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3"/>
  <workbookPr updateLinks="never"/>
  <mc:AlternateContent xmlns:mc="http://schemas.openxmlformats.org/markup-compatibility/2006">
    <mc:Choice Requires="x15">
      <x15ac:absPath xmlns:x15ac="http://schemas.microsoft.com/office/spreadsheetml/2010/11/ac" url="/Users/Brigitte_1/Downloads/"/>
    </mc:Choice>
  </mc:AlternateContent>
  <xr:revisionPtr revIDLastSave="0" documentId="13_ncr:1_{B8AE844F-9215-164F-BA22-5B46F715D086}" xr6:coauthVersionLast="47" xr6:coauthVersionMax="47" xr10:uidLastSave="{00000000-0000-0000-0000-000000000000}"/>
  <bookViews>
    <workbookView xWindow="1600" yWindow="-29240" windowWidth="38800" windowHeight="24820" tabRatio="685" xr2:uid="{00000000-000D-0000-FFFF-FFFF00000000}"/>
  </bookViews>
  <sheets>
    <sheet name="1.5.1 validaties" sheetId="1" r:id="rId1"/>
    <sheet name="Legenda" sheetId="2" r:id="rId2"/>
    <sheet name="Legenda kleurgebruik e.d." sheetId="9" r:id="rId3"/>
    <sheet name="Procesflow" sheetId="7" r:id="rId4"/>
  </sheets>
  <externalReferences>
    <externalReference r:id="rId5"/>
    <externalReference r:id="rId6"/>
  </externalReferences>
  <definedNames>
    <definedName name="_xlnm._FilterDatabase" localSheetId="0" hidden="1">'1.5.1 validaties'!$A$2:$CO$714</definedName>
    <definedName name="_xlnm.Print_Area" localSheetId="0">'1.5.1 validaties'!$E:$AW</definedName>
    <definedName name="_xlnm.Print_Area" localSheetId="1">Legenda!$A:$B</definedName>
    <definedName name="_xlnm.Print_Titles" localSheetId="0">'1.5.1 validaties'!$C:$D,'1.5.1 validaties'!$1:$2</definedName>
    <definedName name="_xlnm.Print_Titles" localSheetId="1">Legenda!$A:$B,Legenda!$1:$2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118" i="1" l="1"/>
  <c r="M118" i="1"/>
  <c r="AJ118" i="1"/>
  <c r="BF118" i="1"/>
  <c r="BG118" i="1" s="1"/>
  <c r="AZ118" i="1" s="1"/>
  <c r="BK118" i="1"/>
  <c r="BL118" i="1" s="1"/>
  <c r="BA118" i="1" s="1"/>
  <c r="BN118" i="1"/>
  <c r="AJ127" i="1"/>
  <c r="AJ128" i="1"/>
  <c r="BG661" i="1"/>
  <c r="BG660" i="1"/>
  <c r="BG659" i="1"/>
  <c r="BG658" i="1"/>
  <c r="BG657" i="1"/>
  <c r="BG656" i="1"/>
  <c r="BG21" i="1"/>
  <c r="BG20" i="1"/>
  <c r="BG19" i="1"/>
  <c r="BG18" i="1"/>
  <c r="BG17" i="1"/>
  <c r="BG16" i="1"/>
  <c r="BG15" i="1"/>
  <c r="BG14" i="1"/>
  <c r="BG12" i="1"/>
  <c r="BG11" i="1"/>
  <c r="BG8" i="1"/>
  <c r="BG7" i="1"/>
  <c r="BG6" i="1"/>
  <c r="BG5" i="1"/>
  <c r="BG4" i="1"/>
  <c r="BG3" i="1"/>
  <c r="BD21" i="1"/>
  <c r="BD20" i="1"/>
  <c r="BD19" i="1"/>
  <c r="BD18" i="1"/>
  <c r="BD17" i="1"/>
  <c r="BD16" i="1"/>
  <c r="BD15" i="1"/>
  <c r="BD14" i="1"/>
  <c r="BD12" i="1"/>
  <c r="BD11" i="1"/>
  <c r="BD8" i="1"/>
  <c r="BD7" i="1"/>
  <c r="BD6" i="1"/>
  <c r="BD5" i="1"/>
  <c r="BD4" i="1"/>
  <c r="BD3" i="1"/>
  <c r="BF663" i="1"/>
  <c r="BF662" i="1"/>
  <c r="BG662" i="1" s="1"/>
  <c r="BF661" i="1"/>
  <c r="BE661" i="1" s="1"/>
  <c r="BF660" i="1"/>
  <c r="BE660" i="1" s="1"/>
  <c r="BF659" i="1"/>
  <c r="BE659" i="1" s="1"/>
  <c r="BF658" i="1"/>
  <c r="BE658" i="1" s="1"/>
  <c r="BF657" i="1"/>
  <c r="BE657" i="1" s="1"/>
  <c r="BF656" i="1"/>
  <c r="BE656" i="1" s="1"/>
  <c r="BF655" i="1"/>
  <c r="BG655" i="1" s="1"/>
  <c r="BF653" i="1"/>
  <c r="BG653" i="1" s="1"/>
  <c r="BF652" i="1"/>
  <c r="BG652" i="1" s="1"/>
  <c r="BF651" i="1"/>
  <c r="BG651" i="1" s="1"/>
  <c r="BF650" i="1"/>
  <c r="BG650" i="1" s="1"/>
  <c r="BF649" i="1"/>
  <c r="BG649" i="1" s="1"/>
  <c r="BF648" i="1"/>
  <c r="BG648" i="1" s="1"/>
  <c r="BF647" i="1"/>
  <c r="BE647" i="1" s="1"/>
  <c r="BF646" i="1"/>
  <c r="BG646" i="1" s="1"/>
  <c r="BF645" i="1"/>
  <c r="BE645" i="1" s="1"/>
  <c r="BF644" i="1"/>
  <c r="BG644" i="1" s="1"/>
  <c r="BF643" i="1"/>
  <c r="BE643" i="1" s="1"/>
  <c r="BF642" i="1"/>
  <c r="BG642" i="1" s="1"/>
  <c r="BF641" i="1"/>
  <c r="BG641" i="1" s="1"/>
  <c r="BF640" i="1"/>
  <c r="BG640" i="1" s="1"/>
  <c r="BF639" i="1"/>
  <c r="BE639" i="1" s="1"/>
  <c r="BF638" i="1"/>
  <c r="BG638" i="1" s="1"/>
  <c r="BF637" i="1"/>
  <c r="BE637" i="1" s="1"/>
  <c r="BF636" i="1"/>
  <c r="BG636" i="1" s="1"/>
  <c r="BF635" i="1"/>
  <c r="BE635" i="1" s="1"/>
  <c r="BF634" i="1"/>
  <c r="BG634" i="1" s="1"/>
  <c r="BF633" i="1"/>
  <c r="BF632" i="1"/>
  <c r="BG632" i="1" s="1"/>
  <c r="BF631" i="1"/>
  <c r="BE631" i="1" s="1"/>
  <c r="BF630" i="1"/>
  <c r="BG630" i="1" s="1"/>
  <c r="BF629" i="1"/>
  <c r="BE629" i="1" s="1"/>
  <c r="BF628" i="1"/>
  <c r="BG628" i="1" s="1"/>
  <c r="BF627" i="1"/>
  <c r="BE627" i="1" s="1"/>
  <c r="BF626" i="1"/>
  <c r="BG626" i="1" s="1"/>
  <c r="BF625" i="1"/>
  <c r="BG625" i="1" s="1"/>
  <c r="BF624" i="1"/>
  <c r="BG624" i="1" s="1"/>
  <c r="BF623" i="1"/>
  <c r="BE623" i="1" s="1"/>
  <c r="BF622" i="1"/>
  <c r="BG622" i="1" s="1"/>
  <c r="BF621" i="1"/>
  <c r="BE621" i="1" s="1"/>
  <c r="BF620" i="1"/>
  <c r="BG620" i="1" s="1"/>
  <c r="BF619" i="1"/>
  <c r="BE619" i="1" s="1"/>
  <c r="BF618" i="1"/>
  <c r="BG618" i="1" s="1"/>
  <c r="BF617" i="1"/>
  <c r="BF616" i="1"/>
  <c r="BG616" i="1" s="1"/>
  <c r="BF615" i="1"/>
  <c r="BE615" i="1" s="1"/>
  <c r="BF614" i="1"/>
  <c r="BG614" i="1" s="1"/>
  <c r="BF613" i="1"/>
  <c r="BE613" i="1" s="1"/>
  <c r="BF612" i="1"/>
  <c r="BG612" i="1" s="1"/>
  <c r="BF611" i="1"/>
  <c r="BE611" i="1" s="1"/>
  <c r="BF610" i="1"/>
  <c r="BG610" i="1" s="1"/>
  <c r="BF609" i="1"/>
  <c r="BG609" i="1" s="1"/>
  <c r="BF608" i="1"/>
  <c r="BG608" i="1" s="1"/>
  <c r="BF607" i="1"/>
  <c r="BE607" i="1" s="1"/>
  <c r="BF606" i="1"/>
  <c r="BG606" i="1" s="1"/>
  <c r="BF605" i="1"/>
  <c r="BE605" i="1" s="1"/>
  <c r="BF604" i="1"/>
  <c r="BG604" i="1" s="1"/>
  <c r="BF603" i="1"/>
  <c r="BE603" i="1" s="1"/>
  <c r="BF602" i="1"/>
  <c r="BG602" i="1" s="1"/>
  <c r="BF601" i="1"/>
  <c r="BF600" i="1"/>
  <c r="BG600" i="1" s="1"/>
  <c r="BF599" i="1"/>
  <c r="BE599" i="1" s="1"/>
  <c r="BF598" i="1"/>
  <c r="BG598" i="1" s="1"/>
  <c r="BF597" i="1"/>
  <c r="BE597" i="1" s="1"/>
  <c r="BF596" i="1"/>
  <c r="BG596" i="1" s="1"/>
  <c r="BF595" i="1"/>
  <c r="BE595" i="1" s="1"/>
  <c r="BF594" i="1"/>
  <c r="BG594" i="1" s="1"/>
  <c r="BF593" i="1"/>
  <c r="BG593" i="1" s="1"/>
  <c r="BF592" i="1"/>
  <c r="BG592" i="1" s="1"/>
  <c r="BF591" i="1"/>
  <c r="BE591" i="1" s="1"/>
  <c r="BF590" i="1"/>
  <c r="BG590" i="1" s="1"/>
  <c r="BF589" i="1"/>
  <c r="BE589" i="1" s="1"/>
  <c r="BF588" i="1"/>
  <c r="BG588" i="1" s="1"/>
  <c r="BF587" i="1"/>
  <c r="BE587" i="1" s="1"/>
  <c r="BF586" i="1"/>
  <c r="BG586" i="1" s="1"/>
  <c r="BF585" i="1"/>
  <c r="BF584" i="1"/>
  <c r="BG584" i="1" s="1"/>
  <c r="BF583" i="1"/>
  <c r="BE583" i="1" s="1"/>
  <c r="BF582" i="1"/>
  <c r="BG582" i="1" s="1"/>
  <c r="BF581" i="1"/>
  <c r="BE581" i="1" s="1"/>
  <c r="BF580" i="1"/>
  <c r="BG580" i="1" s="1"/>
  <c r="BF579" i="1"/>
  <c r="BE579" i="1" s="1"/>
  <c r="BF578" i="1"/>
  <c r="BE578" i="1" s="1"/>
  <c r="BF577" i="1"/>
  <c r="BF576" i="1"/>
  <c r="BE576" i="1" s="1"/>
  <c r="BF575" i="1"/>
  <c r="BE575" i="1" s="1"/>
  <c r="BF574" i="1"/>
  <c r="BE574" i="1" s="1"/>
  <c r="BF573" i="1"/>
  <c r="BE573" i="1" s="1"/>
  <c r="BF572" i="1"/>
  <c r="BG572" i="1" s="1"/>
  <c r="BF571" i="1"/>
  <c r="BE571" i="1" s="1"/>
  <c r="BF570" i="1"/>
  <c r="BE570" i="1" s="1"/>
  <c r="BF569" i="1"/>
  <c r="BF568" i="1"/>
  <c r="BE568" i="1" s="1"/>
  <c r="BF567" i="1"/>
  <c r="BE567" i="1" s="1"/>
  <c r="BF566" i="1"/>
  <c r="BE566" i="1" s="1"/>
  <c r="BF565" i="1"/>
  <c r="BE565" i="1" s="1"/>
  <c r="BF564" i="1"/>
  <c r="BG564" i="1" s="1"/>
  <c r="BF563" i="1"/>
  <c r="BE563" i="1" s="1"/>
  <c r="BF562" i="1"/>
  <c r="BE562" i="1" s="1"/>
  <c r="BF561" i="1"/>
  <c r="BG561" i="1" s="1"/>
  <c r="BF560" i="1"/>
  <c r="BE560" i="1" s="1"/>
  <c r="BF559" i="1"/>
  <c r="BE559" i="1" s="1"/>
  <c r="BF558" i="1"/>
  <c r="BE558" i="1" s="1"/>
  <c r="BF557" i="1"/>
  <c r="BE557" i="1" s="1"/>
  <c r="BF556" i="1"/>
  <c r="BG556" i="1" s="1"/>
  <c r="BF555" i="1"/>
  <c r="BE555" i="1" s="1"/>
  <c r="BF554" i="1"/>
  <c r="BG554" i="1" s="1"/>
  <c r="BF553" i="1"/>
  <c r="BG553" i="1" s="1"/>
  <c r="BF552" i="1"/>
  <c r="BE552" i="1" s="1"/>
  <c r="BF551" i="1"/>
  <c r="BE551" i="1" s="1"/>
  <c r="BF550" i="1"/>
  <c r="BE550" i="1" s="1"/>
  <c r="BF549" i="1"/>
  <c r="BE549" i="1" s="1"/>
  <c r="BF548" i="1"/>
  <c r="BG548" i="1" s="1"/>
  <c r="BF547" i="1"/>
  <c r="BE547" i="1" s="1"/>
  <c r="BF546" i="1"/>
  <c r="BG546" i="1" s="1"/>
  <c r="BF545" i="1"/>
  <c r="BG545" i="1" s="1"/>
  <c r="BF544" i="1"/>
  <c r="BG544" i="1" s="1"/>
  <c r="BF543" i="1"/>
  <c r="BE543" i="1" s="1"/>
  <c r="BF542" i="1"/>
  <c r="BE542" i="1" s="1"/>
  <c r="BF541" i="1"/>
  <c r="BE541" i="1" s="1"/>
  <c r="BF540" i="1"/>
  <c r="BG540" i="1" s="1"/>
  <c r="BF539" i="1"/>
  <c r="BE539" i="1" s="1"/>
  <c r="BF538" i="1"/>
  <c r="BG538" i="1" s="1"/>
  <c r="BF537" i="1"/>
  <c r="BG537" i="1" s="1"/>
  <c r="BF536" i="1"/>
  <c r="BG536" i="1" s="1"/>
  <c r="BF535" i="1"/>
  <c r="BE535" i="1" s="1"/>
  <c r="BF534" i="1"/>
  <c r="BE534" i="1" s="1"/>
  <c r="BF533" i="1"/>
  <c r="BE533" i="1" s="1"/>
  <c r="BF532" i="1"/>
  <c r="BG532" i="1" s="1"/>
  <c r="BF531" i="1"/>
  <c r="BE531" i="1" s="1"/>
  <c r="BF530" i="1"/>
  <c r="BG530" i="1" s="1"/>
  <c r="BF529" i="1"/>
  <c r="BG529" i="1" s="1"/>
  <c r="BF528" i="1"/>
  <c r="BG528" i="1" s="1"/>
  <c r="BF527" i="1"/>
  <c r="BE527" i="1" s="1"/>
  <c r="BF526" i="1"/>
  <c r="BE526" i="1" s="1"/>
  <c r="BF525" i="1"/>
  <c r="BE525" i="1" s="1"/>
  <c r="BF524" i="1"/>
  <c r="BG524" i="1" s="1"/>
  <c r="BF523" i="1"/>
  <c r="BE523" i="1" s="1"/>
  <c r="BF522" i="1"/>
  <c r="BG522" i="1" s="1"/>
  <c r="BF521" i="1"/>
  <c r="BG521" i="1" s="1"/>
  <c r="BF520" i="1"/>
  <c r="BG520" i="1" s="1"/>
  <c r="BF519" i="1"/>
  <c r="BE519" i="1" s="1"/>
  <c r="BF518" i="1"/>
  <c r="BE518" i="1" s="1"/>
  <c r="BF517" i="1"/>
  <c r="BE517" i="1" s="1"/>
  <c r="BF516" i="1"/>
  <c r="BG516" i="1" s="1"/>
  <c r="BF515" i="1"/>
  <c r="BE515" i="1" s="1"/>
  <c r="BF514" i="1"/>
  <c r="BG514" i="1" s="1"/>
  <c r="BF513" i="1"/>
  <c r="BG513" i="1" s="1"/>
  <c r="BF512" i="1"/>
  <c r="BG512" i="1" s="1"/>
  <c r="BF511" i="1"/>
  <c r="BE511" i="1" s="1"/>
  <c r="BF510" i="1"/>
  <c r="BE510" i="1" s="1"/>
  <c r="BF509" i="1"/>
  <c r="BE509" i="1" s="1"/>
  <c r="BF508" i="1"/>
  <c r="BE508" i="1" s="1"/>
  <c r="BF507" i="1"/>
  <c r="BG507" i="1" s="1"/>
  <c r="BF506" i="1"/>
  <c r="BG506" i="1" s="1"/>
  <c r="BF505" i="1"/>
  <c r="BG505" i="1" s="1"/>
  <c r="BF504" i="1"/>
  <c r="BG504" i="1" s="1"/>
  <c r="BF503" i="1"/>
  <c r="BE503" i="1" s="1"/>
  <c r="BF502" i="1"/>
  <c r="BG502" i="1" s="1"/>
  <c r="BF501" i="1"/>
  <c r="BG501" i="1" s="1"/>
  <c r="BF500" i="1"/>
  <c r="BE500" i="1" s="1"/>
  <c r="BF499" i="1"/>
  <c r="BG499" i="1" s="1"/>
  <c r="BF498" i="1"/>
  <c r="BG498" i="1" s="1"/>
  <c r="BF497" i="1"/>
  <c r="BG497" i="1" s="1"/>
  <c r="BF496" i="1"/>
  <c r="BG496" i="1" s="1"/>
  <c r="BF495" i="1"/>
  <c r="BG495" i="1" s="1"/>
  <c r="BF494" i="1"/>
  <c r="BG494" i="1" s="1"/>
  <c r="BF493" i="1"/>
  <c r="BG493" i="1" s="1"/>
  <c r="BF492" i="1"/>
  <c r="BG492" i="1" s="1"/>
  <c r="BF491" i="1"/>
  <c r="BG491" i="1" s="1"/>
  <c r="BF490" i="1"/>
  <c r="BE490" i="1" s="1"/>
  <c r="BF489" i="1"/>
  <c r="BG489" i="1" s="1"/>
  <c r="BF488" i="1"/>
  <c r="BG488" i="1" s="1"/>
  <c r="BF487" i="1"/>
  <c r="BG487" i="1" s="1"/>
  <c r="BF486" i="1"/>
  <c r="BE486" i="1" s="1"/>
  <c r="BF485" i="1"/>
  <c r="BG485" i="1" s="1"/>
  <c r="BF484" i="1"/>
  <c r="BE484" i="1" s="1"/>
  <c r="BF483" i="1"/>
  <c r="BG483" i="1" s="1"/>
  <c r="BF482" i="1"/>
  <c r="BG482" i="1" s="1"/>
  <c r="BF481" i="1"/>
  <c r="BG481" i="1" s="1"/>
  <c r="BF480" i="1"/>
  <c r="BE480" i="1" s="1"/>
  <c r="BF479" i="1"/>
  <c r="BG479" i="1" s="1"/>
  <c r="BF478" i="1"/>
  <c r="BG478" i="1" s="1"/>
  <c r="BF477" i="1"/>
  <c r="BG477" i="1" s="1"/>
  <c r="BF476" i="1"/>
  <c r="BG476" i="1" s="1"/>
  <c r="BF475" i="1"/>
  <c r="BG475" i="1" s="1"/>
  <c r="BF474" i="1"/>
  <c r="BE474" i="1" s="1"/>
  <c r="BF473" i="1"/>
  <c r="BG473" i="1" s="1"/>
  <c r="BF472" i="1"/>
  <c r="BG472" i="1" s="1"/>
  <c r="BF471" i="1"/>
  <c r="BG471" i="1" s="1"/>
  <c r="BF470" i="1"/>
  <c r="BG470" i="1" s="1"/>
  <c r="BF469" i="1"/>
  <c r="BG469" i="1" s="1"/>
  <c r="BF468" i="1"/>
  <c r="BG468" i="1" s="1"/>
  <c r="BF467" i="1"/>
  <c r="BG467" i="1" s="1"/>
  <c r="BF466" i="1"/>
  <c r="BG466" i="1" s="1"/>
  <c r="BF465" i="1"/>
  <c r="BG465" i="1" s="1"/>
  <c r="BF464" i="1"/>
  <c r="BG464" i="1" s="1"/>
  <c r="BF463" i="1"/>
  <c r="BG463" i="1" s="1"/>
  <c r="BF462" i="1"/>
  <c r="BG462" i="1" s="1"/>
  <c r="BF461" i="1"/>
  <c r="BG461" i="1" s="1"/>
  <c r="BF460" i="1"/>
  <c r="BG460" i="1" s="1"/>
  <c r="BF459" i="1"/>
  <c r="BG459" i="1" s="1"/>
  <c r="BF458" i="1"/>
  <c r="BE458" i="1" s="1"/>
  <c r="BF457" i="1"/>
  <c r="BG457" i="1" s="1"/>
  <c r="BF456" i="1"/>
  <c r="BG456" i="1" s="1"/>
  <c r="BF455" i="1"/>
  <c r="BG455" i="1" s="1"/>
  <c r="BF454" i="1"/>
  <c r="BG454" i="1" s="1"/>
  <c r="BF453" i="1"/>
  <c r="BG453" i="1" s="1"/>
  <c r="BF452" i="1"/>
  <c r="BE452" i="1" s="1"/>
  <c r="BF451" i="1"/>
  <c r="BG451" i="1" s="1"/>
  <c r="BF450" i="1"/>
  <c r="BG450" i="1" s="1"/>
  <c r="BF449" i="1"/>
  <c r="BG449" i="1" s="1"/>
  <c r="BF448" i="1"/>
  <c r="BG448" i="1" s="1"/>
  <c r="BF447" i="1"/>
  <c r="BG447" i="1" s="1"/>
  <c r="BF446" i="1"/>
  <c r="BG446" i="1" s="1"/>
  <c r="BF445" i="1"/>
  <c r="BG445" i="1" s="1"/>
  <c r="BF444" i="1"/>
  <c r="BG444" i="1" s="1"/>
  <c r="BF443" i="1"/>
  <c r="BG443" i="1" s="1"/>
  <c r="BF442" i="1"/>
  <c r="BG442" i="1" s="1"/>
  <c r="BF441" i="1"/>
  <c r="BG441" i="1" s="1"/>
  <c r="BF440" i="1"/>
  <c r="BG440" i="1" s="1"/>
  <c r="BF439" i="1"/>
  <c r="BG439" i="1" s="1"/>
  <c r="BF438" i="1"/>
  <c r="BG438" i="1" s="1"/>
  <c r="BF437" i="1"/>
  <c r="BG437" i="1" s="1"/>
  <c r="BF436" i="1"/>
  <c r="BE436" i="1" s="1"/>
  <c r="BF435" i="1"/>
  <c r="BG435" i="1" s="1"/>
  <c r="BF434" i="1"/>
  <c r="BG434" i="1" s="1"/>
  <c r="BF433" i="1"/>
  <c r="BG433" i="1" s="1"/>
  <c r="BF432" i="1"/>
  <c r="BG432" i="1" s="1"/>
  <c r="BF431" i="1"/>
  <c r="BG431" i="1" s="1"/>
  <c r="BF430" i="1"/>
  <c r="BG430" i="1" s="1"/>
  <c r="BF406" i="1"/>
  <c r="BG406" i="1" s="1"/>
  <c r="BF405" i="1"/>
  <c r="BG405" i="1" s="1"/>
  <c r="BF404" i="1"/>
  <c r="BG404" i="1" s="1"/>
  <c r="BF403" i="1"/>
  <c r="BG403" i="1" s="1"/>
  <c r="BF402" i="1"/>
  <c r="BG402" i="1" s="1"/>
  <c r="BF401" i="1"/>
  <c r="BG401" i="1" s="1"/>
  <c r="BF400" i="1"/>
  <c r="BG400" i="1" s="1"/>
  <c r="BF399" i="1"/>
  <c r="BG399" i="1" s="1"/>
  <c r="BF398" i="1"/>
  <c r="BG398" i="1" s="1"/>
  <c r="BF397" i="1"/>
  <c r="BG397" i="1" s="1"/>
  <c r="BF396" i="1"/>
  <c r="BG396" i="1" s="1"/>
  <c r="BF395" i="1"/>
  <c r="BE395" i="1" s="1"/>
  <c r="BF394" i="1"/>
  <c r="BG394" i="1" s="1"/>
  <c r="BF393" i="1"/>
  <c r="BG393" i="1" s="1"/>
  <c r="BF392" i="1"/>
  <c r="BG392" i="1" s="1"/>
  <c r="BF391" i="1"/>
  <c r="BG391" i="1" s="1"/>
  <c r="BF390" i="1"/>
  <c r="BG390" i="1" s="1"/>
  <c r="BF389" i="1"/>
  <c r="BG389" i="1" s="1"/>
  <c r="BF388" i="1"/>
  <c r="BG388" i="1" s="1"/>
  <c r="BF387" i="1"/>
  <c r="BG387" i="1" s="1"/>
  <c r="BF386" i="1"/>
  <c r="BG386" i="1" s="1"/>
  <c r="BF385" i="1"/>
  <c r="BG385" i="1" s="1"/>
  <c r="BF384" i="1"/>
  <c r="BG384" i="1" s="1"/>
  <c r="BF383" i="1"/>
  <c r="BG383" i="1" s="1"/>
  <c r="BF382" i="1"/>
  <c r="BG382" i="1" s="1"/>
  <c r="BF381" i="1"/>
  <c r="BG381" i="1" s="1"/>
  <c r="BF380" i="1"/>
  <c r="BG380" i="1" s="1"/>
  <c r="BF379" i="1"/>
  <c r="BG379" i="1" s="1"/>
  <c r="BF378" i="1"/>
  <c r="BG378" i="1" s="1"/>
  <c r="BF377" i="1"/>
  <c r="BG377" i="1" s="1"/>
  <c r="BF376" i="1"/>
  <c r="BG376" i="1" s="1"/>
  <c r="BF375" i="1"/>
  <c r="BG375" i="1" s="1"/>
  <c r="BF374" i="1"/>
  <c r="BG374" i="1" s="1"/>
  <c r="BF373" i="1"/>
  <c r="BG373" i="1" s="1"/>
  <c r="BF372" i="1"/>
  <c r="BG372" i="1" s="1"/>
  <c r="BF371" i="1"/>
  <c r="BG371" i="1" s="1"/>
  <c r="BF370" i="1"/>
  <c r="BG370" i="1" s="1"/>
  <c r="BF369" i="1"/>
  <c r="BG369" i="1" s="1"/>
  <c r="BF368" i="1"/>
  <c r="BG368" i="1" s="1"/>
  <c r="BF367" i="1"/>
  <c r="BG367" i="1" s="1"/>
  <c r="BF366" i="1"/>
  <c r="BG366" i="1" s="1"/>
  <c r="BF365" i="1"/>
  <c r="BG365" i="1" s="1"/>
  <c r="BF364" i="1"/>
  <c r="BG364" i="1" s="1"/>
  <c r="BF363" i="1"/>
  <c r="BG363" i="1" s="1"/>
  <c r="BF362" i="1"/>
  <c r="BE362" i="1" s="1"/>
  <c r="BF361" i="1"/>
  <c r="BG361" i="1" s="1"/>
  <c r="BF360" i="1"/>
  <c r="BG360" i="1" s="1"/>
  <c r="BF359" i="1"/>
  <c r="BG359" i="1" s="1"/>
  <c r="BF358" i="1"/>
  <c r="BG358" i="1" s="1"/>
  <c r="BF357" i="1"/>
  <c r="BG357" i="1" s="1"/>
  <c r="BF356" i="1"/>
  <c r="BG356" i="1" s="1"/>
  <c r="BF355" i="1"/>
  <c r="BG355" i="1" s="1"/>
  <c r="BF354" i="1"/>
  <c r="BG354" i="1" s="1"/>
  <c r="BF353" i="1"/>
  <c r="BG353" i="1" s="1"/>
  <c r="BF352" i="1"/>
  <c r="BG352" i="1" s="1"/>
  <c r="BF351" i="1"/>
  <c r="BG351" i="1" s="1"/>
  <c r="BF350" i="1"/>
  <c r="BG350" i="1" s="1"/>
  <c r="BF349" i="1"/>
  <c r="BG349" i="1" s="1"/>
  <c r="BF348" i="1"/>
  <c r="BG348" i="1" s="1"/>
  <c r="BF347" i="1"/>
  <c r="BG347" i="1" s="1"/>
  <c r="BF346" i="1"/>
  <c r="BG346" i="1" s="1"/>
  <c r="BF345" i="1"/>
  <c r="BG345" i="1" s="1"/>
  <c r="BF344" i="1"/>
  <c r="BG344" i="1" s="1"/>
  <c r="BF343" i="1"/>
  <c r="BG343" i="1" s="1"/>
  <c r="BF342" i="1"/>
  <c r="BG342" i="1" s="1"/>
  <c r="BF341" i="1"/>
  <c r="BG341" i="1" s="1"/>
  <c r="BF340" i="1"/>
  <c r="BG340" i="1" s="1"/>
  <c r="BF339" i="1"/>
  <c r="BG339" i="1" s="1"/>
  <c r="BF338" i="1"/>
  <c r="BG338" i="1" s="1"/>
  <c r="BF337" i="1"/>
  <c r="BF336" i="1"/>
  <c r="BG336" i="1" s="1"/>
  <c r="BF335" i="1"/>
  <c r="BG335" i="1" s="1"/>
  <c r="BF334" i="1"/>
  <c r="BG334" i="1" s="1"/>
  <c r="BF333" i="1"/>
  <c r="BG333" i="1" s="1"/>
  <c r="BF332" i="1"/>
  <c r="BG332" i="1" s="1"/>
  <c r="BF331" i="1"/>
  <c r="BE331" i="1" s="1"/>
  <c r="BF330" i="1"/>
  <c r="BG330" i="1" s="1"/>
  <c r="BF329" i="1"/>
  <c r="BG329" i="1" s="1"/>
  <c r="BF328" i="1"/>
  <c r="BG328" i="1" s="1"/>
  <c r="BF327" i="1"/>
  <c r="BG327" i="1" s="1"/>
  <c r="BF326" i="1"/>
  <c r="BG326" i="1" s="1"/>
  <c r="BF325" i="1"/>
  <c r="BG325" i="1" s="1"/>
  <c r="BF324" i="1"/>
  <c r="BG324" i="1" s="1"/>
  <c r="BF323" i="1"/>
  <c r="BG323" i="1" s="1"/>
  <c r="BF322" i="1"/>
  <c r="BG322" i="1" s="1"/>
  <c r="BF321" i="1"/>
  <c r="BG321" i="1" s="1"/>
  <c r="BF320" i="1"/>
  <c r="BG320" i="1" s="1"/>
  <c r="BF319" i="1"/>
  <c r="BG319" i="1" s="1"/>
  <c r="BF318" i="1"/>
  <c r="BG318" i="1" s="1"/>
  <c r="BF317" i="1"/>
  <c r="BG317" i="1" s="1"/>
  <c r="BF316" i="1"/>
  <c r="BG316" i="1" s="1"/>
  <c r="BF315" i="1"/>
  <c r="BG315" i="1" s="1"/>
  <c r="BF314" i="1"/>
  <c r="BG314" i="1" s="1"/>
  <c r="BF313" i="1"/>
  <c r="BG313" i="1" s="1"/>
  <c r="BF312" i="1"/>
  <c r="BG312" i="1" s="1"/>
  <c r="BF311" i="1"/>
  <c r="BG311" i="1" s="1"/>
  <c r="BF310" i="1"/>
  <c r="BE310" i="1" s="1"/>
  <c r="BF309" i="1"/>
  <c r="BF308" i="1"/>
  <c r="BF307" i="1"/>
  <c r="BG307" i="1" s="1"/>
  <c r="BF306" i="1"/>
  <c r="BG306" i="1" s="1"/>
  <c r="BF305" i="1"/>
  <c r="BG305" i="1" s="1"/>
  <c r="BF304" i="1"/>
  <c r="BG304" i="1" s="1"/>
  <c r="BF303" i="1"/>
  <c r="BG303" i="1" s="1"/>
  <c r="BF302" i="1"/>
  <c r="BE302" i="1" s="1"/>
  <c r="BF301" i="1"/>
  <c r="BG301" i="1" s="1"/>
  <c r="BF300" i="1"/>
  <c r="BG300" i="1" s="1"/>
  <c r="BF299" i="1"/>
  <c r="BG299" i="1" s="1"/>
  <c r="BF298" i="1"/>
  <c r="BG298" i="1" s="1"/>
  <c r="BF297" i="1"/>
  <c r="BG297" i="1" s="1"/>
  <c r="BF296" i="1"/>
  <c r="BG296" i="1" s="1"/>
  <c r="BF295" i="1"/>
  <c r="BG295" i="1" s="1"/>
  <c r="BF294" i="1"/>
  <c r="BG294" i="1" s="1"/>
  <c r="BF293" i="1"/>
  <c r="BG293" i="1" s="1"/>
  <c r="BF292" i="1"/>
  <c r="BE292" i="1" s="1"/>
  <c r="BF291" i="1"/>
  <c r="BG291" i="1" s="1"/>
  <c r="BF290" i="1"/>
  <c r="BE290" i="1" s="1"/>
  <c r="BF289" i="1"/>
  <c r="BG289" i="1" s="1"/>
  <c r="BF288" i="1"/>
  <c r="BE288" i="1" s="1"/>
  <c r="BF287" i="1"/>
  <c r="BG287" i="1" s="1"/>
  <c r="BF286" i="1"/>
  <c r="BG286" i="1" s="1"/>
  <c r="BF285" i="1"/>
  <c r="BG285" i="1" s="1"/>
  <c r="BF284" i="1"/>
  <c r="BG284" i="1" s="1"/>
  <c r="BF283" i="1"/>
  <c r="BG283" i="1" s="1"/>
  <c r="BF282" i="1"/>
  <c r="BG282" i="1" s="1"/>
  <c r="BF281" i="1"/>
  <c r="BG281" i="1" s="1"/>
  <c r="BF280" i="1"/>
  <c r="BF279" i="1"/>
  <c r="BF278" i="1"/>
  <c r="BF277" i="1"/>
  <c r="BG277" i="1" s="1"/>
  <c r="BF276" i="1"/>
  <c r="BG276" i="1" s="1"/>
  <c r="BF274" i="1"/>
  <c r="BG274" i="1" s="1"/>
  <c r="BF261" i="1"/>
  <c r="BG261" i="1" s="1"/>
  <c r="BF260" i="1"/>
  <c r="BG260" i="1" s="1"/>
  <c r="BF259" i="1"/>
  <c r="BG259" i="1" s="1"/>
  <c r="BF258" i="1"/>
  <c r="BG258" i="1" s="1"/>
  <c r="BF257" i="1"/>
  <c r="BG257" i="1" s="1"/>
  <c r="BF256" i="1"/>
  <c r="BG256" i="1" s="1"/>
  <c r="BF255" i="1"/>
  <c r="BG255" i="1" s="1"/>
  <c r="BF254" i="1"/>
  <c r="BG254" i="1" s="1"/>
  <c r="BF253" i="1"/>
  <c r="BG253" i="1" s="1"/>
  <c r="BF252" i="1"/>
  <c r="BG252" i="1" s="1"/>
  <c r="BF251" i="1"/>
  <c r="BG251" i="1" s="1"/>
  <c r="BF250" i="1"/>
  <c r="BG250" i="1" s="1"/>
  <c r="BF249" i="1"/>
  <c r="BG249" i="1" s="1"/>
  <c r="BF248" i="1"/>
  <c r="BG248" i="1" s="1"/>
  <c r="BF247" i="1"/>
  <c r="BG247" i="1" s="1"/>
  <c r="BF246" i="1"/>
  <c r="BG246" i="1" s="1"/>
  <c r="BF245" i="1"/>
  <c r="BG245" i="1" s="1"/>
  <c r="BF244" i="1"/>
  <c r="BE244" i="1" s="1"/>
  <c r="BF243" i="1"/>
  <c r="BG243" i="1" s="1"/>
  <c r="BF242" i="1"/>
  <c r="BG242" i="1" s="1"/>
  <c r="BF241" i="1"/>
  <c r="BG241" i="1" s="1"/>
  <c r="BF240" i="1"/>
  <c r="BG240" i="1" s="1"/>
  <c r="BF239" i="1"/>
  <c r="BG239" i="1" s="1"/>
  <c r="BF234" i="1"/>
  <c r="BF232" i="1"/>
  <c r="BF231" i="1"/>
  <c r="BG231" i="1" s="1"/>
  <c r="BF230" i="1"/>
  <c r="BG230" i="1" s="1"/>
  <c r="BF229" i="1"/>
  <c r="BG229" i="1" s="1"/>
  <c r="BF228" i="1"/>
  <c r="BG228" i="1" s="1"/>
  <c r="BF227" i="1"/>
  <c r="BG227" i="1" s="1"/>
  <c r="BF226" i="1"/>
  <c r="BG226" i="1" s="1"/>
  <c r="BF225" i="1"/>
  <c r="BG225" i="1" s="1"/>
  <c r="BF224" i="1"/>
  <c r="BG224" i="1" s="1"/>
  <c r="BF223" i="1"/>
  <c r="BG223" i="1" s="1"/>
  <c r="BF222" i="1"/>
  <c r="BG222" i="1" s="1"/>
  <c r="BF221" i="1"/>
  <c r="BG221" i="1" s="1"/>
  <c r="BF217" i="1"/>
  <c r="BG217" i="1" s="1"/>
  <c r="BF216" i="1"/>
  <c r="BF215" i="1"/>
  <c r="BG215" i="1" s="1"/>
  <c r="BF214" i="1"/>
  <c r="BG214" i="1" s="1"/>
  <c r="BF213" i="1"/>
  <c r="BG213" i="1" s="1"/>
  <c r="BF212" i="1"/>
  <c r="BG212" i="1" s="1"/>
  <c r="BF211" i="1"/>
  <c r="BG211" i="1" s="1"/>
  <c r="BF210" i="1"/>
  <c r="BG210" i="1" s="1"/>
  <c r="BF209" i="1"/>
  <c r="BF208" i="1"/>
  <c r="BG208" i="1" s="1"/>
  <c r="BF207" i="1"/>
  <c r="BG207" i="1" s="1"/>
  <c r="BF206" i="1"/>
  <c r="BG206" i="1" s="1"/>
  <c r="BF205" i="1"/>
  <c r="BG205" i="1" s="1"/>
  <c r="BF204" i="1"/>
  <c r="BG204" i="1" s="1"/>
  <c r="BF203" i="1"/>
  <c r="BG203" i="1" s="1"/>
  <c r="BF202" i="1"/>
  <c r="BG202" i="1" s="1"/>
  <c r="BF196" i="1"/>
  <c r="BG196" i="1" s="1"/>
  <c r="BF195" i="1"/>
  <c r="BG195" i="1" s="1"/>
  <c r="BF194" i="1"/>
  <c r="BG194" i="1" s="1"/>
  <c r="BF193" i="1"/>
  <c r="BG193" i="1" s="1"/>
  <c r="BF192" i="1"/>
  <c r="BG192" i="1" s="1"/>
  <c r="BF191" i="1"/>
  <c r="BG191" i="1" s="1"/>
  <c r="BF190" i="1"/>
  <c r="BF189" i="1"/>
  <c r="BG189" i="1" s="1"/>
  <c r="BF188" i="1"/>
  <c r="BG188" i="1" s="1"/>
  <c r="BF178" i="1"/>
  <c r="BG178" i="1" s="1"/>
  <c r="BF177" i="1"/>
  <c r="BE177" i="1" s="1"/>
  <c r="BF176" i="1"/>
  <c r="BG176" i="1" s="1"/>
  <c r="BF175" i="1"/>
  <c r="BG175" i="1" s="1"/>
  <c r="BF174" i="1"/>
  <c r="BG174" i="1" s="1"/>
  <c r="BF173" i="1"/>
  <c r="BG173" i="1" s="1"/>
  <c r="BF172" i="1"/>
  <c r="BG172" i="1" s="1"/>
  <c r="BF171" i="1"/>
  <c r="BG171" i="1" s="1"/>
  <c r="BF170" i="1"/>
  <c r="BG170" i="1" s="1"/>
  <c r="BF169" i="1"/>
  <c r="BG169" i="1" s="1"/>
  <c r="BF168" i="1"/>
  <c r="BF167" i="1"/>
  <c r="BG167" i="1" s="1"/>
  <c r="BF166" i="1"/>
  <c r="BG166" i="1" s="1"/>
  <c r="BF165" i="1"/>
  <c r="BG165" i="1" s="1"/>
  <c r="BF164" i="1"/>
  <c r="BG164" i="1" s="1"/>
  <c r="BF163" i="1"/>
  <c r="BG163" i="1" s="1"/>
  <c r="BF162" i="1"/>
  <c r="BF161" i="1"/>
  <c r="BF160" i="1"/>
  <c r="BG160" i="1" s="1"/>
  <c r="BF159" i="1"/>
  <c r="BG159" i="1" s="1"/>
  <c r="BF158" i="1"/>
  <c r="BG158" i="1" s="1"/>
  <c r="BF157" i="1"/>
  <c r="BG157" i="1" s="1"/>
  <c r="BF156" i="1"/>
  <c r="BG156" i="1" s="1"/>
  <c r="BF151" i="1"/>
  <c r="BG151" i="1" s="1"/>
  <c r="BF150" i="1"/>
  <c r="BG150" i="1" s="1"/>
  <c r="BF149" i="1"/>
  <c r="BF148" i="1"/>
  <c r="BF147" i="1"/>
  <c r="BF144" i="1"/>
  <c r="BG144" i="1" s="1"/>
  <c r="BF143" i="1"/>
  <c r="BG143" i="1" s="1"/>
  <c r="BF142" i="1"/>
  <c r="BG142" i="1" s="1"/>
  <c r="BF141" i="1"/>
  <c r="BG141" i="1" s="1"/>
  <c r="BF140" i="1"/>
  <c r="BG140" i="1" s="1"/>
  <c r="BF139" i="1"/>
  <c r="BG139" i="1" s="1"/>
  <c r="BF138" i="1"/>
  <c r="BG138" i="1" s="1"/>
  <c r="BF137" i="1"/>
  <c r="BG137" i="1" s="1"/>
  <c r="BF136" i="1"/>
  <c r="BG136" i="1" s="1"/>
  <c r="BF135" i="1"/>
  <c r="BG135" i="1" s="1"/>
  <c r="BF134" i="1"/>
  <c r="BG134" i="1" s="1"/>
  <c r="BF133" i="1"/>
  <c r="BG133" i="1" s="1"/>
  <c r="BF132" i="1"/>
  <c r="BF131" i="1"/>
  <c r="BG131" i="1" s="1"/>
  <c r="BF130" i="1"/>
  <c r="BG130" i="1" s="1"/>
  <c r="BF129" i="1"/>
  <c r="BG129" i="1" s="1"/>
  <c r="BF126" i="1"/>
  <c r="BG126" i="1" s="1"/>
  <c r="BF125" i="1"/>
  <c r="BG125" i="1" s="1"/>
  <c r="BF124" i="1"/>
  <c r="BG124" i="1" s="1"/>
  <c r="BF123" i="1"/>
  <c r="BG123" i="1" s="1"/>
  <c r="BF122" i="1"/>
  <c r="BG122" i="1" s="1"/>
  <c r="BF121" i="1"/>
  <c r="BG121" i="1" s="1"/>
  <c r="BF120" i="1"/>
  <c r="BE120" i="1" s="1"/>
  <c r="BF119" i="1"/>
  <c r="BG119" i="1" s="1"/>
  <c r="BF117" i="1"/>
  <c r="BG117" i="1" s="1"/>
  <c r="BF116" i="1"/>
  <c r="BG116" i="1" s="1"/>
  <c r="BF115" i="1"/>
  <c r="BF114" i="1"/>
  <c r="BG114" i="1" s="1"/>
  <c r="BF113" i="1"/>
  <c r="BG113" i="1" s="1"/>
  <c r="BF112" i="1"/>
  <c r="BG112" i="1" s="1"/>
  <c r="BF111" i="1"/>
  <c r="BG111" i="1" s="1"/>
  <c r="BF110" i="1"/>
  <c r="BG110" i="1" s="1"/>
  <c r="BF109" i="1"/>
  <c r="BG109" i="1" s="1"/>
  <c r="BF108" i="1"/>
  <c r="BG108" i="1" s="1"/>
  <c r="BF107" i="1"/>
  <c r="BG107" i="1" s="1"/>
  <c r="BF106" i="1"/>
  <c r="BG106" i="1" s="1"/>
  <c r="BF105" i="1"/>
  <c r="BG105" i="1" s="1"/>
  <c r="BF104" i="1"/>
  <c r="BG104" i="1" s="1"/>
  <c r="BF103" i="1"/>
  <c r="BG103" i="1" s="1"/>
  <c r="BF102" i="1"/>
  <c r="BG102" i="1" s="1"/>
  <c r="BF101" i="1"/>
  <c r="BG101" i="1" s="1"/>
  <c r="BF100" i="1"/>
  <c r="BG100" i="1" s="1"/>
  <c r="BF99" i="1"/>
  <c r="BG99" i="1" s="1"/>
  <c r="BF98" i="1"/>
  <c r="BG98" i="1" s="1"/>
  <c r="BF97" i="1"/>
  <c r="BG97" i="1" s="1"/>
  <c r="BF96" i="1"/>
  <c r="BG96" i="1" s="1"/>
  <c r="BF95" i="1"/>
  <c r="BG95" i="1" s="1"/>
  <c r="BF94" i="1"/>
  <c r="BG94" i="1" s="1"/>
  <c r="BF93" i="1"/>
  <c r="BG93" i="1" s="1"/>
  <c r="BF92" i="1"/>
  <c r="BG92" i="1" s="1"/>
  <c r="BF91" i="1"/>
  <c r="BG91" i="1" s="1"/>
  <c r="BF90" i="1"/>
  <c r="BG90" i="1" s="1"/>
  <c r="BF89" i="1"/>
  <c r="BG89" i="1" s="1"/>
  <c r="BF88" i="1"/>
  <c r="BG88" i="1" s="1"/>
  <c r="BF86" i="1"/>
  <c r="BG86" i="1" s="1"/>
  <c r="BF78" i="1"/>
  <c r="BF77" i="1"/>
  <c r="BF76" i="1"/>
  <c r="BF74" i="1"/>
  <c r="BG74" i="1" s="1"/>
  <c r="BF73" i="1"/>
  <c r="BG73" i="1" s="1"/>
  <c r="BF72" i="1"/>
  <c r="BG72" i="1" s="1"/>
  <c r="BF71" i="1"/>
  <c r="BG71" i="1" s="1"/>
  <c r="BF70" i="1"/>
  <c r="BG70" i="1" s="1"/>
  <c r="BF69" i="1"/>
  <c r="BG69" i="1" s="1"/>
  <c r="BF68" i="1"/>
  <c r="BG68" i="1" s="1"/>
  <c r="BF67" i="1"/>
  <c r="BG67" i="1" s="1"/>
  <c r="BF66" i="1"/>
  <c r="BG66" i="1" s="1"/>
  <c r="BF65" i="1"/>
  <c r="BE65" i="1" s="1"/>
  <c r="BF64" i="1"/>
  <c r="BG64" i="1" s="1"/>
  <c r="BF63" i="1"/>
  <c r="BG63" i="1" s="1"/>
  <c r="BF62" i="1"/>
  <c r="BG62" i="1" s="1"/>
  <c r="BF61" i="1"/>
  <c r="BG61" i="1" s="1"/>
  <c r="BF60" i="1"/>
  <c r="BG60" i="1" s="1"/>
  <c r="BF59" i="1"/>
  <c r="BG59" i="1" s="1"/>
  <c r="BF58" i="1"/>
  <c r="BG58" i="1" s="1"/>
  <c r="BF56" i="1"/>
  <c r="BG56" i="1" s="1"/>
  <c r="BF55" i="1"/>
  <c r="BG55" i="1" s="1"/>
  <c r="BF54" i="1"/>
  <c r="BF53" i="1"/>
  <c r="BE53" i="1" s="1"/>
  <c r="BF52" i="1"/>
  <c r="BF51" i="1"/>
  <c r="BF50" i="1"/>
  <c r="BG50" i="1" s="1"/>
  <c r="BF49" i="1"/>
  <c r="BG49" i="1" s="1"/>
  <c r="BF48" i="1"/>
  <c r="BG48" i="1" s="1"/>
  <c r="BF47" i="1"/>
  <c r="BG47" i="1" s="1"/>
  <c r="BF46" i="1"/>
  <c r="BF45" i="1"/>
  <c r="BG45" i="1" s="1"/>
  <c r="BF44" i="1"/>
  <c r="BG44" i="1" s="1"/>
  <c r="BF43" i="1"/>
  <c r="BG43" i="1" s="1"/>
  <c r="BF42" i="1"/>
  <c r="BG42" i="1" s="1"/>
  <c r="BF41" i="1"/>
  <c r="BG41" i="1" s="1"/>
  <c r="BF40" i="1"/>
  <c r="BF34" i="1"/>
  <c r="BG34" i="1" s="1"/>
  <c r="BF33" i="1"/>
  <c r="BG33" i="1" s="1"/>
  <c r="BF32" i="1"/>
  <c r="BG32" i="1" s="1"/>
  <c r="BF31" i="1"/>
  <c r="BG31" i="1" s="1"/>
  <c r="BF30" i="1"/>
  <c r="BE30" i="1" s="1"/>
  <c r="BF29" i="1"/>
  <c r="BF28" i="1"/>
  <c r="BF27" i="1"/>
  <c r="BG27" i="1" s="1"/>
  <c r="BF26" i="1"/>
  <c r="BG26" i="1" s="1"/>
  <c r="BF25" i="1"/>
  <c r="BG25" i="1" s="1"/>
  <c r="BF24" i="1"/>
  <c r="BG24" i="1" s="1"/>
  <c r="BF23" i="1"/>
  <c r="BG23" i="1" s="1"/>
  <c r="BF22" i="1"/>
  <c r="BF21" i="1"/>
  <c r="BE21" i="1" s="1"/>
  <c r="BF20" i="1"/>
  <c r="BE20" i="1" s="1"/>
  <c r="BF19" i="1"/>
  <c r="BE19" i="1" s="1"/>
  <c r="BF18" i="1"/>
  <c r="BE18" i="1" s="1"/>
  <c r="BF17" i="1"/>
  <c r="BE17" i="1" s="1"/>
  <c r="BF16" i="1"/>
  <c r="BE16" i="1" s="1"/>
  <c r="BF15" i="1"/>
  <c r="BE15" i="1" s="1"/>
  <c r="BF14" i="1"/>
  <c r="BE14" i="1" s="1"/>
  <c r="BF13" i="1"/>
  <c r="BG13" i="1" s="1"/>
  <c r="BF12" i="1"/>
  <c r="BE12" i="1" s="1"/>
  <c r="BF11" i="1"/>
  <c r="BE11" i="1" s="1"/>
  <c r="BF10" i="1"/>
  <c r="BG10" i="1" s="1"/>
  <c r="BF9" i="1"/>
  <c r="BG9" i="1" s="1"/>
  <c r="BF8" i="1"/>
  <c r="BE8" i="1" s="1"/>
  <c r="BF7" i="1"/>
  <c r="BE7" i="1" s="1"/>
  <c r="BF6" i="1"/>
  <c r="BE6" i="1" s="1"/>
  <c r="BF5" i="1"/>
  <c r="BE5" i="1" s="1"/>
  <c r="BF4" i="1"/>
  <c r="BE4" i="1" s="1"/>
  <c r="BF3" i="1"/>
  <c r="BE118" i="1" l="1"/>
  <c r="BD118" i="1"/>
  <c r="BJ118" i="1"/>
  <c r="BI118" i="1"/>
  <c r="AY118" i="1"/>
  <c r="BH118" i="1"/>
  <c r="BE601" i="1"/>
  <c r="BG601" i="1"/>
  <c r="BE617" i="1"/>
  <c r="BG617" i="1"/>
  <c r="BE633" i="1"/>
  <c r="BG633" i="1"/>
  <c r="BE569" i="1"/>
  <c r="BG569" i="1"/>
  <c r="BE577" i="1"/>
  <c r="BG577" i="1"/>
  <c r="BG362" i="1"/>
  <c r="BE585" i="1"/>
  <c r="BG585" i="1"/>
  <c r="BG480" i="1"/>
  <c r="BG552" i="1"/>
  <c r="BG560" i="1"/>
  <c r="BG568" i="1"/>
  <c r="BG576" i="1"/>
  <c r="BG395" i="1"/>
  <c r="BG458" i="1"/>
  <c r="BG474" i="1"/>
  <c r="BG490" i="1"/>
  <c r="BG562" i="1"/>
  <c r="BG570" i="1"/>
  <c r="BG578" i="1"/>
  <c r="BG515" i="1"/>
  <c r="BG523" i="1"/>
  <c r="BG531" i="1"/>
  <c r="BG539" i="1"/>
  <c r="BG547" i="1"/>
  <c r="BG555" i="1"/>
  <c r="BG563" i="1"/>
  <c r="BG571" i="1"/>
  <c r="BG579" i="1"/>
  <c r="BG587" i="1"/>
  <c r="BG595" i="1"/>
  <c r="BG603" i="1"/>
  <c r="BG611" i="1"/>
  <c r="BG619" i="1"/>
  <c r="BG627" i="1"/>
  <c r="BG635" i="1"/>
  <c r="BG643" i="1"/>
  <c r="BG436" i="1"/>
  <c r="BG452" i="1"/>
  <c r="BG484" i="1"/>
  <c r="BG500" i="1"/>
  <c r="BG508" i="1"/>
  <c r="BG509" i="1"/>
  <c r="BG517" i="1"/>
  <c r="BG525" i="1"/>
  <c r="BG533" i="1"/>
  <c r="BG541" i="1"/>
  <c r="BG549" i="1"/>
  <c r="BG557" i="1"/>
  <c r="BG565" i="1"/>
  <c r="BG573" i="1"/>
  <c r="BG581" i="1"/>
  <c r="BG589" i="1"/>
  <c r="BG597" i="1"/>
  <c r="BG605" i="1"/>
  <c r="BG613" i="1"/>
  <c r="BG621" i="1"/>
  <c r="BG629" i="1"/>
  <c r="BG637" i="1"/>
  <c r="BG645" i="1"/>
  <c r="BG486" i="1"/>
  <c r="BG510" i="1"/>
  <c r="BG518" i="1"/>
  <c r="BG526" i="1"/>
  <c r="BG534" i="1"/>
  <c r="BG542" i="1"/>
  <c r="BG550" i="1"/>
  <c r="BG558" i="1"/>
  <c r="BG566" i="1"/>
  <c r="BG574" i="1"/>
  <c r="BG503" i="1"/>
  <c r="BG511" i="1"/>
  <c r="BG519" i="1"/>
  <c r="BG527" i="1"/>
  <c r="BG535" i="1"/>
  <c r="BG543" i="1"/>
  <c r="BG551" i="1"/>
  <c r="BG559" i="1"/>
  <c r="BG567" i="1"/>
  <c r="BG575" i="1"/>
  <c r="BG583" i="1"/>
  <c r="BG591" i="1"/>
  <c r="BG599" i="1"/>
  <c r="BG607" i="1"/>
  <c r="BG615" i="1"/>
  <c r="BG623" i="1"/>
  <c r="BG631" i="1"/>
  <c r="BG639" i="1"/>
  <c r="BG647" i="1"/>
  <c r="BG120" i="1"/>
  <c r="BG292" i="1"/>
  <c r="BG302" i="1"/>
  <c r="BG177" i="1"/>
  <c r="BG244" i="1"/>
  <c r="BG331" i="1"/>
  <c r="BG53" i="1"/>
  <c r="BG288" i="1"/>
  <c r="BG30" i="1"/>
  <c r="BG65" i="1"/>
  <c r="BG290" i="1"/>
  <c r="BE133" i="1"/>
  <c r="BE73" i="1"/>
  <c r="BE463" i="1"/>
  <c r="BE98" i="1"/>
  <c r="BE254" i="1"/>
  <c r="BE399" i="1"/>
  <c r="BE402" i="1"/>
  <c r="BE286" i="1"/>
  <c r="BE205" i="1"/>
  <c r="BE447" i="1"/>
  <c r="BE140" i="1"/>
  <c r="BE231" i="1"/>
  <c r="BE62" i="1"/>
  <c r="BE109" i="1"/>
  <c r="BE156" i="1"/>
  <c r="BE162" i="1"/>
  <c r="BE196" i="1"/>
  <c r="BE225" i="1"/>
  <c r="BE250" i="1"/>
  <c r="BE276" i="1"/>
  <c r="BE301" i="1"/>
  <c r="BE397" i="1"/>
  <c r="BE403" i="1"/>
  <c r="BE434" i="1"/>
  <c r="BE68" i="1"/>
  <c r="BE117" i="1"/>
  <c r="BE13" i="1"/>
  <c r="BE29" i="1"/>
  <c r="BE48" i="1"/>
  <c r="BE69" i="1"/>
  <c r="BE90" i="1"/>
  <c r="BE110" i="1"/>
  <c r="BE123" i="1"/>
  <c r="BE131" i="1"/>
  <c r="BE136" i="1"/>
  <c r="BE169" i="1"/>
  <c r="BE202" i="1"/>
  <c r="BE207" i="1"/>
  <c r="BE277" i="1"/>
  <c r="BE284" i="1"/>
  <c r="BE294" i="1"/>
  <c r="BE374" i="1"/>
  <c r="BE404" i="1"/>
  <c r="BE212" i="1"/>
  <c r="BE144" i="1"/>
  <c r="BE158" i="1"/>
  <c r="BE190" i="1"/>
  <c r="BE203" i="1"/>
  <c r="BE208" i="1"/>
  <c r="BE216" i="1"/>
  <c r="BE227" i="1"/>
  <c r="BE257" i="1"/>
  <c r="BE278" i="1"/>
  <c r="BE295" i="1"/>
  <c r="BE314" i="1"/>
  <c r="BE107" i="1"/>
  <c r="BE91" i="1"/>
  <c r="BE147" i="1"/>
  <c r="BE191" i="1"/>
  <c r="BE209" i="1"/>
  <c r="BE245" i="1"/>
  <c r="BE279" i="1"/>
  <c r="BE296" i="1"/>
  <c r="BE339" i="1"/>
  <c r="BE33" i="1"/>
  <c r="BE95" i="1"/>
  <c r="BE42" i="1"/>
  <c r="BE111" i="1"/>
  <c r="BE124" i="1"/>
  <c r="BE132" i="1"/>
  <c r="BE51" i="1"/>
  <c r="BE148" i="1"/>
  <c r="BE159" i="1"/>
  <c r="BE172" i="1"/>
  <c r="BE178" i="1"/>
  <c r="BE221" i="1"/>
  <c r="BE280" i="1"/>
  <c r="BE303" i="1"/>
  <c r="BE316" i="1"/>
  <c r="BE324" i="1"/>
  <c r="BE468" i="1"/>
  <c r="BE40" i="1"/>
  <c r="BE70" i="1"/>
  <c r="BE103" i="1"/>
  <c r="BE119" i="1"/>
  <c r="BE9" i="1"/>
  <c r="BE23" i="1"/>
  <c r="BE50" i="1"/>
  <c r="BE71" i="1"/>
  <c r="BE92" i="1"/>
  <c r="BE112" i="1"/>
  <c r="BE31" i="1"/>
  <c r="BE44" i="1"/>
  <c r="BE25" i="1"/>
  <c r="BE52" i="1"/>
  <c r="BE60" i="1"/>
  <c r="BE66" i="1"/>
  <c r="BE86" i="1"/>
  <c r="BE94" i="1"/>
  <c r="BE114" i="1"/>
  <c r="BE121" i="1"/>
  <c r="BE230" i="1"/>
  <c r="BE241" i="1"/>
  <c r="BE247" i="1"/>
  <c r="BE317" i="1"/>
  <c r="BE340" i="1"/>
  <c r="BE356" i="1"/>
  <c r="BE370" i="1"/>
  <c r="BE394" i="1"/>
  <c r="BE462" i="1"/>
  <c r="BE326" i="1"/>
  <c r="BE387" i="1"/>
  <c r="BE455" i="1"/>
  <c r="BE46" i="1"/>
  <c r="BE129" i="1"/>
  <c r="BE174" i="1"/>
  <c r="BE261" i="1"/>
  <c r="BE305" i="1"/>
  <c r="BE311" i="1"/>
  <c r="BE27" i="1"/>
  <c r="BE47" i="1"/>
  <c r="BE67" i="1"/>
  <c r="BE96" i="1"/>
  <c r="BE101" i="1"/>
  <c r="BE130" i="1"/>
  <c r="BE134" i="1"/>
  <c r="BE168" i="1"/>
  <c r="BE175" i="1"/>
  <c r="BE206" i="1"/>
  <c r="BE249" i="1"/>
  <c r="BE255" i="1"/>
  <c r="BE300" i="1"/>
  <c r="BE306" i="1"/>
  <c r="BE342" i="1"/>
  <c r="BE350" i="1"/>
  <c r="BE358" i="1"/>
  <c r="BE372" i="1"/>
  <c r="BE379" i="1"/>
  <c r="BE386" i="1"/>
  <c r="BE464" i="1"/>
  <c r="BE471" i="1"/>
  <c r="BE430" i="1"/>
  <c r="BE194" i="1"/>
  <c r="BE217" i="1"/>
  <c r="BE327" i="1"/>
  <c r="BE338" i="1"/>
  <c r="BE354" i="1"/>
  <c r="BE392" i="1"/>
  <c r="BE433" i="1"/>
  <c r="BE457" i="1"/>
  <c r="BE171" i="1"/>
  <c r="BE298" i="1"/>
  <c r="BE307" i="1"/>
  <c r="BE343" i="1"/>
  <c r="BE367" i="1"/>
  <c r="BE378" i="1"/>
  <c r="BE383" i="1"/>
  <c r="BE454" i="1"/>
  <c r="BE470" i="1"/>
  <c r="BE483" i="1"/>
  <c r="BE93" i="1"/>
  <c r="BE102" i="1"/>
  <c r="BE240" i="1"/>
  <c r="BE335" i="1"/>
  <c r="BE351" i="1"/>
  <c r="BE384" i="1"/>
  <c r="BE390" i="1"/>
  <c r="BE435" i="1"/>
  <c r="BE499" i="1"/>
  <c r="BE43" i="1"/>
  <c r="BE375" i="1"/>
  <c r="BE391" i="1"/>
  <c r="BE432" i="1"/>
  <c r="BE451" i="1"/>
  <c r="BE125" i="1"/>
  <c r="BE251" i="1"/>
  <c r="BE78" i="1"/>
  <c r="BE239" i="1"/>
  <c r="BE315" i="1"/>
  <c r="BE161" i="1"/>
  <c r="BE72" i="1"/>
  <c r="BE139" i="1"/>
  <c r="BE323" i="1"/>
  <c r="BE349" i="1"/>
  <c r="BE126" i="1"/>
  <c r="BE149" i="1"/>
  <c r="BE215" i="1"/>
  <c r="BE334" i="1"/>
  <c r="BE346" i="1"/>
  <c r="BE49" i="1"/>
  <c r="BE55" i="1"/>
  <c r="BE108" i="1"/>
  <c r="BE32" i="1"/>
  <c r="BE63" i="1"/>
  <c r="BE88" i="1"/>
  <c r="BE150" i="1"/>
  <c r="BE260" i="1"/>
  <c r="BE64" i="1"/>
  <c r="BE188" i="1"/>
  <c r="BE248" i="1"/>
  <c r="BE45" i="1"/>
  <c r="BE59" i="1"/>
  <c r="BE143" i="1"/>
  <c r="BE211" i="1"/>
  <c r="BE319" i="1"/>
  <c r="BE104" i="1"/>
  <c r="BE224" i="1"/>
  <c r="BE228" i="1"/>
  <c r="BE282" i="1"/>
  <c r="BE322" i="1"/>
  <c r="BE347" i="1"/>
  <c r="BE355" i="1"/>
  <c r="BE359" i="1"/>
  <c r="BE363" i="1"/>
  <c r="BE371" i="1"/>
  <c r="BE479" i="1"/>
  <c r="BE494" i="1"/>
  <c r="BE41" i="1"/>
  <c r="BE56" i="1"/>
  <c r="BE61" i="1"/>
  <c r="BE89" i="1"/>
  <c r="BE105" i="1"/>
  <c r="BE151" i="1"/>
  <c r="BE167" i="1"/>
  <c r="BE299" i="1"/>
  <c r="BE330" i="1"/>
  <c r="BE333" i="1"/>
  <c r="BE438" i="1"/>
  <c r="BE441" i="1"/>
  <c r="BE448" i="1"/>
  <c r="BE467" i="1"/>
  <c r="BE473" i="1"/>
  <c r="BE487" i="1"/>
  <c r="BE502" i="1"/>
  <c r="BE365" i="1"/>
  <c r="BE381" i="1"/>
  <c r="BE400" i="1"/>
  <c r="BE431" i="1"/>
  <c r="BE442" i="1"/>
  <c r="BE446" i="1"/>
  <c r="BE478" i="1"/>
  <c r="BE495" i="1"/>
  <c r="BE256" i="1"/>
  <c r="BE308" i="1"/>
  <c r="BE366" i="1"/>
  <c r="BE393" i="1"/>
  <c r="BE439" i="1"/>
  <c r="BE489" i="1"/>
  <c r="BE496" i="1"/>
  <c r="BE97" i="1"/>
  <c r="BE106" i="1"/>
  <c r="BE113" i="1"/>
  <c r="BE122" i="1"/>
  <c r="BE141" i="1"/>
  <c r="BE157" i="1"/>
  <c r="BE165" i="1"/>
  <c r="BE242" i="1"/>
  <c r="BE246" i="1"/>
  <c r="BE289" i="1"/>
  <c r="BE195" i="1"/>
  <c r="BE259" i="1"/>
  <c r="BE192" i="1"/>
  <c r="BE210" i="1"/>
  <c r="BE214" i="1"/>
  <c r="BE232" i="1"/>
  <c r="BE283" i="1"/>
  <c r="BE318" i="1"/>
  <c r="BE274" i="1"/>
  <c r="BE10" i="1"/>
  <c r="BE22" i="1"/>
  <c r="BE24" i="1"/>
  <c r="BE26" i="1"/>
  <c r="BE28" i="1"/>
  <c r="BE34" i="1"/>
  <c r="BE76" i="1"/>
  <c r="BE100" i="1"/>
  <c r="BE116" i="1"/>
  <c r="BE137" i="1"/>
  <c r="BE163" i="1"/>
  <c r="BE166" i="1"/>
  <c r="BE204" i="1"/>
  <c r="BE234" i="1"/>
  <c r="BE287" i="1"/>
  <c r="BE213" i="1"/>
  <c r="BE243" i="1"/>
  <c r="BE142" i="1"/>
  <c r="BE193" i="1"/>
  <c r="BE229" i="1"/>
  <c r="BE252" i="1"/>
  <c r="BE189" i="1"/>
  <c r="BE54" i="1"/>
  <c r="BE135" i="1"/>
  <c r="BE226" i="1"/>
  <c r="BE253" i="1"/>
  <c r="BE281" i="1"/>
  <c r="BE291" i="1"/>
  <c r="BE297" i="1"/>
  <c r="BE160" i="1"/>
  <c r="BE77" i="1"/>
  <c r="BE138" i="1"/>
  <c r="BE164" i="1"/>
  <c r="BE222" i="1"/>
  <c r="BE58" i="1"/>
  <c r="BE74" i="1"/>
  <c r="BE99" i="1"/>
  <c r="BE115" i="1"/>
  <c r="BE170" i="1"/>
  <c r="BE173" i="1"/>
  <c r="BE176" i="1"/>
  <c r="BE223" i="1"/>
  <c r="BE285" i="1"/>
  <c r="BE312" i="1"/>
  <c r="BE328" i="1"/>
  <c r="BE332" i="1"/>
  <c r="BE353" i="1"/>
  <c r="BE364" i="1"/>
  <c r="BE368" i="1"/>
  <c r="BE309" i="1"/>
  <c r="BE313" i="1"/>
  <c r="BE325" i="1"/>
  <c r="BE329" i="1"/>
  <c r="BE336" i="1"/>
  <c r="BE361" i="1"/>
  <c r="BE304" i="1"/>
  <c r="BE357" i="1"/>
  <c r="BE380" i="1"/>
  <c r="BE258" i="1"/>
  <c r="BE320" i="1"/>
  <c r="BE337" i="1"/>
  <c r="BE377" i="1"/>
  <c r="BE396" i="1"/>
  <c r="BE293" i="1"/>
  <c r="BE344" i="1"/>
  <c r="BE373" i="1"/>
  <c r="BE385" i="1"/>
  <c r="BE345" i="1"/>
  <c r="BE348" i="1"/>
  <c r="BE321" i="1"/>
  <c r="BE341" i="1"/>
  <c r="BE352" i="1"/>
  <c r="BE360" i="1"/>
  <c r="BE369" i="1"/>
  <c r="BE376" i="1"/>
  <c r="BE388" i="1"/>
  <c r="BE466" i="1"/>
  <c r="BE506" i="1"/>
  <c r="BE406" i="1"/>
  <c r="BE453" i="1"/>
  <c r="BE459" i="1"/>
  <c r="BE498" i="1"/>
  <c r="BE389" i="1"/>
  <c r="BE491" i="1"/>
  <c r="BE554" i="1"/>
  <c r="BE398" i="1"/>
  <c r="BE516" i="1"/>
  <c r="BE401" i="1"/>
  <c r="BE450" i="1"/>
  <c r="BE382" i="1"/>
  <c r="BE443" i="1"/>
  <c r="BE482" i="1"/>
  <c r="BE405" i="1"/>
  <c r="BE437" i="1"/>
  <c r="BE440" i="1"/>
  <c r="BE444" i="1"/>
  <c r="BE475" i="1"/>
  <c r="BE513" i="1"/>
  <c r="BE572" i="1"/>
  <c r="BE593" i="1"/>
  <c r="BE638" i="1"/>
  <c r="BE460" i="1"/>
  <c r="BE469" i="1"/>
  <c r="BE476" i="1"/>
  <c r="BE485" i="1"/>
  <c r="BE492" i="1"/>
  <c r="BE501" i="1"/>
  <c r="BE507" i="1"/>
  <c r="BE524" i="1"/>
  <c r="BE564" i="1"/>
  <c r="BE625" i="1"/>
  <c r="BE504" i="1"/>
  <c r="BE520" i="1"/>
  <c r="BE532" i="1"/>
  <c r="BE540" i="1"/>
  <c r="BE548" i="1"/>
  <c r="BE556" i="1"/>
  <c r="BE609" i="1"/>
  <c r="BE449" i="1"/>
  <c r="BE456" i="1"/>
  <c r="BE465" i="1"/>
  <c r="BE472" i="1"/>
  <c r="BE481" i="1"/>
  <c r="BE488" i="1"/>
  <c r="BE497" i="1"/>
  <c r="BE514" i="1"/>
  <c r="BE521" i="1"/>
  <c r="BE528" i="1"/>
  <c r="BE536" i="1"/>
  <c r="BE544" i="1"/>
  <c r="BE590" i="1"/>
  <c r="BE652" i="1"/>
  <c r="BE505" i="1"/>
  <c r="BE529" i="1"/>
  <c r="BE537" i="1"/>
  <c r="BE545" i="1"/>
  <c r="BE561" i="1"/>
  <c r="BE641" i="1"/>
  <c r="BE445" i="1"/>
  <c r="BE461" i="1"/>
  <c r="BE477" i="1"/>
  <c r="BE493" i="1"/>
  <c r="BE522" i="1"/>
  <c r="BE553" i="1"/>
  <c r="BE606" i="1"/>
  <c r="BE512" i="1"/>
  <c r="BE530" i="1"/>
  <c r="BE538" i="1"/>
  <c r="BE546" i="1"/>
  <c r="BE622" i="1"/>
  <c r="BE584" i="1"/>
  <c r="BE600" i="1"/>
  <c r="BE616" i="1"/>
  <c r="BE632" i="1"/>
  <c r="BE648" i="1"/>
  <c r="BE594" i="1"/>
  <c r="BE610" i="1"/>
  <c r="BE626" i="1"/>
  <c r="BE642" i="1"/>
  <c r="BE653" i="1"/>
  <c r="BE588" i="1"/>
  <c r="BE604" i="1"/>
  <c r="BE620" i="1"/>
  <c r="BE636" i="1"/>
  <c r="BE655" i="1"/>
  <c r="BE582" i="1"/>
  <c r="BE598" i="1"/>
  <c r="BE614" i="1"/>
  <c r="BE630" i="1"/>
  <c r="BE646" i="1"/>
  <c r="BE649" i="1"/>
  <c r="BE592" i="1"/>
  <c r="BE608" i="1"/>
  <c r="BE624" i="1"/>
  <c r="BE640" i="1"/>
  <c r="BE650" i="1"/>
  <c r="BE586" i="1"/>
  <c r="BE602" i="1"/>
  <c r="BE618" i="1"/>
  <c r="BE634" i="1"/>
  <c r="BE580" i="1"/>
  <c r="BE596" i="1"/>
  <c r="BE612" i="1"/>
  <c r="BE628" i="1"/>
  <c r="BE644" i="1"/>
  <c r="BE651" i="1"/>
  <c r="BE662" i="1"/>
  <c r="BE663" i="1"/>
  <c r="BK663" i="1"/>
  <c r="BL663" i="1" s="1"/>
  <c r="BA663" i="1" s="1"/>
  <c r="AY663" i="1"/>
  <c r="BK662" i="1"/>
  <c r="BL662" i="1" s="1"/>
  <c r="BA662" i="1" s="1"/>
  <c r="BK661" i="1"/>
  <c r="BL661" i="1" s="1"/>
  <c r="BA661" i="1" s="1"/>
  <c r="AY661" i="1"/>
  <c r="BK660" i="1"/>
  <c r="BL660" i="1" s="1"/>
  <c r="BA660" i="1" s="1"/>
  <c r="BK659" i="1"/>
  <c r="BK658" i="1"/>
  <c r="BL658" i="1" s="1"/>
  <c r="BA658" i="1" s="1"/>
  <c r="BK657" i="1"/>
  <c r="BK656" i="1"/>
  <c r="BK655" i="1"/>
  <c r="BL655" i="1" s="1"/>
  <c r="BA655" i="1" s="1"/>
  <c r="AY655" i="1"/>
  <c r="BK653" i="1"/>
  <c r="BL653" i="1" s="1"/>
  <c r="BA653" i="1" s="1"/>
  <c r="BK652" i="1"/>
  <c r="BD652" i="1" s="1"/>
  <c r="BK651" i="1"/>
  <c r="BD651" i="1" s="1"/>
  <c r="BK650" i="1"/>
  <c r="BD650" i="1" s="1"/>
  <c r="AY650" i="1"/>
  <c r="BK649" i="1"/>
  <c r="BD649" i="1" s="1"/>
  <c r="BK648" i="1"/>
  <c r="BL648" i="1" s="1"/>
  <c r="BA648" i="1" s="1"/>
  <c r="BK647" i="1"/>
  <c r="BD647" i="1" s="1"/>
  <c r="BK646" i="1"/>
  <c r="BL646" i="1" s="1"/>
  <c r="BA646" i="1" s="1"/>
  <c r="AY646" i="1"/>
  <c r="BK645" i="1"/>
  <c r="BD645" i="1" s="1"/>
  <c r="BK644" i="1"/>
  <c r="BD644" i="1" s="1"/>
  <c r="BK643" i="1"/>
  <c r="BL643" i="1" s="1"/>
  <c r="BA643" i="1" s="1"/>
  <c r="BK642" i="1"/>
  <c r="BD642" i="1" s="1"/>
  <c r="AY642" i="1"/>
  <c r="BK641" i="1"/>
  <c r="BD641" i="1" s="1"/>
  <c r="BK640" i="1"/>
  <c r="BL640" i="1" s="1"/>
  <c r="BA640" i="1" s="1"/>
  <c r="BK639" i="1"/>
  <c r="BL639" i="1" s="1"/>
  <c r="BA639" i="1" s="1"/>
  <c r="BK638" i="1"/>
  <c r="BD638" i="1" s="1"/>
  <c r="AY638" i="1"/>
  <c r="BK637" i="1"/>
  <c r="BD637" i="1" s="1"/>
  <c r="AY637" i="1"/>
  <c r="BK636" i="1"/>
  <c r="BK635" i="1"/>
  <c r="AY635" i="1"/>
  <c r="BK634" i="1"/>
  <c r="BL634" i="1" s="1"/>
  <c r="BA634" i="1" s="1"/>
  <c r="BK633" i="1"/>
  <c r="BK632" i="1"/>
  <c r="BL632" i="1" s="1"/>
  <c r="BA632" i="1" s="1"/>
  <c r="BK631" i="1"/>
  <c r="BL631" i="1" s="1"/>
  <c r="BA631" i="1" s="1"/>
  <c r="BK630" i="1"/>
  <c r="BL630" i="1" s="1"/>
  <c r="BA630" i="1" s="1"/>
  <c r="AY630" i="1"/>
  <c r="BK629" i="1"/>
  <c r="BL629" i="1" s="1"/>
  <c r="BA629" i="1" s="1"/>
  <c r="AY629" i="1"/>
  <c r="BK628" i="1"/>
  <c r="BK627" i="1"/>
  <c r="BL627" i="1" s="1"/>
  <c r="BA627" i="1" s="1"/>
  <c r="AY627" i="1"/>
  <c r="BK626" i="1"/>
  <c r="BK625" i="1"/>
  <c r="BK624" i="1"/>
  <c r="BK623" i="1"/>
  <c r="BK622" i="1"/>
  <c r="BL622" i="1" s="1"/>
  <c r="BA622" i="1" s="1"/>
  <c r="AY622" i="1"/>
  <c r="BK621" i="1"/>
  <c r="AY621" i="1"/>
  <c r="BK620" i="1"/>
  <c r="BK619" i="1"/>
  <c r="BK618" i="1"/>
  <c r="BK617" i="1"/>
  <c r="BD617" i="1" s="1"/>
  <c r="BK616" i="1"/>
  <c r="BL616" i="1" s="1"/>
  <c r="BA616" i="1" s="1"/>
  <c r="BK615" i="1"/>
  <c r="BL615" i="1" s="1"/>
  <c r="BA615" i="1" s="1"/>
  <c r="BK614" i="1"/>
  <c r="BL614" i="1" s="1"/>
  <c r="BA614" i="1" s="1"/>
  <c r="AY614" i="1"/>
  <c r="BK613" i="1"/>
  <c r="BL613" i="1" s="1"/>
  <c r="BA613" i="1" s="1"/>
  <c r="BK612" i="1"/>
  <c r="BL612" i="1" s="1"/>
  <c r="BA612" i="1" s="1"/>
  <c r="BK611" i="1"/>
  <c r="BL611" i="1" s="1"/>
  <c r="BA611" i="1" s="1"/>
  <c r="BK610" i="1"/>
  <c r="BK609" i="1"/>
  <c r="BK608" i="1"/>
  <c r="BL608" i="1" s="1"/>
  <c r="BA608" i="1" s="1"/>
  <c r="BK607" i="1"/>
  <c r="BK606" i="1"/>
  <c r="BL606" i="1" s="1"/>
  <c r="BA606" i="1" s="1"/>
  <c r="BK605" i="1"/>
  <c r="BL605" i="1" s="1"/>
  <c r="BA605" i="1" s="1"/>
  <c r="BK604" i="1"/>
  <c r="BL604" i="1" s="1"/>
  <c r="BA604" i="1" s="1"/>
  <c r="BK603" i="1"/>
  <c r="BK602" i="1"/>
  <c r="BK601" i="1"/>
  <c r="BK600" i="1"/>
  <c r="BL600" i="1" s="1"/>
  <c r="BA600" i="1" s="1"/>
  <c r="BK599" i="1"/>
  <c r="BK598" i="1"/>
  <c r="BL598" i="1" s="1"/>
  <c r="BA598" i="1" s="1"/>
  <c r="BK597" i="1"/>
  <c r="BL597" i="1" s="1"/>
  <c r="BA597" i="1" s="1"/>
  <c r="BK596" i="1"/>
  <c r="BL596" i="1" s="1"/>
  <c r="BA596" i="1" s="1"/>
  <c r="BK595" i="1"/>
  <c r="BL595" i="1" s="1"/>
  <c r="BA595" i="1" s="1"/>
  <c r="BK594" i="1"/>
  <c r="BK593" i="1"/>
  <c r="AY593" i="1"/>
  <c r="BK592" i="1"/>
  <c r="AY592" i="1"/>
  <c r="BK591" i="1"/>
  <c r="BL591" i="1" s="1"/>
  <c r="BA591" i="1" s="1"/>
  <c r="AY591" i="1"/>
  <c r="BK590" i="1"/>
  <c r="BD590" i="1" s="1"/>
  <c r="BK589" i="1"/>
  <c r="BD589" i="1" s="1"/>
  <c r="BK588" i="1"/>
  <c r="BL588" i="1" s="1"/>
  <c r="BA588" i="1" s="1"/>
  <c r="BK587" i="1"/>
  <c r="BD587" i="1" s="1"/>
  <c r="BK586" i="1"/>
  <c r="BD586" i="1" s="1"/>
  <c r="BK585" i="1"/>
  <c r="AY585" i="1"/>
  <c r="BK584" i="1"/>
  <c r="BL584" i="1" s="1"/>
  <c r="BA584" i="1" s="1"/>
  <c r="BK583" i="1"/>
  <c r="BL583" i="1" s="1"/>
  <c r="BA583" i="1" s="1"/>
  <c r="BK582" i="1"/>
  <c r="BD582" i="1" s="1"/>
  <c r="AY582" i="1"/>
  <c r="BK581" i="1"/>
  <c r="BL581" i="1" s="1"/>
  <c r="BA581" i="1" s="1"/>
  <c r="AY581" i="1"/>
  <c r="BK580" i="1"/>
  <c r="BL580" i="1" s="1"/>
  <c r="BA580" i="1" s="1"/>
  <c r="BK579" i="1"/>
  <c r="BL579" i="1" s="1"/>
  <c r="BA579" i="1" s="1"/>
  <c r="BK578" i="1"/>
  <c r="BD578" i="1" s="1"/>
  <c r="BK577" i="1"/>
  <c r="AY577" i="1"/>
  <c r="BK576" i="1"/>
  <c r="BL576" i="1" s="1"/>
  <c r="BA576" i="1" s="1"/>
  <c r="BK575" i="1"/>
  <c r="BD575" i="1" s="1"/>
  <c r="AY575" i="1"/>
  <c r="BK574" i="1"/>
  <c r="BL574" i="1" s="1"/>
  <c r="BA574" i="1" s="1"/>
  <c r="BK573" i="1"/>
  <c r="BD573" i="1" s="1"/>
  <c r="AY573" i="1"/>
  <c r="BK572" i="1"/>
  <c r="BL572" i="1" s="1"/>
  <c r="BA572" i="1" s="1"/>
  <c r="BK571" i="1"/>
  <c r="BD571" i="1" s="1"/>
  <c r="BK570" i="1"/>
  <c r="BK569" i="1"/>
  <c r="AY569" i="1"/>
  <c r="BK568" i="1"/>
  <c r="BL568" i="1" s="1"/>
  <c r="BA568" i="1" s="1"/>
  <c r="AY568" i="1"/>
  <c r="BK567" i="1"/>
  <c r="BD567" i="1" s="1"/>
  <c r="AY567" i="1"/>
  <c r="BK566" i="1"/>
  <c r="BL566" i="1" s="1"/>
  <c r="BA566" i="1" s="1"/>
  <c r="BK565" i="1"/>
  <c r="BL565" i="1" s="1"/>
  <c r="BA565" i="1" s="1"/>
  <c r="AY565" i="1"/>
  <c r="BK564" i="1"/>
  <c r="BL564" i="1" s="1"/>
  <c r="BA564" i="1" s="1"/>
  <c r="BK563" i="1"/>
  <c r="BL563" i="1" s="1"/>
  <c r="BA563" i="1" s="1"/>
  <c r="BK562" i="1"/>
  <c r="BK561" i="1"/>
  <c r="BK560" i="1"/>
  <c r="BL560" i="1" s="1"/>
  <c r="BA560" i="1" s="1"/>
  <c r="BK559" i="1"/>
  <c r="AY559" i="1"/>
  <c r="BK558" i="1"/>
  <c r="BL558" i="1" s="1"/>
  <c r="BA558" i="1" s="1"/>
  <c r="BK557" i="1"/>
  <c r="AY557" i="1"/>
  <c r="BK556" i="1"/>
  <c r="BK555" i="1"/>
  <c r="BL555" i="1" s="1"/>
  <c r="BA555" i="1" s="1"/>
  <c r="BK554" i="1"/>
  <c r="BK553" i="1"/>
  <c r="BK552" i="1"/>
  <c r="BL552" i="1" s="1"/>
  <c r="BA552" i="1" s="1"/>
  <c r="AY552" i="1"/>
  <c r="BK551" i="1"/>
  <c r="BK550" i="1"/>
  <c r="BD550" i="1" s="1"/>
  <c r="BK549" i="1"/>
  <c r="BD549" i="1" s="1"/>
  <c r="BK548" i="1"/>
  <c r="BD548" i="1" s="1"/>
  <c r="BK547" i="1"/>
  <c r="BD547" i="1" s="1"/>
  <c r="BK546" i="1"/>
  <c r="BD546" i="1" s="1"/>
  <c r="BK545" i="1"/>
  <c r="BK544" i="1"/>
  <c r="BL544" i="1" s="1"/>
  <c r="BA544" i="1" s="1"/>
  <c r="BK543" i="1"/>
  <c r="BD543" i="1" s="1"/>
  <c r="AY543" i="1"/>
  <c r="BK542" i="1"/>
  <c r="BK541" i="1"/>
  <c r="BL541" i="1" s="1"/>
  <c r="BA541" i="1" s="1"/>
  <c r="AY541" i="1"/>
  <c r="BK540" i="1"/>
  <c r="BD540" i="1" s="1"/>
  <c r="BK539" i="1"/>
  <c r="BL539" i="1" s="1"/>
  <c r="BA539" i="1" s="1"/>
  <c r="BK538" i="1"/>
  <c r="BK537" i="1"/>
  <c r="BD537" i="1" s="1"/>
  <c r="BK536" i="1"/>
  <c r="BL536" i="1" s="1"/>
  <c r="BA536" i="1" s="1"/>
  <c r="BK535" i="1"/>
  <c r="BD535" i="1" s="1"/>
  <c r="BK534" i="1"/>
  <c r="BL534" i="1" s="1"/>
  <c r="BA534" i="1" s="1"/>
  <c r="AY534" i="1"/>
  <c r="BK533" i="1"/>
  <c r="BD533" i="1" s="1"/>
  <c r="AY533" i="1"/>
  <c r="BK532" i="1"/>
  <c r="BL532" i="1" s="1"/>
  <c r="BA532" i="1" s="1"/>
  <c r="BK531" i="1"/>
  <c r="BD531" i="1" s="1"/>
  <c r="BK530" i="1"/>
  <c r="BL530" i="1" s="1"/>
  <c r="BA530" i="1" s="1"/>
  <c r="BK529" i="1"/>
  <c r="BD529" i="1" s="1"/>
  <c r="BK528" i="1"/>
  <c r="BL528" i="1" s="1"/>
  <c r="BA528" i="1" s="1"/>
  <c r="AY528" i="1"/>
  <c r="BK527" i="1"/>
  <c r="BD527" i="1" s="1"/>
  <c r="AY527" i="1"/>
  <c r="BK526" i="1"/>
  <c r="BD526" i="1" s="1"/>
  <c r="BK525" i="1"/>
  <c r="BD525" i="1" s="1"/>
  <c r="BK524" i="1"/>
  <c r="BL524" i="1" s="1"/>
  <c r="BA524" i="1" s="1"/>
  <c r="AY524" i="1"/>
  <c r="BK523" i="1"/>
  <c r="BL523" i="1" s="1"/>
  <c r="BA523" i="1" s="1"/>
  <c r="AY523" i="1"/>
  <c r="BK522" i="1"/>
  <c r="AY522" i="1"/>
  <c r="BK521" i="1"/>
  <c r="BL521" i="1" s="1"/>
  <c r="BA521" i="1" s="1"/>
  <c r="AY521" i="1"/>
  <c r="BK520" i="1"/>
  <c r="BL520" i="1" s="1"/>
  <c r="BA520" i="1" s="1"/>
  <c r="BK519" i="1"/>
  <c r="BD519" i="1" s="1"/>
  <c r="BK518" i="1"/>
  <c r="BD518" i="1" s="1"/>
  <c r="BK517" i="1"/>
  <c r="BD517" i="1" s="1"/>
  <c r="BK516" i="1"/>
  <c r="BD516" i="1" s="1"/>
  <c r="AY516" i="1"/>
  <c r="BK515" i="1"/>
  <c r="BL515" i="1" s="1"/>
  <c r="BA515" i="1" s="1"/>
  <c r="AY515" i="1"/>
  <c r="BK514" i="1"/>
  <c r="BL514" i="1" s="1"/>
  <c r="BA514" i="1" s="1"/>
  <c r="BK513" i="1"/>
  <c r="BK512" i="1"/>
  <c r="BL512" i="1" s="1"/>
  <c r="BA512" i="1" s="1"/>
  <c r="BK511" i="1"/>
  <c r="BL511" i="1" s="1"/>
  <c r="BA511" i="1" s="1"/>
  <c r="BK510" i="1"/>
  <c r="BD510" i="1" s="1"/>
  <c r="AY510" i="1"/>
  <c r="BK509" i="1"/>
  <c r="BL509" i="1" s="1"/>
  <c r="BA509" i="1" s="1"/>
  <c r="BK508" i="1"/>
  <c r="BD508" i="1" s="1"/>
  <c r="AY508" i="1"/>
  <c r="BK507" i="1"/>
  <c r="BD507" i="1" s="1"/>
  <c r="AY507" i="1"/>
  <c r="BK506" i="1"/>
  <c r="BL506" i="1" s="1"/>
  <c r="BA506" i="1" s="1"/>
  <c r="AY506" i="1"/>
  <c r="BK505" i="1"/>
  <c r="BL505" i="1" s="1"/>
  <c r="BA505" i="1" s="1"/>
  <c r="BK504" i="1"/>
  <c r="BL504" i="1" s="1"/>
  <c r="BA504" i="1" s="1"/>
  <c r="BK503" i="1"/>
  <c r="BD503" i="1" s="1"/>
  <c r="BK502" i="1"/>
  <c r="BL502" i="1" s="1"/>
  <c r="BA502" i="1" s="1"/>
  <c r="AY502" i="1"/>
  <c r="BK501" i="1"/>
  <c r="BL501" i="1" s="1"/>
  <c r="BA501" i="1" s="1"/>
  <c r="BK500" i="1"/>
  <c r="BD500" i="1" s="1"/>
  <c r="AY500" i="1"/>
  <c r="BK499" i="1"/>
  <c r="BL499" i="1" s="1"/>
  <c r="BA499" i="1" s="1"/>
  <c r="AY499" i="1"/>
  <c r="BK498" i="1"/>
  <c r="BD498" i="1" s="1"/>
  <c r="BK497" i="1"/>
  <c r="BL497" i="1" s="1"/>
  <c r="BA497" i="1" s="1"/>
  <c r="AY497" i="1"/>
  <c r="BK496" i="1"/>
  <c r="BL496" i="1" s="1"/>
  <c r="BA496" i="1" s="1"/>
  <c r="BK495" i="1"/>
  <c r="BL495" i="1" s="1"/>
  <c r="BA495" i="1" s="1"/>
  <c r="BK494" i="1"/>
  <c r="BK493" i="1"/>
  <c r="BD493" i="1" s="1"/>
  <c r="BK492" i="1"/>
  <c r="BL492" i="1" s="1"/>
  <c r="BA492" i="1" s="1"/>
  <c r="BK491" i="1"/>
  <c r="BD491" i="1" s="1"/>
  <c r="BK490" i="1"/>
  <c r="BL490" i="1" s="1"/>
  <c r="BA490" i="1" s="1"/>
  <c r="BK489" i="1"/>
  <c r="BD489" i="1" s="1"/>
  <c r="BK488" i="1"/>
  <c r="BL488" i="1" s="1"/>
  <c r="BA488" i="1" s="1"/>
  <c r="BK487" i="1"/>
  <c r="BL487" i="1" s="1"/>
  <c r="BA487" i="1" s="1"/>
  <c r="BK486" i="1"/>
  <c r="BD486" i="1" s="1"/>
  <c r="AY486" i="1"/>
  <c r="BK485" i="1"/>
  <c r="BL485" i="1" s="1"/>
  <c r="BA485" i="1" s="1"/>
  <c r="BK484" i="1"/>
  <c r="BD484" i="1" s="1"/>
  <c r="BK483" i="1"/>
  <c r="BL483" i="1" s="1"/>
  <c r="BA483" i="1" s="1"/>
  <c r="BK482" i="1"/>
  <c r="BD482" i="1" s="1"/>
  <c r="BK481" i="1"/>
  <c r="BD481" i="1" s="1"/>
  <c r="BK480" i="1"/>
  <c r="BL480" i="1" s="1"/>
  <c r="BA480" i="1" s="1"/>
  <c r="AY480" i="1"/>
  <c r="BK479" i="1"/>
  <c r="BD479" i="1" s="1"/>
  <c r="BK478" i="1"/>
  <c r="BL478" i="1" s="1"/>
  <c r="BA478" i="1" s="1"/>
  <c r="BK477" i="1"/>
  <c r="BD477" i="1" s="1"/>
  <c r="BK476" i="1"/>
  <c r="BL476" i="1" s="1"/>
  <c r="BA476" i="1" s="1"/>
  <c r="BK475" i="1"/>
  <c r="BK474" i="1"/>
  <c r="BD474" i="1" s="1"/>
  <c r="BK473" i="1"/>
  <c r="BL473" i="1" s="1"/>
  <c r="BA473" i="1" s="1"/>
  <c r="BK472" i="1"/>
  <c r="BD472" i="1" s="1"/>
  <c r="BK471" i="1"/>
  <c r="BL471" i="1" s="1"/>
  <c r="BA471" i="1" s="1"/>
  <c r="BK470" i="1"/>
  <c r="BD470" i="1" s="1"/>
  <c r="BK469" i="1"/>
  <c r="BK468" i="1"/>
  <c r="BL468" i="1" s="1"/>
  <c r="BA468" i="1" s="1"/>
  <c r="BK467" i="1"/>
  <c r="BL467" i="1" s="1"/>
  <c r="BA467" i="1" s="1"/>
  <c r="BK466" i="1"/>
  <c r="BL466" i="1" s="1"/>
  <c r="BA466" i="1" s="1"/>
  <c r="BK465" i="1"/>
  <c r="BK464" i="1"/>
  <c r="AY464" i="1"/>
  <c r="BK463" i="1"/>
  <c r="AY463" i="1"/>
  <c r="BK462" i="1"/>
  <c r="BL462" i="1" s="1"/>
  <c r="BA462" i="1" s="1"/>
  <c r="BK461" i="1"/>
  <c r="BK460" i="1"/>
  <c r="BK459" i="1"/>
  <c r="BL459" i="1" s="1"/>
  <c r="BA459" i="1" s="1"/>
  <c r="BK458" i="1"/>
  <c r="BK457" i="1"/>
  <c r="BL457" i="1" s="1"/>
  <c r="BA457" i="1" s="1"/>
  <c r="BK456" i="1"/>
  <c r="BL456" i="1" s="1"/>
  <c r="BA456" i="1" s="1"/>
  <c r="BK455" i="1"/>
  <c r="BK454" i="1"/>
  <c r="BL454" i="1" s="1"/>
  <c r="BA454" i="1" s="1"/>
  <c r="BK453" i="1"/>
  <c r="BK452" i="1"/>
  <c r="BL452" i="1" s="1"/>
  <c r="BA452" i="1" s="1"/>
  <c r="BK451" i="1"/>
  <c r="BL451" i="1" s="1"/>
  <c r="BA451" i="1" s="1"/>
  <c r="AY451" i="1"/>
  <c r="BK450" i="1"/>
  <c r="BL450" i="1" s="1"/>
  <c r="BA450" i="1" s="1"/>
  <c r="BK449" i="1"/>
  <c r="BL449" i="1" s="1"/>
  <c r="BA449" i="1" s="1"/>
  <c r="BK448" i="1"/>
  <c r="AY448" i="1"/>
  <c r="BK447" i="1"/>
  <c r="AY447" i="1"/>
  <c r="BK446" i="1"/>
  <c r="BL446" i="1" s="1"/>
  <c r="BA446" i="1" s="1"/>
  <c r="BK445" i="1"/>
  <c r="BK444" i="1"/>
  <c r="BK443" i="1"/>
  <c r="BL443" i="1" s="1"/>
  <c r="BA443" i="1" s="1"/>
  <c r="BK442" i="1"/>
  <c r="BK441" i="1"/>
  <c r="BL441" i="1" s="1"/>
  <c r="BA441" i="1" s="1"/>
  <c r="BK440" i="1"/>
  <c r="BL440" i="1" s="1"/>
  <c r="BA440" i="1" s="1"/>
  <c r="AY440" i="1"/>
  <c r="BK439" i="1"/>
  <c r="BK438" i="1"/>
  <c r="BK437" i="1"/>
  <c r="BL437" i="1" s="1"/>
  <c r="BA437" i="1" s="1"/>
  <c r="BK436" i="1"/>
  <c r="BL436" i="1" s="1"/>
  <c r="BA436" i="1" s="1"/>
  <c r="BK435" i="1"/>
  <c r="BK434" i="1"/>
  <c r="BK433" i="1"/>
  <c r="AY433" i="1"/>
  <c r="BK432" i="1"/>
  <c r="BL432" i="1" s="1"/>
  <c r="BA432" i="1" s="1"/>
  <c r="BK431" i="1"/>
  <c r="AY431" i="1"/>
  <c r="BK430" i="1"/>
  <c r="BL430" i="1" s="1"/>
  <c r="BA430" i="1" s="1"/>
  <c r="AY430" i="1"/>
  <c r="BK406" i="1"/>
  <c r="BL406" i="1" s="1"/>
  <c r="BA406" i="1" s="1"/>
  <c r="AY406" i="1"/>
  <c r="BK405" i="1"/>
  <c r="BD405" i="1" s="1"/>
  <c r="AY405" i="1"/>
  <c r="BK404" i="1"/>
  <c r="BD404" i="1" s="1"/>
  <c r="BK403" i="1"/>
  <c r="BL403" i="1" s="1"/>
  <c r="BA403" i="1" s="1"/>
  <c r="BK402" i="1"/>
  <c r="BD402" i="1" s="1"/>
  <c r="AY402" i="1"/>
  <c r="BK401" i="1"/>
  <c r="BL401" i="1" s="1"/>
  <c r="BA401" i="1" s="1"/>
  <c r="AY401" i="1"/>
  <c r="BK400" i="1"/>
  <c r="BD400" i="1" s="1"/>
  <c r="AY400" i="1"/>
  <c r="BK399" i="1"/>
  <c r="BD399" i="1" s="1"/>
  <c r="AY399" i="1"/>
  <c r="BK398" i="1"/>
  <c r="BL398" i="1" s="1"/>
  <c r="BA398" i="1" s="1"/>
  <c r="BK397" i="1"/>
  <c r="BD397" i="1" s="1"/>
  <c r="BK396" i="1"/>
  <c r="BL396" i="1" s="1"/>
  <c r="BA396" i="1" s="1"/>
  <c r="AY396" i="1"/>
  <c r="BK395" i="1"/>
  <c r="BL395" i="1" s="1"/>
  <c r="BA395" i="1" s="1"/>
  <c r="BK394" i="1"/>
  <c r="BK393" i="1"/>
  <c r="AY393" i="1"/>
  <c r="BK392" i="1"/>
  <c r="BL392" i="1" s="1"/>
  <c r="BA392" i="1" s="1"/>
  <c r="BK391" i="1"/>
  <c r="BK390" i="1"/>
  <c r="BL390" i="1" s="1"/>
  <c r="BA390" i="1" s="1"/>
  <c r="BK389" i="1"/>
  <c r="BK388" i="1"/>
  <c r="BK387" i="1"/>
  <c r="BL387" i="1" s="1"/>
  <c r="BA387" i="1" s="1"/>
  <c r="AY387" i="1"/>
  <c r="BK386" i="1"/>
  <c r="BL386" i="1" s="1"/>
  <c r="BA386" i="1" s="1"/>
  <c r="BK385" i="1"/>
  <c r="BL385" i="1" s="1"/>
  <c r="BA385" i="1" s="1"/>
  <c r="BK384" i="1"/>
  <c r="AY384" i="1"/>
  <c r="BK383" i="1"/>
  <c r="AY383" i="1"/>
  <c r="BK382" i="1"/>
  <c r="BL382" i="1" s="1"/>
  <c r="BA382" i="1" s="1"/>
  <c r="BK381" i="1"/>
  <c r="AY381" i="1"/>
  <c r="BK380" i="1"/>
  <c r="BL380" i="1" s="1"/>
  <c r="BA380" i="1" s="1"/>
  <c r="AY380" i="1"/>
  <c r="BK379" i="1"/>
  <c r="BL379" i="1" s="1"/>
  <c r="BA379" i="1" s="1"/>
  <c r="BK378" i="1"/>
  <c r="BK377" i="1"/>
  <c r="BD377" i="1" s="1"/>
  <c r="BK376" i="1"/>
  <c r="BL376" i="1" s="1"/>
  <c r="BA376" i="1" s="1"/>
  <c r="AY376" i="1"/>
  <c r="BK375" i="1"/>
  <c r="BK374" i="1"/>
  <c r="BL374" i="1" s="1"/>
  <c r="BA374" i="1" s="1"/>
  <c r="BK373" i="1"/>
  <c r="BK372" i="1"/>
  <c r="BK371" i="1"/>
  <c r="BK370" i="1"/>
  <c r="BK369" i="1"/>
  <c r="BL369" i="1" s="1"/>
  <c r="BA369" i="1" s="1"/>
  <c r="BK368" i="1"/>
  <c r="BK367" i="1"/>
  <c r="BL367" i="1" s="1"/>
  <c r="BA367" i="1" s="1"/>
  <c r="BK366" i="1"/>
  <c r="BL366" i="1" s="1"/>
  <c r="BA366" i="1" s="1"/>
  <c r="BK365" i="1"/>
  <c r="BK364" i="1"/>
  <c r="BK363" i="1"/>
  <c r="AY363" i="1"/>
  <c r="BK362" i="1"/>
  <c r="BL362" i="1" s="1"/>
  <c r="BA362" i="1" s="1"/>
  <c r="BK361" i="1"/>
  <c r="BK360" i="1"/>
  <c r="BL360" i="1" s="1"/>
  <c r="BA360" i="1" s="1"/>
  <c r="BK359" i="1"/>
  <c r="BK358" i="1"/>
  <c r="BK357" i="1"/>
  <c r="BL357" i="1" s="1"/>
  <c r="BA357" i="1" s="1"/>
  <c r="AY357" i="1"/>
  <c r="BK356" i="1"/>
  <c r="BL356" i="1" s="1"/>
  <c r="BA356" i="1" s="1"/>
  <c r="BK355" i="1"/>
  <c r="BL355" i="1" s="1"/>
  <c r="BA355" i="1" s="1"/>
  <c r="AY355" i="1"/>
  <c r="BK354" i="1"/>
  <c r="BL354" i="1" s="1"/>
  <c r="BA354" i="1" s="1"/>
  <c r="BK353" i="1"/>
  <c r="BL353" i="1" s="1"/>
  <c r="BA353" i="1" s="1"/>
  <c r="BK352" i="1"/>
  <c r="AY352" i="1"/>
  <c r="BK351" i="1"/>
  <c r="BK350" i="1"/>
  <c r="BK349" i="1"/>
  <c r="BL349" i="1" s="1"/>
  <c r="BA349" i="1" s="1"/>
  <c r="AY349" i="1"/>
  <c r="BK348" i="1"/>
  <c r="BL348" i="1" s="1"/>
  <c r="BA348" i="1" s="1"/>
  <c r="AY348" i="1"/>
  <c r="BK347" i="1"/>
  <c r="BD347" i="1" s="1"/>
  <c r="BK346" i="1"/>
  <c r="BL346" i="1" s="1"/>
  <c r="BA346" i="1" s="1"/>
  <c r="AY346" i="1"/>
  <c r="BK345" i="1"/>
  <c r="BK344" i="1"/>
  <c r="BL344" i="1" s="1"/>
  <c r="BA344" i="1" s="1"/>
  <c r="BK343" i="1"/>
  <c r="AY343" i="1"/>
  <c r="BK342" i="1"/>
  <c r="BL342" i="1" s="1"/>
  <c r="BA342" i="1" s="1"/>
  <c r="AY342" i="1"/>
  <c r="BK341" i="1"/>
  <c r="BL341" i="1" s="1"/>
  <c r="BA341" i="1" s="1"/>
  <c r="BK340" i="1"/>
  <c r="BD340" i="1" s="1"/>
  <c r="AY340" i="1"/>
  <c r="BK339" i="1"/>
  <c r="BD339" i="1" s="1"/>
  <c r="AY339" i="1"/>
  <c r="BK338" i="1"/>
  <c r="BL338" i="1" s="1"/>
  <c r="BA338" i="1" s="1"/>
  <c r="BK337" i="1"/>
  <c r="BL337" i="1" s="1"/>
  <c r="BA337" i="1" s="1"/>
  <c r="BK336" i="1"/>
  <c r="AY336" i="1"/>
  <c r="BK335" i="1"/>
  <c r="BL335" i="1" s="1"/>
  <c r="BA335" i="1" s="1"/>
  <c r="AY335" i="1"/>
  <c r="BK334" i="1"/>
  <c r="BL334" i="1" s="1"/>
  <c r="BA334" i="1" s="1"/>
  <c r="BK333" i="1"/>
  <c r="BD333" i="1" s="1"/>
  <c r="AY333" i="1"/>
  <c r="BK332" i="1"/>
  <c r="BL332" i="1" s="1"/>
  <c r="BA332" i="1" s="1"/>
  <c r="BK331" i="1"/>
  <c r="BK330" i="1"/>
  <c r="BL330" i="1" s="1"/>
  <c r="BA330" i="1" s="1"/>
  <c r="BK329" i="1"/>
  <c r="AY329" i="1"/>
  <c r="BK328" i="1"/>
  <c r="BL328" i="1" s="1"/>
  <c r="BA328" i="1" s="1"/>
  <c r="BK327" i="1"/>
  <c r="BK326" i="1"/>
  <c r="BL326" i="1" s="1"/>
  <c r="BA326" i="1" s="1"/>
  <c r="BK325" i="1"/>
  <c r="AY325" i="1"/>
  <c r="BK324" i="1"/>
  <c r="BL324" i="1" s="1"/>
  <c r="BA324" i="1" s="1"/>
  <c r="AY324" i="1"/>
  <c r="BK323" i="1"/>
  <c r="BK322" i="1"/>
  <c r="BL322" i="1" s="1"/>
  <c r="BA322" i="1" s="1"/>
  <c r="BK321" i="1"/>
  <c r="AY321" i="1"/>
  <c r="BK320" i="1"/>
  <c r="BL320" i="1" s="1"/>
  <c r="BA320" i="1" s="1"/>
  <c r="AY320" i="1"/>
  <c r="BK319" i="1"/>
  <c r="BL319" i="1" s="1"/>
  <c r="BA319" i="1" s="1"/>
  <c r="BK318" i="1"/>
  <c r="BK317" i="1"/>
  <c r="AY317" i="1"/>
  <c r="BK316" i="1"/>
  <c r="BK315" i="1"/>
  <c r="BK314" i="1"/>
  <c r="BL314" i="1" s="1"/>
  <c r="BA314" i="1" s="1"/>
  <c r="BK313" i="1"/>
  <c r="BK312" i="1"/>
  <c r="BL312" i="1" s="1"/>
  <c r="BA312" i="1" s="1"/>
  <c r="BK311" i="1"/>
  <c r="BK310" i="1"/>
  <c r="BD310" i="1" s="1"/>
  <c r="AY310" i="1"/>
  <c r="BK309" i="1"/>
  <c r="BD309" i="1" s="1"/>
  <c r="AY309" i="1"/>
  <c r="BK308" i="1"/>
  <c r="BL308" i="1" s="1"/>
  <c r="BA308" i="1" s="1"/>
  <c r="AY308" i="1"/>
  <c r="BK307" i="1"/>
  <c r="BK306" i="1"/>
  <c r="BK305" i="1"/>
  <c r="AY305" i="1"/>
  <c r="BK304" i="1"/>
  <c r="AY304" i="1"/>
  <c r="BK303" i="1"/>
  <c r="BL303" i="1" s="1"/>
  <c r="BA303" i="1" s="1"/>
  <c r="AY303" i="1"/>
  <c r="BK302" i="1"/>
  <c r="BL302" i="1" s="1"/>
  <c r="BA302" i="1" s="1"/>
  <c r="BK301" i="1"/>
  <c r="AY301" i="1"/>
  <c r="BK300" i="1"/>
  <c r="BL300" i="1" s="1"/>
  <c r="BA300" i="1" s="1"/>
  <c r="BK299" i="1"/>
  <c r="BK298" i="1"/>
  <c r="BL298" i="1" s="1"/>
  <c r="BA298" i="1" s="1"/>
  <c r="BK297" i="1"/>
  <c r="BL297" i="1" s="1"/>
  <c r="BA297" i="1" s="1"/>
  <c r="AY297" i="1"/>
  <c r="BK296" i="1"/>
  <c r="BL296" i="1" s="1"/>
  <c r="BA296" i="1" s="1"/>
  <c r="BK295" i="1"/>
  <c r="BK294" i="1"/>
  <c r="BD294" i="1" s="1"/>
  <c r="AY294" i="1"/>
  <c r="BK293" i="1"/>
  <c r="BD293" i="1" s="1"/>
  <c r="AY293" i="1"/>
  <c r="BK292" i="1"/>
  <c r="BL292" i="1" s="1"/>
  <c r="BA292" i="1" s="1"/>
  <c r="AY292" i="1"/>
  <c r="BK291" i="1"/>
  <c r="AY291" i="1"/>
  <c r="BK290" i="1"/>
  <c r="AY290" i="1"/>
  <c r="BK289" i="1"/>
  <c r="BK288" i="1"/>
  <c r="AY288" i="1"/>
  <c r="BK287" i="1"/>
  <c r="BK286" i="1"/>
  <c r="BL286" i="1" s="1"/>
  <c r="BA286" i="1" s="1"/>
  <c r="BK285" i="1"/>
  <c r="AY285" i="1"/>
  <c r="BK284" i="1"/>
  <c r="BL284" i="1" s="1"/>
  <c r="BA284" i="1" s="1"/>
  <c r="AY284" i="1"/>
  <c r="BK283" i="1"/>
  <c r="BK282" i="1"/>
  <c r="BD282" i="1" s="1"/>
  <c r="BK281" i="1"/>
  <c r="BD281" i="1" s="1"/>
  <c r="BK280" i="1"/>
  <c r="BD280" i="1" s="1"/>
  <c r="AY280" i="1"/>
  <c r="BK279" i="1"/>
  <c r="BD279" i="1" s="1"/>
  <c r="AY279" i="1"/>
  <c r="BK278" i="1"/>
  <c r="BD278" i="1" s="1"/>
  <c r="BK277" i="1"/>
  <c r="AY277" i="1"/>
  <c r="BK276" i="1"/>
  <c r="BD276" i="1" s="1"/>
  <c r="BK274" i="1"/>
  <c r="BL274" i="1" s="1"/>
  <c r="BA274" i="1" s="1"/>
  <c r="AY274" i="1"/>
  <c r="BK261" i="1"/>
  <c r="BD261" i="1" s="1"/>
  <c r="BK260" i="1"/>
  <c r="BL260" i="1" s="1"/>
  <c r="BA260" i="1" s="1"/>
  <c r="BK259" i="1"/>
  <c r="BK258" i="1"/>
  <c r="BL258" i="1" s="1"/>
  <c r="BA258" i="1" s="1"/>
  <c r="AY258" i="1"/>
  <c r="BK257" i="1"/>
  <c r="AY257" i="1"/>
  <c r="BK256" i="1"/>
  <c r="AY256" i="1"/>
  <c r="BK255" i="1"/>
  <c r="BL255" i="1" s="1"/>
  <c r="BA255" i="1" s="1"/>
  <c r="AY255" i="1"/>
  <c r="BK254" i="1"/>
  <c r="BL254" i="1" s="1"/>
  <c r="BA254" i="1" s="1"/>
  <c r="BK253" i="1"/>
  <c r="BL253" i="1" s="1"/>
  <c r="BA253" i="1" s="1"/>
  <c r="BK252" i="1"/>
  <c r="BK251" i="1"/>
  <c r="BL251" i="1" s="1"/>
  <c r="BA251" i="1" s="1"/>
  <c r="BK250" i="1"/>
  <c r="AY250" i="1"/>
  <c r="BK249" i="1"/>
  <c r="BL249" i="1" s="1"/>
  <c r="BA249" i="1" s="1"/>
  <c r="BK248" i="1"/>
  <c r="BK247" i="1"/>
  <c r="BL247" i="1" s="1"/>
  <c r="BA247" i="1" s="1"/>
  <c r="BK246" i="1"/>
  <c r="BL246" i="1" s="1"/>
  <c r="BA246" i="1" s="1"/>
  <c r="BK245" i="1"/>
  <c r="BL245" i="1" s="1"/>
  <c r="BA245" i="1" s="1"/>
  <c r="AY245" i="1"/>
  <c r="BK244" i="1"/>
  <c r="BK243" i="1"/>
  <c r="BD243" i="1" s="1"/>
  <c r="BK242" i="1"/>
  <c r="BL242" i="1" s="1"/>
  <c r="BA242" i="1" s="1"/>
  <c r="AY242" i="1"/>
  <c r="BK241" i="1"/>
  <c r="BD241" i="1" s="1"/>
  <c r="BK240" i="1"/>
  <c r="BL240" i="1" s="1"/>
  <c r="BA240" i="1" s="1"/>
  <c r="BK239" i="1"/>
  <c r="BD239" i="1" s="1"/>
  <c r="BK234" i="1"/>
  <c r="BD234" i="1" s="1"/>
  <c r="BK232" i="1"/>
  <c r="BK231" i="1"/>
  <c r="BL231" i="1" s="1"/>
  <c r="BA231" i="1" s="1"/>
  <c r="BK230" i="1"/>
  <c r="AY230" i="1"/>
  <c r="BK229" i="1"/>
  <c r="BL229" i="1" s="1"/>
  <c r="BA229" i="1" s="1"/>
  <c r="BK228" i="1"/>
  <c r="BK227" i="1"/>
  <c r="BL227" i="1" s="1"/>
  <c r="BA227" i="1" s="1"/>
  <c r="BK226" i="1"/>
  <c r="BK225" i="1"/>
  <c r="BK224" i="1"/>
  <c r="BL224" i="1" s="1"/>
  <c r="BA224" i="1" s="1"/>
  <c r="BK223" i="1"/>
  <c r="BK222" i="1"/>
  <c r="BL222" i="1" s="1"/>
  <c r="BA222" i="1" s="1"/>
  <c r="BK221" i="1"/>
  <c r="BL221" i="1" s="1"/>
  <c r="BA221" i="1" s="1"/>
  <c r="AY221" i="1"/>
  <c r="BK217" i="1"/>
  <c r="BL217" i="1" s="1"/>
  <c r="BA217" i="1" s="1"/>
  <c r="BK216" i="1"/>
  <c r="BD216" i="1" s="1"/>
  <c r="AY216" i="1"/>
  <c r="BK215" i="1"/>
  <c r="BL215" i="1" s="1"/>
  <c r="BA215" i="1" s="1"/>
  <c r="BK214" i="1"/>
  <c r="BK213" i="1"/>
  <c r="BL213" i="1" s="1"/>
  <c r="BA213" i="1" s="1"/>
  <c r="BK212" i="1"/>
  <c r="BL212" i="1" s="1"/>
  <c r="BA212" i="1" s="1"/>
  <c r="BK211" i="1"/>
  <c r="BK210" i="1"/>
  <c r="BL210" i="1" s="1"/>
  <c r="BA210" i="1" s="1"/>
  <c r="AY210" i="1"/>
  <c r="BK209" i="1"/>
  <c r="BD209" i="1" s="1"/>
  <c r="BK208" i="1"/>
  <c r="BL208" i="1" s="1"/>
  <c r="BA208" i="1" s="1"/>
  <c r="BK207" i="1"/>
  <c r="BK206" i="1"/>
  <c r="BL206" i="1" s="1"/>
  <c r="BA206" i="1" s="1"/>
  <c r="BK205" i="1"/>
  <c r="AY205" i="1"/>
  <c r="BK204" i="1"/>
  <c r="BK203" i="1"/>
  <c r="BK202" i="1"/>
  <c r="BK196" i="1"/>
  <c r="BL196" i="1" s="1"/>
  <c r="BA196" i="1" s="1"/>
  <c r="AY196" i="1"/>
  <c r="BK195" i="1"/>
  <c r="BL195" i="1" s="1"/>
  <c r="BA195" i="1" s="1"/>
  <c r="BK194" i="1"/>
  <c r="BL194" i="1" s="1"/>
  <c r="BA194" i="1" s="1"/>
  <c r="BK193" i="1"/>
  <c r="BD193" i="1" s="1"/>
  <c r="AY193" i="1"/>
  <c r="BK192" i="1"/>
  <c r="BD192" i="1" s="1"/>
  <c r="BK191" i="1"/>
  <c r="BK190" i="1"/>
  <c r="BL190" i="1" s="1"/>
  <c r="BA190" i="1" s="1"/>
  <c r="BK189" i="1"/>
  <c r="AY189" i="1"/>
  <c r="BK188" i="1"/>
  <c r="BK178" i="1"/>
  <c r="BK177" i="1"/>
  <c r="BK176" i="1"/>
  <c r="BL176" i="1" s="1"/>
  <c r="BA176" i="1" s="1"/>
  <c r="BK175" i="1"/>
  <c r="BK174" i="1"/>
  <c r="BK173" i="1"/>
  <c r="BL173" i="1" s="1"/>
  <c r="BA173" i="1" s="1"/>
  <c r="BK172" i="1"/>
  <c r="AY172" i="1"/>
  <c r="BK171" i="1"/>
  <c r="BK170" i="1"/>
  <c r="BL170" i="1" s="1"/>
  <c r="BA170" i="1" s="1"/>
  <c r="BK169" i="1"/>
  <c r="BL169" i="1" s="1"/>
  <c r="BA169" i="1" s="1"/>
  <c r="BK168" i="1"/>
  <c r="BD168" i="1" s="1"/>
  <c r="BK167" i="1"/>
  <c r="BL167" i="1" s="1"/>
  <c r="BA167" i="1" s="1"/>
  <c r="BK166" i="1"/>
  <c r="BL166" i="1" s="1"/>
  <c r="BA166" i="1" s="1"/>
  <c r="BK165" i="1"/>
  <c r="BK164" i="1"/>
  <c r="BK163" i="1"/>
  <c r="BK162" i="1"/>
  <c r="BD162" i="1" s="1"/>
  <c r="AY162" i="1"/>
  <c r="BK161" i="1"/>
  <c r="BL161" i="1" s="1"/>
  <c r="BA161" i="1" s="1"/>
  <c r="BK160" i="1"/>
  <c r="BL160" i="1" s="1"/>
  <c r="BA160" i="1" s="1"/>
  <c r="BK159" i="1"/>
  <c r="BL159" i="1" s="1"/>
  <c r="BA159" i="1" s="1"/>
  <c r="BK158" i="1"/>
  <c r="BK157" i="1"/>
  <c r="BK156" i="1"/>
  <c r="BK151" i="1"/>
  <c r="AY151" i="1"/>
  <c r="BK150" i="1"/>
  <c r="BK149" i="1"/>
  <c r="BL149" i="1" s="1"/>
  <c r="BA149" i="1" s="1"/>
  <c r="AY149" i="1"/>
  <c r="BK148" i="1"/>
  <c r="BD148" i="1" s="1"/>
  <c r="AY148" i="1"/>
  <c r="BK147" i="1"/>
  <c r="BD147" i="1" s="1"/>
  <c r="AY147" i="1"/>
  <c r="BK144" i="1"/>
  <c r="BL144" i="1" s="1"/>
  <c r="BA144" i="1" s="1"/>
  <c r="BK143" i="1"/>
  <c r="BK142" i="1"/>
  <c r="BL142" i="1" s="1"/>
  <c r="BA142" i="1" s="1"/>
  <c r="BK141" i="1"/>
  <c r="BL141" i="1" s="1"/>
  <c r="BA141" i="1" s="1"/>
  <c r="AY141" i="1"/>
  <c r="BK140" i="1"/>
  <c r="BK139" i="1"/>
  <c r="BK138" i="1"/>
  <c r="BK137" i="1"/>
  <c r="BL137" i="1" s="1"/>
  <c r="BA137" i="1" s="1"/>
  <c r="AY137" i="1"/>
  <c r="BK136" i="1"/>
  <c r="BL136" i="1" s="1"/>
  <c r="BA136" i="1" s="1"/>
  <c r="AY136" i="1"/>
  <c r="BK135" i="1"/>
  <c r="BK134" i="1"/>
  <c r="AY134" i="1"/>
  <c r="BK133" i="1"/>
  <c r="BK132" i="1"/>
  <c r="BL132" i="1" s="1"/>
  <c r="BA132" i="1" s="1"/>
  <c r="BK131" i="1"/>
  <c r="BK130" i="1"/>
  <c r="BK129" i="1"/>
  <c r="BL129" i="1" s="1"/>
  <c r="BA129" i="1" s="1"/>
  <c r="BK126" i="1"/>
  <c r="BK125" i="1"/>
  <c r="BK124" i="1"/>
  <c r="BK123" i="1"/>
  <c r="BK122" i="1"/>
  <c r="BK121" i="1"/>
  <c r="BK120" i="1"/>
  <c r="BL120" i="1" s="1"/>
  <c r="BA120" i="1" s="1"/>
  <c r="BK119" i="1"/>
  <c r="BL119" i="1" s="1"/>
  <c r="BA119" i="1" s="1"/>
  <c r="BK117" i="1"/>
  <c r="BK116" i="1"/>
  <c r="AY116" i="1"/>
  <c r="BK115" i="1"/>
  <c r="BL115" i="1" s="1"/>
  <c r="BA115" i="1" s="1"/>
  <c r="BK114" i="1"/>
  <c r="BK113" i="1"/>
  <c r="BL113" i="1" s="1"/>
  <c r="BA113" i="1" s="1"/>
  <c r="BK112" i="1"/>
  <c r="BL112" i="1" s="1"/>
  <c r="BA112" i="1" s="1"/>
  <c r="BK111" i="1"/>
  <c r="BK110" i="1"/>
  <c r="BK109" i="1"/>
  <c r="BK108" i="1"/>
  <c r="BK107" i="1"/>
  <c r="BL107" i="1" s="1"/>
  <c r="BA107" i="1" s="1"/>
  <c r="AY107" i="1"/>
  <c r="BK106" i="1"/>
  <c r="BL106" i="1" s="1"/>
  <c r="BA106" i="1" s="1"/>
  <c r="BK105" i="1"/>
  <c r="BL105" i="1" s="1"/>
  <c r="BA105" i="1" s="1"/>
  <c r="BK104" i="1"/>
  <c r="BK103" i="1"/>
  <c r="BK102" i="1"/>
  <c r="BK101" i="1"/>
  <c r="BK100" i="1"/>
  <c r="BL100" i="1" s="1"/>
  <c r="BA100" i="1" s="1"/>
  <c r="BK99" i="1"/>
  <c r="BK98" i="1"/>
  <c r="BL98" i="1" s="1"/>
  <c r="BA98" i="1" s="1"/>
  <c r="BK97" i="1"/>
  <c r="BK96" i="1"/>
  <c r="BK95" i="1"/>
  <c r="BK94" i="1"/>
  <c r="BK93" i="1"/>
  <c r="BK92" i="1"/>
  <c r="BL92" i="1" s="1"/>
  <c r="BA92" i="1" s="1"/>
  <c r="BK91" i="1"/>
  <c r="BL91" i="1" s="1"/>
  <c r="BA91" i="1" s="1"/>
  <c r="BK90" i="1"/>
  <c r="BK89" i="1"/>
  <c r="BK88" i="1"/>
  <c r="BL88" i="1" s="1"/>
  <c r="BA88" i="1" s="1"/>
  <c r="BK86" i="1"/>
  <c r="BK78" i="1"/>
  <c r="BD78" i="1" s="1"/>
  <c r="BK77" i="1"/>
  <c r="BD77" i="1" s="1"/>
  <c r="AY77" i="1"/>
  <c r="BK76" i="1"/>
  <c r="BD76" i="1" s="1"/>
  <c r="BK74" i="1"/>
  <c r="BL74" i="1" s="1"/>
  <c r="BA74" i="1" s="1"/>
  <c r="BK73" i="1"/>
  <c r="BD73" i="1" s="1"/>
  <c r="BK72" i="1"/>
  <c r="BD72" i="1" s="1"/>
  <c r="BK71" i="1"/>
  <c r="BK70" i="1"/>
  <c r="BK69" i="1"/>
  <c r="BK68" i="1"/>
  <c r="BL68" i="1" s="1"/>
  <c r="BA68" i="1" s="1"/>
  <c r="BK67" i="1"/>
  <c r="BK66" i="1"/>
  <c r="BL66" i="1" s="1"/>
  <c r="BA66" i="1" s="1"/>
  <c r="BK65" i="1"/>
  <c r="BK64" i="1"/>
  <c r="BK63" i="1"/>
  <c r="BK62" i="1"/>
  <c r="BK61" i="1"/>
  <c r="BK60" i="1"/>
  <c r="BL60" i="1" s="1"/>
  <c r="BA60" i="1" s="1"/>
  <c r="BK59" i="1"/>
  <c r="BK58" i="1"/>
  <c r="BL58" i="1" s="1"/>
  <c r="BA58" i="1" s="1"/>
  <c r="BK56" i="1"/>
  <c r="BK55" i="1"/>
  <c r="BK54" i="1"/>
  <c r="BD54" i="1" s="1"/>
  <c r="BK53" i="1"/>
  <c r="BK52" i="1"/>
  <c r="BD52" i="1" s="1"/>
  <c r="BK51" i="1"/>
  <c r="BL51" i="1" s="1"/>
  <c r="BA51" i="1" s="1"/>
  <c r="BK50" i="1"/>
  <c r="BK49" i="1"/>
  <c r="BL49" i="1" s="1"/>
  <c r="BA49" i="1" s="1"/>
  <c r="BK48" i="1"/>
  <c r="BK47" i="1"/>
  <c r="BK46" i="1"/>
  <c r="BD46" i="1" s="1"/>
  <c r="BK45" i="1"/>
  <c r="BK44" i="1"/>
  <c r="BK43" i="1"/>
  <c r="BL43" i="1" s="1"/>
  <c r="BA43" i="1" s="1"/>
  <c r="BK42" i="1"/>
  <c r="BL42" i="1" s="1"/>
  <c r="BA42" i="1" s="1"/>
  <c r="BK41" i="1"/>
  <c r="BL41" i="1" s="1"/>
  <c r="BA41" i="1" s="1"/>
  <c r="BK40" i="1"/>
  <c r="BD40" i="1" s="1"/>
  <c r="BK34" i="1"/>
  <c r="BD34" i="1" s="1"/>
  <c r="BK33" i="1"/>
  <c r="BK32" i="1"/>
  <c r="BL32" i="1" s="1"/>
  <c r="BA32" i="1" s="1"/>
  <c r="BK31" i="1"/>
  <c r="BK30" i="1"/>
  <c r="BL30" i="1" s="1"/>
  <c r="BA30" i="1" s="1"/>
  <c r="BK29" i="1"/>
  <c r="BD29" i="1" s="1"/>
  <c r="BK28" i="1"/>
  <c r="BL28" i="1" s="1"/>
  <c r="BA28" i="1" s="1"/>
  <c r="BK27" i="1"/>
  <c r="BK26" i="1"/>
  <c r="BK25" i="1"/>
  <c r="BK24" i="1"/>
  <c r="BK23" i="1"/>
  <c r="BK22" i="1"/>
  <c r="BL22" i="1" s="1"/>
  <c r="BA22" i="1" s="1"/>
  <c r="BK21" i="1"/>
  <c r="BL21" i="1" s="1"/>
  <c r="BA21" i="1" s="1"/>
  <c r="BK20" i="1"/>
  <c r="BL20" i="1" s="1"/>
  <c r="BA20" i="1" s="1"/>
  <c r="BK19" i="1"/>
  <c r="BL19" i="1" s="1"/>
  <c r="BA19" i="1" s="1"/>
  <c r="BK18" i="1"/>
  <c r="BL18" i="1" s="1"/>
  <c r="BA18" i="1" s="1"/>
  <c r="BK17" i="1"/>
  <c r="BK16" i="1"/>
  <c r="BL16" i="1" s="1"/>
  <c r="BA16" i="1" s="1"/>
  <c r="BK15" i="1"/>
  <c r="BL15" i="1" s="1"/>
  <c r="BA15" i="1" s="1"/>
  <c r="BK14" i="1"/>
  <c r="BL14" i="1" s="1"/>
  <c r="BA14" i="1" s="1"/>
  <c r="BK13" i="1"/>
  <c r="BK12" i="1"/>
  <c r="BL12" i="1" s="1"/>
  <c r="BA12" i="1" s="1"/>
  <c r="BK11" i="1"/>
  <c r="BL11" i="1" s="1"/>
  <c r="BA11" i="1" s="1"/>
  <c r="BK10" i="1"/>
  <c r="BD10" i="1" s="1"/>
  <c r="BK9" i="1"/>
  <c r="BD9" i="1" s="1"/>
  <c r="BK8" i="1"/>
  <c r="BL8" i="1" s="1"/>
  <c r="BA8" i="1" s="1"/>
  <c r="BK7" i="1"/>
  <c r="BL7" i="1" s="1"/>
  <c r="BA7" i="1" s="1"/>
  <c r="BK6" i="1"/>
  <c r="BL6" i="1" s="1"/>
  <c r="BA6" i="1" s="1"/>
  <c r="BK5" i="1"/>
  <c r="BL5" i="1" s="1"/>
  <c r="BA5" i="1" s="1"/>
  <c r="BK4" i="1"/>
  <c r="BL4" i="1" s="1"/>
  <c r="BA4" i="1" s="1"/>
  <c r="BD334" i="1" l="1"/>
  <c r="BD141" i="1"/>
  <c r="BD581" i="1"/>
  <c r="BD379" i="1"/>
  <c r="BD398" i="1"/>
  <c r="BD22" i="1"/>
  <c r="BD530" i="1"/>
  <c r="BD646" i="1"/>
  <c r="BD616" i="1"/>
  <c r="BD462" i="1"/>
  <c r="BD229" i="1"/>
  <c r="BD58" i="1"/>
  <c r="BD488" i="1"/>
  <c r="BD580" i="1"/>
  <c r="BD319" i="1"/>
  <c r="BD144" i="1"/>
  <c r="BD332" i="1"/>
  <c r="BD496" i="1"/>
  <c r="BD487" i="1"/>
  <c r="BD242" i="1"/>
  <c r="BD505" i="1"/>
  <c r="BD296" i="1"/>
  <c r="BD253" i="1"/>
  <c r="BD615" i="1"/>
  <c r="BD574" i="1"/>
  <c r="BD555" i="1"/>
  <c r="BD159" i="1"/>
  <c r="BD572" i="1"/>
  <c r="BD346" i="1"/>
  <c r="BD451" i="1"/>
  <c r="BD337" i="1"/>
  <c r="BD476" i="1"/>
  <c r="BD504" i="1"/>
  <c r="BD520" i="1"/>
  <c r="BD176" i="1"/>
  <c r="BD360" i="1"/>
  <c r="BL561" i="1"/>
  <c r="BA561" i="1" s="1"/>
  <c r="BL625" i="1"/>
  <c r="BA625" i="1" s="1"/>
  <c r="BD632" i="1"/>
  <c r="BD512" i="1"/>
  <c r="BD495" i="1"/>
  <c r="BD630" i="1"/>
  <c r="BD446" i="1"/>
  <c r="BD660" i="1"/>
  <c r="BD588" i="1"/>
  <c r="BD436" i="1"/>
  <c r="BD627" i="1"/>
  <c r="BD563" i="1"/>
  <c r="BD467" i="1"/>
  <c r="BD395" i="1"/>
  <c r="BD497" i="1"/>
  <c r="BD362" i="1"/>
  <c r="BD655" i="1"/>
  <c r="BD167" i="1"/>
  <c r="BD406" i="1"/>
  <c r="BD342" i="1"/>
  <c r="BD217" i="1"/>
  <c r="BD43" i="1"/>
  <c r="BD247" i="1"/>
  <c r="BD92" i="1"/>
  <c r="BD544" i="1"/>
  <c r="BD149" i="1"/>
  <c r="BD450" i="1"/>
  <c r="BD66" i="1"/>
  <c r="BD354" i="1"/>
  <c r="BD170" i="1"/>
  <c r="BL585" i="1"/>
  <c r="BA585" i="1" s="1"/>
  <c r="BD585" i="1"/>
  <c r="BD600" i="1"/>
  <c r="BD480" i="1"/>
  <c r="BD566" i="1"/>
  <c r="BD502" i="1"/>
  <c r="BD430" i="1"/>
  <c r="BD509" i="1"/>
  <c r="BD302" i="1"/>
  <c r="BD611" i="1"/>
  <c r="BD106" i="1"/>
  <c r="BD88" i="1"/>
  <c r="BD390" i="1"/>
  <c r="BD326" i="1"/>
  <c r="BD221" i="1"/>
  <c r="BD136" i="1"/>
  <c r="BD564" i="1"/>
  <c r="BD468" i="1"/>
  <c r="BD357" i="1"/>
  <c r="BD196" i="1"/>
  <c r="BD224" i="1"/>
  <c r="BD396" i="1"/>
  <c r="BD324" i="1"/>
  <c r="BD227" i="1"/>
  <c r="BD142" i="1"/>
  <c r="BD385" i="1"/>
  <c r="BD215" i="1"/>
  <c r="BD49" i="1"/>
  <c r="BD440" i="1"/>
  <c r="BD449" i="1"/>
  <c r="BD338" i="1"/>
  <c r="BD245" i="1"/>
  <c r="BL656" i="1"/>
  <c r="BA656" i="1" s="1"/>
  <c r="BD584" i="1"/>
  <c r="BD471" i="1"/>
  <c r="BD558" i="1"/>
  <c r="BD629" i="1"/>
  <c r="BD565" i="1"/>
  <c r="BD501" i="1"/>
  <c r="BD286" i="1"/>
  <c r="BD60" i="1"/>
  <c r="BD539" i="1"/>
  <c r="BD292" i="1"/>
  <c r="BD473" i="1"/>
  <c r="BD206" i="1"/>
  <c r="BD622" i="1"/>
  <c r="BD303" i="1"/>
  <c r="BD222" i="1"/>
  <c r="BD137" i="1"/>
  <c r="BD382" i="1"/>
  <c r="BD210" i="1"/>
  <c r="BD369" i="1"/>
  <c r="BD349" i="1"/>
  <c r="BD42" i="1"/>
  <c r="BD105" i="1"/>
  <c r="BD380" i="1"/>
  <c r="BD353" i="1"/>
  <c r="BD514" i="1"/>
  <c r="BD403" i="1"/>
  <c r="BD115" i="1"/>
  <c r="BD41" i="1"/>
  <c r="BD251" i="1"/>
  <c r="BD441" i="1"/>
  <c r="BD330" i="1"/>
  <c r="BD344" i="1"/>
  <c r="BL569" i="1"/>
  <c r="BA569" i="1" s="1"/>
  <c r="BL628" i="1"/>
  <c r="BA628" i="1" s="1"/>
  <c r="BD576" i="1"/>
  <c r="BD662" i="1"/>
  <c r="BD591" i="1"/>
  <c r="BD120" i="1"/>
  <c r="BD492" i="1"/>
  <c r="BD30" i="1"/>
  <c r="BD595" i="1"/>
  <c r="BD255" i="1"/>
  <c r="BD98" i="1"/>
  <c r="BD614" i="1"/>
  <c r="BD129" i="1"/>
  <c r="BD32" i="1"/>
  <c r="BD161" i="1"/>
  <c r="BD653" i="1"/>
  <c r="BD374" i="1"/>
  <c r="BD341" i="1"/>
  <c r="BD173" i="1"/>
  <c r="BD483" i="1"/>
  <c r="BD308" i="1"/>
  <c r="BD208" i="1"/>
  <c r="BD506" i="1"/>
  <c r="BD387" i="1"/>
  <c r="BD194" i="1"/>
  <c r="BD107" i="1"/>
  <c r="BD28" i="1"/>
  <c r="BD160" i="1"/>
  <c r="BD322" i="1"/>
  <c r="BD231" i="1"/>
  <c r="BL620" i="1"/>
  <c r="BA620" i="1" s="1"/>
  <c r="BL545" i="1"/>
  <c r="BA545" i="1" s="1"/>
  <c r="BD545" i="1"/>
  <c r="BL593" i="1"/>
  <c r="BA593" i="1" s="1"/>
  <c r="BL601" i="1"/>
  <c r="BA601" i="1" s="1"/>
  <c r="BL609" i="1"/>
  <c r="BA609" i="1" s="1"/>
  <c r="BD568" i="1"/>
  <c r="BD432" i="1"/>
  <c r="BD583" i="1"/>
  <c r="BD478" i="1"/>
  <c r="BD367" i="1"/>
  <c r="BD613" i="1"/>
  <c r="BD485" i="1"/>
  <c r="BD612" i="1"/>
  <c r="BD658" i="1"/>
  <c r="BD523" i="1"/>
  <c r="BD490" i="1"/>
  <c r="BD254" i="1"/>
  <c r="BD457" i="1"/>
  <c r="BD606" i="1"/>
  <c r="BD119" i="1"/>
  <c r="BD608" i="1"/>
  <c r="BD366" i="1"/>
  <c r="BD213" i="1"/>
  <c r="BD300" i="1"/>
  <c r="BD195" i="1"/>
  <c r="BD355" i="1"/>
  <c r="BD132" i="1"/>
  <c r="BD297" i="1"/>
  <c r="BD314" i="1"/>
  <c r="BD392" i="1"/>
  <c r="BD328" i="1"/>
  <c r="BD663" i="1"/>
  <c r="BD560" i="1"/>
  <c r="BD401" i="1"/>
  <c r="BD639" i="1"/>
  <c r="BD511" i="1"/>
  <c r="BD534" i="1"/>
  <c r="BD605" i="1"/>
  <c r="BD541" i="1"/>
  <c r="BD604" i="1"/>
  <c r="BD643" i="1"/>
  <c r="BD579" i="1"/>
  <c r="BD515" i="1"/>
  <c r="BD634" i="1"/>
  <c r="BD598" i="1"/>
  <c r="BD190" i="1"/>
  <c r="BD528" i="1"/>
  <c r="BD113" i="1"/>
  <c r="BD532" i="1"/>
  <c r="BD240" i="1"/>
  <c r="BD68" i="1"/>
  <c r="BD536" i="1"/>
  <c r="BD112" i="1"/>
  <c r="BD459" i="1"/>
  <c r="BD356" i="1"/>
  <c r="BD284" i="1"/>
  <c r="BD274" i="1"/>
  <c r="BD91" i="1"/>
  <c r="BD260" i="1"/>
  <c r="BD298" i="1"/>
  <c r="BD320" i="1"/>
  <c r="BL577" i="1"/>
  <c r="BA577" i="1" s="1"/>
  <c r="BD577" i="1"/>
  <c r="BL636" i="1"/>
  <c r="BA636" i="1" s="1"/>
  <c r="BD636" i="1"/>
  <c r="BD648" i="1"/>
  <c r="BD552" i="1"/>
  <c r="BD631" i="1"/>
  <c r="BD661" i="1"/>
  <c r="BD454" i="1"/>
  <c r="BD597" i="1"/>
  <c r="BD596" i="1"/>
  <c r="BD452" i="1"/>
  <c r="BD499" i="1"/>
  <c r="BD521" i="1"/>
  <c r="BD386" i="1"/>
  <c r="BD335" i="1"/>
  <c r="BD258" i="1"/>
  <c r="BD456" i="1"/>
  <c r="BD437" i="1"/>
  <c r="BD249" i="1"/>
  <c r="BD166" i="1"/>
  <c r="BD212" i="1"/>
  <c r="BD524" i="1"/>
  <c r="BD51" i="1"/>
  <c r="BD443" i="1"/>
  <c r="BD348" i="1"/>
  <c r="BD100" i="1"/>
  <c r="BD169" i="1"/>
  <c r="BD466" i="1"/>
  <c r="BD246" i="1"/>
  <c r="BD74" i="1"/>
  <c r="BD640" i="1"/>
  <c r="BD376" i="1"/>
  <c r="BD312" i="1"/>
  <c r="BL29" i="1"/>
  <c r="BA29" i="1" s="1"/>
  <c r="BL99" i="1"/>
  <c r="BA99" i="1" s="1"/>
  <c r="BL121" i="1"/>
  <c r="BA121" i="1" s="1"/>
  <c r="BL175" i="1"/>
  <c r="BA175" i="1" s="1"/>
  <c r="BL248" i="1"/>
  <c r="BA248" i="1" s="1"/>
  <c r="BL316" i="1"/>
  <c r="BA316" i="1" s="1"/>
  <c r="BL77" i="1"/>
  <c r="BA77" i="1" s="1"/>
  <c r="BL123" i="1"/>
  <c r="BA123" i="1" s="1"/>
  <c r="BL151" i="1"/>
  <c r="BA151" i="1" s="1"/>
  <c r="BL177" i="1"/>
  <c r="BA177" i="1" s="1"/>
  <c r="BL202" i="1"/>
  <c r="BA202" i="1" s="1"/>
  <c r="BA232" i="1"/>
  <c r="BL243" i="1"/>
  <c r="BA243" i="1" s="1"/>
  <c r="BL350" i="1"/>
  <c r="BA350" i="1" s="1"/>
  <c r="BL104" i="1"/>
  <c r="BA104" i="1" s="1"/>
  <c r="BL193" i="1"/>
  <c r="BA193" i="1" s="1"/>
  <c r="BL211" i="1"/>
  <c r="BA211" i="1" s="1"/>
  <c r="BL239" i="1"/>
  <c r="BA239" i="1" s="1"/>
  <c r="BL252" i="1"/>
  <c r="BA252" i="1" s="1"/>
  <c r="BL287" i="1"/>
  <c r="BA287" i="1" s="1"/>
  <c r="BL365" i="1"/>
  <c r="BL397" i="1"/>
  <c r="BA397" i="1" s="1"/>
  <c r="BL435" i="1"/>
  <c r="BA435" i="1" s="1"/>
  <c r="BL469" i="1"/>
  <c r="BA469" i="1" s="1"/>
  <c r="BL525" i="1"/>
  <c r="BA525" i="1" s="1"/>
  <c r="BL592" i="1"/>
  <c r="BA592" i="1" s="1"/>
  <c r="BL27" i="1"/>
  <c r="BA27" i="1" s="1"/>
  <c r="BL40" i="1"/>
  <c r="BA40" i="1" s="1"/>
  <c r="BL48" i="1"/>
  <c r="BA48" i="1" s="1"/>
  <c r="BL56" i="1"/>
  <c r="BA56" i="1" s="1"/>
  <c r="BL65" i="1"/>
  <c r="BA65" i="1" s="1"/>
  <c r="BL89" i="1"/>
  <c r="BL97" i="1"/>
  <c r="BL223" i="1"/>
  <c r="BA223" i="1" s="1"/>
  <c r="BL52" i="1"/>
  <c r="BA52" i="1" s="1"/>
  <c r="BL101" i="1"/>
  <c r="BA101" i="1" s="1"/>
  <c r="BL225" i="1"/>
  <c r="BA225" i="1" s="1"/>
  <c r="BL310" i="1"/>
  <c r="BA310" i="1" s="1"/>
  <c r="BL377" i="1"/>
  <c r="BA377" i="1" s="1"/>
  <c r="BL26" i="1"/>
  <c r="BA26" i="1" s="1"/>
  <c r="BL47" i="1"/>
  <c r="BA47" i="1" s="1"/>
  <c r="BL55" i="1"/>
  <c r="BA55" i="1" s="1"/>
  <c r="BL64" i="1"/>
  <c r="BA64" i="1" s="1"/>
  <c r="BL96" i="1"/>
  <c r="BA96" i="1" s="1"/>
  <c r="BL126" i="1"/>
  <c r="BA126" i="1" s="1"/>
  <c r="BL331" i="1"/>
  <c r="BA331" i="1" s="1"/>
  <c r="BL352" i="1"/>
  <c r="BA352" i="1" s="1"/>
  <c r="BL373" i="1"/>
  <c r="BA373" i="1" s="1"/>
  <c r="BL491" i="1"/>
  <c r="BA491" i="1" s="1"/>
  <c r="BL508" i="1"/>
  <c r="BA508" i="1" s="1"/>
  <c r="BL537" i="1"/>
  <c r="BA537" i="1" s="1"/>
  <c r="BL551" i="1"/>
  <c r="BL586" i="1"/>
  <c r="BA586" i="1" s="1"/>
  <c r="BL607" i="1"/>
  <c r="BA607" i="1" s="1"/>
  <c r="BL13" i="1"/>
  <c r="BA13" i="1" s="1"/>
  <c r="BL50" i="1"/>
  <c r="BA50" i="1" s="1"/>
  <c r="BL59" i="1"/>
  <c r="BA59" i="1" s="1"/>
  <c r="BL143" i="1"/>
  <c r="BA143" i="1" s="1"/>
  <c r="BL259" i="1"/>
  <c r="BA259" i="1" s="1"/>
  <c r="BL321" i="1"/>
  <c r="BA321" i="1" s="1"/>
  <c r="BL368" i="1"/>
  <c r="BA368" i="1" s="1"/>
  <c r="BL404" i="1"/>
  <c r="BA404" i="1" s="1"/>
  <c r="BL438" i="1"/>
  <c r="BL458" i="1"/>
  <c r="BA458" i="1" s="1"/>
  <c r="BL516" i="1"/>
  <c r="BA516" i="1" s="1"/>
  <c r="BL527" i="1"/>
  <c r="BA527" i="1" s="1"/>
  <c r="BL553" i="1"/>
  <c r="BA553" i="1" s="1"/>
  <c r="BL582" i="1"/>
  <c r="BA582" i="1" s="1"/>
  <c r="BL594" i="1"/>
  <c r="BA594" i="1" s="1"/>
  <c r="BL610" i="1"/>
  <c r="BA610" i="1" s="1"/>
  <c r="BL635" i="1"/>
  <c r="BA635" i="1" s="1"/>
  <c r="BL647" i="1"/>
  <c r="BA647" i="1" s="1"/>
  <c r="BL67" i="1"/>
  <c r="BA67" i="1" s="1"/>
  <c r="BL150" i="1"/>
  <c r="BA150" i="1" s="1"/>
  <c r="BL189" i="1"/>
  <c r="BA189" i="1" s="1"/>
  <c r="BL309" i="1"/>
  <c r="BA309" i="1" s="1"/>
  <c r="BL361" i="1"/>
  <c r="BA361" i="1" s="1"/>
  <c r="BL381" i="1"/>
  <c r="BA381" i="1" s="1"/>
  <c r="BL431" i="1"/>
  <c r="BA431" i="1" s="1"/>
  <c r="BL464" i="1"/>
  <c r="BA464" i="1" s="1"/>
  <c r="BL522" i="1"/>
  <c r="BA522" i="1" s="1"/>
  <c r="BL559" i="1"/>
  <c r="BA559" i="1" s="1"/>
  <c r="BL571" i="1"/>
  <c r="BA571" i="1" s="1"/>
  <c r="BL589" i="1"/>
  <c r="BA589" i="1" s="1"/>
  <c r="BL602" i="1"/>
  <c r="BA602" i="1" s="1"/>
  <c r="BL617" i="1"/>
  <c r="BA617" i="1" s="1"/>
  <c r="BL623" i="1"/>
  <c r="BA623" i="1" s="1"/>
  <c r="BL641" i="1"/>
  <c r="BA641" i="1" s="1"/>
  <c r="BL659" i="1"/>
  <c r="BA659" i="1" s="1"/>
  <c r="BL131" i="1"/>
  <c r="BA131" i="1" s="1"/>
  <c r="BL230" i="1"/>
  <c r="BA230" i="1" s="1"/>
  <c r="BL304" i="1"/>
  <c r="BA304" i="1" s="1"/>
  <c r="BL343" i="1"/>
  <c r="BA343" i="1" s="1"/>
  <c r="BL400" i="1"/>
  <c r="BA400" i="1" s="1"/>
  <c r="BL405" i="1"/>
  <c r="BA405" i="1" s="1"/>
  <c r="BL214" i="1"/>
  <c r="BA214" i="1" s="1"/>
  <c r="BL289" i="1"/>
  <c r="BA289" i="1" s="1"/>
  <c r="BL31" i="1"/>
  <c r="BA31" i="1" s="1"/>
  <c r="BL61" i="1"/>
  <c r="BA61" i="1" s="1"/>
  <c r="BL93" i="1"/>
  <c r="BA93" i="1" s="1"/>
  <c r="BL133" i="1"/>
  <c r="BA133" i="1" s="1"/>
  <c r="BL209" i="1"/>
  <c r="BA209" i="1" s="1"/>
  <c r="BL78" i="1"/>
  <c r="BA78" i="1" s="1"/>
  <c r="BL109" i="1"/>
  <c r="BA109" i="1" s="1"/>
  <c r="BL116" i="1"/>
  <c r="BA116" i="1" s="1"/>
  <c r="BL124" i="1"/>
  <c r="BA124" i="1" s="1"/>
  <c r="BL156" i="1"/>
  <c r="BA156" i="1" s="1"/>
  <c r="BL216" i="1"/>
  <c r="BA216" i="1" s="1"/>
  <c r="BL226" i="1"/>
  <c r="BA226" i="1" s="1"/>
  <c r="BL244" i="1"/>
  <c r="BA244" i="1" s="1"/>
  <c r="BL256" i="1"/>
  <c r="BA256" i="1" s="1"/>
  <c r="BL301" i="1"/>
  <c r="BA301" i="1" s="1"/>
  <c r="BL311" i="1"/>
  <c r="BA311" i="1" s="1"/>
  <c r="BL329" i="1"/>
  <c r="BA329" i="1" s="1"/>
  <c r="BL340" i="1"/>
  <c r="BA340" i="1" s="1"/>
  <c r="BL363" i="1"/>
  <c r="BA363" i="1" s="1"/>
  <c r="BL378" i="1"/>
  <c r="BA378" i="1" s="1"/>
  <c r="BL389" i="1"/>
  <c r="BA389" i="1" s="1"/>
  <c r="BL433" i="1"/>
  <c r="BA433" i="1" s="1"/>
  <c r="BL482" i="1"/>
  <c r="BA482" i="1" s="1"/>
  <c r="BL507" i="1"/>
  <c r="BA507" i="1" s="1"/>
  <c r="BL513" i="1"/>
  <c r="BA513" i="1" s="1"/>
  <c r="BL535" i="1"/>
  <c r="BA535" i="1" s="1"/>
  <c r="BL542" i="1"/>
  <c r="BA542" i="1" s="1"/>
  <c r="BL114" i="1"/>
  <c r="BA114" i="1" s="1"/>
  <c r="BL278" i="1"/>
  <c r="BA278" i="1" s="1"/>
  <c r="BL23" i="1"/>
  <c r="BA23" i="1" s="1"/>
  <c r="BL44" i="1"/>
  <c r="BA44" i="1" s="1"/>
  <c r="BL69" i="1"/>
  <c r="BA69" i="1" s="1"/>
  <c r="BL108" i="1"/>
  <c r="BA108" i="1" s="1"/>
  <c r="BL279" i="1"/>
  <c r="BA279" i="1" s="1"/>
  <c r="BL294" i="1"/>
  <c r="BA294" i="1" s="1"/>
  <c r="BL370" i="1"/>
  <c r="BA370" i="1" s="1"/>
  <c r="BL24" i="1"/>
  <c r="BA24" i="1" s="1"/>
  <c r="BL45" i="1"/>
  <c r="BA45" i="1" s="1"/>
  <c r="BL53" i="1"/>
  <c r="BA53" i="1" s="1"/>
  <c r="BL62" i="1"/>
  <c r="BA62" i="1" s="1"/>
  <c r="BL70" i="1"/>
  <c r="BA70" i="1" s="1"/>
  <c r="BL94" i="1"/>
  <c r="BA94" i="1" s="1"/>
  <c r="BL147" i="1"/>
  <c r="BA147" i="1" s="1"/>
  <c r="BL163" i="1"/>
  <c r="BA163" i="1" s="1"/>
  <c r="BL178" i="1"/>
  <c r="BA178" i="1" s="1"/>
  <c r="BL203" i="1"/>
  <c r="BA203" i="1" s="1"/>
  <c r="BL250" i="1"/>
  <c r="BA250" i="1" s="1"/>
  <c r="BL285" i="1"/>
  <c r="BA285" i="1" s="1"/>
  <c r="BL295" i="1"/>
  <c r="BA295" i="1" s="1"/>
  <c r="BL306" i="1"/>
  <c r="BA306" i="1" s="1"/>
  <c r="BL318" i="1"/>
  <c r="BA318" i="1" s="1"/>
  <c r="BL351" i="1"/>
  <c r="BA351" i="1" s="1"/>
  <c r="BL371" i="1"/>
  <c r="BA371" i="1" s="1"/>
  <c r="BL383" i="1"/>
  <c r="BA383" i="1" s="1"/>
  <c r="BL453" i="1"/>
  <c r="BA453" i="1" s="1"/>
  <c r="BL475" i="1"/>
  <c r="BA475" i="1" s="1"/>
  <c r="BL9" i="1"/>
  <c r="BA9" i="1" s="1"/>
  <c r="BL25" i="1"/>
  <c r="BA25" i="1" s="1"/>
  <c r="BL33" i="1"/>
  <c r="BA33" i="1" s="1"/>
  <c r="BL46" i="1"/>
  <c r="BA46" i="1" s="1"/>
  <c r="BL54" i="1"/>
  <c r="BA54" i="1" s="1"/>
  <c r="BL63" i="1"/>
  <c r="BA63" i="1" s="1"/>
  <c r="BL71" i="1"/>
  <c r="BA71" i="1" s="1"/>
  <c r="BL86" i="1"/>
  <c r="BA86" i="1" s="1"/>
  <c r="BL95" i="1"/>
  <c r="BA95" i="1" s="1"/>
  <c r="BL103" i="1"/>
  <c r="BA103" i="1" s="1"/>
  <c r="BL110" i="1"/>
  <c r="BA110" i="1" s="1"/>
  <c r="BL117" i="1"/>
  <c r="BA117" i="1" s="1"/>
  <c r="BL125" i="1"/>
  <c r="BA125" i="1" s="1"/>
  <c r="BL134" i="1"/>
  <c r="BA134" i="1" s="1"/>
  <c r="BL140" i="1"/>
  <c r="BL157" i="1"/>
  <c r="BA157" i="1" s="1"/>
  <c r="BL164" i="1"/>
  <c r="BA164" i="1" s="1"/>
  <c r="BL204" i="1"/>
  <c r="BA204" i="1" s="1"/>
  <c r="BL327" i="1"/>
  <c r="BA327" i="1" s="1"/>
  <c r="BL333" i="1"/>
  <c r="BA333" i="1" s="1"/>
  <c r="BL138" i="1"/>
  <c r="BA138" i="1" s="1"/>
  <c r="BL191" i="1"/>
  <c r="BL305" i="1"/>
  <c r="BA305" i="1" s="1"/>
  <c r="BL388" i="1"/>
  <c r="BA388" i="1" s="1"/>
  <c r="BL148" i="1"/>
  <c r="BA148" i="1" s="1"/>
  <c r="BL165" i="1"/>
  <c r="BA165" i="1" s="1"/>
  <c r="BL172" i="1"/>
  <c r="BA172" i="1" s="1"/>
  <c r="BL257" i="1"/>
  <c r="BA257" i="1" s="1"/>
  <c r="BL281" i="1"/>
  <c r="BA281" i="1" s="1"/>
  <c r="BL313" i="1"/>
  <c r="BL358" i="1"/>
  <c r="BA358" i="1" s="1"/>
  <c r="BL442" i="1"/>
  <c r="BL531" i="1"/>
  <c r="BA531" i="1" s="1"/>
  <c r="BL599" i="1"/>
  <c r="BA599" i="1" s="1"/>
  <c r="BL621" i="1"/>
  <c r="BA621" i="1" s="1"/>
  <c r="BL633" i="1"/>
  <c r="BA633" i="1" s="1"/>
  <c r="BL638" i="1"/>
  <c r="BA638" i="1" s="1"/>
  <c r="BL645" i="1"/>
  <c r="BA645" i="1" s="1"/>
  <c r="BL651" i="1"/>
  <c r="BA651" i="1" s="1"/>
  <c r="BL618" i="1"/>
  <c r="BA618" i="1" s="1"/>
  <c r="BL642" i="1"/>
  <c r="BA642" i="1" s="1"/>
  <c r="BL626" i="1"/>
  <c r="BA626" i="1" s="1"/>
  <c r="BL650" i="1"/>
  <c r="BA650" i="1" s="1"/>
  <c r="BL657" i="1"/>
  <c r="BA657" i="1" s="1"/>
  <c r="BL241" i="1"/>
  <c r="BA241" i="1" s="1"/>
  <c r="BL277" i="1"/>
  <c r="BA277" i="1" s="1"/>
  <c r="BL479" i="1"/>
  <c r="BA479" i="1" s="1"/>
  <c r="BL393" i="1"/>
  <c r="BA393" i="1" s="1"/>
  <c r="BL399" i="1"/>
  <c r="BA399" i="1" s="1"/>
  <c r="BL445" i="1"/>
  <c r="BA445" i="1" s="1"/>
  <c r="BL472" i="1"/>
  <c r="BA472" i="1" s="1"/>
  <c r="BL486" i="1"/>
  <c r="BA486" i="1" s="1"/>
  <c r="BL494" i="1"/>
  <c r="BA494" i="1" s="1"/>
  <c r="BL510" i="1"/>
  <c r="BA510" i="1" s="1"/>
  <c r="BL533" i="1"/>
  <c r="BA533" i="1" s="1"/>
  <c r="BL339" i="1"/>
  <c r="BA339" i="1" s="1"/>
  <c r="BL500" i="1"/>
  <c r="BA500" i="1" s="1"/>
  <c r="BL517" i="1"/>
  <c r="BA517" i="1" s="1"/>
  <c r="BL162" i="1"/>
  <c r="BA162" i="1" s="1"/>
  <c r="BL261" i="1"/>
  <c r="BA261" i="1" s="1"/>
  <c r="BL290" i="1"/>
  <c r="BA290" i="1" s="1"/>
  <c r="BL317" i="1"/>
  <c r="BA317" i="1" s="1"/>
  <c r="BL567" i="1"/>
  <c r="BA567" i="1" s="1"/>
  <c r="BL619" i="1"/>
  <c r="BL649" i="1"/>
  <c r="BA649" i="1" s="1"/>
  <c r="BL402" i="1"/>
  <c r="BA402" i="1" s="1"/>
  <c r="BL130" i="1"/>
  <c r="BA130" i="1" s="1"/>
  <c r="BL76" i="1"/>
  <c r="BA76" i="1" s="1"/>
  <c r="BL168" i="1"/>
  <c r="BA168" i="1" s="1"/>
  <c r="BL171" i="1"/>
  <c r="BA171" i="1" s="1"/>
  <c r="BL192" i="1"/>
  <c r="BA192" i="1" s="1"/>
  <c r="BL447" i="1"/>
  <c r="BA447" i="1" s="1"/>
  <c r="BL519" i="1"/>
  <c r="BA519" i="1" s="1"/>
  <c r="BL549" i="1"/>
  <c r="BA549" i="1" s="1"/>
  <c r="BL573" i="1"/>
  <c r="BA573" i="1" s="1"/>
  <c r="BL637" i="1"/>
  <c r="BA637" i="1" s="1"/>
  <c r="BL73" i="1"/>
  <c r="BA73" i="1" s="1"/>
  <c r="BL439" i="1"/>
  <c r="BD439" i="1" s="1"/>
  <c r="BL465" i="1"/>
  <c r="BA465" i="1" s="1"/>
  <c r="BL550" i="1"/>
  <c r="BA550" i="1" s="1"/>
  <c r="BL282" i="1"/>
  <c r="BA282" i="1" s="1"/>
  <c r="BL394" i="1"/>
  <c r="BD394" i="1" s="1"/>
  <c r="BL547" i="1"/>
  <c r="BA547" i="1" s="1"/>
  <c r="BL280" i="1"/>
  <c r="BA280" i="1" s="1"/>
  <c r="BL34" i="1"/>
  <c r="BA34" i="1" s="1"/>
  <c r="BL135" i="1"/>
  <c r="BA135" i="1" s="1"/>
  <c r="BL158" i="1"/>
  <c r="BA158" i="1" s="1"/>
  <c r="BL276" i="1"/>
  <c r="BA276" i="1" s="1"/>
  <c r="BL347" i="1"/>
  <c r="BA347" i="1" s="1"/>
  <c r="BL384" i="1"/>
  <c r="BA384" i="1" s="1"/>
  <c r="BL391" i="1"/>
  <c r="BA391" i="1" s="1"/>
  <c r="BL477" i="1"/>
  <c r="BA477" i="1" s="1"/>
  <c r="BL484" i="1"/>
  <c r="BA484" i="1" s="1"/>
  <c r="BL503" i="1"/>
  <c r="BA503" i="1" s="1"/>
  <c r="BL543" i="1"/>
  <c r="BA543" i="1" s="1"/>
  <c r="BL557" i="1"/>
  <c r="BA557" i="1" s="1"/>
  <c r="BL205" i="1"/>
  <c r="BL463" i="1"/>
  <c r="BA463" i="1" s="1"/>
  <c r="BL470" i="1"/>
  <c r="BA470" i="1" s="1"/>
  <c r="BL526" i="1"/>
  <c r="BA526" i="1" s="1"/>
  <c r="BL575" i="1"/>
  <c r="BA575" i="1" s="1"/>
  <c r="BL587" i="1"/>
  <c r="BA587" i="1" s="1"/>
  <c r="BH34" i="1"/>
  <c r="AY34" i="1"/>
  <c r="AY60" i="1"/>
  <c r="BH109" i="1"/>
  <c r="AY109" i="1"/>
  <c r="BI121" i="1"/>
  <c r="AY121" i="1"/>
  <c r="BI139" i="1"/>
  <c r="AY139" i="1"/>
  <c r="AZ157" i="1"/>
  <c r="AY157" i="1"/>
  <c r="BI173" i="1"/>
  <c r="AY173" i="1"/>
  <c r="BH224" i="1"/>
  <c r="AY224" i="1"/>
  <c r="BJ337" i="1"/>
  <c r="AY337" i="1"/>
  <c r="BH373" i="1"/>
  <c r="AY373" i="1"/>
  <c r="BI385" i="1"/>
  <c r="AY385" i="1"/>
  <c r="AY456" i="1"/>
  <c r="AY468" i="1"/>
  <c r="BH512" i="1"/>
  <c r="AY512" i="1"/>
  <c r="AY536" i="1"/>
  <c r="BH548" i="1"/>
  <c r="AY548" i="1"/>
  <c r="AY560" i="1"/>
  <c r="BH580" i="1"/>
  <c r="AY580" i="1"/>
  <c r="AY604" i="1"/>
  <c r="AY608" i="1"/>
  <c r="AZ612" i="1"/>
  <c r="AY612" i="1"/>
  <c r="BJ616" i="1"/>
  <c r="AY616" i="1"/>
  <c r="BH620" i="1"/>
  <c r="AY620" i="1"/>
  <c r="BI624" i="1"/>
  <c r="AY624" i="1"/>
  <c r="BH628" i="1"/>
  <c r="AY628" i="1"/>
  <c r="BI632" i="1"/>
  <c r="AY632" i="1"/>
  <c r="BH636" i="1"/>
  <c r="AY636" i="1"/>
  <c r="BI640" i="1"/>
  <c r="AY640" i="1"/>
  <c r="BH644" i="1"/>
  <c r="AY644" i="1"/>
  <c r="BI648" i="1"/>
  <c r="AY648" i="1"/>
  <c r="BH652" i="1"/>
  <c r="AY652" i="1"/>
  <c r="BH659" i="1"/>
  <c r="AY659" i="1"/>
  <c r="AZ22" i="1"/>
  <c r="AY22" i="1"/>
  <c r="AZ43" i="1"/>
  <c r="AY43" i="1"/>
  <c r="BH55" i="1"/>
  <c r="AY55" i="1"/>
  <c r="AY93" i="1"/>
  <c r="BJ113" i="1"/>
  <c r="AY113" i="1"/>
  <c r="BI125" i="1"/>
  <c r="AY125" i="1"/>
  <c r="BJ135" i="1"/>
  <c r="AY135" i="1"/>
  <c r="AY169" i="1"/>
  <c r="AY192" i="1"/>
  <c r="AZ213" i="1"/>
  <c r="AY213" i="1"/>
  <c r="BJ228" i="1"/>
  <c r="AY228" i="1"/>
  <c r="AY248" i="1"/>
  <c r="BH313" i="1"/>
  <c r="AY313" i="1"/>
  <c r="BH345" i="1"/>
  <c r="AY345" i="1"/>
  <c r="BH365" i="1"/>
  <c r="AY365" i="1"/>
  <c r="AY369" i="1"/>
  <c r="BJ436" i="1"/>
  <c r="AY436" i="1"/>
  <c r="AZ444" i="1"/>
  <c r="AY444" i="1"/>
  <c r="BI452" i="1"/>
  <c r="AY452" i="1"/>
  <c r="AY476" i="1"/>
  <c r="AZ488" i="1"/>
  <c r="AY488" i="1"/>
  <c r="BH496" i="1"/>
  <c r="AY496" i="1"/>
  <c r="BH520" i="1"/>
  <c r="AY520" i="1"/>
  <c r="AY540" i="1"/>
  <c r="AY564" i="1"/>
  <c r="AY572" i="1"/>
  <c r="BI584" i="1"/>
  <c r="AY584" i="1"/>
  <c r="BH596" i="1"/>
  <c r="AY596" i="1"/>
  <c r="BH18" i="1"/>
  <c r="AY18" i="1"/>
  <c r="AZ30" i="1"/>
  <c r="AY30" i="1"/>
  <c r="AZ68" i="1"/>
  <c r="AY68" i="1"/>
  <c r="BJ97" i="1"/>
  <c r="AY97" i="1"/>
  <c r="AZ117" i="1"/>
  <c r="AY117" i="1"/>
  <c r="BH131" i="1"/>
  <c r="AY131" i="1"/>
  <c r="AZ143" i="1"/>
  <c r="AY143" i="1"/>
  <c r="AZ165" i="1"/>
  <c r="AY165" i="1"/>
  <c r="BH177" i="1"/>
  <c r="AY177" i="1"/>
  <c r="AY240" i="1"/>
  <c r="AZ289" i="1"/>
  <c r="AY289" i="1"/>
  <c r="AY341" i="1"/>
  <c r="BI353" i="1"/>
  <c r="AY353" i="1"/>
  <c r="AY361" i="1"/>
  <c r="AY377" i="1"/>
  <c r="AY389" i="1"/>
  <c r="BI397" i="1"/>
  <c r="AY397" i="1"/>
  <c r="BH432" i="1"/>
  <c r="AY432" i="1"/>
  <c r="BI460" i="1"/>
  <c r="AY460" i="1"/>
  <c r="AZ472" i="1"/>
  <c r="AY472" i="1"/>
  <c r="AZ484" i="1"/>
  <c r="AY484" i="1"/>
  <c r="BJ492" i="1"/>
  <c r="AY492" i="1"/>
  <c r="BH504" i="1"/>
  <c r="AY504" i="1"/>
  <c r="BH532" i="1"/>
  <c r="AY532" i="1"/>
  <c r="AZ544" i="1"/>
  <c r="AY544" i="1"/>
  <c r="BH556" i="1"/>
  <c r="AY556" i="1"/>
  <c r="BI576" i="1"/>
  <c r="AY576" i="1"/>
  <c r="BH588" i="1"/>
  <c r="AY588" i="1"/>
  <c r="BI600" i="1"/>
  <c r="AY600" i="1"/>
  <c r="BI7" i="1"/>
  <c r="AY7" i="1"/>
  <c r="BH11" i="1"/>
  <c r="AY11" i="1"/>
  <c r="BI15" i="1"/>
  <c r="AY15" i="1"/>
  <c r="BH19" i="1"/>
  <c r="AY19" i="1"/>
  <c r="AY23" i="1"/>
  <c r="AY27" i="1"/>
  <c r="BI31" i="1"/>
  <c r="AY31" i="1"/>
  <c r="BH40" i="1"/>
  <c r="AY40" i="1"/>
  <c r="AY44" i="1"/>
  <c r="BH48" i="1"/>
  <c r="AY48" i="1"/>
  <c r="AY52" i="1"/>
  <c r="BH56" i="1"/>
  <c r="AY56" i="1"/>
  <c r="AY61" i="1"/>
  <c r="BH65" i="1"/>
  <c r="AY65" i="1"/>
  <c r="AY69" i="1"/>
  <c r="AZ73" i="1"/>
  <c r="AY73" i="1"/>
  <c r="BI78" i="1"/>
  <c r="AY78" i="1"/>
  <c r="AZ90" i="1"/>
  <c r="AY90" i="1"/>
  <c r="BH94" i="1"/>
  <c r="AY94" i="1"/>
  <c r="BJ98" i="1"/>
  <c r="AY98" i="1"/>
  <c r="BH102" i="1"/>
  <c r="AY102" i="1"/>
  <c r="BJ106" i="1"/>
  <c r="AY106" i="1"/>
  <c r="BI110" i="1"/>
  <c r="AY110" i="1"/>
  <c r="BH114" i="1"/>
  <c r="AY114" i="1"/>
  <c r="BJ122" i="1"/>
  <c r="AY122" i="1"/>
  <c r="AY126" i="1"/>
  <c r="AY132" i="1"/>
  <c r="BH140" i="1"/>
  <c r="AY140" i="1"/>
  <c r="AZ144" i="1"/>
  <c r="AY144" i="1"/>
  <c r="AZ150" i="1"/>
  <c r="AY150" i="1"/>
  <c r="BH158" i="1"/>
  <c r="AY158" i="1"/>
  <c r="BH166" i="1"/>
  <c r="AY166" i="1"/>
  <c r="AZ170" i="1"/>
  <c r="AY170" i="1"/>
  <c r="BI174" i="1"/>
  <c r="AY174" i="1"/>
  <c r="AY178" i="1"/>
  <c r="BH202" i="1"/>
  <c r="AY202" i="1"/>
  <c r="BJ206" i="1"/>
  <c r="AY206" i="1"/>
  <c r="AY214" i="1"/>
  <c r="BI225" i="1"/>
  <c r="AY225" i="1"/>
  <c r="BH229" i="1"/>
  <c r="AY229" i="1"/>
  <c r="AY234" i="1"/>
  <c r="AZ241" i="1"/>
  <c r="AY241" i="1"/>
  <c r="BJ249" i="1"/>
  <c r="AY249" i="1"/>
  <c r="BI253" i="1"/>
  <c r="AY253" i="1"/>
  <c r="AY261" i="1"/>
  <c r="BI278" i="1"/>
  <c r="AY278" i="1"/>
  <c r="BI282" i="1"/>
  <c r="AY282" i="1"/>
  <c r="BI286" i="1"/>
  <c r="AY286" i="1"/>
  <c r="AY298" i="1"/>
  <c r="BI302" i="1"/>
  <c r="AY302" i="1"/>
  <c r="AY306" i="1"/>
  <c r="AY314" i="1"/>
  <c r="AZ318" i="1"/>
  <c r="AY318" i="1"/>
  <c r="AY322" i="1"/>
  <c r="AZ326" i="1"/>
  <c r="AY326" i="1"/>
  <c r="AY330" i="1"/>
  <c r="AY334" i="1"/>
  <c r="AZ338" i="1"/>
  <c r="AY338" i="1"/>
  <c r="BH350" i="1"/>
  <c r="AY350" i="1"/>
  <c r="AZ354" i="1"/>
  <c r="AY354" i="1"/>
  <c r="BH358" i="1"/>
  <c r="AY358" i="1"/>
  <c r="AY362" i="1"/>
  <c r="BH366" i="1"/>
  <c r="AY366" i="1"/>
  <c r="AY370" i="1"/>
  <c r="BI374" i="1"/>
  <c r="AY374" i="1"/>
  <c r="AZ378" i="1"/>
  <c r="AY378" i="1"/>
  <c r="AY382" i="1"/>
  <c r="BI386" i="1"/>
  <c r="AY386" i="1"/>
  <c r="AZ390" i="1"/>
  <c r="AY390" i="1"/>
  <c r="BH394" i="1"/>
  <c r="AY394" i="1"/>
  <c r="AY398" i="1"/>
  <c r="AZ437" i="1"/>
  <c r="AY437" i="1"/>
  <c r="AY441" i="1"/>
  <c r="AZ445" i="1"/>
  <c r="AY445" i="1"/>
  <c r="AY449" i="1"/>
  <c r="BH453" i="1"/>
  <c r="AY453" i="1"/>
  <c r="BJ457" i="1"/>
  <c r="AY457" i="1"/>
  <c r="BI461" i="1"/>
  <c r="AY461" i="1"/>
  <c r="AY465" i="1"/>
  <c r="BH469" i="1"/>
  <c r="AY469" i="1"/>
  <c r="AY473" i="1"/>
  <c r="BJ477" i="1"/>
  <c r="AY477" i="1"/>
  <c r="AY481" i="1"/>
  <c r="BJ485" i="1"/>
  <c r="AY485" i="1"/>
  <c r="AY489" i="1"/>
  <c r="AZ493" i="1"/>
  <c r="AY493" i="1"/>
  <c r="BJ501" i="1"/>
  <c r="AY501" i="1"/>
  <c r="AZ505" i="1"/>
  <c r="AY505" i="1"/>
  <c r="BJ509" i="1"/>
  <c r="AY509" i="1"/>
  <c r="AY513" i="1"/>
  <c r="AZ517" i="1"/>
  <c r="AY517" i="1"/>
  <c r="AY525" i="1"/>
  <c r="AY529" i="1"/>
  <c r="BI537" i="1"/>
  <c r="AY537" i="1"/>
  <c r="BH545" i="1"/>
  <c r="AY545" i="1"/>
  <c r="AY549" i="1"/>
  <c r="AY553" i="1"/>
  <c r="BH561" i="1"/>
  <c r="AY561" i="1"/>
  <c r="BH589" i="1"/>
  <c r="AY589" i="1"/>
  <c r="BH597" i="1"/>
  <c r="AY597" i="1"/>
  <c r="BJ601" i="1"/>
  <c r="AY601" i="1"/>
  <c r="AY605" i="1"/>
  <c r="AZ609" i="1"/>
  <c r="AY609" i="1"/>
  <c r="BI613" i="1"/>
  <c r="AY613" i="1"/>
  <c r="BI617" i="1"/>
  <c r="AY617" i="1"/>
  <c r="BH625" i="1"/>
  <c r="AY625" i="1"/>
  <c r="BH633" i="1"/>
  <c r="AY633" i="1"/>
  <c r="AY641" i="1"/>
  <c r="BI645" i="1"/>
  <c r="AY645" i="1"/>
  <c r="AY649" i="1"/>
  <c r="AY653" i="1"/>
  <c r="BH656" i="1"/>
  <c r="AY656" i="1"/>
  <c r="AY660" i="1"/>
  <c r="AZ51" i="1"/>
  <c r="AY51" i="1"/>
  <c r="BH72" i="1"/>
  <c r="AY72" i="1"/>
  <c r="BI209" i="1"/>
  <c r="AY209" i="1"/>
  <c r="AY232" i="1"/>
  <c r="AY252" i="1"/>
  <c r="AY4" i="1"/>
  <c r="AY8" i="1"/>
  <c r="AY12" i="1"/>
  <c r="BI16" i="1"/>
  <c r="AY16" i="1"/>
  <c r="AY20" i="1"/>
  <c r="AZ24" i="1"/>
  <c r="AY24" i="1"/>
  <c r="AY28" i="1"/>
  <c r="BH32" i="1"/>
  <c r="AY32" i="1"/>
  <c r="AY41" i="1"/>
  <c r="BI45" i="1"/>
  <c r="AY45" i="1"/>
  <c r="AY49" i="1"/>
  <c r="BI53" i="1"/>
  <c r="AY53" i="1"/>
  <c r="AY58" i="1"/>
  <c r="AZ62" i="1"/>
  <c r="AY62" i="1"/>
  <c r="AY66" i="1"/>
  <c r="BJ70" i="1"/>
  <c r="AY70" i="1"/>
  <c r="AY74" i="1"/>
  <c r="BH86" i="1"/>
  <c r="AY86" i="1"/>
  <c r="AY91" i="1"/>
  <c r="BJ95" i="1"/>
  <c r="AY95" i="1"/>
  <c r="BJ99" i="1"/>
  <c r="AY99" i="1"/>
  <c r="AY103" i="1"/>
  <c r="BJ111" i="1"/>
  <c r="AY111" i="1"/>
  <c r="BI115" i="1"/>
  <c r="AY115" i="1"/>
  <c r="AZ119" i="1"/>
  <c r="AY119" i="1"/>
  <c r="BJ123" i="1"/>
  <c r="AY123" i="1"/>
  <c r="AZ129" i="1"/>
  <c r="AY129" i="1"/>
  <c r="AY133" i="1"/>
  <c r="AY159" i="1"/>
  <c r="BJ163" i="1"/>
  <c r="AY163" i="1"/>
  <c r="BI167" i="1"/>
  <c r="AY167" i="1"/>
  <c r="AZ171" i="1"/>
  <c r="AY171" i="1"/>
  <c r="AY175" i="1"/>
  <c r="AY190" i="1"/>
  <c r="BI194" i="1"/>
  <c r="AY194" i="1"/>
  <c r="BI203" i="1"/>
  <c r="AY203" i="1"/>
  <c r="BH207" i="1"/>
  <c r="AY207" i="1"/>
  <c r="BI211" i="1"/>
  <c r="AY211" i="1"/>
  <c r="BH215" i="1"/>
  <c r="AY215" i="1"/>
  <c r="AY222" i="1"/>
  <c r="BJ226" i="1"/>
  <c r="AY226" i="1"/>
  <c r="AY246" i="1"/>
  <c r="BI254" i="1"/>
  <c r="AY254" i="1"/>
  <c r="AZ283" i="1"/>
  <c r="AY283" i="1"/>
  <c r="AY287" i="1"/>
  <c r="AY295" i="1"/>
  <c r="AZ299" i="1"/>
  <c r="AY299" i="1"/>
  <c r="AZ307" i="1"/>
  <c r="AY307" i="1"/>
  <c r="AY311" i="1"/>
  <c r="BJ315" i="1"/>
  <c r="AY315" i="1"/>
  <c r="AY319" i="1"/>
  <c r="BH323" i="1"/>
  <c r="AY323" i="1"/>
  <c r="AY327" i="1"/>
  <c r="AZ331" i="1"/>
  <c r="AY331" i="1"/>
  <c r="AY347" i="1"/>
  <c r="BH351" i="1"/>
  <c r="AY351" i="1"/>
  <c r="BJ359" i="1"/>
  <c r="AY359" i="1"/>
  <c r="BJ367" i="1"/>
  <c r="AY367" i="1"/>
  <c r="AY371" i="1"/>
  <c r="BI375" i="1"/>
  <c r="AY375" i="1"/>
  <c r="BI379" i="1"/>
  <c r="AY379" i="1"/>
  <c r="AZ391" i="1"/>
  <c r="AY391" i="1"/>
  <c r="BJ395" i="1"/>
  <c r="AY395" i="1"/>
  <c r="BI403" i="1"/>
  <c r="AY403" i="1"/>
  <c r="AY434" i="1"/>
  <c r="AY438" i="1"/>
  <c r="AY442" i="1"/>
  <c r="AZ446" i="1"/>
  <c r="AY446" i="1"/>
  <c r="AZ450" i="1"/>
  <c r="AY450" i="1"/>
  <c r="BJ454" i="1"/>
  <c r="AY454" i="1"/>
  <c r="AZ458" i="1"/>
  <c r="AY458" i="1"/>
  <c r="AY462" i="1"/>
  <c r="AZ466" i="1"/>
  <c r="AY466" i="1"/>
  <c r="BJ470" i="1"/>
  <c r="AY470" i="1"/>
  <c r="AZ474" i="1"/>
  <c r="AY474" i="1"/>
  <c r="BJ478" i="1"/>
  <c r="AY478" i="1"/>
  <c r="AZ482" i="1"/>
  <c r="AY482" i="1"/>
  <c r="AY490" i="1"/>
  <c r="BI494" i="1"/>
  <c r="AY494" i="1"/>
  <c r="AZ498" i="1"/>
  <c r="AY498" i="1"/>
  <c r="BH514" i="1"/>
  <c r="AY514" i="1"/>
  <c r="AY518" i="1"/>
  <c r="BH526" i="1"/>
  <c r="AY526" i="1"/>
  <c r="BJ530" i="1"/>
  <c r="AY530" i="1"/>
  <c r="AY538" i="1"/>
  <c r="AZ542" i="1"/>
  <c r="AY542" i="1"/>
  <c r="AZ546" i="1"/>
  <c r="AY546" i="1"/>
  <c r="AY550" i="1"/>
  <c r="BI554" i="1"/>
  <c r="AY554" i="1"/>
  <c r="BJ558" i="1"/>
  <c r="AY558" i="1"/>
  <c r="BJ562" i="1"/>
  <c r="AY562" i="1"/>
  <c r="BJ566" i="1"/>
  <c r="AY566" i="1"/>
  <c r="BI570" i="1"/>
  <c r="AY570" i="1"/>
  <c r="BJ574" i="1"/>
  <c r="AY574" i="1"/>
  <c r="AY578" i="1"/>
  <c r="AZ586" i="1"/>
  <c r="AY586" i="1"/>
  <c r="BJ590" i="1"/>
  <c r="AY590" i="1"/>
  <c r="BJ594" i="1"/>
  <c r="AY594" i="1"/>
  <c r="AZ598" i="1"/>
  <c r="AY598" i="1"/>
  <c r="BI602" i="1"/>
  <c r="AY602" i="1"/>
  <c r="BH606" i="1"/>
  <c r="AY606" i="1"/>
  <c r="BI610" i="1"/>
  <c r="AY610" i="1"/>
  <c r="BI618" i="1"/>
  <c r="AY618" i="1"/>
  <c r="BI626" i="1"/>
  <c r="AY626" i="1"/>
  <c r="BI634" i="1"/>
  <c r="AY634" i="1"/>
  <c r="BI657" i="1"/>
  <c r="AY657" i="1"/>
  <c r="AZ6" i="1"/>
  <c r="AY6" i="1"/>
  <c r="BH10" i="1"/>
  <c r="AY10" i="1"/>
  <c r="BJ101" i="1"/>
  <c r="AY101" i="1"/>
  <c r="AY161" i="1"/>
  <c r="BI188" i="1"/>
  <c r="AY188" i="1"/>
  <c r="BI217" i="1"/>
  <c r="AY217" i="1"/>
  <c r="BH244" i="1"/>
  <c r="AY244" i="1"/>
  <c r="BJ260" i="1"/>
  <c r="AY260" i="1"/>
  <c r="BH281" i="1"/>
  <c r="AY281" i="1"/>
  <c r="AY14" i="1"/>
  <c r="AY26" i="1"/>
  <c r="BH47" i="1"/>
  <c r="AY47" i="1"/>
  <c r="BH64" i="1"/>
  <c r="AY64" i="1"/>
  <c r="BJ89" i="1"/>
  <c r="AY89" i="1"/>
  <c r="AY105" i="1"/>
  <c r="AZ5" i="1"/>
  <c r="AY5" i="1"/>
  <c r="AY9" i="1"/>
  <c r="AZ13" i="1"/>
  <c r="AY13" i="1"/>
  <c r="AY17" i="1"/>
  <c r="AZ21" i="1"/>
  <c r="AY21" i="1"/>
  <c r="AZ25" i="1"/>
  <c r="AY25" i="1"/>
  <c r="AZ29" i="1"/>
  <c r="AY29" i="1"/>
  <c r="AY33" i="1"/>
  <c r="AZ42" i="1"/>
  <c r="AY42" i="1"/>
  <c r="AY46" i="1"/>
  <c r="AZ50" i="1"/>
  <c r="AY50" i="1"/>
  <c r="AY54" i="1"/>
  <c r="AZ59" i="1"/>
  <c r="AY59" i="1"/>
  <c r="AY63" i="1"/>
  <c r="AZ67" i="1"/>
  <c r="AY67" i="1"/>
  <c r="AY71" i="1"/>
  <c r="BI76" i="1"/>
  <c r="AY76" i="1"/>
  <c r="AY88" i="1"/>
  <c r="BI92" i="1"/>
  <c r="AY92" i="1"/>
  <c r="BI96" i="1"/>
  <c r="AY96" i="1"/>
  <c r="AY100" i="1"/>
  <c r="BI104" i="1"/>
  <c r="AY104" i="1"/>
  <c r="BJ108" i="1"/>
  <c r="AY108" i="1"/>
  <c r="AY112" i="1"/>
  <c r="BI120" i="1"/>
  <c r="AY120" i="1"/>
  <c r="AY124" i="1"/>
  <c r="AZ130" i="1"/>
  <c r="AY130" i="1"/>
  <c r="AY138" i="1"/>
  <c r="BH142" i="1"/>
  <c r="AY142" i="1"/>
  <c r="AY156" i="1"/>
  <c r="AY160" i="1"/>
  <c r="AZ164" i="1"/>
  <c r="AY164" i="1"/>
  <c r="AY168" i="1"/>
  <c r="BH176" i="1"/>
  <c r="AY176" i="1"/>
  <c r="AY191" i="1"/>
  <c r="BI195" i="1"/>
  <c r="AY195" i="1"/>
  <c r="BH204" i="1"/>
  <c r="AY204" i="1"/>
  <c r="BH208" i="1"/>
  <c r="AY208" i="1"/>
  <c r="AZ212" i="1"/>
  <c r="AY212" i="1"/>
  <c r="AZ223" i="1"/>
  <c r="AY223" i="1"/>
  <c r="BH227" i="1"/>
  <c r="AY227" i="1"/>
  <c r="BH231" i="1"/>
  <c r="AY231" i="1"/>
  <c r="AY239" i="1"/>
  <c r="AZ243" i="1"/>
  <c r="AY243" i="1"/>
  <c r="AZ247" i="1"/>
  <c r="AY247" i="1"/>
  <c r="BJ251" i="1"/>
  <c r="AY251" i="1"/>
  <c r="AY259" i="1"/>
  <c r="AZ276" i="1"/>
  <c r="AY276" i="1"/>
  <c r="BJ296" i="1"/>
  <c r="AY296" i="1"/>
  <c r="BH300" i="1"/>
  <c r="AY300" i="1"/>
  <c r="BJ312" i="1"/>
  <c r="AY312" i="1"/>
  <c r="BH316" i="1"/>
  <c r="AY316" i="1"/>
  <c r="BI328" i="1"/>
  <c r="AY328" i="1"/>
  <c r="AZ332" i="1"/>
  <c r="AY332" i="1"/>
  <c r="AY344" i="1"/>
  <c r="BI356" i="1"/>
  <c r="AY356" i="1"/>
  <c r="AZ360" i="1"/>
  <c r="AY360" i="1"/>
  <c r="BH364" i="1"/>
  <c r="AY364" i="1"/>
  <c r="AZ368" i="1"/>
  <c r="AY368" i="1"/>
  <c r="BJ372" i="1"/>
  <c r="AY372" i="1"/>
  <c r="BH388" i="1"/>
  <c r="AY388" i="1"/>
  <c r="AY392" i="1"/>
  <c r="AZ404" i="1"/>
  <c r="AY404" i="1"/>
  <c r="BI435" i="1"/>
  <c r="AY435" i="1"/>
  <c r="BH439" i="1"/>
  <c r="AY439" i="1"/>
  <c r="BJ443" i="1"/>
  <c r="AY443" i="1"/>
  <c r="AY455" i="1"/>
  <c r="AY459" i="1"/>
  <c r="AY467" i="1"/>
  <c r="AY471" i="1"/>
  <c r="AY475" i="1"/>
  <c r="BI479" i="1"/>
  <c r="AY479" i="1"/>
  <c r="AY483" i="1"/>
  <c r="BI487" i="1"/>
  <c r="AY487" i="1"/>
  <c r="AY491" i="1"/>
  <c r="BH495" i="1"/>
  <c r="AY495" i="1"/>
  <c r="AY503" i="1"/>
  <c r="AY511" i="1"/>
  <c r="BI519" i="1"/>
  <c r="AY519" i="1"/>
  <c r="AZ531" i="1"/>
  <c r="AY531" i="1"/>
  <c r="AZ535" i="1"/>
  <c r="AY535" i="1"/>
  <c r="BI539" i="1"/>
  <c r="AY539" i="1"/>
  <c r="BI547" i="1"/>
  <c r="AY547" i="1"/>
  <c r="BH551" i="1"/>
  <c r="AY551" i="1"/>
  <c r="BH555" i="1"/>
  <c r="AY555" i="1"/>
  <c r="BI563" i="1"/>
  <c r="AY563" i="1"/>
  <c r="BI571" i="1"/>
  <c r="AY571" i="1"/>
  <c r="BI579" i="1"/>
  <c r="AY579" i="1"/>
  <c r="BI583" i="1"/>
  <c r="AY583" i="1"/>
  <c r="AY587" i="1"/>
  <c r="BI595" i="1"/>
  <c r="AY595" i="1"/>
  <c r="AY599" i="1"/>
  <c r="BH603" i="1"/>
  <c r="AY603" i="1"/>
  <c r="AY607" i="1"/>
  <c r="BH611" i="1"/>
  <c r="AY611" i="1"/>
  <c r="BH615" i="1"/>
  <c r="AY615" i="1"/>
  <c r="BH619" i="1"/>
  <c r="AY619" i="1"/>
  <c r="BH623" i="1"/>
  <c r="AY623" i="1"/>
  <c r="BH631" i="1"/>
  <c r="AY631" i="1"/>
  <c r="AZ639" i="1"/>
  <c r="AY639" i="1"/>
  <c r="BH643" i="1"/>
  <c r="AY643" i="1"/>
  <c r="AZ647" i="1"/>
  <c r="AY647" i="1"/>
  <c r="BH651" i="1"/>
  <c r="AY651" i="1"/>
  <c r="BI658" i="1"/>
  <c r="AY658" i="1"/>
  <c r="AZ662" i="1"/>
  <c r="AY662" i="1"/>
  <c r="BH26" i="1"/>
  <c r="BJ24" i="1"/>
  <c r="BI23" i="1"/>
  <c r="BH27" i="1"/>
  <c r="AZ116" i="1"/>
  <c r="BI116" i="1"/>
  <c r="BJ487" i="1"/>
  <c r="BH96" i="1"/>
  <c r="BH318" i="1"/>
  <c r="BJ114" i="1"/>
  <c r="BH54" i="1"/>
  <c r="BJ643" i="1"/>
  <c r="BH554" i="1"/>
  <c r="BH60" i="1"/>
  <c r="BJ276" i="1"/>
  <c r="BH283" i="1"/>
  <c r="BJ298" i="1"/>
  <c r="BH360" i="1"/>
  <c r="BI283" i="1"/>
  <c r="AZ32" i="1"/>
  <c r="BI517" i="1"/>
  <c r="BH649" i="1"/>
  <c r="AZ485" i="1"/>
  <c r="BH525" i="1"/>
  <c r="BI540" i="1"/>
  <c r="BI644" i="1"/>
  <c r="BI651" i="1"/>
  <c r="BH337" i="1"/>
  <c r="AZ373" i="1"/>
  <c r="BH63" i="1"/>
  <c r="BI129" i="1"/>
  <c r="AZ132" i="1"/>
  <c r="BJ247" i="1"/>
  <c r="AZ323" i="1"/>
  <c r="BI370" i="1"/>
  <c r="BI482" i="1"/>
  <c r="BJ651" i="1"/>
  <c r="BJ323" i="1"/>
  <c r="AZ558" i="1"/>
  <c r="BH178" i="1"/>
  <c r="BJ26" i="1"/>
  <c r="AZ53" i="1"/>
  <c r="BJ64" i="1"/>
  <c r="BH130" i="1"/>
  <c r="BJ283" i="1"/>
  <c r="AZ350" i="1"/>
  <c r="BH385" i="1"/>
  <c r="AZ494" i="1"/>
  <c r="BJ602" i="1"/>
  <c r="BI609" i="1"/>
  <c r="AZ632" i="1"/>
  <c r="BI652" i="1"/>
  <c r="BH160" i="1"/>
  <c r="BH632" i="1"/>
  <c r="BI108" i="1"/>
  <c r="BI138" i="1"/>
  <c r="BJ170" i="1"/>
  <c r="BH354" i="1"/>
  <c r="BI369" i="1"/>
  <c r="AZ432" i="1"/>
  <c r="AZ481" i="1"/>
  <c r="BJ517" i="1"/>
  <c r="AZ554" i="1"/>
  <c r="AZ636" i="1"/>
  <c r="BJ45" i="1"/>
  <c r="BI34" i="1"/>
  <c r="AZ60" i="1"/>
  <c r="AZ177" i="1"/>
  <c r="BH341" i="1"/>
  <c r="BJ385" i="1"/>
  <c r="BJ482" i="1"/>
  <c r="BH485" i="1"/>
  <c r="AZ529" i="1"/>
  <c r="AZ556" i="1"/>
  <c r="BI578" i="1"/>
  <c r="BI588" i="1"/>
  <c r="BH617" i="1"/>
  <c r="BI636" i="1"/>
  <c r="BI643" i="1"/>
  <c r="AZ652" i="1"/>
  <c r="BJ18" i="1"/>
  <c r="BI60" i="1"/>
  <c r="AZ78" i="1"/>
  <c r="BH150" i="1"/>
  <c r="BH171" i="1"/>
  <c r="BH211" i="1"/>
  <c r="BJ241" i="1"/>
  <c r="BH445" i="1"/>
  <c r="BH452" i="1"/>
  <c r="AZ489" i="1"/>
  <c r="BI498" i="1"/>
  <c r="AZ513" i="1"/>
  <c r="BH113" i="1"/>
  <c r="BJ495" i="1"/>
  <c r="BI530" i="1"/>
  <c r="BJ548" i="1"/>
  <c r="BH641" i="1"/>
  <c r="BJ580" i="1"/>
  <c r="BI619" i="1"/>
  <c r="AZ45" i="1"/>
  <c r="BH68" i="1"/>
  <c r="BI132" i="1"/>
  <c r="BI287" i="1"/>
  <c r="BI368" i="1"/>
  <c r="BI453" i="1"/>
  <c r="BH494" i="1"/>
  <c r="BJ619" i="1"/>
  <c r="AZ626" i="1"/>
  <c r="BJ632" i="1"/>
  <c r="BH299" i="1"/>
  <c r="AZ161" i="1"/>
  <c r="BJ191" i="1"/>
  <c r="BJ225" i="1"/>
  <c r="BI331" i="1"/>
  <c r="BJ341" i="1"/>
  <c r="BI362" i="1"/>
  <c r="BI373" i="1"/>
  <c r="BI432" i="1"/>
  <c r="BH435" i="1"/>
  <c r="BJ469" i="1"/>
  <c r="BI478" i="1"/>
  <c r="BI485" i="1"/>
  <c r="BJ496" i="1"/>
  <c r="BI549" i="1"/>
  <c r="BJ554" i="1"/>
  <c r="BI556" i="1"/>
  <c r="BI558" i="1"/>
  <c r="BJ579" i="1"/>
  <c r="AZ594" i="1"/>
  <c r="AZ597" i="1"/>
  <c r="BJ609" i="1"/>
  <c r="AZ624" i="1"/>
  <c r="BI641" i="1"/>
  <c r="BI649" i="1"/>
  <c r="BH46" i="1"/>
  <c r="BH16" i="1"/>
  <c r="BI29" i="1"/>
  <c r="BI42" i="1"/>
  <c r="BJ50" i="1"/>
  <c r="BH59" i="1"/>
  <c r="BJ73" i="1"/>
  <c r="BI86" i="1"/>
  <c r="BH90" i="1"/>
  <c r="BH93" i="1"/>
  <c r="BH117" i="1"/>
  <c r="BI144" i="1"/>
  <c r="BH159" i="1"/>
  <c r="BJ161" i="1"/>
  <c r="BH170" i="1"/>
  <c r="BH194" i="1"/>
  <c r="BJ373" i="1"/>
  <c r="BJ556" i="1"/>
  <c r="BJ597" i="1"/>
  <c r="AZ619" i="1"/>
  <c r="BH624" i="1"/>
  <c r="AZ644" i="1"/>
  <c r="BJ570" i="1"/>
  <c r="BJ624" i="1"/>
  <c r="BH14" i="1"/>
  <c r="AZ16" i="1"/>
  <c r="BJ16" i="1"/>
  <c r="BJ42" i="1"/>
  <c r="BI59" i="1"/>
  <c r="BI32" i="1"/>
  <c r="BH45" i="1"/>
  <c r="BH53" i="1"/>
  <c r="BJ121" i="1"/>
  <c r="BJ129" i="1"/>
  <c r="AZ140" i="1"/>
  <c r="AZ142" i="1"/>
  <c r="BJ150" i="1"/>
  <c r="BI157" i="1"/>
  <c r="AZ169" i="1"/>
  <c r="AZ173" i="1"/>
  <c r="AZ207" i="1"/>
  <c r="BI318" i="1"/>
  <c r="BI326" i="1"/>
  <c r="BH332" i="1"/>
  <c r="BI354" i="1"/>
  <c r="BI360" i="1"/>
  <c r="AZ367" i="1"/>
  <c r="BI394" i="1"/>
  <c r="BI439" i="1"/>
  <c r="BI445" i="1"/>
  <c r="BH461" i="1"/>
  <c r="BJ504" i="1"/>
  <c r="AZ550" i="1"/>
  <c r="BJ563" i="1"/>
  <c r="BJ617" i="1"/>
  <c r="BH640" i="1"/>
  <c r="BJ648" i="1"/>
  <c r="BJ29" i="1"/>
  <c r="BI90" i="1"/>
  <c r="BI93" i="1"/>
  <c r="BJ15" i="1"/>
  <c r="BJ32" i="1"/>
  <c r="BI51" i="1"/>
  <c r="BJ53" i="1"/>
  <c r="BH71" i="1"/>
  <c r="BI74" i="1"/>
  <c r="BI140" i="1"/>
  <c r="BI142" i="1"/>
  <c r="BH169" i="1"/>
  <c r="BI207" i="1"/>
  <c r="BI241" i="1"/>
  <c r="BJ318" i="1"/>
  <c r="BJ326" i="1"/>
  <c r="BJ354" i="1"/>
  <c r="BJ394" i="1"/>
  <c r="BH397" i="1"/>
  <c r="BJ445" i="1"/>
  <c r="BI458" i="1"/>
  <c r="BJ468" i="1"/>
  <c r="BI548" i="1"/>
  <c r="AZ580" i="1"/>
  <c r="BJ598" i="1"/>
  <c r="BH601" i="1"/>
  <c r="BJ640" i="1"/>
  <c r="BJ140" i="1"/>
  <c r="BJ169" i="1"/>
  <c r="BJ221" i="1"/>
  <c r="BH221" i="1"/>
  <c r="BI329" i="1"/>
  <c r="AZ329" i="1"/>
  <c r="BL17" i="1"/>
  <c r="BA17" i="1" s="1"/>
  <c r="BJ44" i="1"/>
  <c r="BJ52" i="1"/>
  <c r="BH67" i="1"/>
  <c r="BI68" i="1"/>
  <c r="BH78" i="1"/>
  <c r="BI95" i="1"/>
  <c r="BH104" i="1"/>
  <c r="BJ149" i="1"/>
  <c r="AZ163" i="1"/>
  <c r="BI166" i="1"/>
  <c r="BL207" i="1"/>
  <c r="BA207" i="1" s="1"/>
  <c r="AZ215" i="1"/>
  <c r="BJ293" i="1"/>
  <c r="AZ293" i="1"/>
  <c r="BJ316" i="1"/>
  <c r="BH329" i="1"/>
  <c r="BH22" i="1"/>
  <c r="BI67" i="1"/>
  <c r="BJ78" i="1"/>
  <c r="BI163" i="1"/>
  <c r="BI213" i="1"/>
  <c r="BJ213" i="1"/>
  <c r="BJ234" i="1"/>
  <c r="BH234" i="1"/>
  <c r="BI246" i="1"/>
  <c r="BJ246" i="1"/>
  <c r="BH246" i="1"/>
  <c r="AZ246" i="1"/>
  <c r="BH290" i="1"/>
  <c r="AZ297" i="1"/>
  <c r="BH297" i="1"/>
  <c r="BJ336" i="1"/>
  <c r="AZ336" i="1"/>
  <c r="BI348" i="1"/>
  <c r="BJ348" i="1"/>
  <c r="AZ348" i="1"/>
  <c r="AZ383" i="1"/>
  <c r="AZ393" i="1"/>
  <c r="BJ393" i="1"/>
  <c r="BI406" i="1"/>
  <c r="BH406" i="1"/>
  <c r="AZ406" i="1"/>
  <c r="BJ406" i="1"/>
  <c r="BJ278" i="1"/>
  <c r="BH278" i="1"/>
  <c r="BJ67" i="1"/>
  <c r="BJ102" i="1"/>
  <c r="BH134" i="1"/>
  <c r="AZ134" i="1"/>
  <c r="BJ244" i="1"/>
  <c r="BI244" i="1"/>
  <c r="BI279" i="1"/>
  <c r="AZ279" i="1"/>
  <c r="BJ290" i="1"/>
  <c r="BH336" i="1"/>
  <c r="BH363" i="1"/>
  <c r="BI372" i="1"/>
  <c r="AZ372" i="1"/>
  <c r="BH380" i="1"/>
  <c r="BJ380" i="1"/>
  <c r="BI215" i="1"/>
  <c r="BI18" i="1"/>
  <c r="BJ31" i="1"/>
  <c r="BH51" i="1"/>
  <c r="BJ69" i="1"/>
  <c r="AZ102" i="1"/>
  <c r="BJ120" i="1"/>
  <c r="BJ134" i="1"/>
  <c r="BJ171" i="1"/>
  <c r="BH213" i="1"/>
  <c r="AZ227" i="1"/>
  <c r="AZ244" i="1"/>
  <c r="BH307" i="1"/>
  <c r="AZ333" i="1"/>
  <c r="BH333" i="1"/>
  <c r="BH430" i="1"/>
  <c r="BJ430" i="1"/>
  <c r="AZ162" i="1"/>
  <c r="BH162" i="1"/>
  <c r="BH288" i="1"/>
  <c r="BJ288" i="1"/>
  <c r="BJ325" i="1"/>
  <c r="AZ325" i="1"/>
  <c r="AZ346" i="1"/>
  <c r="BI346" i="1"/>
  <c r="BJ387" i="1"/>
  <c r="BI387" i="1"/>
  <c r="BJ448" i="1"/>
  <c r="BI448" i="1"/>
  <c r="AZ448" i="1"/>
  <c r="BI107" i="1"/>
  <c r="BJ107" i="1"/>
  <c r="AZ33" i="1"/>
  <c r="BH50" i="1"/>
  <c r="BI72" i="1"/>
  <c r="BI89" i="1"/>
  <c r="BI162" i="1"/>
  <c r="AZ209" i="1"/>
  <c r="BH240" i="1"/>
  <c r="BJ240" i="1"/>
  <c r="BI250" i="1"/>
  <c r="AZ277" i="1"/>
  <c r="BJ305" i="1"/>
  <c r="BI325" i="1"/>
  <c r="BI443" i="1"/>
  <c r="BH116" i="1"/>
  <c r="BH5" i="1"/>
  <c r="BJ7" i="1"/>
  <c r="BI5" i="1"/>
  <c r="BJ10" i="1"/>
  <c r="BI50" i="1"/>
  <c r="BJ61" i="1"/>
  <c r="BJ72" i="1"/>
  <c r="AZ114" i="1"/>
  <c r="BJ116" i="1"/>
  <c r="AZ121" i="1"/>
  <c r="AZ151" i="1"/>
  <c r="BH190" i="1"/>
  <c r="BJ204" i="1"/>
  <c r="BI226" i="1"/>
  <c r="BH226" i="1"/>
  <c r="AZ226" i="1"/>
  <c r="BI240" i="1"/>
  <c r="BJ245" i="1"/>
  <c r="BJ274" i="1"/>
  <c r="AZ281" i="1"/>
  <c r="BI359" i="1"/>
  <c r="AZ359" i="1"/>
  <c r="AZ375" i="1"/>
  <c r="BH375" i="1"/>
  <c r="BJ603" i="1"/>
  <c r="BI620" i="1"/>
  <c r="BI625" i="1"/>
  <c r="BI628" i="1"/>
  <c r="BI660" i="1"/>
  <c r="AZ337" i="1"/>
  <c r="AZ341" i="1"/>
  <c r="AZ394" i="1"/>
  <c r="BJ453" i="1"/>
  <c r="BH458" i="1"/>
  <c r="BJ460" i="1"/>
  <c r="AZ468" i="1"/>
  <c r="BJ512" i="1"/>
  <c r="BH517" i="1"/>
  <c r="BL518" i="1"/>
  <c r="BA518" i="1" s="1"/>
  <c r="AZ548" i="1"/>
  <c r="BJ549" i="1"/>
  <c r="AZ564" i="1"/>
  <c r="BI580" i="1"/>
  <c r="BL590" i="1"/>
  <c r="BA590" i="1" s="1"/>
  <c r="BH598" i="1"/>
  <c r="BH602" i="1"/>
  <c r="BH609" i="1"/>
  <c r="BI633" i="1"/>
  <c r="BH648" i="1"/>
  <c r="BI337" i="1"/>
  <c r="BI341" i="1"/>
  <c r="BI456" i="1"/>
  <c r="BH470" i="1"/>
  <c r="AZ496" i="1"/>
  <c r="BH498" i="1"/>
  <c r="AZ525" i="1"/>
  <c r="BH530" i="1"/>
  <c r="BH563" i="1"/>
  <c r="BH579" i="1"/>
  <c r="AZ589" i="1"/>
  <c r="AZ601" i="1"/>
  <c r="BH604" i="1"/>
  <c r="BJ299" i="1"/>
  <c r="BI350" i="1"/>
  <c r="BJ397" i="1"/>
  <c r="BJ435" i="1"/>
  <c r="AZ454" i="1"/>
  <c r="AZ459" i="1"/>
  <c r="BJ461" i="1"/>
  <c r="BH481" i="1"/>
  <c r="BJ498" i="1"/>
  <c r="AZ520" i="1"/>
  <c r="BI525" i="1"/>
  <c r="BH594" i="1"/>
  <c r="AZ634" i="1"/>
  <c r="BJ656" i="1"/>
  <c r="BI659" i="1"/>
  <c r="AZ295" i="1"/>
  <c r="AZ334" i="1"/>
  <c r="BJ344" i="1"/>
  <c r="AZ374" i="1"/>
  <c r="BH386" i="1"/>
  <c r="BI395" i="1"/>
  <c r="BH404" i="1"/>
  <c r="AZ453" i="1"/>
  <c r="BH454" i="1"/>
  <c r="AZ469" i="1"/>
  <c r="BI474" i="1"/>
  <c r="AZ478" i="1"/>
  <c r="BJ479" i="1"/>
  <c r="BJ484" i="1"/>
  <c r="BI490" i="1"/>
  <c r="BH539" i="1"/>
  <c r="BI562" i="1"/>
  <c r="AZ566" i="1"/>
  <c r="AZ578" i="1"/>
  <c r="BI594" i="1"/>
  <c r="AZ596" i="1"/>
  <c r="AZ603" i="1"/>
  <c r="BH616" i="1"/>
  <c r="BJ160" i="1"/>
  <c r="BI170" i="1"/>
  <c r="BI212" i="1"/>
  <c r="BH251" i="1"/>
  <c r="BI295" i="1"/>
  <c r="BH326" i="1"/>
  <c r="BJ328" i="1"/>
  <c r="BH338" i="1"/>
  <c r="BI358" i="1"/>
  <c r="BH371" i="1"/>
  <c r="BH379" i="1"/>
  <c r="BJ386" i="1"/>
  <c r="BJ388" i="1"/>
  <c r="BI391" i="1"/>
  <c r="BI404" i="1"/>
  <c r="BI469" i="1"/>
  <c r="BH478" i="1"/>
  <c r="BI495" i="1"/>
  <c r="BJ539" i="1"/>
  <c r="BI542" i="1"/>
  <c r="BH549" i="1"/>
  <c r="BI566" i="1"/>
  <c r="BH578" i="1"/>
  <c r="AZ588" i="1"/>
  <c r="BI596" i="1"/>
  <c r="BI603" i="1"/>
  <c r="AZ605" i="1"/>
  <c r="AZ625" i="1"/>
  <c r="AZ70" i="1"/>
  <c r="BJ192" i="1"/>
  <c r="BH30" i="1"/>
  <c r="BH43" i="1"/>
  <c r="BJ55" i="1"/>
  <c r="BI10" i="1"/>
  <c r="AZ14" i="1"/>
  <c r="BH29" i="1"/>
  <c r="BI30" i="1"/>
  <c r="BH42" i="1"/>
  <c r="BI43" i="1"/>
  <c r="AZ46" i="1"/>
  <c r="AZ54" i="1"/>
  <c r="BH74" i="1"/>
  <c r="AZ93" i="1"/>
  <c r="BJ94" i="1"/>
  <c r="AZ104" i="1"/>
  <c r="BI117" i="1"/>
  <c r="BJ124" i="1"/>
  <c r="BJ132" i="1"/>
  <c r="AZ136" i="1"/>
  <c r="BH156" i="1"/>
  <c r="BJ156" i="1"/>
  <c r="BH163" i="1"/>
  <c r="AZ204" i="1"/>
  <c r="BI204" i="1"/>
  <c r="BH214" i="1"/>
  <c r="AZ261" i="1"/>
  <c r="BI276" i="1"/>
  <c r="BH276" i="1"/>
  <c r="BJ309" i="1"/>
  <c r="BI309" i="1"/>
  <c r="AZ309" i="1"/>
  <c r="BH315" i="1"/>
  <c r="BI315" i="1"/>
  <c r="AZ315" i="1"/>
  <c r="BJ480" i="1"/>
  <c r="BI480" i="1"/>
  <c r="BI172" i="1"/>
  <c r="BJ252" i="1"/>
  <c r="BI252" i="1"/>
  <c r="BJ355" i="1"/>
  <c r="BH355" i="1"/>
  <c r="AZ401" i="1"/>
  <c r="BJ510" i="1"/>
  <c r="BH510" i="1"/>
  <c r="AZ510" i="1"/>
  <c r="BJ591" i="1"/>
  <c r="BI591" i="1"/>
  <c r="BH291" i="1"/>
  <c r="AZ291" i="1"/>
  <c r="BL72" i="1"/>
  <c r="BA72" i="1" s="1"/>
  <c r="BH99" i="1"/>
  <c r="BI347" i="1"/>
  <c r="AZ347" i="1"/>
  <c r="AZ349" i="1"/>
  <c r="BI349" i="1"/>
  <c r="BH349" i="1"/>
  <c r="BJ349" i="1"/>
  <c r="BI384" i="1"/>
  <c r="BJ384" i="1"/>
  <c r="BH384" i="1"/>
  <c r="AZ8" i="1"/>
  <c r="BL10" i="1"/>
  <c r="BA10" i="1" s="1"/>
  <c r="BI13" i="1"/>
  <c r="AZ17" i="1"/>
  <c r="BH21" i="1"/>
  <c r="BI48" i="1"/>
  <c r="BI56" i="1"/>
  <c r="BJ59" i="1"/>
  <c r="BH62" i="1"/>
  <c r="BI65" i="1"/>
  <c r="BH70" i="1"/>
  <c r="BH77" i="1"/>
  <c r="BJ90" i="1"/>
  <c r="BH92" i="1"/>
  <c r="BJ93" i="1"/>
  <c r="AZ98" i="1"/>
  <c r="BI99" i="1"/>
  <c r="BI101" i="1"/>
  <c r="BJ104" i="1"/>
  <c r="BH106" i="1"/>
  <c r="BJ109" i="1"/>
  <c r="BI114" i="1"/>
  <c r="BH115" i="1"/>
  <c r="BH119" i="1"/>
  <c r="AZ122" i="1"/>
  <c r="BI123" i="1"/>
  <c r="BI135" i="1"/>
  <c r="AZ139" i="1"/>
  <c r="BH151" i="1"/>
  <c r="AZ158" i="1"/>
  <c r="BH167" i="1"/>
  <c r="BJ172" i="1"/>
  <c r="AZ192" i="1"/>
  <c r="BJ194" i="1"/>
  <c r="AZ194" i="1"/>
  <c r="BH217" i="1"/>
  <c r="BJ217" i="1"/>
  <c r="BJ227" i="1"/>
  <c r="BI228" i="1"/>
  <c r="BI234" i="1"/>
  <c r="AZ234" i="1"/>
  <c r="BH252" i="1"/>
  <c r="AZ260" i="1"/>
  <c r="BI274" i="1"/>
  <c r="BH274" i="1"/>
  <c r="BJ291" i="1"/>
  <c r="AZ352" i="1"/>
  <c r="BI352" i="1"/>
  <c r="BL364" i="1"/>
  <c r="BA364" i="1" s="1"/>
  <c r="AZ384" i="1"/>
  <c r="BJ195" i="1"/>
  <c r="AZ195" i="1"/>
  <c r="BH335" i="1"/>
  <c r="AZ77" i="1"/>
  <c r="AZ172" i="1"/>
  <c r="BH195" i="1"/>
  <c r="BH284" i="1"/>
  <c r="BJ284" i="1"/>
  <c r="BI284" i="1"/>
  <c r="BI320" i="1"/>
  <c r="BJ320" i="1"/>
  <c r="BH8" i="1"/>
  <c r="BJ13" i="1"/>
  <c r="BI21" i="1"/>
  <c r="BH24" i="1"/>
  <c r="BI62" i="1"/>
  <c r="BI70" i="1"/>
  <c r="BI77" i="1"/>
  <c r="BJ92" i="1"/>
  <c r="BH98" i="1"/>
  <c r="BI106" i="1"/>
  <c r="BJ115" i="1"/>
  <c r="BI119" i="1"/>
  <c r="BH122" i="1"/>
  <c r="BH125" i="1"/>
  <c r="BI151" i="1"/>
  <c r="BI158" i="1"/>
  <c r="BJ178" i="1"/>
  <c r="AZ178" i="1"/>
  <c r="BH192" i="1"/>
  <c r="AZ231" i="1"/>
  <c r="BI231" i="1"/>
  <c r="BI245" i="1"/>
  <c r="BH245" i="1"/>
  <c r="AZ274" i="1"/>
  <c r="BI321" i="1"/>
  <c r="BH321" i="1"/>
  <c r="AZ321" i="1"/>
  <c r="BJ321" i="1"/>
  <c r="BH343" i="1"/>
  <c r="BJ343" i="1"/>
  <c r="AZ343" i="1"/>
  <c r="BL548" i="1"/>
  <c r="BA548" i="1" s="1"/>
  <c r="AZ313" i="1"/>
  <c r="BJ313" i="1"/>
  <c r="BI313" i="1"/>
  <c r="BL372" i="1"/>
  <c r="BD372" i="1" s="1"/>
  <c r="BH519" i="1"/>
  <c r="BJ519" i="1"/>
  <c r="AZ106" i="1"/>
  <c r="AZ115" i="1"/>
  <c r="BH123" i="1"/>
  <c r="BH305" i="1"/>
  <c r="BI305" i="1"/>
  <c r="AZ305" i="1"/>
  <c r="BI8" i="1"/>
  <c r="BJ21" i="1"/>
  <c r="BI24" i="1"/>
  <c r="BJ77" i="1"/>
  <c r="BI122" i="1"/>
  <c r="BJ151" i="1"/>
  <c r="BJ211" i="1"/>
  <c r="BJ242" i="1"/>
  <c r="BH242" i="1"/>
  <c r="BI255" i="1"/>
  <c r="BI285" i="1"/>
  <c r="BH292" i="1"/>
  <c r="AZ292" i="1"/>
  <c r="BJ294" i="1"/>
  <c r="BI294" i="1"/>
  <c r="BI303" i="1"/>
  <c r="BI340" i="1"/>
  <c r="BI357" i="1"/>
  <c r="AZ357" i="1"/>
  <c r="BJ357" i="1"/>
  <c r="BJ502" i="1"/>
  <c r="BH502" i="1"/>
  <c r="AZ502" i="1"/>
  <c r="BH228" i="1"/>
  <c r="BI40" i="1"/>
  <c r="AZ252" i="1"/>
  <c r="BI289" i="1"/>
  <c r="BJ289" i="1"/>
  <c r="BH289" i="1"/>
  <c r="BI291" i="1"/>
  <c r="BJ62" i="1"/>
  <c r="BI98" i="1"/>
  <c r="BJ5" i="1"/>
  <c r="BJ8" i="1"/>
  <c r="BJ23" i="1"/>
  <c r="BI26" i="1"/>
  <c r="BJ34" i="1"/>
  <c r="BI47" i="1"/>
  <c r="BI55" i="1"/>
  <c r="BI64" i="1"/>
  <c r="BJ86" i="1"/>
  <c r="BI91" i="1"/>
  <c r="BJ112" i="1"/>
  <c r="BH121" i="1"/>
  <c r="BJ130" i="1"/>
  <c r="BH132" i="1"/>
  <c r="BJ143" i="1"/>
  <c r="BI150" i="1"/>
  <c r="BJ157" i="1"/>
  <c r="BJ162" i="1"/>
  <c r="BI171" i="1"/>
  <c r="BI178" i="1"/>
  <c r="BJ207" i="1"/>
  <c r="BH209" i="1"/>
  <c r="AZ211" i="1"/>
  <c r="BJ215" i="1"/>
  <c r="BH225" i="1"/>
  <c r="BI227" i="1"/>
  <c r="BI229" i="1"/>
  <c r="BJ231" i="1"/>
  <c r="AZ242" i="1"/>
  <c r="BH247" i="1"/>
  <c r="BH255" i="1"/>
  <c r="BI277" i="1"/>
  <c r="BJ292" i="1"/>
  <c r="BH294" i="1"/>
  <c r="BH357" i="1"/>
  <c r="BJ378" i="1"/>
  <c r="BI378" i="1"/>
  <c r="BH378" i="1"/>
  <c r="BJ254" i="1"/>
  <c r="BH254" i="1"/>
  <c r="AZ9" i="1"/>
  <c r="BH13" i="1"/>
  <c r="AZ92" i="1"/>
  <c r="BJ125" i="1"/>
  <c r="BI208" i="1"/>
  <c r="BJ208" i="1"/>
  <c r="BJ224" i="1"/>
  <c r="AZ228" i="1"/>
  <c r="BI260" i="1"/>
  <c r="BH260" i="1"/>
  <c r="BJ47" i="1"/>
  <c r="BJ136" i="1"/>
  <c r="BH136" i="1"/>
  <c r="BI214" i="1"/>
  <c r="AZ214" i="1"/>
  <c r="BH241" i="1"/>
  <c r="BI261" i="1"/>
  <c r="BJ261" i="1"/>
  <c r="BH261" i="1"/>
  <c r="BJ297" i="1"/>
  <c r="BI297" i="1"/>
  <c r="BJ301" i="1"/>
  <c r="BI301" i="1"/>
  <c r="AZ301" i="1"/>
  <c r="BJ317" i="1"/>
  <c r="AZ317" i="1"/>
  <c r="BI317" i="1"/>
  <c r="BH447" i="1"/>
  <c r="BJ447" i="1"/>
  <c r="BI447" i="1"/>
  <c r="BJ437" i="1"/>
  <c r="BI437" i="1"/>
  <c r="BH437" i="1"/>
  <c r="AZ497" i="1"/>
  <c r="AZ521" i="1"/>
  <c r="AZ533" i="1"/>
  <c r="BJ533" i="1"/>
  <c r="BI533" i="1"/>
  <c r="BJ541" i="1"/>
  <c r="AZ541" i="1"/>
  <c r="BI544" i="1"/>
  <c r="BH544" i="1"/>
  <c r="BL644" i="1"/>
  <c r="BA644" i="1" s="1"/>
  <c r="BL529" i="1"/>
  <c r="BA529" i="1" s="1"/>
  <c r="BH536" i="1"/>
  <c r="AZ536" i="1"/>
  <c r="BJ577" i="1"/>
  <c r="BH577" i="1"/>
  <c r="BI587" i="1"/>
  <c r="BJ587" i="1"/>
  <c r="BH587" i="1"/>
  <c r="BJ281" i="1"/>
  <c r="BI307" i="1"/>
  <c r="BJ345" i="1"/>
  <c r="BI345" i="1"/>
  <c r="BJ534" i="1"/>
  <c r="AZ534" i="1"/>
  <c r="BI534" i="1"/>
  <c r="AZ581" i="1"/>
  <c r="BI365" i="1"/>
  <c r="AZ365" i="1"/>
  <c r="BJ493" i="1"/>
  <c r="BI493" i="1"/>
  <c r="BH493" i="1"/>
  <c r="BH503" i="1"/>
  <c r="BJ503" i="1"/>
  <c r="BI503" i="1"/>
  <c r="AZ503" i="1"/>
  <c r="BH534" i="1"/>
  <c r="BJ381" i="1"/>
  <c r="BI381" i="1"/>
  <c r="BI396" i="1"/>
  <c r="AZ399" i="1"/>
  <c r="BJ399" i="1"/>
  <c r="BI399" i="1"/>
  <c r="BH455" i="1"/>
  <c r="BJ455" i="1"/>
  <c r="AZ506" i="1"/>
  <c r="BI506" i="1"/>
  <c r="BJ506" i="1"/>
  <c r="BH511" i="1"/>
  <c r="BJ511" i="1"/>
  <c r="BI511" i="1"/>
  <c r="AZ511" i="1"/>
  <c r="BH572" i="1"/>
  <c r="BJ572" i="1"/>
  <c r="BI572" i="1"/>
  <c r="AZ572" i="1"/>
  <c r="BJ177" i="1"/>
  <c r="BH279" i="1"/>
  <c r="BI281" i="1"/>
  <c r="BI293" i="1"/>
  <c r="BI299" i="1"/>
  <c r="BJ307" i="1"/>
  <c r="BI333" i="1"/>
  <c r="AZ342" i="1"/>
  <c r="BH342" i="1"/>
  <c r="BJ350" i="1"/>
  <c r="BJ353" i="1"/>
  <c r="AZ353" i="1"/>
  <c r="BL359" i="1"/>
  <c r="BA359" i="1" s="1"/>
  <c r="BI361" i="1"/>
  <c r="BJ365" i="1"/>
  <c r="BH399" i="1"/>
  <c r="BH506" i="1"/>
  <c r="AZ514" i="1"/>
  <c r="BJ514" i="1"/>
  <c r="BI514" i="1"/>
  <c r="BI323" i="1"/>
  <c r="BI332" i="1"/>
  <c r="BJ332" i="1"/>
  <c r="BJ333" i="1"/>
  <c r="BI336" i="1"/>
  <c r="BI364" i="1"/>
  <c r="BJ364" i="1"/>
  <c r="AZ364" i="1"/>
  <c r="BI377" i="1"/>
  <c r="BJ377" i="1"/>
  <c r="BH377" i="1"/>
  <c r="AZ377" i="1"/>
  <c r="BH381" i="1"/>
  <c r="AZ403" i="1"/>
  <c r="BJ403" i="1"/>
  <c r="AZ434" i="1"/>
  <c r="BJ434" i="1"/>
  <c r="BI444" i="1"/>
  <c r="BJ444" i="1"/>
  <c r="BH444" i="1"/>
  <c r="BJ538" i="1"/>
  <c r="BI538" i="1"/>
  <c r="BH538" i="1"/>
  <c r="AZ538" i="1"/>
  <c r="BJ404" i="1"/>
  <c r="BJ486" i="1"/>
  <c r="BJ518" i="1"/>
  <c r="BH518" i="1"/>
  <c r="BH528" i="1"/>
  <c r="BJ528" i="1"/>
  <c r="BH567" i="1"/>
  <c r="BI650" i="1"/>
  <c r="BJ650" i="1"/>
  <c r="AZ650" i="1"/>
  <c r="BH389" i="1"/>
  <c r="AZ398" i="1"/>
  <c r="AZ436" i="1"/>
  <c r="AZ457" i="1"/>
  <c r="BI462" i="1"/>
  <c r="BH466" i="1"/>
  <c r="BH467" i="1"/>
  <c r="AZ477" i="1"/>
  <c r="BL481" i="1"/>
  <c r="BA481" i="1" s="1"/>
  <c r="AZ486" i="1"/>
  <c r="BL498" i="1"/>
  <c r="BA498" i="1" s="1"/>
  <c r="AZ501" i="1"/>
  <c r="AZ509" i="1"/>
  <c r="BJ525" i="1"/>
  <c r="AZ528" i="1"/>
  <c r="AZ530" i="1"/>
  <c r="BJ543" i="1"/>
  <c r="BH543" i="1"/>
  <c r="BH546" i="1"/>
  <c r="BJ555" i="1"/>
  <c r="AZ565" i="1"/>
  <c r="BI575" i="1"/>
  <c r="BH575" i="1"/>
  <c r="BJ582" i="1"/>
  <c r="BI582" i="1"/>
  <c r="BI389" i="1"/>
  <c r="BH436" i="1"/>
  <c r="BI457" i="1"/>
  <c r="BI466" i="1"/>
  <c r="BI467" i="1"/>
  <c r="BH477" i="1"/>
  <c r="BH486" i="1"/>
  <c r="BH501" i="1"/>
  <c r="BH509" i="1"/>
  <c r="BI543" i="1"/>
  <c r="BI546" i="1"/>
  <c r="BH562" i="1"/>
  <c r="AZ562" i="1"/>
  <c r="BJ565" i="1"/>
  <c r="AZ582" i="1"/>
  <c r="BI380" i="1"/>
  <c r="BI383" i="1"/>
  <c r="AZ386" i="1"/>
  <c r="BJ389" i="1"/>
  <c r="BH391" i="1"/>
  <c r="BH395" i="1"/>
  <c r="AZ397" i="1"/>
  <c r="AZ439" i="1"/>
  <c r="BH456" i="1"/>
  <c r="AZ461" i="1"/>
  <c r="BJ466" i="1"/>
  <c r="BJ467" i="1"/>
  <c r="AZ470" i="1"/>
  <c r="BH474" i="1"/>
  <c r="BI477" i="1"/>
  <c r="BI486" i="1"/>
  <c r="BI501" i="1"/>
  <c r="BI509" i="1"/>
  <c r="BJ522" i="1"/>
  <c r="BH527" i="1"/>
  <c r="BH540" i="1"/>
  <c r="AZ540" i="1"/>
  <c r="BJ546" i="1"/>
  <c r="BJ586" i="1"/>
  <c r="BI586" i="1"/>
  <c r="BH586" i="1"/>
  <c r="BH627" i="1"/>
  <c r="BJ627" i="1"/>
  <c r="BI627" i="1"/>
  <c r="AZ627" i="1"/>
  <c r="AZ490" i="1"/>
  <c r="BJ490" i="1"/>
  <c r="BJ520" i="1"/>
  <c r="BH522" i="1"/>
  <c r="BJ526" i="1"/>
  <c r="BI527" i="1"/>
  <c r="BI642" i="1"/>
  <c r="BJ642" i="1"/>
  <c r="AZ642" i="1"/>
  <c r="BJ329" i="1"/>
  <c r="BH372" i="1"/>
  <c r="BJ391" i="1"/>
  <c r="BI430" i="1"/>
  <c r="BJ439" i="1"/>
  <c r="BH448" i="1"/>
  <c r="BH450" i="1"/>
  <c r="BJ452" i="1"/>
  <c r="BJ456" i="1"/>
  <c r="BJ474" i="1"/>
  <c r="BH482" i="1"/>
  <c r="BJ488" i="1"/>
  <c r="BH490" i="1"/>
  <c r="BJ494" i="1"/>
  <c r="AZ504" i="1"/>
  <c r="AZ512" i="1"/>
  <c r="BI522" i="1"/>
  <c r="AZ526" i="1"/>
  <c r="BJ527" i="1"/>
  <c r="BJ540" i="1"/>
  <c r="AZ552" i="1"/>
  <c r="BH564" i="1"/>
  <c r="BJ564" i="1"/>
  <c r="BI564" i="1"/>
  <c r="BH635" i="1"/>
  <c r="BJ635" i="1"/>
  <c r="BI635" i="1"/>
  <c r="AZ635" i="1"/>
  <c r="AZ607" i="1"/>
  <c r="AZ620" i="1"/>
  <c r="BJ625" i="1"/>
  <c r="AZ628" i="1"/>
  <c r="BJ633" i="1"/>
  <c r="AZ640" i="1"/>
  <c r="AZ641" i="1"/>
  <c r="AZ643" i="1"/>
  <c r="AZ648" i="1"/>
  <c r="AZ649" i="1"/>
  <c r="AZ651" i="1"/>
  <c r="BI656" i="1"/>
  <c r="AZ659" i="1"/>
  <c r="BL652" i="1"/>
  <c r="BA652" i="1" s="1"/>
  <c r="BJ578" i="1"/>
  <c r="BJ588" i="1"/>
  <c r="BH595" i="1"/>
  <c r="BJ596" i="1"/>
  <c r="BI601" i="1"/>
  <c r="AZ611" i="1"/>
  <c r="BH639" i="1"/>
  <c r="BJ641" i="1"/>
  <c r="BH647" i="1"/>
  <c r="BJ649" i="1"/>
  <c r="AZ658" i="1"/>
  <c r="BJ595" i="1"/>
  <c r="BI611" i="1"/>
  <c r="AZ617" i="1"/>
  <c r="BJ618" i="1"/>
  <c r="BI653" i="1"/>
  <c r="BJ658" i="1"/>
  <c r="AZ570" i="1"/>
  <c r="BH571" i="1"/>
  <c r="AZ574" i="1"/>
  <c r="AZ590" i="1"/>
  <c r="BJ600" i="1"/>
  <c r="BI604" i="1"/>
  <c r="AZ610" i="1"/>
  <c r="BJ611" i="1"/>
  <c r="BH570" i="1"/>
  <c r="BJ571" i="1"/>
  <c r="BI574" i="1"/>
  <c r="BI590" i="1"/>
  <c r="BJ610" i="1"/>
  <c r="BJ626" i="1"/>
  <c r="BJ634" i="1"/>
  <c r="BH663" i="1"/>
  <c r="BJ657" i="1"/>
  <c r="BI19" i="1"/>
  <c r="AZ137" i="1"/>
  <c r="BJ137" i="1"/>
  <c r="BI137" i="1"/>
  <c r="BH137" i="1"/>
  <c r="AZ148" i="1"/>
  <c r="BI148" i="1"/>
  <c r="BH148" i="1"/>
  <c r="BH17" i="1"/>
  <c r="BJ19" i="1"/>
  <c r="AZ20" i="1"/>
  <c r="BI22" i="1"/>
  <c r="BH25" i="1"/>
  <c r="BJ27" i="1"/>
  <c r="AZ28" i="1"/>
  <c r="BH33" i="1"/>
  <c r="BJ40" i="1"/>
  <c r="AZ41" i="1"/>
  <c r="BJ48" i="1"/>
  <c r="AZ49" i="1"/>
  <c r="BJ56" i="1"/>
  <c r="AZ58" i="1"/>
  <c r="BJ65" i="1"/>
  <c r="AZ66" i="1"/>
  <c r="AZ76" i="1"/>
  <c r="AZ88" i="1"/>
  <c r="BL90" i="1"/>
  <c r="BD90" i="1" s="1"/>
  <c r="BJ91" i="1"/>
  <c r="BL102" i="1"/>
  <c r="BD102" i="1" s="1"/>
  <c r="BI133" i="1"/>
  <c r="BH133" i="1"/>
  <c r="AZ133" i="1"/>
  <c r="BJ148" i="1"/>
  <c r="BI193" i="1"/>
  <c r="BJ193" i="1"/>
  <c r="AZ193" i="1"/>
  <c r="BH193" i="1"/>
  <c r="BH6" i="1"/>
  <c r="BI11" i="1"/>
  <c r="BH20" i="1"/>
  <c r="BJ22" i="1"/>
  <c r="AZ23" i="1"/>
  <c r="BH28" i="1"/>
  <c r="BJ30" i="1"/>
  <c r="AZ31" i="1"/>
  <c r="BI33" i="1"/>
  <c r="BH41" i="1"/>
  <c r="BJ43" i="1"/>
  <c r="AZ44" i="1"/>
  <c r="BI46" i="1"/>
  <c r="BH49" i="1"/>
  <c r="BJ51" i="1"/>
  <c r="AZ52" i="1"/>
  <c r="BI54" i="1"/>
  <c r="BH58" i="1"/>
  <c r="BJ60" i="1"/>
  <c r="AZ61" i="1"/>
  <c r="BI63" i="1"/>
  <c r="BH66" i="1"/>
  <c r="BJ68" i="1"/>
  <c r="AZ69" i="1"/>
  <c r="BI71" i="1"/>
  <c r="BJ74" i="1"/>
  <c r="BH76" i="1"/>
  <c r="BH88" i="1"/>
  <c r="BL111" i="1"/>
  <c r="BA111" i="1" s="1"/>
  <c r="BI131" i="1"/>
  <c r="AZ131" i="1"/>
  <c r="BJ133" i="1"/>
  <c r="BI27" i="1"/>
  <c r="BH9" i="1"/>
  <c r="BJ11" i="1"/>
  <c r="AZ12" i="1"/>
  <c r="BI14" i="1"/>
  <c r="BH12" i="1"/>
  <c r="BJ14" i="1"/>
  <c r="AZ15" i="1"/>
  <c r="BI17" i="1"/>
  <c r="BH7" i="1"/>
  <c r="BJ9" i="1"/>
  <c r="AZ10" i="1"/>
  <c r="BI12" i="1"/>
  <c r="BH15" i="1"/>
  <c r="BJ17" i="1"/>
  <c r="AZ18" i="1"/>
  <c r="BI20" i="1"/>
  <c r="BH23" i="1"/>
  <c r="BJ25" i="1"/>
  <c r="AZ26" i="1"/>
  <c r="BI28" i="1"/>
  <c r="BH31" i="1"/>
  <c r="BJ33" i="1"/>
  <c r="AZ34" i="1"/>
  <c r="BI41" i="1"/>
  <c r="BH44" i="1"/>
  <c r="BJ46" i="1"/>
  <c r="AZ47" i="1"/>
  <c r="BI49" i="1"/>
  <c r="BH52" i="1"/>
  <c r="BJ54" i="1"/>
  <c r="AZ55" i="1"/>
  <c r="BI58" i="1"/>
  <c r="BH61" i="1"/>
  <c r="BJ63" i="1"/>
  <c r="AZ64" i="1"/>
  <c r="BI66" i="1"/>
  <c r="BH69" i="1"/>
  <c r="BJ71" i="1"/>
  <c r="AZ72" i="1"/>
  <c r="BJ76" i="1"/>
  <c r="BI88" i="1"/>
  <c r="AZ89" i="1"/>
  <c r="AZ94" i="1"/>
  <c r="BH95" i="1"/>
  <c r="BJ96" i="1"/>
  <c r="BI97" i="1"/>
  <c r="BH97" i="1"/>
  <c r="BL122" i="1"/>
  <c r="BA122" i="1" s="1"/>
  <c r="BL174" i="1"/>
  <c r="BA174" i="1" s="1"/>
  <c r="AZ4" i="1"/>
  <c r="BI6" i="1"/>
  <c r="BH4" i="1"/>
  <c r="BJ6" i="1"/>
  <c r="AZ7" i="1"/>
  <c r="BI9" i="1"/>
  <c r="BI25" i="1"/>
  <c r="BI4" i="1"/>
  <c r="BJ4" i="1"/>
  <c r="BJ12" i="1"/>
  <c r="BJ20" i="1"/>
  <c r="BJ28" i="1"/>
  <c r="BJ41" i="1"/>
  <c r="BI44" i="1"/>
  <c r="BJ49" i="1"/>
  <c r="BI52" i="1"/>
  <c r="BJ58" i="1"/>
  <c r="BI61" i="1"/>
  <c r="BJ66" i="1"/>
  <c r="BI69" i="1"/>
  <c r="BJ88" i="1"/>
  <c r="BH89" i="1"/>
  <c r="BI94" i="1"/>
  <c r="AZ95" i="1"/>
  <c r="AZ96" i="1"/>
  <c r="AZ97" i="1"/>
  <c r="AZ99" i="1"/>
  <c r="BH101" i="1"/>
  <c r="BI113" i="1"/>
  <c r="BJ131" i="1"/>
  <c r="BH135" i="1"/>
  <c r="AZ135" i="1"/>
  <c r="BL139" i="1"/>
  <c r="BA139" i="1" s="1"/>
  <c r="BH100" i="1"/>
  <c r="BJ100" i="1"/>
  <c r="AZ103" i="1"/>
  <c r="BH103" i="1"/>
  <c r="BI105" i="1"/>
  <c r="BJ105" i="1"/>
  <c r="AZ112" i="1"/>
  <c r="BJ126" i="1"/>
  <c r="BI126" i="1"/>
  <c r="BH126" i="1"/>
  <c r="BJ147" i="1"/>
  <c r="AZ147" i="1"/>
  <c r="BI147" i="1"/>
  <c r="BH147" i="1"/>
  <c r="BH196" i="1"/>
  <c r="BI196" i="1"/>
  <c r="BJ196" i="1"/>
  <c r="AZ196" i="1"/>
  <c r="AZ205" i="1"/>
  <c r="BJ205" i="1"/>
  <c r="BI205" i="1"/>
  <c r="BH205" i="1"/>
  <c r="AZ11" i="1"/>
  <c r="AZ19" i="1"/>
  <c r="AZ27" i="1"/>
  <c r="AZ40" i="1"/>
  <c r="AZ48" i="1"/>
  <c r="AZ56" i="1"/>
  <c r="AZ65" i="1"/>
  <c r="BH73" i="1"/>
  <c r="AZ91" i="1"/>
  <c r="AZ100" i="1"/>
  <c r="BI103" i="1"/>
  <c r="AZ105" i="1"/>
  <c r="BH107" i="1"/>
  <c r="BH108" i="1"/>
  <c r="BI109" i="1"/>
  <c r="BJ110" i="1"/>
  <c r="AZ110" i="1"/>
  <c r="AZ111" i="1"/>
  <c r="BI111" i="1"/>
  <c r="BH112" i="1"/>
  <c r="BH120" i="1"/>
  <c r="BH124" i="1"/>
  <c r="AZ124" i="1"/>
  <c r="AZ126" i="1"/>
  <c r="BJ141" i="1"/>
  <c r="BI141" i="1"/>
  <c r="BH141" i="1"/>
  <c r="BL188" i="1"/>
  <c r="BA188" i="1" s="1"/>
  <c r="BI73" i="1"/>
  <c r="AZ74" i="1"/>
  <c r="BH91" i="1"/>
  <c r="BI100" i="1"/>
  <c r="BJ103" i="1"/>
  <c r="BH105" i="1"/>
  <c r="AZ107" i="1"/>
  <c r="AZ108" i="1"/>
  <c r="AZ109" i="1"/>
  <c r="BH110" i="1"/>
  <c r="BH111" i="1"/>
  <c r="BI112" i="1"/>
  <c r="BJ117" i="1"/>
  <c r="AZ120" i="1"/>
  <c r="BI124" i="1"/>
  <c r="AZ141" i="1"/>
  <c r="BH164" i="1"/>
  <c r="BJ165" i="1"/>
  <c r="BH165" i="1"/>
  <c r="BL283" i="1"/>
  <c r="BD283" i="1" s="1"/>
  <c r="BI136" i="1"/>
  <c r="BI164" i="1"/>
  <c r="BI165" i="1"/>
  <c r="BJ210" i="1"/>
  <c r="BH210" i="1"/>
  <c r="BJ256" i="1"/>
  <c r="BH256" i="1"/>
  <c r="AZ256" i="1"/>
  <c r="BI256" i="1"/>
  <c r="AZ123" i="1"/>
  <c r="BH129" i="1"/>
  <c r="AZ138" i="1"/>
  <c r="AZ156" i="1"/>
  <c r="BH157" i="1"/>
  <c r="BJ158" i="1"/>
  <c r="BJ164" i="1"/>
  <c r="BI191" i="1"/>
  <c r="AZ191" i="1"/>
  <c r="AZ210" i="1"/>
  <c r="BJ230" i="1"/>
  <c r="BI230" i="1"/>
  <c r="BH230" i="1"/>
  <c r="BH138" i="1"/>
  <c r="BH143" i="1"/>
  <c r="BJ144" i="1"/>
  <c r="BI156" i="1"/>
  <c r="BJ159" i="1"/>
  <c r="AZ159" i="1"/>
  <c r="AZ160" i="1"/>
  <c r="BI161" i="1"/>
  <c r="BI176" i="1"/>
  <c r="AZ176" i="1"/>
  <c r="BJ190" i="1"/>
  <c r="AZ190" i="1"/>
  <c r="BH191" i="1"/>
  <c r="BJ203" i="1"/>
  <c r="BH203" i="1"/>
  <c r="AZ203" i="1"/>
  <c r="BI210" i="1"/>
  <c r="BJ222" i="1"/>
  <c r="BI222" i="1"/>
  <c r="BH222" i="1"/>
  <c r="AZ222" i="1"/>
  <c r="AZ230" i="1"/>
  <c r="AZ257" i="1"/>
  <c r="BH257" i="1"/>
  <c r="BJ257" i="1"/>
  <c r="BI257" i="1"/>
  <c r="BI149" i="1"/>
  <c r="BI168" i="1"/>
  <c r="AZ168" i="1"/>
  <c r="BJ175" i="1"/>
  <c r="AZ175" i="1"/>
  <c r="AZ189" i="1"/>
  <c r="BJ189" i="1"/>
  <c r="BJ216" i="1"/>
  <c r="BI216" i="1"/>
  <c r="BH216" i="1"/>
  <c r="AZ216" i="1"/>
  <c r="BI280" i="1"/>
  <c r="AZ280" i="1"/>
  <c r="BH280" i="1"/>
  <c r="BJ280" i="1"/>
  <c r="BI102" i="1"/>
  <c r="BJ119" i="1"/>
  <c r="BI130" i="1"/>
  <c r="BI134" i="1"/>
  <c r="BJ138" i="1"/>
  <c r="BH139" i="1"/>
  <c r="BJ142" i="1"/>
  <c r="BI143" i="1"/>
  <c r="BH144" i="1"/>
  <c r="AZ149" i="1"/>
  <c r="BI159" i="1"/>
  <c r="BI160" i="1"/>
  <c r="BH161" i="1"/>
  <c r="BJ167" i="1"/>
  <c r="AZ167" i="1"/>
  <c r="BH168" i="1"/>
  <c r="AZ174" i="1"/>
  <c r="BJ174" i="1"/>
  <c r="BH175" i="1"/>
  <c r="BJ176" i="1"/>
  <c r="BJ188" i="1"/>
  <c r="BH188" i="1"/>
  <c r="BH189" i="1"/>
  <c r="BI190" i="1"/>
  <c r="BI206" i="1"/>
  <c r="BH206" i="1"/>
  <c r="BL228" i="1"/>
  <c r="BA228" i="1" s="1"/>
  <c r="BJ258" i="1"/>
  <c r="AZ258" i="1"/>
  <c r="BI258" i="1"/>
  <c r="BH258" i="1"/>
  <c r="BL288" i="1"/>
  <c r="BJ139" i="1"/>
  <c r="BH149" i="1"/>
  <c r="AZ166" i="1"/>
  <c r="BJ166" i="1"/>
  <c r="BJ168" i="1"/>
  <c r="BH172" i="1"/>
  <c r="BJ173" i="1"/>
  <c r="BH173" i="1"/>
  <c r="BH174" i="1"/>
  <c r="BI175" i="1"/>
  <c r="AZ188" i="1"/>
  <c r="BI189" i="1"/>
  <c r="BJ202" i="1"/>
  <c r="BI202" i="1"/>
  <c r="AZ202" i="1"/>
  <c r="AZ206" i="1"/>
  <c r="BI169" i="1"/>
  <c r="BI177" i="1"/>
  <c r="BI192" i="1"/>
  <c r="BJ209" i="1"/>
  <c r="BJ214" i="1"/>
  <c r="BI221" i="1"/>
  <c r="BJ229" i="1"/>
  <c r="BL234" i="1"/>
  <c r="BA234" i="1" s="1"/>
  <c r="AZ239" i="1"/>
  <c r="BI242" i="1"/>
  <c r="BH243" i="1"/>
  <c r="BI247" i="1"/>
  <c r="AZ248" i="1"/>
  <c r="BH249" i="1"/>
  <c r="AZ250" i="1"/>
  <c r="BI251" i="1"/>
  <c r="AZ251" i="1"/>
  <c r="BJ255" i="1"/>
  <c r="BH259" i="1"/>
  <c r="AZ282" i="1"/>
  <c r="BL291" i="1"/>
  <c r="BD291" i="1" s="1"/>
  <c r="BL293" i="1"/>
  <c r="BA293" i="1" s="1"/>
  <c r="BI312" i="1"/>
  <c r="BH312" i="1"/>
  <c r="AZ312" i="1"/>
  <c r="BL323" i="1"/>
  <c r="BA323" i="1" s="1"/>
  <c r="AZ330" i="1"/>
  <c r="BJ330" i="1"/>
  <c r="BI330" i="1"/>
  <c r="BH330" i="1"/>
  <c r="BH239" i="1"/>
  <c r="BI243" i="1"/>
  <c r="BI248" i="1"/>
  <c r="BI249" i="1"/>
  <c r="BH250" i="1"/>
  <c r="BJ259" i="1"/>
  <c r="BH282" i="1"/>
  <c r="BI304" i="1"/>
  <c r="AZ304" i="1"/>
  <c r="BI306" i="1"/>
  <c r="AZ306" i="1"/>
  <c r="BI308" i="1"/>
  <c r="AZ310" i="1"/>
  <c r="BJ311" i="1"/>
  <c r="BH311" i="1"/>
  <c r="BJ324" i="1"/>
  <c r="BI324" i="1"/>
  <c r="BH223" i="1"/>
  <c r="AZ232" i="1"/>
  <c r="BI239" i="1"/>
  <c r="BJ243" i="1"/>
  <c r="AZ253" i="1"/>
  <c r="BJ282" i="1"/>
  <c r="BI296" i="1"/>
  <c r="AZ296" i="1"/>
  <c r="BI298" i="1"/>
  <c r="AZ298" i="1"/>
  <c r="BI300" i="1"/>
  <c r="AZ302" i="1"/>
  <c r="BJ303" i="1"/>
  <c r="BH303" i="1"/>
  <c r="BH304" i="1"/>
  <c r="BH306" i="1"/>
  <c r="AZ308" i="1"/>
  <c r="BH310" i="1"/>
  <c r="AZ311" i="1"/>
  <c r="BL315" i="1"/>
  <c r="BA315" i="1" s="1"/>
  <c r="BJ319" i="1"/>
  <c r="BI319" i="1"/>
  <c r="BH319" i="1"/>
  <c r="AZ324" i="1"/>
  <c r="BJ339" i="1"/>
  <c r="BI339" i="1"/>
  <c r="BH339" i="1"/>
  <c r="AZ339" i="1"/>
  <c r="AZ208" i="1"/>
  <c r="BH212" i="1"/>
  <c r="BI223" i="1"/>
  <c r="AZ224" i="1"/>
  <c r="BH232" i="1"/>
  <c r="BJ239" i="1"/>
  <c r="AZ240" i="1"/>
  <c r="AZ245" i="1"/>
  <c r="BH253" i="1"/>
  <c r="AZ284" i="1"/>
  <c r="BI288" i="1"/>
  <c r="AZ288" i="1"/>
  <c r="BI290" i="1"/>
  <c r="AZ290" i="1"/>
  <c r="BI292" i="1"/>
  <c r="AZ294" i="1"/>
  <c r="BJ295" i="1"/>
  <c r="BH295" i="1"/>
  <c r="BH296" i="1"/>
  <c r="BH298" i="1"/>
  <c r="AZ300" i="1"/>
  <c r="BH302" i="1"/>
  <c r="AZ303" i="1"/>
  <c r="BJ304" i="1"/>
  <c r="BJ306" i="1"/>
  <c r="BH308" i="1"/>
  <c r="BI310" i="1"/>
  <c r="BI311" i="1"/>
  <c r="AZ319" i="1"/>
  <c r="BH324" i="1"/>
  <c r="BJ223" i="1"/>
  <c r="BI232" i="1"/>
  <c r="BJ253" i="1"/>
  <c r="BJ285" i="1"/>
  <c r="BH285" i="1"/>
  <c r="AZ286" i="1"/>
  <c r="BJ287" i="1"/>
  <c r="BH287" i="1"/>
  <c r="BJ308" i="1"/>
  <c r="BJ310" i="1"/>
  <c r="BI316" i="1"/>
  <c r="BJ212" i="1"/>
  <c r="AZ217" i="1"/>
  <c r="BI224" i="1"/>
  <c r="AZ225" i="1"/>
  <c r="AZ229" i="1"/>
  <c r="BJ232" i="1"/>
  <c r="AZ255" i="1"/>
  <c r="BJ277" i="1"/>
  <c r="BH277" i="1"/>
  <c r="AZ278" i="1"/>
  <c r="BJ279" i="1"/>
  <c r="AZ285" i="1"/>
  <c r="BH286" i="1"/>
  <c r="AZ287" i="1"/>
  <c r="BJ300" i="1"/>
  <c r="BJ302" i="1"/>
  <c r="AZ316" i="1"/>
  <c r="BJ322" i="1"/>
  <c r="BI322" i="1"/>
  <c r="BH322" i="1"/>
  <c r="AZ322" i="1"/>
  <c r="BL325" i="1"/>
  <c r="BA325" i="1" s="1"/>
  <c r="BL307" i="1"/>
  <c r="BD307" i="1" s="1"/>
  <c r="BJ314" i="1"/>
  <c r="BI314" i="1"/>
  <c r="AZ314" i="1"/>
  <c r="BJ327" i="1"/>
  <c r="BI327" i="1"/>
  <c r="BH327" i="1"/>
  <c r="BL336" i="1"/>
  <c r="BA336" i="1" s="1"/>
  <c r="BJ248" i="1"/>
  <c r="BH248" i="1"/>
  <c r="AZ249" i="1"/>
  <c r="BJ250" i="1"/>
  <c r="BI259" i="1"/>
  <c r="AZ259" i="1"/>
  <c r="BJ286" i="1"/>
  <c r="BL299" i="1"/>
  <c r="BD299" i="1" s="1"/>
  <c r="BH314" i="1"/>
  <c r="AZ327" i="1"/>
  <c r="BH334" i="1"/>
  <c r="BI338" i="1"/>
  <c r="BI342" i="1"/>
  <c r="BL345" i="1"/>
  <c r="BA345" i="1" s="1"/>
  <c r="BJ346" i="1"/>
  <c r="BH347" i="1"/>
  <c r="AZ351" i="1"/>
  <c r="BI355" i="1"/>
  <c r="AZ356" i="1"/>
  <c r="BJ362" i="1"/>
  <c r="BJ363" i="1"/>
  <c r="BI334" i="1"/>
  <c r="BJ338" i="1"/>
  <c r="BJ342" i="1"/>
  <c r="BI351" i="1"/>
  <c r="BH356" i="1"/>
  <c r="BH293" i="1"/>
  <c r="BH301" i="1"/>
  <c r="BH309" i="1"/>
  <c r="BH317" i="1"/>
  <c r="AZ320" i="1"/>
  <c r="BH325" i="1"/>
  <c r="AZ328" i="1"/>
  <c r="BH331" i="1"/>
  <c r="BJ334" i="1"/>
  <c r="AZ335" i="1"/>
  <c r="AZ340" i="1"/>
  <c r="BI343" i="1"/>
  <c r="AZ344" i="1"/>
  <c r="BJ347" i="1"/>
  <c r="BH348" i="1"/>
  <c r="BJ351" i="1"/>
  <c r="BH352" i="1"/>
  <c r="BJ356" i="1"/>
  <c r="AZ366" i="1"/>
  <c r="BH367" i="1"/>
  <c r="BJ368" i="1"/>
  <c r="BL375" i="1"/>
  <c r="BA375" i="1" s="1"/>
  <c r="BJ390" i="1"/>
  <c r="BI390" i="1"/>
  <c r="BH390" i="1"/>
  <c r="BH320" i="1"/>
  <c r="BH328" i="1"/>
  <c r="BI335" i="1"/>
  <c r="BH340" i="1"/>
  <c r="BH344" i="1"/>
  <c r="BI366" i="1"/>
  <c r="AZ369" i="1"/>
  <c r="BJ369" i="1"/>
  <c r="AZ370" i="1"/>
  <c r="BI371" i="1"/>
  <c r="BJ402" i="1"/>
  <c r="BI402" i="1"/>
  <c r="BH402" i="1"/>
  <c r="AZ402" i="1"/>
  <c r="BI405" i="1"/>
  <c r="BJ405" i="1"/>
  <c r="BH405" i="1"/>
  <c r="AZ405" i="1"/>
  <c r="BH431" i="1"/>
  <c r="BJ431" i="1"/>
  <c r="BI431" i="1"/>
  <c r="AZ431" i="1"/>
  <c r="BL434" i="1"/>
  <c r="BA434" i="1" s="1"/>
  <c r="BJ331" i="1"/>
  <c r="BJ335" i="1"/>
  <c r="BJ340" i="1"/>
  <c r="BI344" i="1"/>
  <c r="AZ345" i="1"/>
  <c r="BJ352" i="1"/>
  <c r="BH353" i="1"/>
  <c r="AZ358" i="1"/>
  <c r="BH359" i="1"/>
  <c r="BJ360" i="1"/>
  <c r="BJ366" i="1"/>
  <c r="BI367" i="1"/>
  <c r="BH368" i="1"/>
  <c r="BH369" i="1"/>
  <c r="BH370" i="1"/>
  <c r="AZ371" i="1"/>
  <c r="AZ361" i="1"/>
  <c r="BJ361" i="1"/>
  <c r="AZ362" i="1"/>
  <c r="BI363" i="1"/>
  <c r="AZ376" i="1"/>
  <c r="BH376" i="1"/>
  <c r="BH400" i="1"/>
  <c r="BJ400" i="1"/>
  <c r="BI400" i="1"/>
  <c r="AZ400" i="1"/>
  <c r="BH346" i="1"/>
  <c r="AZ355" i="1"/>
  <c r="BJ358" i="1"/>
  <c r="BH361" i="1"/>
  <c r="BH362" i="1"/>
  <c r="AZ363" i="1"/>
  <c r="BJ370" i="1"/>
  <c r="BJ371" i="1"/>
  <c r="BJ374" i="1"/>
  <c r="BH374" i="1"/>
  <c r="BI376" i="1"/>
  <c r="BJ376" i="1"/>
  <c r="BJ382" i="1"/>
  <c r="BI382" i="1"/>
  <c r="BH382" i="1"/>
  <c r="AZ382" i="1"/>
  <c r="BJ375" i="1"/>
  <c r="BJ379" i="1"/>
  <c r="AZ380" i="1"/>
  <c r="AZ385" i="1"/>
  <c r="BI388" i="1"/>
  <c r="AZ389" i="1"/>
  <c r="AZ395" i="1"/>
  <c r="BJ432" i="1"/>
  <c r="BJ433" i="1"/>
  <c r="BI433" i="1"/>
  <c r="BH433" i="1"/>
  <c r="BH396" i="1"/>
  <c r="AZ396" i="1"/>
  <c r="BJ398" i="1"/>
  <c r="BI398" i="1"/>
  <c r="BJ401" i="1"/>
  <c r="BL448" i="1"/>
  <c r="BA448" i="1" s="1"/>
  <c r="BL461" i="1"/>
  <c r="BA461" i="1" s="1"/>
  <c r="BJ464" i="1"/>
  <c r="BI464" i="1"/>
  <c r="BH464" i="1"/>
  <c r="AZ464" i="1"/>
  <c r="BL455" i="1"/>
  <c r="BA455" i="1" s="1"/>
  <c r="BJ396" i="1"/>
  <c r="BH398" i="1"/>
  <c r="BH401" i="1"/>
  <c r="BJ441" i="1"/>
  <c r="BI441" i="1"/>
  <c r="AZ442" i="1"/>
  <c r="BJ442" i="1"/>
  <c r="BI442" i="1"/>
  <c r="BH442" i="1"/>
  <c r="BJ449" i="1"/>
  <c r="AZ449" i="1"/>
  <c r="AZ387" i="1"/>
  <c r="AZ392" i="1"/>
  <c r="BI401" i="1"/>
  <c r="AZ440" i="1"/>
  <c r="AZ441" i="1"/>
  <c r="BH449" i="1"/>
  <c r="AZ379" i="1"/>
  <c r="BH383" i="1"/>
  <c r="BH387" i="1"/>
  <c r="BH392" i="1"/>
  <c r="BI393" i="1"/>
  <c r="BH393" i="1"/>
  <c r="BI436" i="1"/>
  <c r="BH440" i="1"/>
  <c r="BH441" i="1"/>
  <c r="BL444" i="1"/>
  <c r="BD444" i="1" s="1"/>
  <c r="BI449" i="1"/>
  <c r="BI392" i="1"/>
  <c r="BI438" i="1"/>
  <c r="BH438" i="1"/>
  <c r="AZ438" i="1"/>
  <c r="BI440" i="1"/>
  <c r="BJ451" i="1"/>
  <c r="BI451" i="1"/>
  <c r="BH451" i="1"/>
  <c r="AZ451" i="1"/>
  <c r="BH463" i="1"/>
  <c r="BJ463" i="1"/>
  <c r="BI463" i="1"/>
  <c r="AZ463" i="1"/>
  <c r="BJ383" i="1"/>
  <c r="AZ388" i="1"/>
  <c r="BJ392" i="1"/>
  <c r="BJ438" i="1"/>
  <c r="BJ440" i="1"/>
  <c r="BJ446" i="1"/>
  <c r="BI446" i="1"/>
  <c r="BH446" i="1"/>
  <c r="BH457" i="1"/>
  <c r="BL460" i="1"/>
  <c r="BA460" i="1" s="1"/>
  <c r="AZ462" i="1"/>
  <c r="BL474" i="1"/>
  <c r="BA474" i="1" s="1"/>
  <c r="BI484" i="1"/>
  <c r="BH484" i="1"/>
  <c r="BH487" i="1"/>
  <c r="AZ487" i="1"/>
  <c r="BL489" i="1"/>
  <c r="BA489" i="1" s="1"/>
  <c r="BH462" i="1"/>
  <c r="BL493" i="1"/>
  <c r="BA493" i="1" s="1"/>
  <c r="BH471" i="1"/>
  <c r="AZ471" i="1"/>
  <c r="BJ473" i="1"/>
  <c r="BI473" i="1"/>
  <c r="AZ483" i="1"/>
  <c r="BH483" i="1"/>
  <c r="AZ491" i="1"/>
  <c r="BJ491" i="1"/>
  <c r="BH491" i="1"/>
  <c r="AZ515" i="1"/>
  <c r="BJ515" i="1"/>
  <c r="BI515" i="1"/>
  <c r="BH515" i="1"/>
  <c r="BI450" i="1"/>
  <c r="BI454" i="1"/>
  <c r="BJ458" i="1"/>
  <c r="BH459" i="1"/>
  <c r="BJ462" i="1"/>
  <c r="BJ465" i="1"/>
  <c r="BI465" i="1"/>
  <c r="BI470" i="1"/>
  <c r="BI471" i="1"/>
  <c r="BH472" i="1"/>
  <c r="AZ473" i="1"/>
  <c r="AZ475" i="1"/>
  <c r="BI476" i="1"/>
  <c r="BH476" i="1"/>
  <c r="BI483" i="1"/>
  <c r="BI491" i="1"/>
  <c r="AZ499" i="1"/>
  <c r="BJ499" i="1"/>
  <c r="BH499" i="1"/>
  <c r="AZ507" i="1"/>
  <c r="BJ507" i="1"/>
  <c r="BI507" i="1"/>
  <c r="BH507" i="1"/>
  <c r="AZ430" i="1"/>
  <c r="BH434" i="1"/>
  <c r="AZ443" i="1"/>
  <c r="BJ450" i="1"/>
  <c r="AZ455" i="1"/>
  <c r="BI459" i="1"/>
  <c r="AZ460" i="1"/>
  <c r="AZ465" i="1"/>
  <c r="BJ471" i="1"/>
  <c r="BI472" i="1"/>
  <c r="BH473" i="1"/>
  <c r="BH475" i="1"/>
  <c r="AZ476" i="1"/>
  <c r="BH480" i="1"/>
  <c r="BJ483" i="1"/>
  <c r="BI499" i="1"/>
  <c r="BH403" i="1"/>
  <c r="BI434" i="1"/>
  <c r="AZ435" i="1"/>
  <c r="BH443" i="1"/>
  <c r="AZ447" i="1"/>
  <c r="AZ452" i="1"/>
  <c r="BI455" i="1"/>
  <c r="AZ456" i="1"/>
  <c r="BJ459" i="1"/>
  <c r="BH460" i="1"/>
  <c r="BH465" i="1"/>
  <c r="AZ467" i="1"/>
  <c r="BJ472" i="1"/>
  <c r="BI475" i="1"/>
  <c r="BJ476" i="1"/>
  <c r="BH479" i="1"/>
  <c r="AZ479" i="1"/>
  <c r="AZ480" i="1"/>
  <c r="AZ523" i="1"/>
  <c r="BJ523" i="1"/>
  <c r="BI523" i="1"/>
  <c r="BH523" i="1"/>
  <c r="BI468" i="1"/>
  <c r="BH468" i="1"/>
  <c r="BJ475" i="1"/>
  <c r="BH488" i="1"/>
  <c r="BI488" i="1"/>
  <c r="BI492" i="1"/>
  <c r="BH492" i="1"/>
  <c r="AZ492" i="1"/>
  <c r="BJ500" i="1"/>
  <c r="BI500" i="1"/>
  <c r="BH500" i="1"/>
  <c r="AZ500" i="1"/>
  <c r="BI496" i="1"/>
  <c r="BI504" i="1"/>
  <c r="BI512" i="1"/>
  <c r="AZ518" i="1"/>
  <c r="BI520" i="1"/>
  <c r="BI528" i="1"/>
  <c r="BH531" i="1"/>
  <c r="BI535" i="1"/>
  <c r="BI541" i="1"/>
  <c r="BI545" i="1"/>
  <c r="AZ545" i="1"/>
  <c r="BJ551" i="1"/>
  <c r="BI552" i="1"/>
  <c r="BJ553" i="1"/>
  <c r="BH557" i="1"/>
  <c r="BI559" i="1"/>
  <c r="BI560" i="1"/>
  <c r="AZ568" i="1"/>
  <c r="BJ568" i="1"/>
  <c r="BH568" i="1"/>
  <c r="BL570" i="1"/>
  <c r="BA570" i="1" s="1"/>
  <c r="BJ575" i="1"/>
  <c r="AZ575" i="1"/>
  <c r="BI531" i="1"/>
  <c r="BJ535" i="1"/>
  <c r="BJ557" i="1"/>
  <c r="BJ559" i="1"/>
  <c r="BL562" i="1"/>
  <c r="BA562" i="1" s="1"/>
  <c r="BJ567" i="1"/>
  <c r="AZ567" i="1"/>
  <c r="BI568" i="1"/>
  <c r="BH581" i="1"/>
  <c r="BI581" i="1"/>
  <c r="AZ592" i="1"/>
  <c r="BJ592" i="1"/>
  <c r="BI592" i="1"/>
  <c r="BH592" i="1"/>
  <c r="BH489" i="1"/>
  <c r="BH497" i="1"/>
  <c r="BI502" i="1"/>
  <c r="BH505" i="1"/>
  <c r="AZ508" i="1"/>
  <c r="BI510" i="1"/>
  <c r="BH513" i="1"/>
  <c r="AZ516" i="1"/>
  <c r="BI518" i="1"/>
  <c r="BH521" i="1"/>
  <c r="AZ524" i="1"/>
  <c r="BI526" i="1"/>
  <c r="BH529" i="1"/>
  <c r="BJ531" i="1"/>
  <c r="AZ532" i="1"/>
  <c r="BI536" i="1"/>
  <c r="AZ537" i="1"/>
  <c r="BL540" i="1"/>
  <c r="BA540" i="1" s="1"/>
  <c r="BJ545" i="1"/>
  <c r="AZ547" i="1"/>
  <c r="BH573" i="1"/>
  <c r="BI573" i="1"/>
  <c r="BL603" i="1"/>
  <c r="BA603" i="1" s="1"/>
  <c r="BI481" i="1"/>
  <c r="BI489" i="1"/>
  <c r="AZ495" i="1"/>
  <c r="BI497" i="1"/>
  <c r="BI505" i="1"/>
  <c r="BH508" i="1"/>
  <c r="BI513" i="1"/>
  <c r="BH516" i="1"/>
  <c r="AZ519" i="1"/>
  <c r="BI521" i="1"/>
  <c r="BH524" i="1"/>
  <c r="AZ527" i="1"/>
  <c r="BI529" i="1"/>
  <c r="BI532" i="1"/>
  <c r="BJ536" i="1"/>
  <c r="BH537" i="1"/>
  <c r="BH547" i="1"/>
  <c r="BL554" i="1"/>
  <c r="BD554" i="1" s="1"/>
  <c r="BL556" i="1"/>
  <c r="BD556" i="1" s="1"/>
  <c r="BH565" i="1"/>
  <c r="BI565" i="1"/>
  <c r="BI567" i="1"/>
  <c r="AZ573" i="1"/>
  <c r="BJ581" i="1"/>
  <c r="BJ481" i="1"/>
  <c r="BJ489" i="1"/>
  <c r="BJ497" i="1"/>
  <c r="BJ505" i="1"/>
  <c r="BI508" i="1"/>
  <c r="BJ513" i="1"/>
  <c r="BI516" i="1"/>
  <c r="BJ521" i="1"/>
  <c r="BI524" i="1"/>
  <c r="BJ529" i="1"/>
  <c r="BJ532" i="1"/>
  <c r="BH533" i="1"/>
  <c r="BJ537" i="1"/>
  <c r="AZ539" i="1"/>
  <c r="BJ547" i="1"/>
  <c r="AZ549" i="1"/>
  <c r="BJ573" i="1"/>
  <c r="BI577" i="1"/>
  <c r="AZ577" i="1"/>
  <c r="AZ584" i="1"/>
  <c r="BJ584" i="1"/>
  <c r="BH584" i="1"/>
  <c r="BJ508" i="1"/>
  <c r="BJ516" i="1"/>
  <c r="BJ524" i="1"/>
  <c r="BL546" i="1"/>
  <c r="BA546" i="1" s="1"/>
  <c r="BJ550" i="1"/>
  <c r="BH550" i="1"/>
  <c r="AZ551" i="1"/>
  <c r="BJ552" i="1"/>
  <c r="BI561" i="1"/>
  <c r="AZ561" i="1"/>
  <c r="BI569" i="1"/>
  <c r="AZ569" i="1"/>
  <c r="BI553" i="1"/>
  <c r="AZ553" i="1"/>
  <c r="BI557" i="1"/>
  <c r="AZ559" i="1"/>
  <c r="BJ560" i="1"/>
  <c r="BH560" i="1"/>
  <c r="BH569" i="1"/>
  <c r="BH535" i="1"/>
  <c r="BL538" i="1"/>
  <c r="BA538" i="1" s="1"/>
  <c r="BH541" i="1"/>
  <c r="BJ542" i="1"/>
  <c r="BH542" i="1"/>
  <c r="AZ543" i="1"/>
  <c r="BJ544" i="1"/>
  <c r="BI550" i="1"/>
  <c r="BI551" i="1"/>
  <c r="BH552" i="1"/>
  <c r="BH553" i="1"/>
  <c r="BI555" i="1"/>
  <c r="AZ555" i="1"/>
  <c r="AZ557" i="1"/>
  <c r="BH559" i="1"/>
  <c r="AZ560" i="1"/>
  <c r="BJ561" i="1"/>
  <c r="BJ569" i="1"/>
  <c r="AZ576" i="1"/>
  <c r="BJ576" i="1"/>
  <c r="BH576" i="1"/>
  <c r="BL578" i="1"/>
  <c r="BA578" i="1" s="1"/>
  <c r="BJ583" i="1"/>
  <c r="BH583" i="1"/>
  <c r="AZ583" i="1"/>
  <c r="AZ563" i="1"/>
  <c r="AZ571" i="1"/>
  <c r="AZ579" i="1"/>
  <c r="AZ587" i="1"/>
  <c r="BI589" i="1"/>
  <c r="AZ595" i="1"/>
  <c r="BI597" i="1"/>
  <c r="AZ602" i="1"/>
  <c r="BJ606" i="1"/>
  <c r="BI607" i="1"/>
  <c r="BJ608" i="1"/>
  <c r="BJ589" i="1"/>
  <c r="BJ614" i="1"/>
  <c r="BH614" i="1"/>
  <c r="AZ614" i="1"/>
  <c r="BJ622" i="1"/>
  <c r="BH622" i="1"/>
  <c r="AZ622" i="1"/>
  <c r="BH558" i="1"/>
  <c r="BH566" i="1"/>
  <c r="BH574" i="1"/>
  <c r="BH582" i="1"/>
  <c r="AZ585" i="1"/>
  <c r="BH590" i="1"/>
  <c r="AZ593" i="1"/>
  <c r="BI598" i="1"/>
  <c r="AZ599" i="1"/>
  <c r="BI614" i="1"/>
  <c r="BI622" i="1"/>
  <c r="BH585" i="1"/>
  <c r="BH593" i="1"/>
  <c r="BH599" i="1"/>
  <c r="BJ630" i="1"/>
  <c r="BH630" i="1"/>
  <c r="AZ630" i="1"/>
  <c r="BJ638" i="1"/>
  <c r="BI638" i="1"/>
  <c r="BH638" i="1"/>
  <c r="AZ638" i="1"/>
  <c r="BI585" i="1"/>
  <c r="AZ591" i="1"/>
  <c r="BI593" i="1"/>
  <c r="BI599" i="1"/>
  <c r="AZ600" i="1"/>
  <c r="AZ604" i="1"/>
  <c r="BJ613" i="1"/>
  <c r="BH613" i="1"/>
  <c r="AZ613" i="1"/>
  <c r="BJ621" i="1"/>
  <c r="BH621" i="1"/>
  <c r="AZ621" i="1"/>
  <c r="BI630" i="1"/>
  <c r="BJ646" i="1"/>
  <c r="BI646" i="1"/>
  <c r="BH646" i="1"/>
  <c r="AZ646" i="1"/>
  <c r="BJ655" i="1"/>
  <c r="BI655" i="1"/>
  <c r="BH655" i="1"/>
  <c r="AZ655" i="1"/>
  <c r="BJ585" i="1"/>
  <c r="BH591" i="1"/>
  <c r="BJ593" i="1"/>
  <c r="BJ599" i="1"/>
  <c r="BH600" i="1"/>
  <c r="BJ605" i="1"/>
  <c r="BH605" i="1"/>
  <c r="AZ606" i="1"/>
  <c r="BJ607" i="1"/>
  <c r="BH612" i="1"/>
  <c r="BJ612" i="1"/>
  <c r="AZ615" i="1"/>
  <c r="BJ615" i="1"/>
  <c r="BI615" i="1"/>
  <c r="BI621" i="1"/>
  <c r="AZ623" i="1"/>
  <c r="BJ623" i="1"/>
  <c r="BI623" i="1"/>
  <c r="BI608" i="1"/>
  <c r="AZ608" i="1"/>
  <c r="BL624" i="1"/>
  <c r="BA624" i="1" s="1"/>
  <c r="BJ629" i="1"/>
  <c r="BH629" i="1"/>
  <c r="AZ629" i="1"/>
  <c r="BJ637" i="1"/>
  <c r="BH637" i="1"/>
  <c r="AZ637" i="1"/>
  <c r="BJ604" i="1"/>
  <c r="BI605" i="1"/>
  <c r="BI606" i="1"/>
  <c r="BH607" i="1"/>
  <c r="BH608" i="1"/>
  <c r="BI612" i="1"/>
  <c r="BI629" i="1"/>
  <c r="AZ631" i="1"/>
  <c r="BJ631" i="1"/>
  <c r="BI631" i="1"/>
  <c r="BI637" i="1"/>
  <c r="BJ645" i="1"/>
  <c r="BH645" i="1"/>
  <c r="AZ645" i="1"/>
  <c r="BJ661" i="1"/>
  <c r="BI661" i="1"/>
  <c r="BH661" i="1"/>
  <c r="AZ661" i="1"/>
  <c r="BH662" i="1"/>
  <c r="BH610" i="1"/>
  <c r="BH618" i="1"/>
  <c r="BJ620" i="1"/>
  <c r="BH626" i="1"/>
  <c r="BJ628" i="1"/>
  <c r="BH634" i="1"/>
  <c r="BJ636" i="1"/>
  <c r="BI639" i="1"/>
  <c r="BH642" i="1"/>
  <c r="BJ644" i="1"/>
  <c r="BI647" i="1"/>
  <c r="BH650" i="1"/>
  <c r="BJ652" i="1"/>
  <c r="AZ653" i="1"/>
  <c r="BH657" i="1"/>
  <c r="BJ659" i="1"/>
  <c r="AZ660" i="1"/>
  <c r="BI662" i="1"/>
  <c r="AZ616" i="1"/>
  <c r="BJ639" i="1"/>
  <c r="BJ647" i="1"/>
  <c r="BH653" i="1"/>
  <c r="BH660" i="1"/>
  <c r="BJ662" i="1"/>
  <c r="AZ663" i="1"/>
  <c r="BI616" i="1"/>
  <c r="BJ653" i="1"/>
  <c r="BH658" i="1"/>
  <c r="BJ660" i="1"/>
  <c r="BI663" i="1"/>
  <c r="BJ663" i="1"/>
  <c r="A110" i="2"/>
  <c r="BK3" i="1"/>
  <c r="BD601" i="1" l="1"/>
  <c r="BD569" i="1"/>
  <c r="BD364" i="1"/>
  <c r="BD110" i="1"/>
  <c r="BD461" i="1"/>
  <c r="BD306" i="1"/>
  <c r="BD163" i="1"/>
  <c r="BD135" i="1"/>
  <c r="BD542" i="1"/>
  <c r="BD295" i="1"/>
  <c r="BD45" i="1"/>
  <c r="BD370" i="1"/>
  <c r="BD225" i="1"/>
  <c r="BD108" i="1"/>
  <c r="BD188" i="1"/>
  <c r="BD618" i="1"/>
  <c r="BD445" i="1"/>
  <c r="BD207" i="1"/>
  <c r="BD65" i="1"/>
  <c r="BD610" i="1"/>
  <c r="BD393" i="1"/>
  <c r="BD214" i="1"/>
  <c r="BD359" i="1"/>
  <c r="BD111" i="1"/>
  <c r="BD130" i="1"/>
  <c r="BA313" i="1"/>
  <c r="BD313" i="1"/>
  <c r="BA140" i="1"/>
  <c r="BD140" i="1"/>
  <c r="BD455" i="1"/>
  <c r="BD103" i="1"/>
  <c r="BD453" i="1"/>
  <c r="BD301" i="1"/>
  <c r="BD124" i="1"/>
  <c r="BD64" i="1"/>
  <c r="BD513" i="1"/>
  <c r="BD250" i="1"/>
  <c r="BD448" i="1"/>
  <c r="BD350" i="1"/>
  <c r="BD202" i="1"/>
  <c r="BD101" i="1"/>
  <c r="BD48" i="1"/>
  <c r="BD603" i="1"/>
  <c r="BD381" i="1"/>
  <c r="BD175" i="1"/>
  <c r="BD599" i="1"/>
  <c r="BD602" i="1"/>
  <c r="BD368" i="1"/>
  <c r="BD189" i="1"/>
  <c r="BD27" i="1"/>
  <c r="BD55" i="1"/>
  <c r="BA205" i="1"/>
  <c r="BD205" i="1"/>
  <c r="BA97" i="1"/>
  <c r="BD97" i="1"/>
  <c r="BD336" i="1"/>
  <c r="BD95" i="1"/>
  <c r="BD433" i="1"/>
  <c r="BD285" i="1"/>
  <c r="BD109" i="1"/>
  <c r="BD69" i="1"/>
  <c r="BD475" i="1"/>
  <c r="BD178" i="1"/>
  <c r="BD228" i="1"/>
  <c r="BD345" i="1"/>
  <c r="BD191" i="1"/>
  <c r="BD93" i="1"/>
  <c r="BD607" i="1"/>
  <c r="BD343" i="1"/>
  <c r="BD150" i="1"/>
  <c r="BD469" i="1"/>
  <c r="BD594" i="1"/>
  <c r="BD361" i="1"/>
  <c r="BD143" i="1"/>
  <c r="BD621" i="1"/>
  <c r="BD570" i="1"/>
  <c r="BD657" i="1"/>
  <c r="BA438" i="1"/>
  <c r="BD438" i="1"/>
  <c r="BA89" i="1"/>
  <c r="BD89" i="1"/>
  <c r="BD593" i="1"/>
  <c r="BD656" i="1"/>
  <c r="BD252" i="1"/>
  <c r="BD204" i="1"/>
  <c r="BD86" i="1"/>
  <c r="BD389" i="1"/>
  <c r="BD256" i="1"/>
  <c r="BD94" i="1"/>
  <c r="BD125" i="1"/>
  <c r="BD447" i="1"/>
  <c r="BD156" i="1"/>
  <c r="BD165" i="1"/>
  <c r="BD323" i="1"/>
  <c r="BD177" i="1"/>
  <c r="BD61" i="1"/>
  <c r="BD384" i="1"/>
  <c r="BD465" i="1"/>
  <c r="BD327" i="1"/>
  <c r="BD131" i="1"/>
  <c r="BD391" i="1"/>
  <c r="BD559" i="1"/>
  <c r="BD316" i="1"/>
  <c r="BD121" i="1"/>
  <c r="BD557" i="1"/>
  <c r="BD56" i="1"/>
  <c r="BD553" i="1"/>
  <c r="BD158" i="1"/>
  <c r="BD164" i="1"/>
  <c r="BD71" i="1"/>
  <c r="BD378" i="1"/>
  <c r="BD244" i="1"/>
  <c r="BD70" i="1"/>
  <c r="BD315" i="1"/>
  <c r="BD383" i="1"/>
  <c r="BD139" i="1"/>
  <c r="BD317" i="1"/>
  <c r="BD151" i="1"/>
  <c r="BD44" i="1"/>
  <c r="BD352" i="1"/>
  <c r="BD321" i="1"/>
  <c r="BD114" i="1"/>
  <c r="BD358" i="1"/>
  <c r="BD522" i="1"/>
  <c r="BD304" i="1"/>
  <c r="BD99" i="1"/>
  <c r="BD435" i="1"/>
  <c r="BD375" i="1"/>
  <c r="BD592" i="1"/>
  <c r="BA288" i="1"/>
  <c r="BD288" i="1"/>
  <c r="BD633" i="1"/>
  <c r="BD625" i="1"/>
  <c r="BD104" i="1"/>
  <c r="BD157" i="1"/>
  <c r="BD63" i="1"/>
  <c r="BD363" i="1"/>
  <c r="BD226" i="1"/>
  <c r="BD53" i="1"/>
  <c r="BD626" i="1"/>
  <c r="BD371" i="1"/>
  <c r="BD116" i="1"/>
  <c r="BD47" i="1"/>
  <c r="BD305" i="1"/>
  <c r="BD138" i="1"/>
  <c r="BD31" i="1"/>
  <c r="BD172" i="1"/>
  <c r="BD67" i="1"/>
  <c r="BD659" i="1"/>
  <c r="BD494" i="1"/>
  <c r="BD289" i="1"/>
  <c r="BD59" i="1"/>
  <c r="BD373" i="1"/>
  <c r="BD257" i="1"/>
  <c r="BA619" i="1"/>
  <c r="BD619" i="1"/>
  <c r="BA551" i="1"/>
  <c r="BD551" i="1"/>
  <c r="BA365" i="1"/>
  <c r="BD365" i="1"/>
  <c r="BD628" i="1"/>
  <c r="BD434" i="1"/>
  <c r="BD134" i="1"/>
  <c r="BD33" i="1"/>
  <c r="BD351" i="1"/>
  <c r="BD203" i="1"/>
  <c r="BD24" i="1"/>
  <c r="BD562" i="1"/>
  <c r="BD329" i="1"/>
  <c r="BD460" i="1"/>
  <c r="BD290" i="1"/>
  <c r="BD133" i="1"/>
  <c r="BD23" i="1"/>
  <c r="BD96" i="1"/>
  <c r="BD122" i="1"/>
  <c r="BD248" i="1"/>
  <c r="BD50" i="1"/>
  <c r="BD635" i="1"/>
  <c r="BD458" i="1"/>
  <c r="BD259" i="1"/>
  <c r="BD538" i="1"/>
  <c r="BD331" i="1"/>
  <c r="BD277" i="1"/>
  <c r="BD126" i="1"/>
  <c r="BA442" i="1"/>
  <c r="BD442" i="1"/>
  <c r="BD609" i="1"/>
  <c r="BD620" i="1"/>
  <c r="BD561" i="1"/>
  <c r="BD117" i="1"/>
  <c r="BD25" i="1"/>
  <c r="BD318" i="1"/>
  <c r="BD171" i="1"/>
  <c r="BD287" i="1"/>
  <c r="BD311" i="1"/>
  <c r="BD62" i="1"/>
  <c r="BD388" i="1"/>
  <c r="BD232" i="1"/>
  <c r="BD123" i="1"/>
  <c r="BD325" i="1"/>
  <c r="BD624" i="1"/>
  <c r="BD464" i="1"/>
  <c r="BD223" i="1"/>
  <c r="BD13" i="1"/>
  <c r="BD623" i="1"/>
  <c r="BD431" i="1"/>
  <c r="BD230" i="1"/>
  <c r="BD463" i="1"/>
  <c r="BD211" i="1"/>
  <c r="BD174" i="1"/>
  <c r="BD26" i="1"/>
  <c r="BA291" i="1"/>
  <c r="BA439" i="1"/>
  <c r="BA394" i="1"/>
  <c r="BA554" i="1"/>
  <c r="AZ522" i="1"/>
  <c r="BA372" i="1"/>
  <c r="AZ63" i="1"/>
  <c r="BA283" i="1"/>
  <c r="AZ86" i="1"/>
  <c r="AZ618" i="1"/>
  <c r="AZ381" i="1"/>
  <c r="AZ433" i="1"/>
  <c r="BA102" i="1"/>
  <c r="AZ657" i="1"/>
  <c r="AZ254" i="1"/>
  <c r="AZ125" i="1"/>
  <c r="AZ656" i="1"/>
  <c r="BA444" i="1"/>
  <c r="BA299" i="1"/>
  <c r="BA307" i="1"/>
  <c r="BA90" i="1"/>
  <c r="AZ101" i="1"/>
  <c r="AZ71" i="1"/>
  <c r="AZ633" i="1"/>
  <c r="AZ221" i="1"/>
  <c r="BA556" i="1"/>
  <c r="AZ113" i="1"/>
  <c r="BL2" i="1"/>
  <c r="BG2" i="1"/>
  <c r="BM10" i="1"/>
  <c r="BM13" i="1"/>
  <c r="BE3" i="1" l="1"/>
  <c r="AY3" i="1"/>
  <c r="AZ3" i="1"/>
  <c r="BH3" i="1"/>
  <c r="BI3" i="1"/>
  <c r="BJ3" i="1"/>
  <c r="A28" i="9" l="1"/>
  <c r="AN495" i="1"/>
  <c r="A109" i="2"/>
  <c r="BN74" i="1"/>
  <c r="BN73" i="1"/>
  <c r="BN72" i="1"/>
  <c r="BN245" i="1"/>
  <c r="M245" i="1"/>
  <c r="L245" i="1"/>
  <c r="BN274" i="1"/>
  <c r="M274" i="1"/>
  <c r="L274" i="1"/>
  <c r="BN284" i="1"/>
  <c r="M284" i="1"/>
  <c r="L284" i="1"/>
  <c r="B42" i="2"/>
  <c r="B37" i="2" l="1"/>
  <c r="BW651" i="1"/>
  <c r="BV651" i="1"/>
  <c r="BU651" i="1"/>
  <c r="BN651" i="1"/>
  <c r="M651" i="1"/>
  <c r="L651" i="1"/>
  <c r="BW650" i="1"/>
  <c r="BV650" i="1"/>
  <c r="BU650" i="1"/>
  <c r="BN650" i="1"/>
  <c r="M650" i="1"/>
  <c r="L650" i="1"/>
  <c r="BN655" i="1" l="1"/>
  <c r="BN629" i="1"/>
  <c r="M663" i="1" l="1"/>
  <c r="L663" i="1"/>
  <c r="M662" i="1"/>
  <c r="L662" i="1"/>
  <c r="M661" i="1"/>
  <c r="L661" i="1"/>
  <c r="M660" i="1"/>
  <c r="L660" i="1"/>
  <c r="M659" i="1"/>
  <c r="L659" i="1"/>
  <c r="M658" i="1"/>
  <c r="L658" i="1"/>
  <c r="M657" i="1"/>
  <c r="L657" i="1"/>
  <c r="M656" i="1"/>
  <c r="L656" i="1"/>
  <c r="M655" i="1"/>
  <c r="L655" i="1"/>
  <c r="M649" i="1"/>
  <c r="L649" i="1"/>
  <c r="M648" i="1"/>
  <c r="L648" i="1"/>
  <c r="M647" i="1"/>
  <c r="L647" i="1"/>
  <c r="M646" i="1"/>
  <c r="L646" i="1"/>
  <c r="M645" i="1"/>
  <c r="L645" i="1"/>
  <c r="M644" i="1"/>
  <c r="L644" i="1"/>
  <c r="M643" i="1"/>
  <c r="L643" i="1"/>
  <c r="M642" i="1"/>
  <c r="L642" i="1"/>
  <c r="M641" i="1"/>
  <c r="L641" i="1"/>
  <c r="M640" i="1"/>
  <c r="L640" i="1"/>
  <c r="M639" i="1"/>
  <c r="L639" i="1"/>
  <c r="M638" i="1"/>
  <c r="L638" i="1"/>
  <c r="M637" i="1"/>
  <c r="L637" i="1"/>
  <c r="M636" i="1"/>
  <c r="L636" i="1"/>
  <c r="M635" i="1"/>
  <c r="L635" i="1"/>
  <c r="M634" i="1"/>
  <c r="L634" i="1"/>
  <c r="M633" i="1"/>
  <c r="L633" i="1"/>
  <c r="M632" i="1"/>
  <c r="L632" i="1"/>
  <c r="M631" i="1"/>
  <c r="L631" i="1"/>
  <c r="M630" i="1"/>
  <c r="L630" i="1"/>
  <c r="M629" i="1"/>
  <c r="L629" i="1"/>
  <c r="M628" i="1"/>
  <c r="L628" i="1"/>
  <c r="M627" i="1"/>
  <c r="L627" i="1"/>
  <c r="M626" i="1"/>
  <c r="L626" i="1"/>
  <c r="M625" i="1"/>
  <c r="L625" i="1"/>
  <c r="M624" i="1"/>
  <c r="L624" i="1"/>
  <c r="M623" i="1"/>
  <c r="L623" i="1"/>
  <c r="M622" i="1"/>
  <c r="L622" i="1"/>
  <c r="M621" i="1"/>
  <c r="L621" i="1"/>
  <c r="M620" i="1"/>
  <c r="L620" i="1"/>
  <c r="M619" i="1"/>
  <c r="L619" i="1"/>
  <c r="M618" i="1"/>
  <c r="L618" i="1"/>
  <c r="M615" i="1"/>
  <c r="L615" i="1"/>
  <c r="M614" i="1"/>
  <c r="L614" i="1"/>
  <c r="M613" i="1"/>
  <c r="L613" i="1"/>
  <c r="M612" i="1"/>
  <c r="L612" i="1"/>
  <c r="M611" i="1"/>
  <c r="L611" i="1"/>
  <c r="M610" i="1"/>
  <c r="L610" i="1"/>
  <c r="M609" i="1"/>
  <c r="L609" i="1"/>
  <c r="M608" i="1"/>
  <c r="L608" i="1"/>
  <c r="M607" i="1"/>
  <c r="L607" i="1"/>
  <c r="M606" i="1"/>
  <c r="L606" i="1"/>
  <c r="M605" i="1"/>
  <c r="L605" i="1"/>
  <c r="M604" i="1"/>
  <c r="L604" i="1"/>
  <c r="M603" i="1"/>
  <c r="L603" i="1"/>
  <c r="M602" i="1"/>
  <c r="L602" i="1"/>
  <c r="M601" i="1"/>
  <c r="L601" i="1"/>
  <c r="M600" i="1"/>
  <c r="L600" i="1"/>
  <c r="M599" i="1"/>
  <c r="L599" i="1"/>
  <c r="M598" i="1"/>
  <c r="L598" i="1"/>
  <c r="M597" i="1"/>
  <c r="L597" i="1"/>
  <c r="M596" i="1"/>
  <c r="L596" i="1"/>
  <c r="M595" i="1"/>
  <c r="L595" i="1"/>
  <c r="M594" i="1"/>
  <c r="L594" i="1"/>
  <c r="M593" i="1"/>
  <c r="L593" i="1"/>
  <c r="M592" i="1"/>
  <c r="L592" i="1"/>
  <c r="M591" i="1"/>
  <c r="L591" i="1"/>
  <c r="M590" i="1"/>
  <c r="L590" i="1"/>
  <c r="M588" i="1"/>
  <c r="L588" i="1"/>
  <c r="M587" i="1"/>
  <c r="L587" i="1"/>
  <c r="M586" i="1"/>
  <c r="L586" i="1"/>
  <c r="M585" i="1"/>
  <c r="L585" i="1"/>
  <c r="M584" i="1"/>
  <c r="L584" i="1"/>
  <c r="M583" i="1"/>
  <c r="L583" i="1"/>
  <c r="M582" i="1"/>
  <c r="L582" i="1"/>
  <c r="M581" i="1"/>
  <c r="L581" i="1"/>
  <c r="M580" i="1"/>
  <c r="L580" i="1"/>
  <c r="M579" i="1"/>
  <c r="L579" i="1"/>
  <c r="M578" i="1"/>
  <c r="L578" i="1"/>
  <c r="M577" i="1"/>
  <c r="L577" i="1"/>
  <c r="M576" i="1"/>
  <c r="L576" i="1"/>
  <c r="M575" i="1"/>
  <c r="L575" i="1"/>
  <c r="M574" i="1"/>
  <c r="L574" i="1"/>
  <c r="M573" i="1"/>
  <c r="L573" i="1"/>
  <c r="M572" i="1"/>
  <c r="L572" i="1"/>
  <c r="M571" i="1"/>
  <c r="L571" i="1"/>
  <c r="M570" i="1"/>
  <c r="L570" i="1"/>
  <c r="M569" i="1"/>
  <c r="L569" i="1"/>
  <c r="M568" i="1"/>
  <c r="L568" i="1"/>
  <c r="M567" i="1"/>
  <c r="L567" i="1"/>
  <c r="M566" i="1"/>
  <c r="L566" i="1"/>
  <c r="M565" i="1"/>
  <c r="L565" i="1"/>
  <c r="M564" i="1"/>
  <c r="L564" i="1"/>
  <c r="M563" i="1"/>
  <c r="L563" i="1"/>
  <c r="M562" i="1"/>
  <c r="L562" i="1"/>
  <c r="M561" i="1"/>
  <c r="L561" i="1"/>
  <c r="M560" i="1"/>
  <c r="L560" i="1"/>
  <c r="M559" i="1"/>
  <c r="L559" i="1"/>
  <c r="M558" i="1"/>
  <c r="L558" i="1"/>
  <c r="M557" i="1"/>
  <c r="L557" i="1"/>
  <c r="M556" i="1"/>
  <c r="L556" i="1"/>
  <c r="M555" i="1"/>
  <c r="L555" i="1"/>
  <c r="M554" i="1"/>
  <c r="L554" i="1"/>
  <c r="M553" i="1"/>
  <c r="L553" i="1"/>
  <c r="M552" i="1"/>
  <c r="L552" i="1"/>
  <c r="M551" i="1"/>
  <c r="L551" i="1"/>
  <c r="M543" i="1"/>
  <c r="L543" i="1"/>
  <c r="M542" i="1"/>
  <c r="L542" i="1"/>
  <c r="M541" i="1"/>
  <c r="L541" i="1"/>
  <c r="M540" i="1"/>
  <c r="L540" i="1"/>
  <c r="M539" i="1"/>
  <c r="L539" i="1"/>
  <c r="M538" i="1"/>
  <c r="L538" i="1"/>
  <c r="M537" i="1"/>
  <c r="L537" i="1"/>
  <c r="M536" i="1"/>
  <c r="L536" i="1"/>
  <c r="M535" i="1"/>
  <c r="L535" i="1"/>
  <c r="M534" i="1"/>
  <c r="L534" i="1"/>
  <c r="M533" i="1"/>
  <c r="L533" i="1"/>
  <c r="M532" i="1"/>
  <c r="L532" i="1"/>
  <c r="M531" i="1"/>
  <c r="L531" i="1"/>
  <c r="M530" i="1"/>
  <c r="L530" i="1"/>
  <c r="M529" i="1"/>
  <c r="L529" i="1"/>
  <c r="M528" i="1"/>
  <c r="L528" i="1"/>
  <c r="M527" i="1"/>
  <c r="L527" i="1"/>
  <c r="M526" i="1"/>
  <c r="L526" i="1"/>
  <c r="M525" i="1"/>
  <c r="L525" i="1"/>
  <c r="M524" i="1"/>
  <c r="L524" i="1"/>
  <c r="M523" i="1"/>
  <c r="L523" i="1"/>
  <c r="M522" i="1"/>
  <c r="L522" i="1"/>
  <c r="M521" i="1"/>
  <c r="L521" i="1"/>
  <c r="M520" i="1"/>
  <c r="L520" i="1"/>
  <c r="M519" i="1"/>
  <c r="L519" i="1"/>
  <c r="M518" i="1"/>
  <c r="L518" i="1"/>
  <c r="M517" i="1"/>
  <c r="L517" i="1"/>
  <c r="M516" i="1"/>
  <c r="L516" i="1"/>
  <c r="M515" i="1"/>
  <c r="L515" i="1"/>
  <c r="M514" i="1"/>
  <c r="L514" i="1"/>
  <c r="M513" i="1"/>
  <c r="L513" i="1"/>
  <c r="M512" i="1"/>
  <c r="L512" i="1"/>
  <c r="M511" i="1"/>
  <c r="L511" i="1"/>
  <c r="M510" i="1"/>
  <c r="L510" i="1"/>
  <c r="M508" i="1"/>
  <c r="L508" i="1"/>
  <c r="M507" i="1"/>
  <c r="L507" i="1"/>
  <c r="M506" i="1"/>
  <c r="L506" i="1"/>
  <c r="M505" i="1"/>
  <c r="L505" i="1"/>
  <c r="M504" i="1"/>
  <c r="L504" i="1"/>
  <c r="M503" i="1"/>
  <c r="L503" i="1"/>
  <c r="M502" i="1"/>
  <c r="L502" i="1"/>
  <c r="M501" i="1"/>
  <c r="L501" i="1"/>
  <c r="M500" i="1"/>
  <c r="L500" i="1"/>
  <c r="M499" i="1"/>
  <c r="L499" i="1"/>
  <c r="M498" i="1"/>
  <c r="L498" i="1"/>
  <c r="M497" i="1"/>
  <c r="L497" i="1"/>
  <c r="M496" i="1"/>
  <c r="L496" i="1"/>
  <c r="M495" i="1"/>
  <c r="L495" i="1"/>
  <c r="M494" i="1"/>
  <c r="L494" i="1"/>
  <c r="M493" i="1"/>
  <c r="L493" i="1"/>
  <c r="M492" i="1"/>
  <c r="L492" i="1"/>
  <c r="M491" i="1"/>
  <c r="L491" i="1"/>
  <c r="M490" i="1"/>
  <c r="L490" i="1"/>
  <c r="M489" i="1"/>
  <c r="L489" i="1"/>
  <c r="M488" i="1"/>
  <c r="L488" i="1"/>
  <c r="M487" i="1"/>
  <c r="L487" i="1"/>
  <c r="M486" i="1"/>
  <c r="L486" i="1"/>
  <c r="M485" i="1"/>
  <c r="L485" i="1"/>
  <c r="M484" i="1"/>
  <c r="L484" i="1"/>
  <c r="M483" i="1"/>
  <c r="L483" i="1"/>
  <c r="M482" i="1"/>
  <c r="L482" i="1"/>
  <c r="M481" i="1"/>
  <c r="L481" i="1"/>
  <c r="M480" i="1"/>
  <c r="L480" i="1"/>
  <c r="M479" i="1"/>
  <c r="L479" i="1"/>
  <c r="M478" i="1"/>
  <c r="L478" i="1"/>
  <c r="M477" i="1"/>
  <c r="L477" i="1"/>
  <c r="M476" i="1"/>
  <c r="L476" i="1"/>
  <c r="M475" i="1"/>
  <c r="L475" i="1"/>
  <c r="M473" i="1"/>
  <c r="L473" i="1"/>
  <c r="M472" i="1"/>
  <c r="L472" i="1"/>
  <c r="M471" i="1"/>
  <c r="L471" i="1"/>
  <c r="M470" i="1"/>
  <c r="L470" i="1"/>
  <c r="M469" i="1"/>
  <c r="L469" i="1"/>
  <c r="M468" i="1"/>
  <c r="L468" i="1"/>
  <c r="M467" i="1"/>
  <c r="L467" i="1"/>
  <c r="M466" i="1"/>
  <c r="L466" i="1"/>
  <c r="M465" i="1"/>
  <c r="L465" i="1"/>
  <c r="M464" i="1"/>
  <c r="L464" i="1"/>
  <c r="M463" i="1"/>
  <c r="L463" i="1"/>
  <c r="M462" i="1"/>
  <c r="L462" i="1"/>
  <c r="M461" i="1"/>
  <c r="L461" i="1"/>
  <c r="M460" i="1"/>
  <c r="L460" i="1"/>
  <c r="M459" i="1"/>
  <c r="L459" i="1"/>
  <c r="M458" i="1"/>
  <c r="L458" i="1"/>
  <c r="M457" i="1"/>
  <c r="L457" i="1"/>
  <c r="M456" i="1"/>
  <c r="L456" i="1"/>
  <c r="M455" i="1"/>
  <c r="L455" i="1"/>
  <c r="M454" i="1"/>
  <c r="L454" i="1"/>
  <c r="M453" i="1"/>
  <c r="L453" i="1"/>
  <c r="M452" i="1"/>
  <c r="L452" i="1"/>
  <c r="M451" i="1"/>
  <c r="L451" i="1"/>
  <c r="M450" i="1"/>
  <c r="L450" i="1"/>
  <c r="M449" i="1"/>
  <c r="L449" i="1"/>
  <c r="M448" i="1"/>
  <c r="L448" i="1"/>
  <c r="M447" i="1"/>
  <c r="L447" i="1"/>
  <c r="M446" i="1"/>
  <c r="L446" i="1"/>
  <c r="M445" i="1"/>
  <c r="L445" i="1"/>
  <c r="M444" i="1"/>
  <c r="L444" i="1"/>
  <c r="M443" i="1"/>
  <c r="L443" i="1"/>
  <c r="M442" i="1"/>
  <c r="L442" i="1"/>
  <c r="M441" i="1"/>
  <c r="L441" i="1"/>
  <c r="M440" i="1"/>
  <c r="L440" i="1"/>
  <c r="M439" i="1"/>
  <c r="L439" i="1"/>
  <c r="M438" i="1"/>
  <c r="L438" i="1"/>
  <c r="M437" i="1"/>
  <c r="L437" i="1"/>
  <c r="M436" i="1"/>
  <c r="L436" i="1"/>
  <c r="M435" i="1"/>
  <c r="L435" i="1"/>
  <c r="M434" i="1"/>
  <c r="L434" i="1"/>
  <c r="M433" i="1"/>
  <c r="L433" i="1"/>
  <c r="M432" i="1"/>
  <c r="L432" i="1"/>
  <c r="M431" i="1"/>
  <c r="L431" i="1"/>
  <c r="M430" i="1"/>
  <c r="L430" i="1"/>
  <c r="M398" i="1"/>
  <c r="L398" i="1"/>
  <c r="M397" i="1"/>
  <c r="L397" i="1"/>
  <c r="M396" i="1"/>
  <c r="L396" i="1"/>
  <c r="M395" i="1"/>
  <c r="L395" i="1"/>
  <c r="M394" i="1"/>
  <c r="L394" i="1"/>
  <c r="M393" i="1"/>
  <c r="L393" i="1"/>
  <c r="M392" i="1"/>
  <c r="L392" i="1"/>
  <c r="M391" i="1"/>
  <c r="L391" i="1"/>
  <c r="M390" i="1"/>
  <c r="L390" i="1"/>
  <c r="M389" i="1"/>
  <c r="L389" i="1"/>
  <c r="M388" i="1"/>
  <c r="L388" i="1"/>
  <c r="M387" i="1"/>
  <c r="L387" i="1"/>
  <c r="M386" i="1"/>
  <c r="L386" i="1"/>
  <c r="M385" i="1"/>
  <c r="L385" i="1"/>
  <c r="M384" i="1"/>
  <c r="L384" i="1"/>
  <c r="M383" i="1"/>
  <c r="L383" i="1"/>
  <c r="M382" i="1"/>
  <c r="L382" i="1"/>
  <c r="M381" i="1"/>
  <c r="L381" i="1"/>
  <c r="M380" i="1"/>
  <c r="L380" i="1"/>
  <c r="M379" i="1"/>
  <c r="L379" i="1"/>
  <c r="M378" i="1"/>
  <c r="L378" i="1"/>
  <c r="M377" i="1"/>
  <c r="L377" i="1"/>
  <c r="M376" i="1"/>
  <c r="L376" i="1"/>
  <c r="M375" i="1"/>
  <c r="L375" i="1"/>
  <c r="M374" i="1"/>
  <c r="L374" i="1"/>
  <c r="M373" i="1"/>
  <c r="L373" i="1"/>
  <c r="M372" i="1"/>
  <c r="L372" i="1"/>
  <c r="M371" i="1"/>
  <c r="L371" i="1"/>
  <c r="M370" i="1"/>
  <c r="L370" i="1"/>
  <c r="M369" i="1"/>
  <c r="L369" i="1"/>
  <c r="M368" i="1"/>
  <c r="L368" i="1"/>
  <c r="M367" i="1"/>
  <c r="L367" i="1"/>
  <c r="M366" i="1"/>
  <c r="L366" i="1"/>
  <c r="M365" i="1"/>
  <c r="L365" i="1"/>
  <c r="M364" i="1"/>
  <c r="L364" i="1"/>
  <c r="M363" i="1"/>
  <c r="L363" i="1"/>
  <c r="M362" i="1"/>
  <c r="L362" i="1"/>
  <c r="M361" i="1"/>
  <c r="L361" i="1"/>
  <c r="M360" i="1"/>
  <c r="L360" i="1"/>
  <c r="M359" i="1"/>
  <c r="L359" i="1"/>
  <c r="M358" i="1"/>
  <c r="L358" i="1"/>
  <c r="M357" i="1"/>
  <c r="L357" i="1"/>
  <c r="M356" i="1"/>
  <c r="L356" i="1"/>
  <c r="M355" i="1"/>
  <c r="L355" i="1"/>
  <c r="M354" i="1"/>
  <c r="L354" i="1"/>
  <c r="M353" i="1"/>
  <c r="L353" i="1"/>
  <c r="M352" i="1"/>
  <c r="L352" i="1"/>
  <c r="M351" i="1"/>
  <c r="L351" i="1"/>
  <c r="M350" i="1"/>
  <c r="L350" i="1"/>
  <c r="M349" i="1"/>
  <c r="L349" i="1"/>
  <c r="M348" i="1"/>
  <c r="L348" i="1"/>
  <c r="M347" i="1"/>
  <c r="L347" i="1"/>
  <c r="M346" i="1"/>
  <c r="L346" i="1"/>
  <c r="M345" i="1"/>
  <c r="L345" i="1"/>
  <c r="M344" i="1"/>
  <c r="L344" i="1"/>
  <c r="M343" i="1"/>
  <c r="L343" i="1"/>
  <c r="M342" i="1"/>
  <c r="L342" i="1"/>
  <c r="M341" i="1"/>
  <c r="L341" i="1"/>
  <c r="M340" i="1"/>
  <c r="L340" i="1"/>
  <c r="M339" i="1"/>
  <c r="L339" i="1"/>
  <c r="M338" i="1"/>
  <c r="L338" i="1"/>
  <c r="M337" i="1"/>
  <c r="L337" i="1"/>
  <c r="M336" i="1"/>
  <c r="L336" i="1"/>
  <c r="M335" i="1"/>
  <c r="L335" i="1"/>
  <c r="M334" i="1"/>
  <c r="L334" i="1"/>
  <c r="M333" i="1"/>
  <c r="L333" i="1"/>
  <c r="M332" i="1"/>
  <c r="L332" i="1"/>
  <c r="M331" i="1"/>
  <c r="L331" i="1"/>
  <c r="M330" i="1"/>
  <c r="L330" i="1"/>
  <c r="M329" i="1"/>
  <c r="L329" i="1"/>
  <c r="M328" i="1"/>
  <c r="L328" i="1"/>
  <c r="M327" i="1"/>
  <c r="L327" i="1"/>
  <c r="M326" i="1"/>
  <c r="L326" i="1"/>
  <c r="M325" i="1"/>
  <c r="L325" i="1"/>
  <c r="M324" i="1"/>
  <c r="L324" i="1"/>
  <c r="M323" i="1"/>
  <c r="L323" i="1"/>
  <c r="M322" i="1"/>
  <c r="L322" i="1"/>
  <c r="M321" i="1"/>
  <c r="L321" i="1"/>
  <c r="M320" i="1"/>
  <c r="L320" i="1"/>
  <c r="M319" i="1"/>
  <c r="L319" i="1"/>
  <c r="M318" i="1"/>
  <c r="L318" i="1"/>
  <c r="M317" i="1"/>
  <c r="L317" i="1"/>
  <c r="M316" i="1"/>
  <c r="L316" i="1"/>
  <c r="M315" i="1"/>
  <c r="L315" i="1"/>
  <c r="M314" i="1"/>
  <c r="L314" i="1"/>
  <c r="M313" i="1"/>
  <c r="L313" i="1"/>
  <c r="M312" i="1"/>
  <c r="L312" i="1"/>
  <c r="M311" i="1"/>
  <c r="L311" i="1"/>
  <c r="M310" i="1"/>
  <c r="L310" i="1"/>
  <c r="M309" i="1"/>
  <c r="L309" i="1"/>
  <c r="M308" i="1"/>
  <c r="L308" i="1"/>
  <c r="M307" i="1"/>
  <c r="L307" i="1"/>
  <c r="M306" i="1"/>
  <c r="L306" i="1"/>
  <c r="M305" i="1"/>
  <c r="L305" i="1"/>
  <c r="M304" i="1"/>
  <c r="L304" i="1"/>
  <c r="M303" i="1"/>
  <c r="L303" i="1"/>
  <c r="M302" i="1"/>
  <c r="L302" i="1"/>
  <c r="M301" i="1"/>
  <c r="L301" i="1"/>
  <c r="M300" i="1"/>
  <c r="L300" i="1"/>
  <c r="M299" i="1"/>
  <c r="L299" i="1"/>
  <c r="M298" i="1"/>
  <c r="L298" i="1"/>
  <c r="M297" i="1"/>
  <c r="L297" i="1"/>
  <c r="M296" i="1"/>
  <c r="L296" i="1"/>
  <c r="M295" i="1"/>
  <c r="L295" i="1"/>
  <c r="M294" i="1"/>
  <c r="L294" i="1"/>
  <c r="M291" i="1"/>
  <c r="L291" i="1"/>
  <c r="M290" i="1"/>
  <c r="L290" i="1"/>
  <c r="M289" i="1"/>
  <c r="L289" i="1"/>
  <c r="M288" i="1"/>
  <c r="L288" i="1"/>
  <c r="M287" i="1"/>
  <c r="L287" i="1"/>
  <c r="M286" i="1"/>
  <c r="L286" i="1"/>
  <c r="M285" i="1"/>
  <c r="L285" i="1"/>
  <c r="M283" i="1"/>
  <c r="L283" i="1"/>
  <c r="M282" i="1"/>
  <c r="L282" i="1"/>
  <c r="M281" i="1"/>
  <c r="L281" i="1"/>
  <c r="M280" i="1"/>
  <c r="L280" i="1"/>
  <c r="M279" i="1"/>
  <c r="L279" i="1"/>
  <c r="M278" i="1"/>
  <c r="L278" i="1"/>
  <c r="M277" i="1"/>
  <c r="L277" i="1"/>
  <c r="M276" i="1"/>
  <c r="L276" i="1"/>
  <c r="M259" i="1"/>
  <c r="L259" i="1"/>
  <c r="M258" i="1"/>
  <c r="L258" i="1"/>
  <c r="M257" i="1"/>
  <c r="L257" i="1"/>
  <c r="M256" i="1"/>
  <c r="L256" i="1"/>
  <c r="M255" i="1"/>
  <c r="L255" i="1"/>
  <c r="M254" i="1"/>
  <c r="L254" i="1"/>
  <c r="M253" i="1"/>
  <c r="L253" i="1"/>
  <c r="M252" i="1"/>
  <c r="L252" i="1"/>
  <c r="M251" i="1"/>
  <c r="L251" i="1"/>
  <c r="M250" i="1"/>
  <c r="L250" i="1"/>
  <c r="M249" i="1"/>
  <c r="L249" i="1"/>
  <c r="M248" i="1"/>
  <c r="L248" i="1"/>
  <c r="M247" i="1"/>
  <c r="L247" i="1"/>
  <c r="M246" i="1"/>
  <c r="L246" i="1"/>
  <c r="M244" i="1"/>
  <c r="L244" i="1"/>
  <c r="M243" i="1"/>
  <c r="L243" i="1"/>
  <c r="M242" i="1"/>
  <c r="L242" i="1"/>
  <c r="M241" i="1"/>
  <c r="L241" i="1"/>
  <c r="M240" i="1"/>
  <c r="L240" i="1"/>
  <c r="M239" i="1"/>
  <c r="L239" i="1"/>
  <c r="M234" i="1"/>
  <c r="L234" i="1"/>
  <c r="M232" i="1"/>
  <c r="L232" i="1"/>
  <c r="M231" i="1"/>
  <c r="L231" i="1"/>
  <c r="M230" i="1"/>
  <c r="L230" i="1"/>
  <c r="M229" i="1"/>
  <c r="L229" i="1"/>
  <c r="M228" i="1"/>
  <c r="L228" i="1"/>
  <c r="M227" i="1"/>
  <c r="L227" i="1"/>
  <c r="M226" i="1"/>
  <c r="L226" i="1"/>
  <c r="M225" i="1"/>
  <c r="L225" i="1"/>
  <c r="M224" i="1"/>
  <c r="L224" i="1"/>
  <c r="M223" i="1"/>
  <c r="L223" i="1"/>
  <c r="M222" i="1"/>
  <c r="L222" i="1"/>
  <c r="M221" i="1"/>
  <c r="L221" i="1"/>
  <c r="M217" i="1"/>
  <c r="L217" i="1"/>
  <c r="M216" i="1"/>
  <c r="L216" i="1"/>
  <c r="M215" i="1"/>
  <c r="L215" i="1"/>
  <c r="M214" i="1"/>
  <c r="L214" i="1"/>
  <c r="M213" i="1"/>
  <c r="L213" i="1"/>
  <c r="M212" i="1"/>
  <c r="L212" i="1"/>
  <c r="M211" i="1"/>
  <c r="L211" i="1"/>
  <c r="M210" i="1"/>
  <c r="L210" i="1"/>
  <c r="M209" i="1"/>
  <c r="L209" i="1"/>
  <c r="M208" i="1"/>
  <c r="L208" i="1"/>
  <c r="M207" i="1"/>
  <c r="L207" i="1"/>
  <c r="M206" i="1"/>
  <c r="L206" i="1"/>
  <c r="M205" i="1"/>
  <c r="L205" i="1"/>
  <c r="M204" i="1"/>
  <c r="L204" i="1"/>
  <c r="M203" i="1"/>
  <c r="L203" i="1"/>
  <c r="M202" i="1"/>
  <c r="L202" i="1"/>
  <c r="M191" i="1"/>
  <c r="L191" i="1"/>
  <c r="M190" i="1"/>
  <c r="L190" i="1"/>
  <c r="M189" i="1"/>
  <c r="L189" i="1"/>
  <c r="M188" i="1"/>
  <c r="L188" i="1"/>
  <c r="M178" i="1"/>
  <c r="L178" i="1"/>
  <c r="M177" i="1"/>
  <c r="L177" i="1"/>
  <c r="M176" i="1"/>
  <c r="L176" i="1"/>
  <c r="M175" i="1"/>
  <c r="L175" i="1"/>
  <c r="M174" i="1"/>
  <c r="L174" i="1"/>
  <c r="M173" i="1"/>
  <c r="L173" i="1"/>
  <c r="M172" i="1"/>
  <c r="L172" i="1"/>
  <c r="M171" i="1"/>
  <c r="L171" i="1"/>
  <c r="M170" i="1"/>
  <c r="L170" i="1"/>
  <c r="M169" i="1"/>
  <c r="L169" i="1"/>
  <c r="M168" i="1"/>
  <c r="L168" i="1"/>
  <c r="M167" i="1"/>
  <c r="L167" i="1"/>
  <c r="M166" i="1"/>
  <c r="L166" i="1"/>
  <c r="M165" i="1"/>
  <c r="L165" i="1"/>
  <c r="M164" i="1"/>
  <c r="L164" i="1"/>
  <c r="M163" i="1"/>
  <c r="L163" i="1"/>
  <c r="M162" i="1"/>
  <c r="L162" i="1"/>
  <c r="M161" i="1"/>
  <c r="L161" i="1"/>
  <c r="M160" i="1"/>
  <c r="L160" i="1"/>
  <c r="M159" i="1"/>
  <c r="L159" i="1"/>
  <c r="M158" i="1"/>
  <c r="L158" i="1"/>
  <c r="M157" i="1"/>
  <c r="L157" i="1"/>
  <c r="M156" i="1"/>
  <c r="L156" i="1"/>
  <c r="M151" i="1"/>
  <c r="L151" i="1"/>
  <c r="M150" i="1"/>
  <c r="L150" i="1"/>
  <c r="M149" i="1"/>
  <c r="L149" i="1"/>
  <c r="M148" i="1"/>
  <c r="L148" i="1"/>
  <c r="M147" i="1"/>
  <c r="L147" i="1"/>
  <c r="M144" i="1"/>
  <c r="L144" i="1"/>
  <c r="M143" i="1"/>
  <c r="L143" i="1"/>
  <c r="M142" i="1"/>
  <c r="L142" i="1"/>
  <c r="M141" i="1"/>
  <c r="L141" i="1"/>
  <c r="M140" i="1"/>
  <c r="L140" i="1"/>
  <c r="M139" i="1"/>
  <c r="L139" i="1"/>
  <c r="M138" i="1"/>
  <c r="L138" i="1"/>
  <c r="M137" i="1"/>
  <c r="L137" i="1"/>
  <c r="M136" i="1"/>
  <c r="L136" i="1"/>
  <c r="M135" i="1"/>
  <c r="L135" i="1"/>
  <c r="M134" i="1"/>
  <c r="L134" i="1"/>
  <c r="M133" i="1"/>
  <c r="L133" i="1"/>
  <c r="M132" i="1"/>
  <c r="L132" i="1"/>
  <c r="M131" i="1"/>
  <c r="L131" i="1"/>
  <c r="M130" i="1"/>
  <c r="L130" i="1"/>
  <c r="M129" i="1"/>
  <c r="L129" i="1"/>
  <c r="M126" i="1"/>
  <c r="L126" i="1"/>
  <c r="M125" i="1"/>
  <c r="L125" i="1"/>
  <c r="M124" i="1"/>
  <c r="L124" i="1"/>
  <c r="M123" i="1"/>
  <c r="L123" i="1"/>
  <c r="M122" i="1"/>
  <c r="L122" i="1"/>
  <c r="M121" i="1"/>
  <c r="L121" i="1"/>
  <c r="M120" i="1"/>
  <c r="L120" i="1"/>
  <c r="M119" i="1"/>
  <c r="L119" i="1"/>
  <c r="M117" i="1"/>
  <c r="L117" i="1"/>
  <c r="M116" i="1"/>
  <c r="L116" i="1"/>
  <c r="M115" i="1"/>
  <c r="L115" i="1"/>
  <c r="M114" i="1"/>
  <c r="L114" i="1"/>
  <c r="M113" i="1"/>
  <c r="L113" i="1"/>
  <c r="M112" i="1"/>
  <c r="L112" i="1"/>
  <c r="M111" i="1"/>
  <c r="L111" i="1"/>
  <c r="M110" i="1"/>
  <c r="L110" i="1"/>
  <c r="M109" i="1"/>
  <c r="L109" i="1"/>
  <c r="M108" i="1"/>
  <c r="L108" i="1"/>
  <c r="M107" i="1"/>
  <c r="L107" i="1"/>
  <c r="M106" i="1"/>
  <c r="L106" i="1"/>
  <c r="M105" i="1"/>
  <c r="L105" i="1"/>
  <c r="M104" i="1"/>
  <c r="L104" i="1"/>
  <c r="M103" i="1"/>
  <c r="L103" i="1"/>
  <c r="M102" i="1"/>
  <c r="L102" i="1"/>
  <c r="M101" i="1"/>
  <c r="L101" i="1"/>
  <c r="M100" i="1"/>
  <c r="L100" i="1"/>
  <c r="M99" i="1"/>
  <c r="L99" i="1"/>
  <c r="M98" i="1"/>
  <c r="L98" i="1"/>
  <c r="M97" i="1"/>
  <c r="L97" i="1"/>
  <c r="M96" i="1"/>
  <c r="L96" i="1"/>
  <c r="M95" i="1"/>
  <c r="L95" i="1"/>
  <c r="M94" i="1"/>
  <c r="L94" i="1"/>
  <c r="M93" i="1"/>
  <c r="L93" i="1"/>
  <c r="M92" i="1"/>
  <c r="L92" i="1"/>
  <c r="M91" i="1"/>
  <c r="L91" i="1"/>
  <c r="M90" i="1"/>
  <c r="L90" i="1"/>
  <c r="M89" i="1"/>
  <c r="L89" i="1"/>
  <c r="M88" i="1"/>
  <c r="L88" i="1"/>
  <c r="M86" i="1"/>
  <c r="L86" i="1"/>
  <c r="M78" i="1"/>
  <c r="L78" i="1"/>
  <c r="M77" i="1"/>
  <c r="L77" i="1"/>
  <c r="M76" i="1"/>
  <c r="L76" i="1"/>
  <c r="M71" i="1"/>
  <c r="L71" i="1"/>
  <c r="M70" i="1"/>
  <c r="L70" i="1"/>
  <c r="M69" i="1"/>
  <c r="L69" i="1"/>
  <c r="M68" i="1"/>
  <c r="L68" i="1"/>
  <c r="M67" i="1"/>
  <c r="L67" i="1"/>
  <c r="M66" i="1"/>
  <c r="L66" i="1"/>
  <c r="M65" i="1"/>
  <c r="L65" i="1"/>
  <c r="M64" i="1"/>
  <c r="L64" i="1"/>
  <c r="M63" i="1"/>
  <c r="L63" i="1"/>
  <c r="M62" i="1"/>
  <c r="L62" i="1"/>
  <c r="M61" i="1"/>
  <c r="L61" i="1"/>
  <c r="M60" i="1"/>
  <c r="L60" i="1"/>
  <c r="M59" i="1"/>
  <c r="L59" i="1"/>
  <c r="M58" i="1"/>
  <c r="L58" i="1"/>
  <c r="M56" i="1"/>
  <c r="L56" i="1"/>
  <c r="M55" i="1"/>
  <c r="L55" i="1"/>
  <c r="M54" i="1"/>
  <c r="L54" i="1"/>
  <c r="M53" i="1"/>
  <c r="L53" i="1"/>
  <c r="M52" i="1"/>
  <c r="L52" i="1"/>
  <c r="M51" i="1"/>
  <c r="L51" i="1"/>
  <c r="M50" i="1"/>
  <c r="L50" i="1"/>
  <c r="M49" i="1"/>
  <c r="L49" i="1"/>
  <c r="M48" i="1"/>
  <c r="L48" i="1"/>
  <c r="M47" i="1"/>
  <c r="L47" i="1"/>
  <c r="M46" i="1"/>
  <c r="L46" i="1"/>
  <c r="M45" i="1"/>
  <c r="L45" i="1"/>
  <c r="M44" i="1"/>
  <c r="L44" i="1"/>
  <c r="M43" i="1"/>
  <c r="L43" i="1"/>
  <c r="M42" i="1"/>
  <c r="L42" i="1"/>
  <c r="M41" i="1"/>
  <c r="L41" i="1"/>
  <c r="M34" i="1"/>
  <c r="L34" i="1"/>
  <c r="M33" i="1"/>
  <c r="L33" i="1"/>
  <c r="M32" i="1"/>
  <c r="L32" i="1"/>
  <c r="M31" i="1"/>
  <c r="L31" i="1"/>
  <c r="M30" i="1"/>
  <c r="L30" i="1"/>
  <c r="M29" i="1"/>
  <c r="L29" i="1"/>
  <c r="M28" i="1"/>
  <c r="L28" i="1"/>
  <c r="M27" i="1"/>
  <c r="L27" i="1"/>
  <c r="BN259" i="1"/>
  <c r="BN258" i="1"/>
  <c r="BN257" i="1"/>
  <c r="BN126" i="1"/>
  <c r="BN125" i="1"/>
  <c r="BN124" i="1"/>
  <c r="A9" i="9"/>
  <c r="A8" i="9"/>
  <c r="M23" i="1" l="1"/>
  <c r="M19" i="1"/>
  <c r="M15" i="1"/>
  <c r="M11" i="1"/>
  <c r="M7" i="1"/>
  <c r="M3" i="1"/>
  <c r="L23" i="1"/>
  <c r="L19" i="1"/>
  <c r="L15" i="1"/>
  <c r="L11" i="1"/>
  <c r="L7" i="1"/>
  <c r="L3" i="1"/>
  <c r="M26" i="1"/>
  <c r="M22" i="1"/>
  <c r="M18" i="1"/>
  <c r="M14" i="1"/>
  <c r="M10" i="1"/>
  <c r="M6" i="1"/>
  <c r="L26" i="1"/>
  <c r="L22" i="1"/>
  <c r="L18" i="1"/>
  <c r="L14" i="1"/>
  <c r="L10" i="1"/>
  <c r="L6" i="1"/>
  <c r="M25" i="1"/>
  <c r="M21" i="1"/>
  <c r="M17" i="1"/>
  <c r="M13" i="1"/>
  <c r="M9" i="1"/>
  <c r="M5" i="1"/>
  <c r="L25" i="1"/>
  <c r="L21" i="1"/>
  <c r="L17" i="1"/>
  <c r="L13" i="1"/>
  <c r="L9" i="1"/>
  <c r="L5" i="1"/>
  <c r="M24" i="1"/>
  <c r="M20" i="1"/>
  <c r="M16" i="1"/>
  <c r="M12" i="1"/>
  <c r="M8" i="1"/>
  <c r="M4" i="1"/>
  <c r="L24" i="1"/>
  <c r="L20" i="1"/>
  <c r="L16" i="1"/>
  <c r="L12" i="1"/>
  <c r="L8" i="1"/>
  <c r="L4" i="1"/>
  <c r="BW341" i="1" l="1"/>
  <c r="BW2" i="1"/>
  <c r="BN663" i="1"/>
  <c r="BN662" i="1"/>
  <c r="BN661" i="1"/>
  <c r="BN660" i="1"/>
  <c r="BN659" i="1"/>
  <c r="BN658" i="1"/>
  <c r="BN657" i="1"/>
  <c r="BN656" i="1"/>
  <c r="BN649" i="1"/>
  <c r="BN648" i="1"/>
  <c r="BN647" i="1"/>
  <c r="BN646" i="1"/>
  <c r="BN645" i="1"/>
  <c r="BN644" i="1"/>
  <c r="BN643" i="1"/>
  <c r="BN642" i="1"/>
  <c r="BN641" i="1"/>
  <c r="BN640" i="1"/>
  <c r="BN639" i="1"/>
  <c r="BN638" i="1"/>
  <c r="BN637" i="1"/>
  <c r="BN636" i="1"/>
  <c r="BN635" i="1"/>
  <c r="BN634" i="1"/>
  <c r="BN633" i="1"/>
  <c r="BN632" i="1"/>
  <c r="BN631" i="1"/>
  <c r="BN630" i="1"/>
  <c r="BN628" i="1"/>
  <c r="BN627" i="1"/>
  <c r="BN626" i="1"/>
  <c r="BN625" i="1"/>
  <c r="BN624" i="1"/>
  <c r="BN623" i="1"/>
  <c r="BN622" i="1"/>
  <c r="BN621" i="1"/>
  <c r="BN620" i="1"/>
  <c r="BN619" i="1"/>
  <c r="BN618" i="1"/>
  <c r="BN615" i="1"/>
  <c r="BN614" i="1"/>
  <c r="BN613" i="1"/>
  <c r="BN612" i="1"/>
  <c r="BN611" i="1"/>
  <c r="BN610" i="1"/>
  <c r="BN609" i="1"/>
  <c r="BN608" i="1"/>
  <c r="BN607" i="1"/>
  <c r="BN606" i="1"/>
  <c r="BN605" i="1"/>
  <c r="BN604" i="1"/>
  <c r="BN603" i="1"/>
  <c r="BN602" i="1"/>
  <c r="BN601" i="1"/>
  <c r="BN600" i="1"/>
  <c r="BN599" i="1"/>
  <c r="BN598" i="1"/>
  <c r="BN597" i="1"/>
  <c r="BN596" i="1"/>
  <c r="BN595" i="1"/>
  <c r="BN594" i="1"/>
  <c r="BN593" i="1"/>
  <c r="BN592" i="1"/>
  <c r="BN591" i="1"/>
  <c r="BN590" i="1"/>
  <c r="BN588" i="1"/>
  <c r="BN587" i="1"/>
  <c r="BN586" i="1"/>
  <c r="BN585" i="1"/>
  <c r="BN584" i="1"/>
  <c r="BN583" i="1"/>
  <c r="BN582" i="1"/>
  <c r="BN581" i="1"/>
  <c r="BN580" i="1"/>
  <c r="BN579" i="1"/>
  <c r="BN578" i="1"/>
  <c r="BN577" i="1"/>
  <c r="BN576" i="1"/>
  <c r="BN575" i="1"/>
  <c r="BN574" i="1"/>
  <c r="BN573" i="1"/>
  <c r="BN572" i="1"/>
  <c r="BN571" i="1"/>
  <c r="BN570" i="1"/>
  <c r="BN569" i="1"/>
  <c r="BN568" i="1"/>
  <c r="BN567" i="1"/>
  <c r="BN566" i="1"/>
  <c r="BN565" i="1"/>
  <c r="BN564" i="1"/>
  <c r="BN563" i="1"/>
  <c r="BN562" i="1"/>
  <c r="BN561" i="1"/>
  <c r="BN560" i="1"/>
  <c r="BN559" i="1"/>
  <c r="BN558" i="1"/>
  <c r="BN557" i="1"/>
  <c r="BN556" i="1"/>
  <c r="BN555" i="1"/>
  <c r="BN554" i="1"/>
  <c r="BN553" i="1"/>
  <c r="BN552" i="1"/>
  <c r="BN551" i="1"/>
  <c r="BN543" i="1"/>
  <c r="BN542" i="1"/>
  <c r="BN541" i="1"/>
  <c r="BN540" i="1"/>
  <c r="BN539" i="1"/>
  <c r="BN538" i="1"/>
  <c r="BN537" i="1"/>
  <c r="BN536" i="1"/>
  <c r="BN535" i="1"/>
  <c r="BN534" i="1"/>
  <c r="BN533" i="1"/>
  <c r="BN532" i="1"/>
  <c r="BN531" i="1"/>
  <c r="BN530" i="1"/>
  <c r="BN529" i="1"/>
  <c r="BN528" i="1"/>
  <c r="BN527" i="1"/>
  <c r="BN526" i="1"/>
  <c r="BN525" i="1"/>
  <c r="BN524" i="1"/>
  <c r="BN523" i="1"/>
  <c r="BN522" i="1"/>
  <c r="BN521" i="1"/>
  <c r="BN520" i="1"/>
  <c r="BN519" i="1"/>
  <c r="BN518" i="1"/>
  <c r="BN517" i="1"/>
  <c r="BN516" i="1"/>
  <c r="BN515" i="1"/>
  <c r="BN514" i="1"/>
  <c r="BN513" i="1"/>
  <c r="BN512" i="1"/>
  <c r="BN511" i="1"/>
  <c r="BN510" i="1"/>
  <c r="BN508" i="1"/>
  <c r="BN507" i="1"/>
  <c r="BN506" i="1"/>
  <c r="BN505" i="1"/>
  <c r="BN504" i="1"/>
  <c r="BN503" i="1"/>
  <c r="BN502" i="1"/>
  <c r="BN501" i="1"/>
  <c r="BN500" i="1"/>
  <c r="BN499" i="1"/>
  <c r="BN498" i="1"/>
  <c r="BN497" i="1"/>
  <c r="BN496" i="1"/>
  <c r="BN495" i="1"/>
  <c r="BN494" i="1"/>
  <c r="BN493" i="1"/>
  <c r="BN492" i="1"/>
  <c r="BN491" i="1"/>
  <c r="BN490" i="1"/>
  <c r="BN489" i="1"/>
  <c r="BN488" i="1"/>
  <c r="BN487" i="1"/>
  <c r="BN486" i="1"/>
  <c r="BN485" i="1"/>
  <c r="BN484" i="1"/>
  <c r="BN483" i="1"/>
  <c r="BN482" i="1"/>
  <c r="BN481" i="1"/>
  <c r="BN480" i="1"/>
  <c r="BN479" i="1"/>
  <c r="BN478" i="1"/>
  <c r="BN477" i="1"/>
  <c r="BN476" i="1"/>
  <c r="BN475" i="1"/>
  <c r="BN473" i="1"/>
  <c r="BN472" i="1"/>
  <c r="BN471" i="1"/>
  <c r="BN470" i="1"/>
  <c r="BN469" i="1"/>
  <c r="BN468" i="1"/>
  <c r="BN467" i="1"/>
  <c r="BN466" i="1"/>
  <c r="BN465" i="1"/>
  <c r="BN464" i="1"/>
  <c r="BN463" i="1"/>
  <c r="BN462" i="1"/>
  <c r="BN461" i="1"/>
  <c r="BN460" i="1"/>
  <c r="BN459" i="1"/>
  <c r="BN458" i="1"/>
  <c r="BN457" i="1"/>
  <c r="BN456" i="1"/>
  <c r="BN455" i="1"/>
  <c r="BN454" i="1"/>
  <c r="BN453" i="1"/>
  <c r="BN452" i="1"/>
  <c r="BN451" i="1"/>
  <c r="BN450" i="1"/>
  <c r="BN449" i="1"/>
  <c r="BN448" i="1"/>
  <c r="BN447" i="1"/>
  <c r="BN446" i="1"/>
  <c r="BN445" i="1"/>
  <c r="BN444" i="1"/>
  <c r="BN443" i="1"/>
  <c r="BN442" i="1"/>
  <c r="BN441" i="1"/>
  <c r="BN440" i="1"/>
  <c r="BN439" i="1"/>
  <c r="BN438" i="1"/>
  <c r="BN437" i="1"/>
  <c r="BN436" i="1"/>
  <c r="BN435" i="1"/>
  <c r="BN434" i="1"/>
  <c r="BN433" i="1"/>
  <c r="BN432" i="1"/>
  <c r="BN431" i="1"/>
  <c r="BN430" i="1"/>
  <c r="BN398" i="1"/>
  <c r="BN397" i="1"/>
  <c r="BN396" i="1"/>
  <c r="BN395" i="1"/>
  <c r="BN394" i="1"/>
  <c r="BN393" i="1"/>
  <c r="BN392" i="1"/>
  <c r="BN391" i="1"/>
  <c r="BN390" i="1"/>
  <c r="BN389" i="1"/>
  <c r="BN388" i="1"/>
  <c r="BN387" i="1"/>
  <c r="BN386" i="1"/>
  <c r="BN385" i="1"/>
  <c r="BN384" i="1"/>
  <c r="BN383" i="1"/>
  <c r="BN382" i="1"/>
  <c r="BN381" i="1"/>
  <c r="BN380" i="1"/>
  <c r="BN379" i="1"/>
  <c r="BN378" i="1"/>
  <c r="BN377" i="1"/>
  <c r="BN376" i="1"/>
  <c r="BN375" i="1"/>
  <c r="BN374" i="1"/>
  <c r="BN373" i="1"/>
  <c r="BN372" i="1"/>
  <c r="BN371" i="1"/>
  <c r="BN370" i="1"/>
  <c r="BN369" i="1"/>
  <c r="BN368" i="1"/>
  <c r="BN367" i="1"/>
  <c r="BN366" i="1"/>
  <c r="BN365" i="1"/>
  <c r="BN364" i="1"/>
  <c r="BN363" i="1"/>
  <c r="BN362" i="1"/>
  <c r="BN361" i="1"/>
  <c r="BN360" i="1"/>
  <c r="BN359" i="1"/>
  <c r="BN358" i="1"/>
  <c r="BN357" i="1"/>
  <c r="BN356" i="1"/>
  <c r="BN355" i="1"/>
  <c r="BN354" i="1"/>
  <c r="BN353" i="1"/>
  <c r="BN352" i="1"/>
  <c r="BN351" i="1"/>
  <c r="BN350" i="1"/>
  <c r="BN349" i="1"/>
  <c r="BN348" i="1"/>
  <c r="BN347" i="1"/>
  <c r="BN346" i="1"/>
  <c r="BN345" i="1"/>
  <c r="BN344" i="1"/>
  <c r="BN343" i="1"/>
  <c r="BN342" i="1"/>
  <c r="BN341" i="1"/>
  <c r="BN339" i="1"/>
  <c r="BN338" i="1"/>
  <c r="BN337" i="1"/>
  <c r="BN336" i="1"/>
  <c r="BN335" i="1"/>
  <c r="BN334" i="1"/>
  <c r="BN333" i="1"/>
  <c r="BN332" i="1"/>
  <c r="BN331" i="1"/>
  <c r="BN330" i="1"/>
  <c r="BN329" i="1"/>
  <c r="BN328" i="1"/>
  <c r="BN327" i="1"/>
  <c r="BN326" i="1"/>
  <c r="BN325" i="1"/>
  <c r="BN324" i="1"/>
  <c r="BN323" i="1"/>
  <c r="BN322" i="1"/>
  <c r="BN321" i="1"/>
  <c r="BN320" i="1"/>
  <c r="BN319" i="1"/>
  <c r="BN318" i="1"/>
  <c r="BN317" i="1"/>
  <c r="BN316" i="1"/>
  <c r="BN315" i="1"/>
  <c r="BN314" i="1"/>
  <c r="BN313" i="1"/>
  <c r="BN312" i="1"/>
  <c r="BN311" i="1"/>
  <c r="BN310" i="1"/>
  <c r="BN309" i="1"/>
  <c r="BN308" i="1"/>
  <c r="BN307" i="1"/>
  <c r="BN306" i="1"/>
  <c r="BN305" i="1"/>
  <c r="BN304" i="1"/>
  <c r="BN303" i="1"/>
  <c r="BN302" i="1"/>
  <c r="BN301" i="1"/>
  <c r="BN300" i="1"/>
  <c r="BN299" i="1"/>
  <c r="BN298" i="1"/>
  <c r="BN297" i="1"/>
  <c r="BN296" i="1"/>
  <c r="BN295" i="1"/>
  <c r="BN294" i="1"/>
  <c r="BN291" i="1"/>
  <c r="BN290" i="1"/>
  <c r="BN289" i="1"/>
  <c r="BN288" i="1"/>
  <c r="BN287" i="1"/>
  <c r="BN286" i="1"/>
  <c r="BN285" i="1"/>
  <c r="BN283" i="1"/>
  <c r="BN282" i="1"/>
  <c r="BN281" i="1"/>
  <c r="BN280" i="1"/>
  <c r="BN279" i="1"/>
  <c r="BN278" i="1"/>
  <c r="BN277" i="1"/>
  <c r="BN276" i="1"/>
  <c r="BN149" i="1"/>
  <c r="BN148" i="1"/>
  <c r="BN147" i="1"/>
  <c r="BN256" i="1"/>
  <c r="BN255" i="1"/>
  <c r="BN254" i="1"/>
  <c r="BN253" i="1"/>
  <c r="BN252" i="1"/>
  <c r="BN251" i="1"/>
  <c r="BN250" i="1"/>
  <c r="BN249" i="1"/>
  <c r="BN248" i="1"/>
  <c r="BN247" i="1"/>
  <c r="BN246" i="1"/>
  <c r="BN244" i="1"/>
  <c r="BN243" i="1"/>
  <c r="BN242" i="1"/>
  <c r="BN241" i="1"/>
  <c r="BN240" i="1"/>
  <c r="BN239" i="1"/>
  <c r="BN234" i="1"/>
  <c r="BN232" i="1"/>
  <c r="BN231" i="1"/>
  <c r="BN230" i="1"/>
  <c r="BN229" i="1"/>
  <c r="BN228" i="1"/>
  <c r="BN227" i="1"/>
  <c r="BN226" i="1"/>
  <c r="BN225" i="1"/>
  <c r="BN224" i="1"/>
  <c r="BN223" i="1"/>
  <c r="BN222" i="1"/>
  <c r="BN221" i="1"/>
  <c r="BN217" i="1"/>
  <c r="BN216" i="1"/>
  <c r="BN215" i="1"/>
  <c r="BN214" i="1"/>
  <c r="BN213" i="1"/>
  <c r="BN212" i="1"/>
  <c r="BN211" i="1"/>
  <c r="BN210" i="1"/>
  <c r="BN209" i="1"/>
  <c r="BN208" i="1"/>
  <c r="BN207" i="1"/>
  <c r="BN206" i="1"/>
  <c r="BN205" i="1"/>
  <c r="BN204" i="1"/>
  <c r="BN203" i="1"/>
  <c r="BN202" i="1"/>
  <c r="BN191" i="1"/>
  <c r="BN190" i="1"/>
  <c r="BN189" i="1"/>
  <c r="BN188" i="1"/>
  <c r="BN178" i="1"/>
  <c r="BN177" i="1"/>
  <c r="BN176" i="1"/>
  <c r="BN175" i="1"/>
  <c r="BN174" i="1"/>
  <c r="BN173" i="1"/>
  <c r="BN172" i="1"/>
  <c r="BN171" i="1"/>
  <c r="BN170" i="1"/>
  <c r="BN169" i="1"/>
  <c r="BN168" i="1"/>
  <c r="BN167" i="1"/>
  <c r="BN166" i="1"/>
  <c r="BN165" i="1"/>
  <c r="BN164" i="1"/>
  <c r="BN163" i="1"/>
  <c r="BN162" i="1"/>
  <c r="BN161" i="1"/>
  <c r="BN160" i="1"/>
  <c r="BN159" i="1"/>
  <c r="BN158" i="1"/>
  <c r="BN157" i="1"/>
  <c r="BN156" i="1"/>
  <c r="BN151" i="1"/>
  <c r="BN150" i="1"/>
  <c r="BN144" i="1"/>
  <c r="BN143" i="1"/>
  <c r="BN142" i="1"/>
  <c r="BN141" i="1"/>
  <c r="BN140" i="1"/>
  <c r="BN139" i="1"/>
  <c r="BN138" i="1"/>
  <c r="BN137" i="1"/>
  <c r="BN136" i="1"/>
  <c r="BN135" i="1"/>
  <c r="BN134" i="1"/>
  <c r="BN133" i="1"/>
  <c r="BN132" i="1"/>
  <c r="BN131" i="1"/>
  <c r="BN130" i="1"/>
  <c r="BN129" i="1"/>
  <c r="BN78" i="1"/>
  <c r="BN77" i="1"/>
  <c r="BN76" i="1"/>
  <c r="BN123" i="1"/>
  <c r="BN122" i="1"/>
  <c r="BN121" i="1"/>
  <c r="BN120" i="1"/>
  <c r="BN119" i="1"/>
  <c r="BN117" i="1"/>
  <c r="BN116" i="1"/>
  <c r="BN115" i="1"/>
  <c r="BN114" i="1"/>
  <c r="BN113" i="1"/>
  <c r="BN112" i="1"/>
  <c r="BN111" i="1"/>
  <c r="BN110" i="1"/>
  <c r="BN109" i="1"/>
  <c r="BN108" i="1"/>
  <c r="BN107" i="1"/>
  <c r="BN106" i="1"/>
  <c r="BN105" i="1"/>
  <c r="BN104" i="1"/>
  <c r="BN103" i="1"/>
  <c r="BN102" i="1"/>
  <c r="BN101" i="1"/>
  <c r="BN100" i="1"/>
  <c r="BN99" i="1"/>
  <c r="BN98" i="1"/>
  <c r="BN97" i="1"/>
  <c r="BN96" i="1"/>
  <c r="BN95" i="1"/>
  <c r="BN94" i="1"/>
  <c r="BN93" i="1"/>
  <c r="BN92" i="1"/>
  <c r="BN91" i="1"/>
  <c r="BN90" i="1"/>
  <c r="BN89" i="1"/>
  <c r="BN88" i="1"/>
  <c r="BN86" i="1"/>
  <c r="BN71" i="1"/>
  <c r="BN70" i="1"/>
  <c r="BN69" i="1"/>
  <c r="BN68" i="1"/>
  <c r="BN67" i="1"/>
  <c r="BN66" i="1"/>
  <c r="BN65" i="1"/>
  <c r="BN64" i="1"/>
  <c r="BN63" i="1"/>
  <c r="BN62" i="1"/>
  <c r="BN61" i="1"/>
  <c r="BN60" i="1"/>
  <c r="BN59" i="1"/>
  <c r="BN58" i="1"/>
  <c r="BN56" i="1"/>
  <c r="BN55" i="1"/>
  <c r="BN54" i="1"/>
  <c r="BN53" i="1"/>
  <c r="BN52" i="1"/>
  <c r="BN51" i="1"/>
  <c r="BN50" i="1"/>
  <c r="BN49" i="1"/>
  <c r="BN48" i="1"/>
  <c r="BN47" i="1"/>
  <c r="BN46" i="1"/>
  <c r="BN45" i="1"/>
  <c r="BN44" i="1"/>
  <c r="BN43" i="1"/>
  <c r="BN42" i="1"/>
  <c r="BN41" i="1"/>
  <c r="BN34" i="1"/>
  <c r="BN33" i="1"/>
  <c r="BN32" i="1"/>
  <c r="BN31" i="1"/>
  <c r="BN30" i="1"/>
  <c r="BN29" i="1"/>
  <c r="BN28" i="1"/>
  <c r="BN27" i="1"/>
  <c r="BN26" i="1"/>
  <c r="BN25" i="1"/>
  <c r="BN24" i="1"/>
  <c r="BN23" i="1"/>
  <c r="BN22" i="1"/>
  <c r="BN21" i="1"/>
  <c r="BN20" i="1"/>
  <c r="BN19" i="1"/>
  <c r="BN18" i="1"/>
  <c r="BN17" i="1"/>
  <c r="BN16" i="1"/>
  <c r="BN15" i="1"/>
  <c r="BN14" i="1"/>
  <c r="BN13" i="1"/>
  <c r="BN12" i="1"/>
  <c r="BN11" i="1"/>
  <c r="BN10" i="1"/>
  <c r="BN9" i="1"/>
  <c r="BN8" i="1"/>
  <c r="BN7" i="1"/>
  <c r="BN6" i="1"/>
  <c r="BN5" i="1"/>
  <c r="BM21" i="1" l="1"/>
  <c r="BM20" i="1"/>
  <c r="BM19" i="1"/>
  <c r="BM18" i="1"/>
  <c r="BM17" i="1"/>
  <c r="BM16" i="1"/>
  <c r="BM15" i="1"/>
  <c r="BM14" i="1"/>
  <c r="BM12" i="1"/>
  <c r="BM11" i="1"/>
  <c r="BM8" i="1"/>
  <c r="BM7" i="1"/>
  <c r="BM6" i="1"/>
  <c r="BM5" i="1"/>
  <c r="BN4" i="1"/>
  <c r="BM4" i="1"/>
  <c r="BN3" i="1"/>
  <c r="BW649" i="1" l="1"/>
  <c r="BV649" i="1"/>
  <c r="BU649" i="1"/>
  <c r="BW648" i="1"/>
  <c r="BV648" i="1"/>
  <c r="BU648" i="1"/>
  <c r="BW647" i="1"/>
  <c r="BV647" i="1"/>
  <c r="BU647" i="1"/>
  <c r="BW646" i="1"/>
  <c r="BV646" i="1"/>
  <c r="BU646" i="1"/>
  <c r="BW645" i="1"/>
  <c r="BV645" i="1"/>
  <c r="BU645" i="1"/>
  <c r="BW639" i="1"/>
  <c r="BV639" i="1"/>
  <c r="BU639" i="1"/>
  <c r="BW638" i="1"/>
  <c r="BV638" i="1"/>
  <c r="BU638" i="1"/>
  <c r="BW637" i="1"/>
  <c r="BV637" i="1"/>
  <c r="BU637" i="1"/>
  <c r="BW636" i="1"/>
  <c r="BV636" i="1"/>
  <c r="BU636" i="1"/>
  <c r="BW635" i="1"/>
  <c r="BV635" i="1"/>
  <c r="BU635" i="1"/>
  <c r="BW634" i="1"/>
  <c r="BV634" i="1"/>
  <c r="BU634" i="1"/>
  <c r="BW633" i="1"/>
  <c r="BV633" i="1"/>
  <c r="BU633" i="1"/>
  <c r="BW632" i="1"/>
  <c r="BV632" i="1"/>
  <c r="BU632" i="1"/>
  <c r="BW631" i="1"/>
  <c r="BV631" i="1"/>
  <c r="BU631" i="1"/>
  <c r="BW630" i="1"/>
  <c r="BV630" i="1"/>
  <c r="BU630" i="1"/>
  <c r="BW629" i="1"/>
  <c r="BV629" i="1"/>
  <c r="BU629" i="1"/>
  <c r="BW628" i="1"/>
  <c r="BV628" i="1"/>
  <c r="BU628" i="1"/>
  <c r="BW627" i="1"/>
  <c r="BV627" i="1"/>
  <c r="BU627" i="1"/>
  <c r="BW626" i="1"/>
  <c r="BV626" i="1"/>
  <c r="BU626" i="1"/>
  <c r="BW625" i="1"/>
  <c r="BV625" i="1"/>
  <c r="BU625" i="1"/>
  <c r="BW624" i="1"/>
  <c r="BV624" i="1"/>
  <c r="BU624" i="1"/>
  <c r="BW623" i="1"/>
  <c r="BV623" i="1"/>
  <c r="BU623" i="1"/>
  <c r="BW622" i="1"/>
  <c r="BV622" i="1"/>
  <c r="BU622" i="1"/>
  <c r="BW621" i="1"/>
  <c r="BV621" i="1"/>
  <c r="BU621" i="1"/>
  <c r="BW620" i="1"/>
  <c r="BV620" i="1"/>
  <c r="BU620" i="1"/>
  <c r="BW619" i="1"/>
  <c r="BV619" i="1"/>
  <c r="BU619" i="1"/>
  <c r="BW618" i="1"/>
  <c r="BV618" i="1"/>
  <c r="BU618" i="1"/>
  <c r="BW615" i="1"/>
  <c r="BV615" i="1"/>
  <c r="BU615" i="1"/>
  <c r="BW614" i="1"/>
  <c r="BV614" i="1"/>
  <c r="BU614" i="1"/>
  <c r="BW613" i="1"/>
  <c r="BV613" i="1"/>
  <c r="BU613" i="1"/>
  <c r="BW612" i="1"/>
  <c r="BV612" i="1"/>
  <c r="BU612" i="1"/>
  <c r="BW611" i="1"/>
  <c r="BV611" i="1"/>
  <c r="BU611" i="1"/>
  <c r="BW610" i="1"/>
  <c r="BV610" i="1"/>
  <c r="BU610" i="1"/>
  <c r="BW609" i="1"/>
  <c r="BV609" i="1"/>
  <c r="BU609" i="1"/>
  <c r="BW608" i="1"/>
  <c r="BV608" i="1"/>
  <c r="BU608" i="1"/>
  <c r="BW607" i="1"/>
  <c r="BV607" i="1"/>
  <c r="BU607" i="1"/>
  <c r="BW606" i="1"/>
  <c r="BV606" i="1"/>
  <c r="BU606" i="1"/>
  <c r="BW605" i="1"/>
  <c r="BV605" i="1"/>
  <c r="BU605" i="1"/>
  <c r="BW604" i="1"/>
  <c r="BV604" i="1"/>
  <c r="BU604" i="1"/>
  <c r="BW603" i="1"/>
  <c r="BV603" i="1"/>
  <c r="BU603" i="1"/>
  <c r="BW602" i="1"/>
  <c r="BV602" i="1"/>
  <c r="BU602" i="1"/>
  <c r="BW601" i="1"/>
  <c r="BV601" i="1"/>
  <c r="BU601" i="1"/>
  <c r="BW600" i="1"/>
  <c r="BV600" i="1"/>
  <c r="BU600" i="1"/>
  <c r="BW599" i="1"/>
  <c r="BV599" i="1"/>
  <c r="BU599" i="1"/>
  <c r="BW598" i="1"/>
  <c r="BV598" i="1"/>
  <c r="BU598" i="1"/>
  <c r="BW597" i="1"/>
  <c r="BV597" i="1"/>
  <c r="BU597" i="1"/>
  <c r="BW596" i="1"/>
  <c r="BV596" i="1"/>
  <c r="BU596" i="1"/>
  <c r="BW595" i="1"/>
  <c r="BV595" i="1"/>
  <c r="BU595" i="1"/>
  <c r="BW594" i="1"/>
  <c r="BV594" i="1"/>
  <c r="BU594" i="1"/>
  <c r="BW593" i="1"/>
  <c r="BV593" i="1"/>
  <c r="BU593" i="1"/>
  <c r="BW592" i="1"/>
  <c r="BV592" i="1"/>
  <c r="BU592" i="1"/>
  <c r="BW591" i="1"/>
  <c r="BV591" i="1"/>
  <c r="BU591" i="1"/>
  <c r="BW590" i="1"/>
  <c r="BV590" i="1"/>
  <c r="BU590" i="1"/>
  <c r="BW588" i="1"/>
  <c r="BV588" i="1"/>
  <c r="BU588" i="1"/>
  <c r="BW587" i="1"/>
  <c r="BV587" i="1"/>
  <c r="BU587" i="1"/>
  <c r="BW586" i="1"/>
  <c r="BV586" i="1"/>
  <c r="BU586" i="1"/>
  <c r="BW585" i="1"/>
  <c r="BV585" i="1"/>
  <c r="BU585" i="1"/>
  <c r="BW584" i="1"/>
  <c r="BV584" i="1"/>
  <c r="BU584" i="1"/>
  <c r="BW583" i="1"/>
  <c r="BV583" i="1"/>
  <c r="BU583" i="1"/>
  <c r="BW582" i="1"/>
  <c r="BV582" i="1"/>
  <c r="BU582" i="1"/>
  <c r="BW581" i="1"/>
  <c r="BV581" i="1"/>
  <c r="BU581" i="1"/>
  <c r="BW580" i="1"/>
  <c r="BV580" i="1"/>
  <c r="BU580" i="1"/>
  <c r="BW579" i="1"/>
  <c r="BV579" i="1"/>
  <c r="BU579" i="1"/>
  <c r="BW578" i="1"/>
  <c r="BV578" i="1"/>
  <c r="BU578" i="1"/>
  <c r="BW577" i="1"/>
  <c r="BV577" i="1"/>
  <c r="BU577" i="1"/>
  <c r="BW576" i="1"/>
  <c r="BV576" i="1"/>
  <c r="BU576" i="1"/>
  <c r="BW575" i="1"/>
  <c r="BV575" i="1"/>
  <c r="BU575" i="1"/>
  <c r="BW574" i="1"/>
  <c r="BV574" i="1"/>
  <c r="BU574" i="1"/>
  <c r="BW573" i="1"/>
  <c r="BV573" i="1"/>
  <c r="BU573" i="1"/>
  <c r="BW572" i="1"/>
  <c r="BV572" i="1"/>
  <c r="BU572" i="1"/>
  <c r="BW571" i="1"/>
  <c r="BV571" i="1"/>
  <c r="BU571" i="1"/>
  <c r="BW570" i="1"/>
  <c r="BV570" i="1"/>
  <c r="BU570" i="1"/>
  <c r="BW569" i="1"/>
  <c r="BV569" i="1"/>
  <c r="BU569" i="1"/>
  <c r="BW568" i="1"/>
  <c r="BV568" i="1"/>
  <c r="BU568" i="1"/>
  <c r="BW567" i="1"/>
  <c r="BV567" i="1"/>
  <c r="BU567" i="1"/>
  <c r="BW566" i="1"/>
  <c r="BV566" i="1"/>
  <c r="BU566" i="1"/>
  <c r="BW565" i="1"/>
  <c r="BV565" i="1"/>
  <c r="BU565" i="1"/>
  <c r="BW564" i="1"/>
  <c r="BV564" i="1"/>
  <c r="BU564" i="1"/>
  <c r="BW563" i="1"/>
  <c r="BV563" i="1"/>
  <c r="BU563" i="1"/>
  <c r="BW562" i="1"/>
  <c r="BV562" i="1"/>
  <c r="BU562" i="1"/>
  <c r="BW561" i="1"/>
  <c r="BV561" i="1"/>
  <c r="BU561" i="1"/>
  <c r="BW560" i="1"/>
  <c r="BV560" i="1"/>
  <c r="BU560" i="1"/>
  <c r="BW559" i="1"/>
  <c r="BV559" i="1"/>
  <c r="BU559" i="1"/>
  <c r="BW558" i="1"/>
  <c r="BV558" i="1"/>
  <c r="BU558" i="1"/>
  <c r="BW557" i="1"/>
  <c r="BV557" i="1"/>
  <c r="BU557" i="1"/>
  <c r="BW556" i="1"/>
  <c r="BV556" i="1"/>
  <c r="BU556" i="1"/>
  <c r="BW555" i="1"/>
  <c r="BV555" i="1"/>
  <c r="BU555" i="1"/>
  <c r="BW554" i="1"/>
  <c r="BV554" i="1"/>
  <c r="BU554" i="1"/>
  <c r="BW553" i="1"/>
  <c r="BV553" i="1"/>
  <c r="BU553" i="1"/>
  <c r="BW552" i="1"/>
  <c r="BV552" i="1"/>
  <c r="BU552" i="1"/>
  <c r="BW551" i="1"/>
  <c r="BV551" i="1"/>
  <c r="BU551" i="1"/>
  <c r="BW543" i="1"/>
  <c r="BV543" i="1"/>
  <c r="BU543" i="1"/>
  <c r="BW542" i="1"/>
  <c r="BV542" i="1"/>
  <c r="BU542" i="1"/>
  <c r="BW541" i="1"/>
  <c r="BV541" i="1"/>
  <c r="BU541" i="1"/>
  <c r="BW540" i="1"/>
  <c r="BV540" i="1"/>
  <c r="BU540" i="1"/>
  <c r="BW539" i="1"/>
  <c r="BV539" i="1"/>
  <c r="BU539" i="1"/>
  <c r="BW538" i="1"/>
  <c r="BV538" i="1"/>
  <c r="BU538" i="1"/>
  <c r="BW537" i="1"/>
  <c r="BV537" i="1"/>
  <c r="BU537" i="1"/>
  <c r="BW536" i="1"/>
  <c r="BV536" i="1"/>
  <c r="BU536" i="1"/>
  <c r="BW535" i="1"/>
  <c r="BV535" i="1"/>
  <c r="BU535" i="1"/>
  <c r="BW534" i="1"/>
  <c r="BV534" i="1"/>
  <c r="BU534" i="1"/>
  <c r="BW533" i="1"/>
  <c r="BV533" i="1"/>
  <c r="BU533" i="1"/>
  <c r="BW532" i="1"/>
  <c r="BV532" i="1"/>
  <c r="BU532" i="1"/>
  <c r="BW531" i="1"/>
  <c r="BV531" i="1"/>
  <c r="BU531" i="1"/>
  <c r="BW530" i="1"/>
  <c r="BV530" i="1"/>
  <c r="BU530" i="1"/>
  <c r="BW529" i="1"/>
  <c r="BV529" i="1"/>
  <c r="BU529" i="1"/>
  <c r="BW528" i="1"/>
  <c r="BV528" i="1"/>
  <c r="BU528" i="1"/>
  <c r="BW527" i="1"/>
  <c r="BV527" i="1"/>
  <c r="BU527" i="1"/>
  <c r="BW526" i="1"/>
  <c r="BV526" i="1"/>
  <c r="BU526" i="1"/>
  <c r="BW525" i="1"/>
  <c r="BV525" i="1"/>
  <c r="BU525" i="1"/>
  <c r="BW524" i="1"/>
  <c r="BV524" i="1"/>
  <c r="BU524" i="1"/>
  <c r="BW523" i="1"/>
  <c r="BV523" i="1"/>
  <c r="BU523" i="1"/>
  <c r="BW522" i="1"/>
  <c r="BV522" i="1"/>
  <c r="BU522" i="1"/>
  <c r="BW521" i="1"/>
  <c r="BV521" i="1"/>
  <c r="BU521" i="1"/>
  <c r="BW520" i="1"/>
  <c r="BV520" i="1"/>
  <c r="BU520" i="1"/>
  <c r="BW519" i="1"/>
  <c r="BV519" i="1"/>
  <c r="BU519" i="1"/>
  <c r="BW518" i="1"/>
  <c r="BV518" i="1"/>
  <c r="BU518" i="1"/>
  <c r="BW517" i="1"/>
  <c r="BV517" i="1"/>
  <c r="BU517" i="1"/>
  <c r="BW516" i="1"/>
  <c r="BV516" i="1"/>
  <c r="BU516" i="1"/>
  <c r="BW515" i="1"/>
  <c r="BV515" i="1"/>
  <c r="BU515" i="1"/>
  <c r="BW514" i="1"/>
  <c r="BV514" i="1"/>
  <c r="BU514" i="1"/>
  <c r="BW513" i="1"/>
  <c r="BV513" i="1"/>
  <c r="BU513" i="1"/>
  <c r="BW512" i="1"/>
  <c r="BV512" i="1"/>
  <c r="BU512" i="1"/>
  <c r="BW511" i="1"/>
  <c r="BV511" i="1"/>
  <c r="BU511" i="1"/>
  <c r="BW510" i="1"/>
  <c r="BV510" i="1"/>
  <c r="BU510" i="1"/>
  <c r="BW508" i="1"/>
  <c r="BV508" i="1"/>
  <c r="BU508" i="1"/>
  <c r="BW507" i="1"/>
  <c r="BV507" i="1"/>
  <c r="BU507" i="1"/>
  <c r="BW506" i="1"/>
  <c r="BV506" i="1"/>
  <c r="BU506" i="1"/>
  <c r="BW505" i="1"/>
  <c r="BV505" i="1"/>
  <c r="BU505" i="1"/>
  <c r="BW504" i="1"/>
  <c r="BV504" i="1"/>
  <c r="BU504" i="1"/>
  <c r="BW503" i="1"/>
  <c r="BV503" i="1"/>
  <c r="BU503" i="1"/>
  <c r="BW502" i="1"/>
  <c r="BV502" i="1"/>
  <c r="BU502" i="1"/>
  <c r="BW501" i="1"/>
  <c r="BV501" i="1"/>
  <c r="BU501" i="1"/>
  <c r="BW500" i="1"/>
  <c r="BV500" i="1"/>
  <c r="BU500" i="1"/>
  <c r="BW499" i="1"/>
  <c r="BV499" i="1"/>
  <c r="BU499" i="1"/>
  <c r="BW498" i="1"/>
  <c r="BV498" i="1"/>
  <c r="BU498" i="1"/>
  <c r="BW497" i="1"/>
  <c r="BV497" i="1"/>
  <c r="BU497" i="1"/>
  <c r="BW496" i="1"/>
  <c r="BV496" i="1"/>
  <c r="BU496" i="1"/>
  <c r="BW495" i="1"/>
  <c r="BV495" i="1"/>
  <c r="BU495" i="1"/>
  <c r="BW494" i="1"/>
  <c r="BV494" i="1"/>
  <c r="BU494" i="1"/>
  <c r="BW493" i="1"/>
  <c r="BV493" i="1"/>
  <c r="BU493" i="1"/>
  <c r="BW492" i="1"/>
  <c r="BV492" i="1"/>
  <c r="BU492" i="1"/>
  <c r="BW491" i="1"/>
  <c r="BV491" i="1"/>
  <c r="BU491" i="1"/>
  <c r="BW490" i="1"/>
  <c r="BV490" i="1"/>
  <c r="BU490" i="1"/>
  <c r="BW489" i="1"/>
  <c r="BV489" i="1"/>
  <c r="BU489" i="1"/>
  <c r="BW488" i="1"/>
  <c r="BV488" i="1"/>
  <c r="BU488" i="1"/>
  <c r="BW487" i="1"/>
  <c r="BV487" i="1"/>
  <c r="BU487" i="1"/>
  <c r="BW486" i="1"/>
  <c r="BV486" i="1"/>
  <c r="BU486" i="1"/>
  <c r="BW485" i="1"/>
  <c r="BV485" i="1"/>
  <c r="BU485" i="1"/>
  <c r="BW484" i="1"/>
  <c r="BV484" i="1"/>
  <c r="BU484" i="1"/>
  <c r="BW483" i="1"/>
  <c r="BV483" i="1"/>
  <c r="BU483" i="1"/>
  <c r="BW482" i="1"/>
  <c r="BV482" i="1"/>
  <c r="BU482" i="1"/>
  <c r="BW481" i="1"/>
  <c r="BV481" i="1"/>
  <c r="BU481" i="1"/>
  <c r="BW480" i="1"/>
  <c r="BV480" i="1"/>
  <c r="BU480" i="1"/>
  <c r="BW479" i="1"/>
  <c r="BV479" i="1"/>
  <c r="BU479" i="1"/>
  <c r="BW478" i="1"/>
  <c r="BV478" i="1"/>
  <c r="BU478" i="1"/>
  <c r="BW477" i="1"/>
  <c r="BV477" i="1"/>
  <c r="BU477" i="1"/>
  <c r="BW476" i="1"/>
  <c r="BV476" i="1"/>
  <c r="BU476" i="1"/>
  <c r="BW475" i="1"/>
  <c r="BV475" i="1"/>
  <c r="BU475" i="1"/>
  <c r="BW473" i="1"/>
  <c r="BV473" i="1"/>
  <c r="BU473" i="1"/>
  <c r="BW472" i="1"/>
  <c r="BV472" i="1"/>
  <c r="BU472" i="1"/>
  <c r="BW471" i="1"/>
  <c r="BV471" i="1"/>
  <c r="BU471" i="1"/>
  <c r="BW470" i="1"/>
  <c r="BV470" i="1"/>
  <c r="BU470" i="1"/>
  <c r="BW469" i="1"/>
  <c r="BV469" i="1"/>
  <c r="BU469" i="1"/>
  <c r="BW468" i="1"/>
  <c r="BV468" i="1"/>
  <c r="BU468" i="1"/>
  <c r="BW467" i="1"/>
  <c r="BV467" i="1"/>
  <c r="BU467" i="1"/>
  <c r="BW466" i="1"/>
  <c r="BV466" i="1"/>
  <c r="BU466" i="1"/>
  <c r="BW465" i="1"/>
  <c r="BV465" i="1"/>
  <c r="BU465" i="1"/>
  <c r="BW464" i="1"/>
  <c r="BV464" i="1"/>
  <c r="BU464" i="1"/>
  <c r="BW463" i="1"/>
  <c r="BV463" i="1"/>
  <c r="BU463" i="1"/>
  <c r="BW462" i="1"/>
  <c r="BV462" i="1"/>
  <c r="BU462" i="1"/>
  <c r="BW461" i="1"/>
  <c r="BV461" i="1"/>
  <c r="BU461" i="1"/>
  <c r="BW460" i="1"/>
  <c r="BV460" i="1"/>
  <c r="BU460" i="1"/>
  <c r="BW459" i="1"/>
  <c r="BV459" i="1"/>
  <c r="BU459" i="1"/>
  <c r="BW458" i="1"/>
  <c r="BV458" i="1"/>
  <c r="BU458" i="1"/>
  <c r="BW457" i="1"/>
  <c r="BV457" i="1"/>
  <c r="BU457" i="1"/>
  <c r="BW456" i="1"/>
  <c r="BV456" i="1"/>
  <c r="BU456" i="1"/>
  <c r="BW455" i="1"/>
  <c r="BV455" i="1"/>
  <c r="BU455" i="1"/>
  <c r="BW454" i="1"/>
  <c r="BV454" i="1"/>
  <c r="BU454" i="1"/>
  <c r="BW453" i="1"/>
  <c r="BV453" i="1"/>
  <c r="BU453" i="1"/>
  <c r="BW452" i="1"/>
  <c r="BV452" i="1"/>
  <c r="BU452" i="1"/>
  <c r="BW451" i="1"/>
  <c r="BV451" i="1"/>
  <c r="BU451" i="1"/>
  <c r="BW450" i="1"/>
  <c r="BV450" i="1"/>
  <c r="BU450" i="1"/>
  <c r="BW449" i="1"/>
  <c r="BV449" i="1"/>
  <c r="BU449" i="1"/>
  <c r="BW448" i="1"/>
  <c r="BV448" i="1"/>
  <c r="BU448" i="1"/>
  <c r="BW447" i="1"/>
  <c r="BV447" i="1"/>
  <c r="BU447" i="1"/>
  <c r="BW446" i="1"/>
  <c r="BV446" i="1"/>
  <c r="BU446" i="1"/>
  <c r="BW445" i="1"/>
  <c r="BV445" i="1"/>
  <c r="BU445" i="1"/>
  <c r="BW444" i="1"/>
  <c r="BV444" i="1"/>
  <c r="BU444" i="1"/>
  <c r="BW443" i="1"/>
  <c r="BV443" i="1"/>
  <c r="BU443" i="1"/>
  <c r="BW442" i="1"/>
  <c r="BV442" i="1"/>
  <c r="BU442" i="1"/>
  <c r="BW441" i="1"/>
  <c r="BV441" i="1"/>
  <c r="BU441" i="1"/>
  <c r="BW440" i="1"/>
  <c r="BV440" i="1"/>
  <c r="BU440" i="1"/>
  <c r="BW439" i="1"/>
  <c r="BV439" i="1"/>
  <c r="BU439" i="1"/>
  <c r="BW438" i="1"/>
  <c r="BV438" i="1"/>
  <c r="BU438" i="1"/>
  <c r="BW437" i="1"/>
  <c r="BV437" i="1"/>
  <c r="BU437" i="1"/>
  <c r="BW436" i="1"/>
  <c r="BV436" i="1"/>
  <c r="BU436" i="1"/>
  <c r="BW435" i="1"/>
  <c r="BV435" i="1"/>
  <c r="BU435" i="1"/>
  <c r="BW434" i="1"/>
  <c r="BV434" i="1"/>
  <c r="BU434" i="1"/>
  <c r="BW433" i="1"/>
  <c r="BV433" i="1"/>
  <c r="BU433" i="1"/>
  <c r="BW432" i="1"/>
  <c r="BV432" i="1"/>
  <c r="BU432" i="1"/>
  <c r="BW431" i="1"/>
  <c r="BV431" i="1"/>
  <c r="BU431" i="1"/>
  <c r="BW430" i="1"/>
  <c r="BV430" i="1"/>
  <c r="BU430" i="1"/>
  <c r="BW398" i="1"/>
  <c r="BV398" i="1"/>
  <c r="BU398" i="1"/>
  <c r="BW397" i="1"/>
  <c r="BV397" i="1"/>
  <c r="BU397" i="1"/>
  <c r="BW396" i="1"/>
  <c r="BV396" i="1"/>
  <c r="BU396" i="1"/>
  <c r="BW395" i="1"/>
  <c r="BV395" i="1"/>
  <c r="BU395" i="1"/>
  <c r="BW394" i="1"/>
  <c r="BV394" i="1"/>
  <c r="BU394" i="1"/>
  <c r="BW393" i="1"/>
  <c r="BV393" i="1"/>
  <c r="BU393" i="1"/>
  <c r="BW392" i="1"/>
  <c r="BV392" i="1"/>
  <c r="BU392" i="1"/>
  <c r="BW391" i="1"/>
  <c r="BV391" i="1"/>
  <c r="BU391" i="1"/>
  <c r="BW390" i="1"/>
  <c r="BV390" i="1"/>
  <c r="BU390" i="1"/>
  <c r="BW389" i="1"/>
  <c r="BV389" i="1"/>
  <c r="BU389" i="1"/>
  <c r="BW388" i="1"/>
  <c r="BV388" i="1"/>
  <c r="BU388" i="1"/>
  <c r="BW387" i="1"/>
  <c r="BV387" i="1"/>
  <c r="BU387" i="1"/>
  <c r="BW386" i="1"/>
  <c r="BV386" i="1"/>
  <c r="BU386" i="1"/>
  <c r="BW385" i="1"/>
  <c r="BV385" i="1"/>
  <c r="BU385" i="1"/>
  <c r="BW384" i="1"/>
  <c r="BV384" i="1"/>
  <c r="BU384" i="1"/>
  <c r="BW383" i="1"/>
  <c r="BV383" i="1"/>
  <c r="BU383" i="1"/>
  <c r="BW382" i="1"/>
  <c r="BV382" i="1"/>
  <c r="BU382" i="1"/>
  <c r="BW381" i="1"/>
  <c r="BV381" i="1"/>
  <c r="BU381" i="1"/>
  <c r="BW380" i="1"/>
  <c r="BV380" i="1"/>
  <c r="BU380" i="1"/>
  <c r="BW379" i="1"/>
  <c r="BV379" i="1"/>
  <c r="BU379" i="1"/>
  <c r="BW378" i="1"/>
  <c r="BV378" i="1"/>
  <c r="BU378" i="1"/>
  <c r="BW377" i="1"/>
  <c r="BV377" i="1"/>
  <c r="BU377" i="1"/>
  <c r="BW376" i="1"/>
  <c r="BV376" i="1"/>
  <c r="BU376" i="1"/>
  <c r="BW375" i="1"/>
  <c r="BV375" i="1"/>
  <c r="BU375" i="1"/>
  <c r="BW374" i="1"/>
  <c r="BV374" i="1"/>
  <c r="BU374" i="1"/>
  <c r="BW373" i="1"/>
  <c r="BV373" i="1"/>
  <c r="BU373" i="1"/>
  <c r="BW372" i="1"/>
  <c r="BV372" i="1"/>
  <c r="BU372" i="1"/>
  <c r="BW371" i="1"/>
  <c r="BV371" i="1"/>
  <c r="BU371" i="1"/>
  <c r="BW370" i="1"/>
  <c r="BV370" i="1"/>
  <c r="BU370" i="1"/>
  <c r="BW369" i="1"/>
  <c r="BV369" i="1"/>
  <c r="BU369" i="1"/>
  <c r="BW368" i="1"/>
  <c r="BV368" i="1"/>
  <c r="BU368" i="1"/>
  <c r="BW367" i="1"/>
  <c r="BV367" i="1"/>
  <c r="BU367" i="1"/>
  <c r="BW366" i="1"/>
  <c r="BV366" i="1"/>
  <c r="BU366" i="1"/>
  <c r="BW365" i="1"/>
  <c r="BV365" i="1"/>
  <c r="BU365" i="1"/>
  <c r="BW364" i="1"/>
  <c r="BV364" i="1"/>
  <c r="BU364" i="1"/>
  <c r="BW363" i="1"/>
  <c r="BV363" i="1"/>
  <c r="BU363" i="1"/>
  <c r="BW362" i="1"/>
  <c r="BV362" i="1"/>
  <c r="BU362" i="1"/>
  <c r="BW361" i="1"/>
  <c r="BV361" i="1"/>
  <c r="BU361" i="1"/>
  <c r="BW360" i="1"/>
  <c r="BV360" i="1"/>
  <c r="BU360" i="1"/>
  <c r="BW359" i="1"/>
  <c r="BV359" i="1"/>
  <c r="BU359" i="1"/>
  <c r="BW358" i="1"/>
  <c r="BV358" i="1"/>
  <c r="BU358" i="1"/>
  <c r="BW357" i="1"/>
  <c r="BV357" i="1"/>
  <c r="BU357" i="1"/>
  <c r="BW356" i="1"/>
  <c r="BV356" i="1"/>
  <c r="BU356" i="1"/>
  <c r="BW355" i="1"/>
  <c r="BV355" i="1"/>
  <c r="BU355" i="1"/>
  <c r="BW354" i="1"/>
  <c r="BV354" i="1"/>
  <c r="BU354" i="1"/>
  <c r="BW353" i="1"/>
  <c r="BV353" i="1"/>
  <c r="BU353" i="1"/>
  <c r="BW352" i="1"/>
  <c r="BV352" i="1"/>
  <c r="BU352" i="1"/>
  <c r="BW351" i="1"/>
  <c r="BV351" i="1"/>
  <c r="BU351" i="1"/>
  <c r="BW350" i="1"/>
  <c r="BV350" i="1"/>
  <c r="BU350" i="1"/>
  <c r="BW349" i="1"/>
  <c r="BV349" i="1"/>
  <c r="BU349" i="1"/>
  <c r="BW348" i="1"/>
  <c r="BV348" i="1"/>
  <c r="BU348" i="1"/>
  <c r="BW347" i="1"/>
  <c r="BV347" i="1"/>
  <c r="BU347" i="1"/>
  <c r="BW346" i="1"/>
  <c r="BV346" i="1"/>
  <c r="BU346" i="1"/>
  <c r="BW345" i="1"/>
  <c r="BV345" i="1"/>
  <c r="BU345" i="1"/>
  <c r="BW344" i="1"/>
  <c r="BV344" i="1"/>
  <c r="BU344" i="1"/>
  <c r="BW343" i="1"/>
  <c r="BV343" i="1"/>
  <c r="BU343" i="1"/>
  <c r="BW342" i="1"/>
  <c r="BV342" i="1"/>
  <c r="BU342" i="1"/>
  <c r="BV341" i="1"/>
  <c r="BU341" i="1"/>
  <c r="BV2" i="1"/>
  <c r="BU2" i="1"/>
  <c r="AJ334" i="1" l="1"/>
  <c r="AJ308" i="1"/>
  <c r="AJ307" i="1"/>
  <c r="AJ306" i="1"/>
  <c r="AJ305" i="1"/>
  <c r="AJ304" i="1"/>
  <c r="AJ303" i="1"/>
  <c r="AJ302" i="1"/>
  <c r="AJ301" i="1"/>
  <c r="AJ300" i="1"/>
  <c r="AJ299" i="1"/>
  <c r="AJ253" i="1"/>
  <c r="AJ252" i="1"/>
  <c r="AJ251" i="1"/>
  <c r="AJ249" i="1"/>
  <c r="AJ248" i="1"/>
  <c r="AJ247" i="1"/>
  <c r="AJ246" i="1"/>
  <c r="AJ244" i="1"/>
  <c r="AJ234" i="1"/>
  <c r="AJ191" i="1"/>
  <c r="AJ190" i="1"/>
  <c r="AJ189" i="1"/>
  <c r="AJ188" i="1"/>
  <c r="AJ177" i="1"/>
  <c r="AJ176" i="1"/>
  <c r="AJ175" i="1"/>
  <c r="AJ174" i="1"/>
  <c r="AJ173" i="1"/>
  <c r="AJ172" i="1"/>
  <c r="AJ171" i="1"/>
  <c r="AJ170" i="1"/>
  <c r="AJ169" i="1"/>
  <c r="AJ167" i="1"/>
  <c r="AJ166" i="1"/>
  <c r="AJ165" i="1"/>
  <c r="AJ164" i="1"/>
  <c r="AJ163" i="1"/>
  <c r="AJ162" i="1"/>
  <c r="AJ161" i="1"/>
  <c r="AJ160" i="1"/>
  <c r="AJ159" i="1"/>
  <c r="AJ158" i="1"/>
  <c r="AJ157" i="1"/>
  <c r="AJ156" i="1"/>
  <c r="AJ139" i="1"/>
  <c r="AJ138" i="1"/>
  <c r="AJ137" i="1"/>
  <c r="AJ136" i="1"/>
  <c r="AJ135" i="1"/>
  <c r="AJ134" i="1"/>
  <c r="AJ133" i="1"/>
  <c r="AJ132" i="1"/>
  <c r="AJ131" i="1"/>
  <c r="AJ130" i="1"/>
  <c r="AJ129" i="1"/>
  <c r="AJ121" i="1"/>
  <c r="AJ120" i="1"/>
  <c r="AJ119" i="1"/>
  <c r="AJ117" i="1"/>
  <c r="AJ116" i="1"/>
  <c r="AJ108" i="1"/>
  <c r="F108" i="1"/>
  <c r="AJ107" i="1"/>
  <c r="F107" i="1"/>
  <c r="AJ106" i="1"/>
  <c r="F106" i="1"/>
  <c r="AJ105" i="1"/>
  <c r="F105" i="1"/>
  <c r="AJ104" i="1"/>
  <c r="F104" i="1"/>
  <c r="AJ102" i="1"/>
  <c r="AJ101" i="1"/>
  <c r="AJ100" i="1"/>
  <c r="AJ99" i="1"/>
  <c r="F99" i="1"/>
  <c r="AJ98" i="1"/>
  <c r="F98" i="1"/>
  <c r="AJ97" i="1"/>
  <c r="F97" i="1"/>
  <c r="AJ96" i="1"/>
  <c r="F96" i="1"/>
  <c r="AJ95" i="1"/>
  <c r="F95" i="1"/>
  <c r="AJ94" i="1"/>
  <c r="F94" i="1"/>
  <c r="AJ93" i="1"/>
  <c r="F93" i="1"/>
  <c r="AJ92" i="1"/>
  <c r="F92" i="1"/>
  <c r="AJ91" i="1"/>
  <c r="F91" i="1"/>
  <c r="AJ90" i="1"/>
  <c r="F90" i="1"/>
  <c r="AJ89" i="1"/>
  <c r="F89" i="1"/>
  <c r="AJ88" i="1"/>
  <c r="F88" i="1"/>
  <c r="AJ65" i="1"/>
  <c r="F65" i="1"/>
  <c r="AJ64" i="1"/>
  <c r="F64" i="1"/>
  <c r="AJ63" i="1"/>
  <c r="F63" i="1"/>
  <c r="AJ62" i="1"/>
  <c r="F62" i="1"/>
  <c r="AJ61" i="1"/>
  <c r="F61" i="1"/>
  <c r="AJ60" i="1"/>
  <c r="F60" i="1"/>
  <c r="AJ59" i="1"/>
  <c r="F59" i="1"/>
  <c r="AJ58" i="1"/>
  <c r="F58" i="1"/>
  <c r="AJ52" i="1"/>
  <c r="AJ51" i="1"/>
  <c r="AJ50" i="1"/>
  <c r="F50" i="1"/>
  <c r="AJ49" i="1"/>
  <c r="F49" i="1"/>
  <c r="AJ48" i="1"/>
  <c r="F48" i="1"/>
  <c r="AJ47" i="1"/>
  <c r="F47" i="1"/>
  <c r="AJ46" i="1"/>
  <c r="F46" i="1"/>
  <c r="AJ45" i="1"/>
  <c r="F45" i="1"/>
  <c r="AJ44" i="1"/>
  <c r="AJ43" i="1"/>
  <c r="F43" i="1"/>
  <c r="AJ42" i="1"/>
  <c r="F42" i="1"/>
  <c r="AJ41" i="1"/>
  <c r="F41" i="1"/>
  <c r="AJ26" i="1"/>
  <c r="AJ25" i="1"/>
  <c r="AJ24" i="1"/>
  <c r="AJ23" i="1"/>
  <c r="AJ22" i="1"/>
  <c r="F22" i="1"/>
  <c r="AJ21" i="1"/>
  <c r="F21" i="1"/>
  <c r="AJ20" i="1"/>
  <c r="F20" i="1"/>
  <c r="AJ19" i="1"/>
  <c r="F19" i="1"/>
  <c r="AJ18" i="1"/>
  <c r="F18" i="1"/>
  <c r="AJ17" i="1"/>
  <c r="F17" i="1"/>
  <c r="AJ16" i="1"/>
  <c r="F16" i="1"/>
  <c r="AJ15" i="1"/>
  <c r="F15" i="1"/>
  <c r="AJ14" i="1"/>
  <c r="F14" i="1"/>
  <c r="AJ13" i="1"/>
  <c r="F13" i="1"/>
  <c r="AJ12" i="1"/>
  <c r="F12" i="1"/>
  <c r="AJ11" i="1"/>
  <c r="F11" i="1"/>
  <c r="AJ10" i="1"/>
  <c r="F10" i="1"/>
  <c r="AJ9" i="1"/>
  <c r="F9" i="1"/>
  <c r="AJ8" i="1"/>
  <c r="F8" i="1"/>
  <c r="AJ7" i="1"/>
  <c r="F7" i="1"/>
  <c r="AJ6" i="1"/>
  <c r="F6" i="1"/>
  <c r="AJ5" i="1"/>
  <c r="F5" i="1"/>
  <c r="AJ4" i="1"/>
  <c r="F4" i="1"/>
  <c r="F101" i="1" l="1"/>
  <c r="F100" i="1"/>
  <c r="F102" i="1"/>
  <c r="F51" i="1"/>
  <c r="B36" i="2" l="1"/>
  <c r="B35" i="2"/>
  <c r="B41" i="2"/>
  <c r="B39" i="2" l="1"/>
  <c r="B38" i="2"/>
  <c r="B34" i="2" l="1"/>
  <c r="B40" i="2"/>
  <c r="B50" i="2" l="1"/>
  <c r="B49" i="2"/>
  <c r="B48" i="2"/>
  <c r="B47" i="2"/>
  <c r="B26" i="2"/>
  <c r="A7" i="9" l="1"/>
  <c r="B78" i="2" l="1"/>
  <c r="B77" i="2"/>
  <c r="B76" i="2"/>
  <c r="B75" i="2"/>
  <c r="B74" i="2"/>
  <c r="A73" i="2"/>
  <c r="A10" i="9" l="1"/>
  <c r="A128" i="2" l="1"/>
  <c r="A127" i="2"/>
  <c r="A126" i="2"/>
  <c r="A125" i="2"/>
  <c r="A102" i="2" l="1"/>
  <c r="A25" i="9"/>
  <c r="A6" i="9"/>
  <c r="A4" i="9"/>
  <c r="A5" i="9"/>
  <c r="C1" i="9"/>
  <c r="A1" i="9"/>
  <c r="A3" i="2" l="1"/>
  <c r="A24" i="2" l="1"/>
  <c r="A129" i="2" l="1"/>
  <c r="A124" i="2"/>
  <c r="A123" i="2"/>
  <c r="A122" i="2"/>
  <c r="A121" i="2"/>
  <c r="A120" i="2"/>
  <c r="A119" i="2"/>
  <c r="A118" i="2"/>
  <c r="A117" i="2"/>
  <c r="A116" i="2"/>
  <c r="A115" i="2"/>
  <c r="B114" i="2"/>
  <c r="A53" i="2" l="1"/>
  <c r="A81" i="2"/>
  <c r="A92" i="2" l="1"/>
  <c r="A87" i="2"/>
  <c r="A19" i="2"/>
  <c r="A14" i="2"/>
  <c r="B132" i="2" l="1"/>
  <c r="B133" i="2"/>
  <c r="BL3" i="1"/>
  <c r="BA3"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Ronald</author>
  </authors>
  <commentList>
    <comment ref="BB2" authorId="0" shapeId="0" xr:uid="{00000000-0006-0000-0000-000001000000}">
      <text>
        <r>
          <rPr>
            <b/>
            <sz val="9"/>
            <color indexed="81"/>
            <rFont val="Tahoma"/>
            <family val="2"/>
          </rPr>
          <t>Ronald:</t>
        </r>
        <r>
          <rPr>
            <sz val="9"/>
            <color indexed="81"/>
            <rFont val="Tahoma"/>
            <family val="2"/>
          </rPr>
          <t xml:space="preserve">
VV? = VerVallen?
VV! = Vervallen!</t>
        </r>
      </text>
    </comment>
    <comment ref="BC2" authorId="0" shapeId="0" xr:uid="{00000000-0006-0000-0000-000002000000}">
      <text>
        <r>
          <rPr>
            <b/>
            <sz val="9"/>
            <color rgb="FF000000"/>
            <rFont val="Tahoma"/>
            <family val="2"/>
          </rPr>
          <t>Ronald:</t>
        </r>
        <r>
          <rPr>
            <sz val="9"/>
            <color rgb="FF000000"/>
            <rFont val="Tahoma"/>
            <family val="2"/>
          </rPr>
          <t xml:space="preserve">
</t>
        </r>
        <r>
          <rPr>
            <sz val="9"/>
            <color rgb="FF000000"/>
            <rFont val="Tahoma"/>
            <family val="2"/>
          </rPr>
          <t xml:space="preserve">GW = GeWijzigd
</t>
        </r>
        <r>
          <rPr>
            <sz val="9"/>
            <color rgb="FF000000"/>
            <rFont val="Tahoma"/>
            <family val="2"/>
          </rPr>
          <t xml:space="preserve">HM = Huidige Meldingstekst
</t>
        </r>
        <r>
          <rPr>
            <sz val="9"/>
            <color rgb="FF000000"/>
            <rFont val="Tahoma"/>
            <family val="2"/>
          </rPr>
          <t xml:space="preserve">OW = Ongeveer Gelijk
</t>
        </r>
        <r>
          <rPr>
            <sz val="9"/>
            <color rgb="FF000000"/>
            <rFont val="Tahoma"/>
            <family val="2"/>
          </rPr>
          <t>VI = Variabele Invulling</t>
        </r>
      </text>
    </comment>
  </commentList>
</comments>
</file>

<file path=xl/sharedStrings.xml><?xml version="1.0" encoding="utf-8"?>
<sst xmlns="http://schemas.openxmlformats.org/spreadsheetml/2006/main" count="27689" uniqueCount="3171">
  <si>
    <t>Validatie</t>
  </si>
  <si>
    <t>Opdracht</t>
  </si>
  <si>
    <t>Melding aan</t>
  </si>
  <si>
    <t>Leveringsverzoek</t>
  </si>
  <si>
    <t>Blokkerend</t>
  </si>
  <si>
    <t>De aangeleverde informatie voldoet niet en kan niet worden verwerkt. De verwerking stopt.</t>
  </si>
  <si>
    <t>Verificatie</t>
  </si>
  <si>
    <t>Besluit</t>
  </si>
  <si>
    <t>BG</t>
  </si>
  <si>
    <t>Alleen het (input/output) bestand nodig om de controle uit te voeren, de geldigheid van het (input/output) bestand wordt gecontroleerd.
Voorbeelden: voldoet het aan schema, datumBekendmaking ligt in de toekomst, DatumIWT ligt na datumBekendmaking.</t>
  </si>
  <si>
    <t>Id</t>
  </si>
  <si>
    <t>n.v.t.</t>
  </si>
  <si>
    <t>TD</t>
  </si>
  <si>
    <t>Ja</t>
  </si>
  <si>
    <t>Nee</t>
  </si>
  <si>
    <t>Type</t>
  </si>
  <si>
    <t>Beschrijving</t>
  </si>
  <si>
    <t>TD (nw)</t>
  </si>
  <si>
    <t>LVBB0001</t>
  </si>
  <si>
    <t>Subject</t>
  </si>
  <si>
    <t>STOP bestand</t>
  </si>
  <si>
    <t>Validator</t>
  </si>
  <si>
    <t>LVBB-PUB</t>
  </si>
  <si>
    <t>&lt;?&gt;</t>
  </si>
  <si>
    <t>Regelingtype</t>
  </si>
  <si>
    <t>Ìdentificatie van melding (DSO-breed uniek)</t>
  </si>
  <si>
    <t>Opmerking</t>
  </si>
  <si>
    <t>Classificatie van mogelijke fout(en)</t>
  </si>
  <si>
    <t xml:space="preserve">Het niet voldoen aan additionele regels voor de output of evt. additionele meldingen in de verwerking van de input, wordt als een interne fout gezien: immers dit zou niet voor moeten komen: er is een fout/storing in de software opgetreden. Alle interne fouten worden niet gemeld aan het BG (immers zij kunnen hier niets mee)
</t>
  </si>
  <si>
    <t>intern</t>
  </si>
  <si>
    <t>Bevoegd Gezag (Ministerie/Provincie/Gemeente/Waterschap)</t>
  </si>
  <si>
    <t>Welke actor valideert desbetreffende validatieregel</t>
  </si>
  <si>
    <t>LVBB-BHK</t>
  </si>
  <si>
    <t xml:space="preserve">het Ozon component van DSO-LV </t>
  </si>
  <si>
    <t>Kadaster</t>
  </si>
  <si>
    <t>Wie ontvangt de melding?</t>
  </si>
  <si>
    <t xml:space="preserve">het generieke geo-validatiecomponent van het Kadaster </t>
  </si>
  <si>
    <t>LEGENDA</t>
  </si>
  <si>
    <t>Ernst</t>
  </si>
  <si>
    <t>Sprint</t>
  </si>
  <si>
    <t>Ozon</t>
  </si>
  <si>
    <t>Bron</t>
  </si>
  <si>
    <t>Validatie in desbetreffende Sprint(s) in desbetreffende PI gerealiseerd</t>
  </si>
  <si>
    <t>LVBB1022</t>
  </si>
  <si>
    <t>Plek/plaats in tabblad [Objectflow LVBB] en in tabblad [Gewenste procesflow]</t>
  </si>
  <si>
    <t>nvt</t>
  </si>
  <si>
    <t>IMOW bestand</t>
  </si>
  <si>
    <t>Officiële Publicatie</t>
  </si>
  <si>
    <t>Regelingversie</t>
  </si>
  <si>
    <t>Toestand</t>
  </si>
  <si>
    <t>Regelingversie/Toestand</t>
  </si>
  <si>
    <t>IIO bestand</t>
  </si>
  <si>
    <t>Met mutatie verwerkte wijzigingsbesluit(en) tot een nieuwe Regelingversie</t>
  </si>
  <si>
    <t>Combinatie van Regelingversie en/of Toestand</t>
  </si>
  <si>
    <t>Door consolidatie verwerkte Regelingversie tot een nieuwe Toestand</t>
  </si>
  <si>
    <t>Verwerkt bekend te maken (ontwerp)besluit</t>
  </si>
  <si>
    <t>Ontwerpbesluit of (vastgesteld) besluit c.q. 'definitief' besluit</t>
  </si>
  <si>
    <t>Verzoek van BG om aanlevering te verwerken volgens meegeleverde opdracht</t>
  </si>
  <si>
    <t>Opdracht om aanlevering te valideren, (valideren+)publiceren, in te trekken of te raadplegen</t>
  </si>
  <si>
    <t>Bestand met OP-data volgens STOP</t>
  </si>
  <si>
    <t>Bestand met OW-data</t>
  </si>
  <si>
    <t>Bestand met Informatief Informatie Object</t>
  </si>
  <si>
    <t>Niet van toepassing</t>
  </si>
  <si>
    <t>ontwerpbesluit Algemene Maatregel van Bestuur</t>
  </si>
  <si>
    <t>ontwerpbesluit Ministeriële regeling</t>
  </si>
  <si>
    <t xml:space="preserve">ontwerpbesluit Omgevingsplan </t>
  </si>
  <si>
    <t xml:space="preserve">ontwerpbesluit Omgevingsverordening </t>
  </si>
  <si>
    <t xml:space="preserve">ontwerpbesluit Waterschapsverordening </t>
  </si>
  <si>
    <t>Cel, regel of kolom met desbetreffende kleur heeft de volgende betekenis:</t>
  </si>
  <si>
    <t>onveranderde waarde</t>
  </si>
  <si>
    <t>gewijzigde waarde</t>
  </si>
  <si>
    <t>nieuwe waarde</t>
  </si>
  <si>
    <t>Celwaarde is onbekend of onzeker; moet nader uitgezocht worden</t>
  </si>
  <si>
    <t>Kleurgebruik overig</t>
  </si>
  <si>
    <t>Kleurgebruik kopregel</t>
  </si>
  <si>
    <t>Kolom, die zowel voor KOOP als voor DSO bestemd is</t>
  </si>
  <si>
    <t>Kolom, die (vooralsnog) alleen voor KOOP bestemd is</t>
  </si>
  <si>
    <t>Kolom, die alleen voor DSO bestemd is</t>
  </si>
  <si>
    <t>Kolom met hulpvelden o.a. voor sortering</t>
  </si>
  <si>
    <t>LVBB1508</t>
  </si>
  <si>
    <t>Richtlijn</t>
  </si>
  <si>
    <t>Advies en/of aanwijzing voor te volgen invulling, waarbij inhoud niet (geautomatiseerd) gevalideerd/geverifieerd wordt.</t>
  </si>
  <si>
    <t>Toegestane waarden:</t>
  </si>
  <si>
    <t>Richtlijn/Validatie/Verificatie</t>
  </si>
  <si>
    <t>Bron (of referentie, grondslag, herkomst)</t>
  </si>
  <si>
    <t>Werkafspraak</t>
  </si>
  <si>
    <t>PKI-Overheid</t>
  </si>
  <si>
    <t>Digikoppeling</t>
  </si>
  <si>
    <t>GML 3.2.1 SF2</t>
  </si>
  <si>
    <t>ETRS89</t>
  </si>
  <si>
    <t>RD</t>
  </si>
  <si>
    <t>OGAS DSO-LV</t>
  </si>
  <si>
    <t>STOP 1.0</t>
  </si>
  <si>
    <t>Doel</t>
  </si>
  <si>
    <t>Naamsconventie</t>
  </si>
  <si>
    <t>Flows</t>
  </si>
  <si>
    <t>IMOP 0.98-kern</t>
  </si>
  <si>
    <t>OwObject</t>
  </si>
  <si>
    <t>Object conform IMOW-schema</t>
  </si>
  <si>
    <t>OZON-API Response</t>
  </si>
  <si>
    <t xml:space="preserve">Output van API 'Toepasbaar Opvragen' van OZON </t>
  </si>
  <si>
    <t>Landelijke Voorziening Bekendmaken en Beschikbaarstellen</t>
  </si>
  <si>
    <t>OW-schema</t>
  </si>
  <si>
    <t>het IMOW-schema van Geonovum</t>
  </si>
  <si>
    <t>OW-schematron</t>
  </si>
  <si>
    <t>het OW-schematron van Geonovum</t>
  </si>
  <si>
    <t>RTR</t>
  </si>
  <si>
    <t>het validatieschema van het Register Toepasbare Regels (RTR)</t>
  </si>
  <si>
    <t>N.n.b.</t>
  </si>
  <si>
    <t>Nog niet bekend</t>
  </si>
  <si>
    <t>Controle</t>
  </si>
  <si>
    <t>Afbreken</t>
  </si>
  <si>
    <t>1.0</t>
  </si>
  <si>
    <t>TPOD 1.0</t>
  </si>
  <si>
    <t>IMOP 1.0</t>
  </si>
  <si>
    <t>Identificatie van de introductie van nieuwe of aangepaste regelgeving met één moment van inwerkingtreding, één moment waarop de regelgeving geldig wordt en eventueel één moment waarop de geldigheid van de regelgeving eindigt.</t>
  </si>
  <si>
    <t>Waarschuwing</t>
  </si>
  <si>
    <t>De aangeleverde informatie voldoet niet, maar is niet blokkerend voor de verwerking.</t>
  </si>
  <si>
    <t>N.t.b.</t>
  </si>
  <si>
    <t>Nader te bepalen</t>
  </si>
  <si>
    <t>LVBB</t>
  </si>
  <si>
    <r>
      <t xml:space="preserve">Programma </t>
    </r>
    <r>
      <rPr>
        <sz val="11"/>
        <color rgb="FFFF0000"/>
        <rFont val="Calibri"/>
        <family val="2"/>
        <scheme val="minor"/>
      </rPr>
      <t>[vooralsnog niet]</t>
    </r>
  </si>
  <si>
    <t>ontwerpbesluit Omgevingsvisie</t>
  </si>
  <si>
    <t>ontwerpbesluit Projectbesluit</t>
  </si>
  <si>
    <t>controle bij de aanlevering aan het Bronhouderkoppelvlak</t>
  </si>
  <si>
    <t>Kruis-controle</t>
  </si>
  <si>
    <t>controle op OP- en OW-elementen</t>
  </si>
  <si>
    <t>OP-controle</t>
  </si>
  <si>
    <t>controle op OP-elementen</t>
  </si>
  <si>
    <t>OW-controle</t>
  </si>
  <si>
    <t>controle op OW-elementen</t>
  </si>
  <si>
    <t>Rest-controle</t>
  </si>
  <si>
    <t>controle nader te bepalen of onbekend</t>
  </si>
  <si>
    <t>Welke controle is van toepassing op de (TPOD-)validatieregels</t>
  </si>
  <si>
    <t>Is de validatieregel geïmplementeerd in dit PI?</t>
  </si>
  <si>
    <t>Levering-controle</t>
  </si>
  <si>
    <t>STOP1900</t>
  </si>
  <si>
    <t>Opmerkingen</t>
  </si>
  <si>
    <t>Overig</t>
  </si>
  <si>
    <t>Overige (niet expliciet genoemde onderwerpen)</t>
  </si>
  <si>
    <t>Meldingstekst</t>
  </si>
  <si>
    <t>STOP 1.0.4</t>
  </si>
  <si>
    <t>STOP 1.0.3</t>
  </si>
  <si>
    <t>Uitleverdatum: 03-04-2020. Eerdere validaties o.b.v. eerdere versies (v0.97, v0.98-kern) zijn ook als v1.0 aangemerkt</t>
  </si>
  <si>
    <t>Uitleverdatum: 19-06-2020. Vanaf PI15 impact op validatiematrix</t>
  </si>
  <si>
    <t>tekst</t>
  </si>
  <si>
    <t>data</t>
  </si>
  <si>
    <t>geo</t>
  </si>
  <si>
    <t>symbolisatie</t>
  </si>
  <si>
    <t>aanlevering</t>
  </si>
  <si>
    <t>TD (vv)</t>
  </si>
  <si>
    <t>Informatief</t>
  </si>
  <si>
    <t>De aangeleverde informatie voldoet en is niet blokkerend voor de verwerking.</t>
  </si>
  <si>
    <t>Onderwerp (LVBB)</t>
  </si>
  <si>
    <t>Onderwerp (STOP)</t>
  </si>
  <si>
    <t>Regel of kolom is nieuw t.o.v. interne conceptversie</t>
  </si>
  <si>
    <r>
      <t xml:space="preserve">Cel, regel of kolom is onveranderd t.o.v. voorgaande </t>
    </r>
    <r>
      <rPr>
        <b/>
        <sz val="11"/>
        <color rgb="FFFF0000"/>
        <rFont val="Calibri"/>
        <family val="2"/>
        <scheme val="minor"/>
      </rPr>
      <t>opgeleverde</t>
    </r>
    <r>
      <rPr>
        <sz val="11"/>
        <color theme="1"/>
        <rFont val="Calibri"/>
        <family val="2"/>
        <scheme val="minor"/>
      </rPr>
      <t xml:space="preserve"> versie</t>
    </r>
  </si>
  <si>
    <r>
      <t xml:space="preserve">Cel is inhoudelijk gewijzigd t.o.v. voorgaande </t>
    </r>
    <r>
      <rPr>
        <b/>
        <sz val="11"/>
        <color rgb="FFFF0000"/>
        <rFont val="Calibri"/>
        <family val="2"/>
        <scheme val="minor"/>
      </rPr>
      <t>opgeleverde</t>
    </r>
    <r>
      <rPr>
        <sz val="11"/>
        <color theme="1"/>
        <rFont val="Calibri"/>
        <family val="2"/>
        <scheme val="minor"/>
      </rPr>
      <t xml:space="preserve"> versie</t>
    </r>
  </si>
  <si>
    <r>
      <t xml:space="preserve">Regel of kolom is nieuw t.o.v. voorgaande </t>
    </r>
    <r>
      <rPr>
        <b/>
        <sz val="11"/>
        <color rgb="FFFF0000"/>
        <rFont val="Calibri"/>
        <family val="2"/>
        <scheme val="minor"/>
      </rPr>
      <t>opgeleverde</t>
    </r>
    <r>
      <rPr>
        <sz val="11"/>
        <color theme="1"/>
        <rFont val="Calibri"/>
        <family val="2"/>
        <scheme val="minor"/>
      </rPr>
      <t xml:space="preserve"> versie</t>
    </r>
  </si>
  <si>
    <t>Valideren van Aanlevering + Opdracht (algemeen)</t>
  </si>
  <si>
    <t>Valideren Opdracht (OP-deel)</t>
  </si>
  <si>
    <t>Opstellen Referentierapporten (OW+GEO)</t>
  </si>
  <si>
    <t>Valideren Geometrie</t>
  </si>
  <si>
    <t>Valideren Besluit incl. Proefregistratie</t>
  </si>
  <si>
    <t>Valideren referentiële integriteit OW/OP</t>
  </si>
  <si>
    <t>Samenstellen Geo.zip (o.b.v. referentierapport Geo)</t>
  </si>
  <si>
    <t>Proefregistratie (tijdelijke objectvorming)</t>
  </si>
  <si>
    <r>
      <t xml:space="preserve">Te Doen: validatie </t>
    </r>
    <r>
      <rPr>
        <sz val="11"/>
        <color rgb="FFFF0000"/>
        <rFont val="Calibri"/>
        <family val="2"/>
        <scheme val="minor"/>
      </rPr>
      <t>was al eerder gerealiseerd, maar deze inhoudelijke wijziging wordt pas in volgend PI gerealiseerd</t>
    </r>
  </si>
  <si>
    <r>
      <t xml:space="preserve">Te Doen: </t>
    </r>
    <r>
      <rPr>
        <sz val="11"/>
        <color rgb="FFFF0000"/>
        <rFont val="Calibri"/>
        <family val="2"/>
        <scheme val="minor"/>
      </rPr>
      <t>validatie is nog NIET gerealiseerd in dit PI, maar wordt als nieuwe validatie in volgend PI gerealiseerd</t>
    </r>
  </si>
  <si>
    <r>
      <t xml:space="preserve">Te Doen: </t>
    </r>
    <r>
      <rPr>
        <sz val="11"/>
        <color rgb="FFFF0000"/>
        <rFont val="Calibri"/>
        <family val="2"/>
        <scheme val="minor"/>
      </rPr>
      <t>validatie was al eerder gerealiseerd en nu vervallen, maar verwijderdering wordt pas in volgend PI gerealiseerd</t>
    </r>
  </si>
  <si>
    <r>
      <t>Onderzoek naar/bevestigen van de juistheid waar meer dan het (input/output) bestand nodig om te verifiëren of aan de regel voldaan is.
Voorbeeld</t>
    </r>
    <r>
      <rPr>
        <sz val="11"/>
        <color rgb="FFFF0000"/>
        <rFont val="Calibri"/>
        <family val="2"/>
        <scheme val="minor"/>
      </rPr>
      <t>en</t>
    </r>
    <r>
      <rPr>
        <sz val="11"/>
        <color theme="1"/>
        <rFont val="Calibri"/>
        <family val="2"/>
        <scheme val="minor"/>
      </rPr>
      <t>: de combinatie OIN id en leveringId is uniek, het AKD ID is uniek, de DoelRegeling bestaat. Hiervoor moeten we controleren tegen de (id’s van de) al bestaande content binnen KOOP/LVBB en dat gaat dus verder dan de informatie uit betreffende bestand dat we aan het controleren zijn.</t>
    </r>
  </si>
  <si>
    <t>Kolom, die alleen voor DSO bestemd is t/m DSO-validatiematrix v1.0 (vooralsnog vanaf v1.1 niet meer nodig)</t>
  </si>
  <si>
    <t>Kolom met input van LVBB-team</t>
  </si>
  <si>
    <t>Kolom met input van PR34</t>
  </si>
  <si>
    <t>Kennisgeving</t>
  </si>
  <si>
    <t>Nader te bepalen en/of uit te zoeken</t>
  </si>
  <si>
    <t>Ambtelijke bekendmaking van het besluit of van de zakelijke inhoud ervan in de Staatscourant of in een van overheidswege uitgegeven blad (Staatsblad, Provinciaal blad, Waterschapsblad, Gemeenteblad)</t>
  </si>
  <si>
    <t>Niet (meer) in 1.1. Vervallen &lt;?&gt;</t>
  </si>
  <si>
    <t>Uitleverdatum: 30-10-2020. Vanaf PI16 S4 impact op validatiematrix</t>
  </si>
  <si>
    <t>IO bestand</t>
  </si>
  <si>
    <t>BHKV 1.0.4</t>
  </si>
  <si>
    <t>LVBB 1.0.4</t>
  </si>
  <si>
    <t>GIO/GML bestand</t>
  </si>
  <si>
    <t>Bestand met Geografisch Informatie Object of Geometrie zelf</t>
  </si>
  <si>
    <t>Bestand met een Informatie Object (GIO of IIO)</t>
  </si>
  <si>
    <t xml:space="preserve">   </t>
  </si>
  <si>
    <t>Is de validatieregel geïmplementeerd in (deze Sprint van) dit PI? (of eerder)</t>
  </si>
  <si>
    <t>Validatie is gerealiseerd in (deze Sprint van) dit PI (of eerder)</t>
  </si>
  <si>
    <t>Validatie is NIET gerealiseerd in (deze Sprint van) dit PI en verder, omdat validatie
- niet meer van toepassing is; en/of
- validatie vanaf dit PI in STOP v1.0.4 is opgenomen (en met XSD-validatie wordt uitgevoerd).</t>
  </si>
  <si>
    <t>LVBB 1.0</t>
  </si>
  <si>
    <t>LVBB 1.0.3</t>
  </si>
  <si>
    <t>code</t>
  </si>
  <si>
    <t>programma</t>
  </si>
  <si>
    <t>context</t>
  </si>
  <si>
    <t>extra-context</t>
  </si>
  <si>
    <t>Opmerking RL op gegenereerde validatie</t>
  </si>
  <si>
    <t>code?</t>
  </si>
  <si>
    <t>Documentatie-referenties</t>
  </si>
  <si>
    <t>Check</t>
  </si>
  <si>
    <t>regelnr</t>
  </si>
  <si>
    <t>Groep</t>
  </si>
  <si>
    <t>Respons/antwoord Johan</t>
  </si>
  <si>
    <t>Johan</t>
  </si>
  <si>
    <r>
      <t xml:space="preserve">Opmerking </t>
    </r>
    <r>
      <rPr>
        <b/>
        <sz val="11"/>
        <color rgb="FF0070C0"/>
        <rFont val="Calibri"/>
        <family val="2"/>
        <scheme val="minor"/>
      </rPr>
      <t>(met respons Johan)</t>
    </r>
  </si>
  <si>
    <t>Afwijkvergunning</t>
  </si>
  <si>
    <t>Dit wordt in DROP aangeleverd, verwerkt en aan de LVBB doorgegeven. De LVBB zorgt dan voor het doorleveren van een afwijkvergunning via PUP naar OZON</t>
  </si>
  <si>
    <r>
      <t xml:space="preserve">Validatieregel is eerder onderkend </t>
    </r>
    <r>
      <rPr>
        <sz val="11"/>
        <color rgb="FFFF0000"/>
        <rFont val="Calibri"/>
        <family val="2"/>
        <scheme val="minor"/>
      </rPr>
      <t>in voorgaande versie</t>
    </r>
    <r>
      <rPr>
        <sz val="11"/>
        <rFont val="Calibri"/>
        <family val="2"/>
        <scheme val="minor"/>
      </rPr>
      <t xml:space="preserve"> en gerealiseerd, maar gaat vervallen in een volgende versie van de validatiematrix en in een volgende PI-softwarerelease</t>
    </r>
  </si>
  <si>
    <r>
      <t xml:space="preserve">Validatieregel was onderkend </t>
    </r>
    <r>
      <rPr>
        <sz val="11"/>
        <color rgb="FFFF0000"/>
        <rFont val="Calibri"/>
        <family val="2"/>
        <scheme val="minor"/>
      </rPr>
      <t>in voorgaande versie</t>
    </r>
    <r>
      <rPr>
        <sz val="11"/>
        <rFont val="Calibri"/>
        <family val="2"/>
        <scheme val="minor"/>
      </rPr>
      <t xml:space="preserve"> en NIET in desbetreffende PI/Sprint gerealiseerd, maar is/wordt later opnieuw onderkend zodat deze validatie</t>
    </r>
    <r>
      <rPr>
        <u/>
        <sz val="11"/>
        <rFont val="Calibri"/>
        <family val="2"/>
        <scheme val="minor"/>
      </rPr>
      <t>regel</t>
    </r>
    <r>
      <rPr>
        <sz val="11"/>
        <rFont val="Calibri"/>
        <family val="2"/>
        <scheme val="minor"/>
      </rPr>
      <t xml:space="preserve"> gaat vervallen in een volgende versie van de validatiematrix</t>
    </r>
  </si>
  <si>
    <r>
      <t xml:space="preserve">Validatieregel is onderkend </t>
    </r>
    <r>
      <rPr>
        <sz val="11"/>
        <color rgb="FFFF0000"/>
        <rFont val="Calibri"/>
        <family val="2"/>
        <scheme val="minor"/>
      </rPr>
      <t>in voorgaande versie</t>
    </r>
    <r>
      <rPr>
        <sz val="11"/>
        <rFont val="Calibri"/>
        <family val="2"/>
        <scheme val="minor"/>
      </rPr>
      <t xml:space="preserve"> en NIET gerealiseerd, maar is hernoemd zodat deze validatie gaat vervallen in een volgende versie van de validatiematrix</t>
    </r>
  </si>
  <si>
    <r>
      <t xml:space="preserve">Validatieregel is </t>
    </r>
    <r>
      <rPr>
        <sz val="11"/>
        <color rgb="FFFF0000"/>
        <rFont val="Calibri"/>
        <family val="2"/>
        <scheme val="minor"/>
      </rPr>
      <t xml:space="preserve">alleen </t>
    </r>
    <r>
      <rPr>
        <sz val="11"/>
        <color theme="1"/>
        <rFont val="Calibri"/>
        <family val="2"/>
        <scheme val="minor"/>
      </rPr>
      <t xml:space="preserve">onderkend </t>
    </r>
    <r>
      <rPr>
        <sz val="11"/>
        <color rgb="FFFF0000"/>
        <rFont val="Calibri"/>
        <family val="2"/>
        <scheme val="minor"/>
      </rPr>
      <t>in voorgaande versie</t>
    </r>
    <r>
      <rPr>
        <sz val="11"/>
        <color theme="1"/>
        <rFont val="Calibri"/>
        <family val="2"/>
        <scheme val="minor"/>
      </rPr>
      <t xml:space="preserve">, maar is vervallen </t>
    </r>
    <r>
      <rPr>
        <sz val="11"/>
        <color rgb="FFFF0000"/>
        <rFont val="Calibri"/>
        <family val="2"/>
        <scheme val="minor"/>
      </rPr>
      <t>vanaf deze nieuwe versie</t>
    </r>
  </si>
  <si>
    <r>
      <t xml:space="preserve">Validatieregel was </t>
    </r>
    <r>
      <rPr>
        <sz val="11"/>
        <color rgb="FFFF0000"/>
        <rFont val="Calibri"/>
        <family val="2"/>
        <scheme val="minor"/>
      </rPr>
      <t xml:space="preserve">onderkend en </t>
    </r>
    <r>
      <rPr>
        <sz val="11"/>
        <color theme="1"/>
        <rFont val="Calibri"/>
        <family val="2"/>
        <scheme val="minor"/>
      </rPr>
      <t xml:space="preserve">gerealiseerd </t>
    </r>
    <r>
      <rPr>
        <sz val="11"/>
        <color rgb="FFFF0000"/>
        <rFont val="Calibri"/>
        <family val="2"/>
        <scheme val="minor"/>
      </rPr>
      <t>in een voorgaande versie</t>
    </r>
    <r>
      <rPr>
        <sz val="11"/>
        <color theme="1"/>
        <rFont val="Calibri"/>
        <family val="2"/>
        <scheme val="minor"/>
      </rPr>
      <t xml:space="preserve">, maar is vervallen </t>
    </r>
    <r>
      <rPr>
        <sz val="11"/>
        <color rgb="FFFF0000"/>
        <rFont val="Calibri"/>
        <family val="2"/>
        <scheme val="minor"/>
      </rPr>
      <t>vanaf deze nieuwe versie</t>
    </r>
  </si>
  <si>
    <t>Validatieregel is onderkend en gerealiseerd in een voorgaande versie, maar wordt vanaf deze nieuwe versie niet MEER gebruikt/aangeroepen (= logisch verwijderd)</t>
  </si>
  <si>
    <r>
      <t xml:space="preserve">Is de validatieregel geïmplementeerd in dit PI </t>
    </r>
    <r>
      <rPr>
        <u/>
        <sz val="11"/>
        <color rgb="FFFF0000"/>
        <rFont val="Calibri"/>
        <family val="2"/>
        <scheme val="minor"/>
      </rPr>
      <t>of deze sprint</t>
    </r>
    <r>
      <rPr>
        <u/>
        <sz val="11"/>
        <color theme="1"/>
        <rFont val="Calibri"/>
        <family val="2"/>
        <scheme val="minor"/>
      </rPr>
      <t>?</t>
    </r>
  </si>
  <si>
    <r>
      <t xml:space="preserve">De validatieregel is wel geïmplementeerd in dit PI </t>
    </r>
    <r>
      <rPr>
        <sz val="11"/>
        <color rgb="FFFF0000"/>
        <rFont val="Calibri"/>
        <family val="2"/>
        <scheme val="minor"/>
      </rPr>
      <t>of deze sprint</t>
    </r>
  </si>
  <si>
    <r>
      <t xml:space="preserve">De validatieregel is niet geïmplementeerd in dit PI </t>
    </r>
    <r>
      <rPr>
        <sz val="11"/>
        <color rgb="FFFF0000"/>
        <rFont val="Calibri"/>
        <family val="2"/>
        <scheme val="minor"/>
      </rPr>
      <t>of deze sprint</t>
    </r>
  </si>
  <si>
    <t>Val/Pub</t>
  </si>
  <si>
    <t>XSD?</t>
  </si>
  <si>
    <t>XSD:</t>
  </si>
  <si>
    <t>Schema-
tron?</t>
  </si>
  <si>
    <t>Kennis-
geving</t>
  </si>
  <si>
    <t>(Implemen-</t>
  </si>
  <si>
    <t>tatie van)
Coderef</t>
  </si>
  <si>
    <t>Geïmplementeerd</t>
  </si>
  <si>
    <t>Terugkoppeling Ronald</t>
  </si>
  <si>
    <t>ernst</t>
  </si>
  <si>
    <t>regel (= omschrijving)</t>
  </si>
  <si>
    <t xml:space="preserve"> codeRef</t>
  </si>
  <si>
    <t xml:space="preserve"> eigenaarRef</t>
  </si>
  <si>
    <t xml:space="preserve"> eigenaar</t>
  </si>
  <si>
    <t xml:space="preserve"> melding</t>
  </si>
  <si>
    <t xml:space="preserve">var1 </t>
  </si>
  <si>
    <t xml:space="preserve">var2 </t>
  </si>
  <si>
    <t xml:space="preserve">var3 </t>
  </si>
  <si>
    <t>var4</t>
  </si>
  <si>
    <t>door</t>
  </si>
  <si>
    <t>CRUD</t>
  </si>
  <si>
    <t>U-oms</t>
  </si>
  <si>
    <t>U-mld</t>
  </si>
  <si>
    <t>Opmerking/vraag</t>
  </si>
  <si>
    <t>PI19.5?</t>
  </si>
  <si>
    <t>Geïmple-</t>
  </si>
  <si>
    <t>menteerd
door</t>
  </si>
  <si>
    <t>LVBB 1.1.0</t>
  </si>
  <si>
    <t>LVBB 1.2.0</t>
  </si>
  <si>
    <t>STOP 1.1.0</t>
  </si>
  <si>
    <t>STOP 1.2.0</t>
  </si>
  <si>
    <t>Uitleverdatum: dd-09-2021. Vanaf PI20 S? impact op validatiematrix</t>
  </si>
  <si>
    <t>BHKV 1.1.0 (A')</t>
  </si>
  <si>
    <t>BHKV 1.2.0 (A'')</t>
  </si>
  <si>
    <t>Inhoud bestand(en) Arjan</t>
  </si>
  <si>
    <r>
      <rPr>
        <strike/>
        <sz val="11"/>
        <rFont val="Calibri"/>
        <family val="2"/>
        <scheme val="minor"/>
      </rPr>
      <t xml:space="preserve">PI12 S1-4 </t>
    </r>
    <r>
      <rPr>
        <sz val="11"/>
        <rFont val="Calibri"/>
        <family val="2"/>
        <scheme val="minor"/>
      </rPr>
      <t xml:space="preserve">
PI19 S1</t>
    </r>
  </si>
  <si>
    <t>LVBB0002</t>
  </si>
  <si>
    <t>Het locatie opdracht-zipbestand MOET bij een validatieVerzoek/publicatieVerzoek aanwezig zijn in het bericht.</t>
  </si>
  <si>
    <t>N</t>
  </si>
  <si>
    <t/>
  </si>
  <si>
    <t>J</t>
  </si>
  <si>
    <t>Het zip bestand kan niet gelezen worden</t>
  </si>
  <si>
    <t>validatieVerzoek/publicatieVerzoek
= gewoon bericht van DigiKoppeling incl. payload</t>
  </si>
  <si>
    <t>LVBB0003</t>
  </si>
  <si>
    <t>Het opdracht-zipbestand MOET bij een validatieGBVerzoek/publicatieGBVerzoek aanwezig zijn op de aangegeven locatie.</t>
  </si>
  <si>
    <t>validatieGBVerzoek/publicatieGBVerzoek
= Groot Bericht van DigiKoppeling met ref. payload, verkregen door data pull na notificatie push</t>
  </si>
  <si>
    <t>LVBB1001</t>
  </si>
  <si>
    <t>Opdracht.zip MOET een geldige zip zijn.</t>
  </si>
  <si>
    <t xml:space="preserve"> </t>
  </si>
  <si>
    <t>LVBB1002</t>
  </si>
  <si>
    <t>Bestand opdracht.xml MOET aanwezig zijn in het aangeleverde zip-bestand.</t>
  </si>
  <si>
    <t>Het bestand opdracht.xml ontbreekt in het gecomprimeerde bestand</t>
  </si>
  <si>
    <t>LVBB1003</t>
  </si>
  <si>
    <t>Bestand manifest.xml MOET aanwezig zijn in het aangeleverde zip-bestand.</t>
  </si>
  <si>
    <t>Het bestand manifest.xml ontbreekt in het gecomprimeerde bestand</t>
  </si>
  <si>
    <t>manifest</t>
  </si>
  <si>
    <t>LVBB1004</t>
  </si>
  <si>
    <t>De bestandsnaam MAG geen ongeldige karakters bevatten.</t>
  </si>
  <si>
    <t>De opdracht voldoet niet aan de technische eisen:  Niet geldige karakters gevonden in bestandsnaam: &lt;naam-van-bestand&gt;</t>
  </si>
  <si>
    <t>PI12 S1-4</t>
  </si>
  <si>
    <t>LVBB1006</t>
  </si>
  <si>
    <t>lvbb-transport.xsd</t>
  </si>
  <si>
    <t>transportschema</t>
  </si>
  <si>
    <t>LVBB1008</t>
  </si>
  <si>
    <t>LVBB1009</t>
  </si>
  <si>
    <t>De opdracht voldoet niet aan de technische eisen: Bestand: '&lt;bestandsnaam&gt;' niet aanwezig in zip, wel aanwezig in manifest.xml</t>
  </si>
  <si>
    <t>LVBB1010</t>
  </si>
  <si>
    <t>De opdracht voldoet niet aan de technische eisen: Bestand: '&lt;bestandsnaam&gt;' wel aanwezig in zip, niet aanwezig in manifest.xml</t>
  </si>
  <si>
    <t>LVBB1012</t>
  </si>
  <si>
    <t>PI13 S1-3</t>
  </si>
  <si>
    <t>LVBB1013</t>
  </si>
  <si>
    <t>Plaatjes mogen geen transparantie hebben</t>
  </si>
  <si>
    <t>De opdracht voldoet niet aan de technische eisen: Afbeelding: '&lt;bestandsnaam&gt;' bevat transparantieinformatie wat niet toegestaan is.</t>
  </si>
  <si>
    <t>LVBB1015</t>
  </si>
  <si>
    <t>manifest-ow.xsd</t>
  </si>
  <si>
    <t>De opdracht voldoet niet aan de technische eisen:  manifest-ow.xml valideert niet tegen schema: &lt;validation-errors&gt;</t>
  </si>
  <si>
    <t>manifest-ow</t>
  </si>
  <si>
    <t>LVBB1016</t>
  </si>
  <si>
    <t>De opdracht voldoet niet aan de technische eisen: Domeinbestand: '&lt;bestandsnaam&gt;' niet aanwezig in zip, wel aanwezig in manifest-ow.xml</t>
  </si>
  <si>
    <t>LVBB1017</t>
  </si>
  <si>
    <t>De opdracht voldoet niet aan de technische eisen: Afbeelding formaat wordt niet ondersteund. Content type van afbeelding: '&lt;bestandsnaam&gt;'  kan niet bepaald worden.</t>
  </si>
  <si>
    <t>LVBB1018</t>
  </si>
  <si>
    <t>De opdracht voldoet niet aan de technische eisen: Content type van afbeelding: '&lt;bestandsnaam&gt;'  komt niet overeen metHet werkelijke formaat.</t>
  </si>
  <si>
    <t>LVBB1019</t>
  </si>
  <si>
    <t>De opdracht voldoet niet aan de technische eisen: Content type '&lt;mime-type&gt;' van bestand: '&lt;bestandsnaam&gt;' is niet toegestaan</t>
  </si>
  <si>
    <t>LVBB1020</t>
  </si>
  <si>
    <t>De opdracht voldoet niet aan de technische eisen: Content type van bestand: '&lt;bestandsnaam&gt;' wordt niet herkend.</t>
  </si>
  <si>
    <t>LVBB1021</t>
  </si>
  <si>
    <t>De opdracht voldoet niet aan de technische eisen: Content type van bestand: '&lt;bestandsnaam&gt;'  komt niet overeen metHet werkelijke formaat: &lt;mime-type&gt;</t>
  </si>
  <si>
    <t>PI14 S1-5</t>
  </si>
  <si>
    <t>2</t>
  </si>
  <si>
    <t>LVBB1024</t>
  </si>
  <si>
    <t>Manifest-ow.xml mag 1 doel bevatten</t>
  </si>
  <si>
    <t>LVBB1025</t>
  </si>
  <si>
    <t>In het manifest-OW mag het objecttype Geometrie niet voorkomen.</t>
  </si>
  <si>
    <t>LVBB1026</t>
  </si>
  <si>
    <t>In het manifest-OW mag een bestandsnaam niet eindigen op '.gml'</t>
  </si>
  <si>
    <t>PI17 S2</t>
  </si>
  <si>
    <t>LVBB1027</t>
  </si>
  <si>
    <t>Het bestand manifest-ow.xml is verplicht, maar ontbreekt in het gecomprimeerde bestand van de aanlevering</t>
  </si>
  <si>
    <t>LVBB1028</t>
  </si>
  <si>
    <t>Het bestand manifest-ow.xml is niet toegestaan, maar is aanwezig in het gecomprimeerde bestand van de aanlevering</t>
  </si>
  <si>
    <t>PI19 S3</t>
  </si>
  <si>
    <t>LVBB1032</t>
  </si>
  <si>
    <t>Ja &lt;?&gt;</t>
  </si>
  <si>
    <t>manifest-bhkv</t>
  </si>
  <si>
    <t>LVBB1033</t>
  </si>
  <si>
    <t>De opdracht voldoet niet aan de technische eisen: Geometriebestand: '&lt;bestandsnaam&gt;' niet aanwezig in zip, wel aanwezig in manifest-bhkv.xml</t>
  </si>
  <si>
    <t>LVBB1034</t>
  </si>
  <si>
    <t>manifest-bhkv.xml mag 1 doel bevatten</t>
  </si>
  <si>
    <t>LVBB1035</t>
  </si>
  <si>
    <t>In het manifest-bhkv mag alleen het objecttype Geometrie voorkomen.</t>
  </si>
  <si>
    <t>Afgeleid van LVBB1025.</t>
  </si>
  <si>
    <t>LVBB1036</t>
  </si>
  <si>
    <t>In het manifest-bhkv moet een bestandsnaam eindigen op '.gml'</t>
  </si>
  <si>
    <t>Afgeleid van LVBB1026.</t>
  </si>
  <si>
    <t>LVBB1037</t>
  </si>
  <si>
    <t>Bestand manifest-bhkv.xml MOET aanwezig zijn in het aangeleverde zip-bestand bij:
- "valideerRegelingVersie";
- "registreerRegelingVersie";
- "valideerDoorleverenRegelingVersie";
- "doorleverenRegelingVersie"</t>
  </si>
  <si>
    <t>Het bestand manifest-bhkv.xml is verplicht, maar ontbreekt in het gecomprimeerde bestand van de aanlevering</t>
  </si>
  <si>
    <t>Afgeleid van LVBB1027.</t>
  </si>
  <si>
    <t>LVBB1038</t>
  </si>
  <si>
    <t>Het bestand manifest-bhkv.xml is niet toegestaan, maar is aanwezig in het gecomprimeerde bestand van de aanlevering</t>
  </si>
  <si>
    <t>Afgeleid van LVBB1028.</t>
  </si>
  <si>
    <t>PI19 S5</t>
  </si>
  <si>
    <t>LVBB1039</t>
  </si>
  <si>
    <t>LVBB1501</t>
  </si>
  <si>
    <t xml:space="preserve">lvbb-transport.xsd
</t>
  </si>
  <si>
    <t>datumBekendmaking</t>
  </si>
  <si>
    <t>LVBB1502</t>
  </si>
  <si>
    <t>De AKN in de opdracht (indien aanwezig) moet als derde veld 'bill' hebben</t>
  </si>
  <si>
    <t>lvbb-aanlevering</t>
  </si>
  <si>
    <t>id_doc_pub</t>
  </si>
  <si>
    <t>PI13 S1-4</t>
  </si>
  <si>
    <t>LVBB1505</t>
  </si>
  <si>
    <t>De opdracht moet de datum bekendmaking bevatten</t>
  </si>
  <si>
    <t>PI15 S2</t>
  </si>
  <si>
    <t>LVBB1506</t>
  </si>
  <si>
    <t>Het publicatiebestand, waarvan de naam in de opdracht is vermeld, moet aanwezig zijn</t>
  </si>
  <si>
    <t>Document gespecificeerd in opdracht niet gevonden : %1</t>
  </si>
  <si>
    <t>PublicatieOpdrachtType</t>
  </si>
  <si>
    <t>LVBB1507</t>
  </si>
  <si>
    <t>Alle bestanden voorkomend in het manifest moeten door de regisseur zijn klaargezet en omgekeerd</t>
  </si>
  <si>
    <t>Intern</t>
  </si>
  <si>
    <t>Bestand wel aangeleverd door regisseur maar wordt niet gebruikt : %1
OF:
Bestand wordt wel gebruikt maar niet aangeleverd door regisseur : %1</t>
  </si>
  <si>
    <t>PI16 S4
PI13 S1-4</t>
  </si>
  <si>
    <t>Subitem mag niet eerder zijn meegeleverd bij een publicatie met dezelfde oin en id-levering</t>
  </si>
  <si>
    <t>ja</t>
  </si>
  <si>
    <t>Subitem bestaat al : %1</t>
  </si>
  <si>
    <t>Voor KG: 'besluit' vervangen door 'publicatie'.
Validatie is wel aanwezig, maar wordt niet MEER aangeroepen</t>
  </si>
  <si>
    <t>LVBB1509</t>
  </si>
  <si>
    <t>Het opdracht bestand moet in de database aanwezig zijn met de afgeproken naam</t>
  </si>
  <si>
    <t>Opdracht bestand niet aanwezig</t>
  </si>
  <si>
    <t>PI14 S6</t>
  </si>
  <si>
    <t>LVBB1510</t>
  </si>
  <si>
    <t>De opdracht MOET een id-bevoegd-gezag bevatten</t>
  </si>
  <si>
    <t>[Controleer Aanwezig IdBevoegdGezag] Geen idBevoegdGezag aanwezig</t>
  </si>
  <si>
    <t>LVBB1511</t>
  </si>
  <si>
    <t>De opdracht MOET een id-aanleveraar bevatten</t>
  </si>
  <si>
    <t>[Controleer Aanwezig IdAanleveraar] Geen idAanleveraar aanwezig</t>
  </si>
  <si>
    <t>LVBB1512</t>
  </si>
  <si>
    <t>Geen machtiging aanwezig voor aanleveraar namens bevoegd-gezag op aanleverdatum</t>
  </si>
  <si>
    <t>U bent niet gemachtigd</t>
  </si>
  <si>
    <t>LVBB1513</t>
  </si>
  <si>
    <t>Bij aanlevering van een GIO zonder besluit MOET  het 4e veld van de AKN van de publicatie de waarde "officialGazette" bevatten</t>
  </si>
  <si>
    <t>[Opdracht- Controleer Inhoud vastgesteldDoor] Waarde van type %1 binnen %2 is niet gelijk aan %3</t>
  </si>
  <si>
    <t>Ze e-mail Johan 27-7-2020 16:11</t>
  </si>
  <si>
    <t>PI17 S4</t>
  </si>
  <si>
    <t>LVBB1514</t>
  </si>
  <si>
    <t>InformatieObjectRefs moeten zijn aangeleverd in de ZIP</t>
  </si>
  <si>
    <t>Validatie is wel aanwezig, maar wordt niet MEER aangeroepen</t>
  </si>
  <si>
    <t>LVBB1515</t>
  </si>
  <si>
    <t>PublicatieOpdrachtType; AanleveringBesluit; AanleveringKennisgeving</t>
  </si>
  <si>
    <t>Zie e-mail Johan 23-2-2020 12:40</t>
  </si>
  <si>
    <t>LVBB1516</t>
  </si>
  <si>
    <t>Naam van consolidatiebestand MOET gelijk zijn aan 'consolidaties.xml'</t>
  </si>
  <si>
    <t>[Opdracht- Controleer naam consolidatie] Naam van consolidatie bestand is %1 en daarmee niet gelijk aan consolidaties.xml</t>
  </si>
  <si>
    <t>LVBB interne beheerfunctionaliteit</t>
  </si>
  <si>
    <t>LVBB1517</t>
  </si>
  <si>
    <t>Bij aanlevering van een GIO zonder besluit MOET  het 4e veld van de AKN-Id van de Regelingversie de waarde "act" bevatten</t>
  </si>
  <si>
    <t>LVBB1518</t>
  </si>
  <si>
    <t>Bij aanlevering van een GIO zonder besluit MOET  het 4e veld van de JOIN-Id van de GIO de waarde "regdata" bevatten</t>
  </si>
  <si>
    <t>LVBB1550</t>
  </si>
  <si>
    <t>Het opdracht bestand moet bij afbreken aanwezig zijn voor opgegeven oin en idlevering</t>
  </si>
  <si>
    <t>Opdracht bestand niet aanwezig bij afbreken voor oin %1 en id-levering %2</t>
  </si>
  <si>
    <t>LVBB1551</t>
  </si>
  <si>
    <t>Bij Afbreken moet de opgegeven AKN bestaan</t>
  </si>
  <si>
    <t>Geen besluit, kennisgeving of versie kunnen vinden met AKN identificatie : %1</t>
  </si>
  <si>
    <t>breekPublicatieAfOpdracht</t>
  </si>
  <si>
    <t>LVBB1553</t>
  </si>
  <si>
    <t>Bij Afbreken moet de datum bekendmaking van het af te breken besluit in de toekomst liggen</t>
  </si>
  <si>
    <t>Datum bekendmaking %1 bij besluit met oin %2 en idlevering %3 is reeds geweest</t>
  </si>
  <si>
    <t>breekPublicatieAfOpdracht; datumBekendmaking</t>
  </si>
  <si>
    <r>
      <t xml:space="preserve">PI16 S4
</t>
    </r>
    <r>
      <rPr>
        <strike/>
        <sz val="11"/>
        <rFont val="Calibri"/>
        <family val="2"/>
        <scheme val="minor"/>
      </rPr>
      <t>PI14 S1-5</t>
    </r>
  </si>
  <si>
    <t>LVBB1554</t>
  </si>
  <si>
    <t>Publicatie dat afgebroken moet worden moet niet al in afwachting zijn om afgebroken te worden.</t>
  </si>
  <si>
    <t>Voor KG: 'besluit' vervangen door 'publicatie'</t>
  </si>
  <si>
    <t>LVBB1555</t>
  </si>
  <si>
    <t>Besluit bij oin %1 en idlevering %2 is al gepubliceerd</t>
  </si>
  <si>
    <t>LVBB1556</t>
  </si>
  <si>
    <t>LVBB1557</t>
  </si>
  <si>
    <t>LVBB1558</t>
  </si>
  <si>
    <t>Besluit dat afgebroken moet worden mag geen regelingversie bepalen die gebruikt als was-versie voor een mutatie in een ander besluit</t>
  </si>
  <si>
    <t>De volgende versie(s) dienen als was-versie in een ander besluit : %1</t>
  </si>
  <si>
    <t>PI16 S7</t>
  </si>
  <si>
    <t>LVBB1559</t>
  </si>
  <si>
    <t>Bestand met consolidatie-procedurestappen bij besluit wacht om afgebroken te worden</t>
  </si>
  <si>
    <t>Zie e-mail Johan 22-12-2020 11:17</t>
  </si>
  <si>
    <t>PI17 S3</t>
  </si>
  <si>
    <t>LVBB1560</t>
  </si>
  <si>
    <t>Voor een af te breken besluit MAG NIET een kennisgeving naar dit besluit verwijzen</t>
  </si>
  <si>
    <t>breekPublicatieAfOpdracht; AanleveringKennisgeving</t>
  </si>
  <si>
    <t>Zie e-mail Johan 18-2-2021 8:46 en 15:54</t>
  </si>
  <si>
    <t>LVBB1561</t>
  </si>
  <si>
    <t>Een besluit MAG NIET afgebroken worden, indien
a) bij dit besluit minimaal 1 Informatie-Object wordt vastgesteld, dat een geo-id bevat; en
b) dit besluit het enige besluit is, dat een Informatie-Object vaststelt, dat deze geo-id bevat; en
c) vanuit een regelingversie, die vastgesteld is door een ander besluit, wordt verwezen naar deze geo-id.</t>
  </si>
  <si>
    <t>Besluit met oin %1 en idlevering %2 bevat een geometrie met geo-id %3 van waaruit wordt verwezen door een in een ander besluit vastgestelde regelingversie %4</t>
  </si>
  <si>
    <t>PI18 S2</t>
  </si>
  <si>
    <t>LVBB1562</t>
  </si>
  <si>
    <t>Voor een af te breken publicatie MOET er een besluit aanwezig zijn bij een regelingversie, tenzij de regelingversie via een consolidatie is aangeboden</t>
  </si>
  <si>
    <t>Versie met akn %1 hoort bij een besluit en kan daardoor niet afgebroken worden</t>
  </si>
  <si>
    <t>Zie e-mails Johan 3-5-2021 13:58 (met nieuwe versie gegenereerd uit OPeRA) + 12-5-2021 18:28</t>
  </si>
  <si>
    <t>LVBB1563</t>
  </si>
  <si>
    <t>breekPublicatieAfOpdracht;  juridischWerkendVanaf</t>
  </si>
  <si>
    <t>Zie e-mail Johan 3-5-2021 13:58 (met nieuwe versie gegenereerd uit OPeRA</t>
  </si>
  <si>
    <t>LVBB1564</t>
  </si>
  <si>
    <t>PI18 S4</t>
  </si>
  <si>
    <t>PI15 S1</t>
  </si>
  <si>
    <t>LVBB1600</t>
  </si>
  <si>
    <t>LVBB2002</t>
  </si>
  <si>
    <t>Is er validatieplan aanwezig voor ConformProfiel</t>
  </si>
  <si>
    <t>AanleveringBesluit; AanleveringKennisgeving</t>
  </si>
  <si>
    <t>LVBB2003</t>
  </si>
  <si>
    <t>lvbb-stop-aanlevering.xsd</t>
  </si>
  <si>
    <t>LVBB2004</t>
  </si>
  <si>
    <t>Is er een conformprofiel voor de regelingversie?</t>
  </si>
  <si>
    <t>Geen conformProfiel aanwezig voor versie %1</t>
  </si>
  <si>
    <r>
      <t xml:space="preserve">PI16 S4
</t>
    </r>
    <r>
      <rPr>
        <strike/>
        <sz val="11"/>
        <rFont val="Calibri"/>
        <family val="2"/>
        <scheme val="minor"/>
      </rPr>
      <t>PI13 S1-4</t>
    </r>
  </si>
  <si>
    <t>LVBB2008</t>
  </si>
  <si>
    <t>Daar waar een AKN- of JOIN-identificatie wordt verwacht moet deze beginnen met akn of join</t>
  </si>
  <si>
    <t>imop-aknjoin.sch</t>
  </si>
  <si>
    <t>id_doc_pub; id_niet-tekst</t>
  </si>
  <si>
    <t>LVBB2009</t>
  </si>
  <si>
    <t>Voor een AKN-identificatie (werk/expressie) moet het tweede deel een geldig land zijn (ln, aw, cw, sx)</t>
  </si>
  <si>
    <t>LVBB2010</t>
  </si>
  <si>
    <t>Voor een AKN-identificatie (werk/expressie) moet het derde deel een geldig type zijn (bill, act, doc, officialGazette)</t>
  </si>
  <si>
    <t>LVBB2011</t>
  </si>
  <si>
    <t>Voor een JOIN-identificatie (werk/expressie) moet het tweede deel geljk zijn aan 'id' of 'set'.</t>
  </si>
  <si>
    <t>id_niet-tekst</t>
  </si>
  <si>
    <t>LVBB2012</t>
  </si>
  <si>
    <t>Voor een JOIN-identificatie (werk/expressie) moet het derde deel een geldig type zijn (regdata, pubdata, infodata, proces, stop)</t>
  </si>
  <si>
    <t>LVBB2013</t>
  </si>
  <si>
    <t>Voor een AKN- of JOIN identificatie (werk/expressie) moet het vijfde deel een jaartal zijn of een geldige datum zijn</t>
  </si>
  <si>
    <t>LVBB2015</t>
  </si>
  <si>
    <t>Als voor een JOIN-identificatie (expressie) het eerste deel na de '@' een jaartal is dan moet dat gelijk zijn of groter dan het jaartal in het werk deel (vijfde deel)</t>
  </si>
  <si>
    <t>LVBB2016</t>
  </si>
  <si>
    <t>Voor een AKN- of JOIN-identificatie (expressie) moet deel voorafgaand aan de '@' een geldige taal zijn ('nld','eng','fry','pap','mul','und')</t>
  </si>
  <si>
    <t>LVBB2017</t>
  </si>
  <si>
    <t>Een AKN- of JOIN-identificatie mag geen punt bevatten</t>
  </si>
  <si>
    <t>LVBB2019</t>
  </si>
  <si>
    <t>Een AKN- of JOIN-identificatie MOET uit 7 delen bestaan tussen eerste '/' en '@'</t>
  </si>
  <si>
    <t>%1 Expressie %2 bevat geen 7 delen vooraf gegaan door een '/' gevolgd door een deel dat vooraf gaat met '@'</t>
  </si>
  <si>
    <t>Dit geldt zowel voor AKN als JOIN</t>
  </si>
  <si>
    <t>LVBB2020</t>
  </si>
  <si>
    <t>Het zevende deel van een AKN- of JOIN-identificatie MAG ALLEEN (hoofd)letters, cijfers en scheidingstekens (_ of -) ertussen bevatten</t>
  </si>
  <si>
    <t>%1 Waarde van zevende string %2 binnen %3 voldoet niet aan de reguliere expressie '[a-zA-Z0-9][a-zA-Z0-9\_\-]*'</t>
  </si>
  <si>
    <t>LVBB2021</t>
  </si>
  <si>
    <t>Het zevende deel van een AKN- of JOIN-identificatie MAG NIET meer dan 128 tekens bevatten</t>
  </si>
  <si>
    <t>%1 Waarde van zevende string %2 binnen %3 is langer dan 128 tekens</t>
  </si>
  <si>
    <t>LVBB2022</t>
  </si>
  <si>
    <t>Het deel van de akn, dat volgt op 'officialGazette', MOET gelijk zijn aan de indicatie van een publicatie (stb, stcrt, trb, gmb, prb, bgr, wsb)</t>
  </si>
  <si>
    <t>%1 Waarde van publicatie %2 binnen %3 is niet gelijk aan een waarde binnen %4</t>
  </si>
  <si>
    <t>Zie e-mail Johan 25-5-2021 14:09</t>
  </si>
  <si>
    <t>LVBB2501</t>
  </si>
  <si>
    <t>Domeinmanifest bestaat niet</t>
  </si>
  <si>
    <t>Geen domein manifest aanwezig</t>
  </si>
  <si>
    <t>LVBB2502</t>
  </si>
  <si>
    <t>Domeinmanifest moet doel hebben</t>
  </si>
  <si>
    <t>Geen doel aanwezig in domein manifest</t>
  </si>
  <si>
    <t>LVBB2503</t>
  </si>
  <si>
    <t>Doel in domeinmanifest moet bestaan</t>
  </si>
  <si>
    <t>Doel %1 genoemd in domein manifest bestaat niet</t>
  </si>
  <si>
    <t>LVBB2504</t>
  </si>
  <si>
    <t>De bestanden genoemd in het domeinmanifest moeten meegeleverd zijn</t>
  </si>
  <si>
    <t>Bij doel %1 zijn de volgende bestand(en) in domein manifest niet meegeleverd : %2</t>
  </si>
  <si>
    <t>LVBB2505</t>
  </si>
  <si>
    <t>Het doel moet gekoppeld zijn aan regelingversies, die horen bij de regeling die in het domeinmanifest staat</t>
  </si>
  <si>
    <t xml:space="preserve">manifest-ow </t>
  </si>
  <si>
    <t>PI19 S4</t>
  </si>
  <si>
    <t>LVBB2511</t>
  </si>
  <si>
    <t>Bestand 'manifest-bhkv.xml' MOET aanwezig zijn</t>
  </si>
  <si>
    <t>Afgeleid van LVBB2501.</t>
  </si>
  <si>
    <t>LVBB2512</t>
  </si>
  <si>
    <t>Bestand 'manifest-bhkv.xml' MOET doel hebben</t>
  </si>
  <si>
    <t>Afgeleid van LVBB2502.</t>
  </si>
  <si>
    <t>LVBB2513</t>
  </si>
  <si>
    <t>Doel in bestand 'manifest-bhkv.xml' MOET bestaan</t>
  </si>
  <si>
    <t>Afgeleid van LVBB2503.</t>
  </si>
  <si>
    <t>LVBB2514</t>
  </si>
  <si>
    <t>De bestanden genoemd in het bestand 'manifest-bhkv.xml' moeten meegeleverd zijn</t>
  </si>
  <si>
    <t>Afgeleid van LVBB2504.</t>
  </si>
  <si>
    <t>LVBB2515</t>
  </si>
  <si>
    <t>Het doel moet gekoppeld zijn aan regelingversies, die horen bij de regeling die in het bestand 'manifest-bhkv.xml' staat</t>
  </si>
  <si>
    <t xml:space="preserve">manifest-bhkv </t>
  </si>
  <si>
    <t>Afgeleid van LVBB2505.</t>
  </si>
  <si>
    <t>LVBB2516</t>
  </si>
  <si>
    <t>LVBB3000</t>
  </si>
  <si>
    <t>GML bestand</t>
  </si>
  <si>
    <t>De GML van locatie %1 van GIO %2 is groter zijn dan %3 MB</t>
  </si>
  <si>
    <t>Locatie</t>
  </si>
  <si>
    <t>PI12 S5-6</t>
  </si>
  <si>
    <t>LVBB3002</t>
  </si>
  <si>
    <t>Zijn de geometrieën toegestaan volgens STOP/TP: Simple Features Profile 2 (SF2) geometrieën exclusief cirkels en bogen</t>
  </si>
  <si>
    <t>basisgeometrie</t>
  </si>
  <si>
    <t>LVBB3003</t>
  </si>
  <si>
    <t>Controleer of srsName (coördinatensysteem) is opgegeven voor de geometrieën. (dimension ook)</t>
  </si>
  <si>
    <t>LVBB3004</t>
  </si>
  <si>
    <t>Join-id %1 heeft een gml bestand %2 dat geen (verwerkbare) gml bevat</t>
  </si>
  <si>
    <t>Verschillende meldingen o.a. Aantal punten is oneven in gml element met gml:id %1</t>
  </si>
  <si>
    <t>LVBB3008</t>
  </si>
  <si>
    <t>Klopt de meegeleverde hash met de zelf berekende hash voor informatie-objecten</t>
  </si>
  <si>
    <t>Binnen bestand met versie informatie %1 heeft gerelateerd bestand %2 een foute hash</t>
  </si>
  <si>
    <t>hash</t>
  </si>
  <si>
    <t>LVBB3009</t>
  </si>
  <si>
    <t>imop-geo.xsd</t>
  </si>
  <si>
    <t>geo-schema</t>
  </si>
  <si>
    <t>PI19 S6</t>
  </si>
  <si>
    <t>LVBB3010</t>
  </si>
  <si>
    <t>Zie e-mails Johan t/m 29-9-2021 16:39</t>
  </si>
  <si>
    <t>PI16 S1</t>
  </si>
  <si>
    <t>LVBB3011</t>
  </si>
  <si>
    <t>PI16 S4</t>
  </si>
  <si>
    <t>LVBB3012</t>
  </si>
  <si>
    <t>Elk GML-element MOET een ingevulde &lt;gml:posList&gt; bevatten</t>
  </si>
  <si>
    <t>[Controleer gml element heeft content] Lege gml:posList in gml met gml:id %1</t>
  </si>
  <si>
    <t>LVBB3020</t>
  </si>
  <si>
    <t>LVBB3021</t>
  </si>
  <si>
    <t>LVBB3022</t>
  </si>
  <si>
    <t>LVBB3501</t>
  </si>
  <si>
    <t>AanleveringIO</t>
  </si>
  <si>
    <t>LVBB3502</t>
  </si>
  <si>
    <t>Het derde deel van de JOIN identificatie van een InformatieObject moet gelijk zijn aan pubdata</t>
  </si>
  <si>
    <t>LVBB3504</t>
  </si>
  <si>
    <t>BesluitMetadata; IORefs</t>
  </si>
  <si>
    <t>LVBB3505</t>
  </si>
  <si>
    <t>De aangeleverde IO voor validatie komt niet voor in het besluit</t>
  </si>
  <si>
    <t>Onbekend join id gevonden in bestand met versie informatie (niet in besluit) : %1</t>
  </si>
  <si>
    <t>LVBB3506</t>
  </si>
  <si>
    <t>GML bestand genoemd in IO is niet meegeleverd</t>
  </si>
  <si>
    <t>Bestand met naam %3 niet meegeleverd bij oin : %1 en id-levering : %2</t>
  </si>
  <si>
    <t>IOVersieMetadata; heeftBestand</t>
  </si>
  <si>
    <t>LVBB3507</t>
  </si>
  <si>
    <t>IOVersieMetadata; manifest</t>
  </si>
  <si>
    <t>LVBB3508</t>
  </si>
  <si>
    <t>Informatie-object %1 bestaat al</t>
  </si>
  <si>
    <t>LVBB3509</t>
  </si>
  <si>
    <t>AanleveringIO; IORefs</t>
  </si>
  <si>
    <t>LVBB3510</t>
  </si>
  <si>
    <t>Geboorteregeling in een informatie-object moet voorkomen als regeling in het besluit</t>
  </si>
  <si>
    <t>heeftGeboorteregeling</t>
  </si>
  <si>
    <t>LVBB3511</t>
  </si>
  <si>
    <t>Werk van join-id in informatie-object moet gelijk zijn aan die in bijbehorend GML-bestand</t>
  </si>
  <si>
    <t>Werk van join-id in informatie-object %1 is niet gelijk aan dat in gml %2</t>
  </si>
  <si>
    <t>GIOVersie; IOVersie</t>
  </si>
  <si>
    <t>LVBB3512</t>
  </si>
  <si>
    <t>Join-id in informatie-object moet gelijk zijn aan die in bijbehorend GML-bestand</t>
  </si>
  <si>
    <t>Join-id in informatie-object %1 is niet gelijk aan dat in gml %2</t>
  </si>
  <si>
    <t>LVBB3513</t>
  </si>
  <si>
    <t>InformatieObjectMetadata MOET aanwezig zijn in het aangeleverde informatie-object, INDIEN een informatie-object betrekking heeft op een nieuw werk</t>
  </si>
  <si>
    <t>IOVersie; IOVersieMetadata</t>
  </si>
  <si>
    <t>LVBB3514</t>
  </si>
  <si>
    <t>Alle InformatieObjecten, waaraan gerefereerd wordt in deze aanlevering, MOETEN meegeleverd zijn of in de LVBB-database (CDS) opgeslagen zijn voordat verdere verwerking kan plaatsvinden</t>
  </si>
  <si>
    <t>LVBB3515</t>
  </si>
  <si>
    <t>De informatieobjectversie (expressie-nivo), waarnaar de JOIN-identificatie in 'wasID' verwijst, MOET tot hetzelfde informatieobject (work-nivo) horen</t>
  </si>
  <si>
    <t>Join-id %1 heeft een gml bestand %2 met een wasId %3 maar het is geen mutatie</t>
  </si>
  <si>
    <t>GIOVersie</t>
  </si>
  <si>
    <t>Zie e-mail Johan 12-5-2021 18:28</t>
  </si>
  <si>
    <t>LVBB3516</t>
  </si>
  <si>
    <t>De informatieobjectversie (expressie-nivo), waarnaar de JOIN-identificatie in 'wasID' verwijst, MOET van hetzelfde informatieobject (work-nivo) de (enige) informatieobjectversie zijn, waarbij de einddatum (nog) onbekend is</t>
  </si>
  <si>
    <t>Join-id %1 heeft een gml bestand %2 met een wasId %3 maar die is ongelijk aan basis voor de mutatie : %4</t>
  </si>
  <si>
    <t>LVBB3517</t>
  </si>
  <si>
    <t>Ext-io-ref in besluit of consolidatie (m.b.t. JOIN-id) MAG GEEN voorloopspaties, naloopspaties of regelovergangen bevatten</t>
  </si>
  <si>
    <t>Ext-io-ref in %1 met betrekking tot %2 heeft een inhoud met voorloopspaties, naloopspaties of regelovergangen</t>
  </si>
  <si>
    <t>"besluit" of "consolidatie"</t>
  </si>
  <si>
    <t>join-id</t>
  </si>
  <si>
    <t>Zie e-mail Johan 17-8-2021 10:35</t>
  </si>
  <si>
    <t>LVBB3900</t>
  </si>
  <si>
    <t>Van alle aanleveringen MOET de Expressie-id van een Informatie Object uniek zijn</t>
  </si>
  <si>
    <t>De aanlevering met OIN %1 en LeveringId Id %2 bevat een Informatie Object met Expressie-id %3, die al aanwezig is</t>
  </si>
  <si>
    <t>AanleveringIO; FRBRExpression</t>
  </si>
  <si>
    <t>Zie Teams-chat Peter Kester 16-11-2020 13:04</t>
  </si>
  <si>
    <t>LVBB3901</t>
  </si>
  <si>
    <t>Van alle aanleveringen MOET de Werk-id van een Informatie Object uniek zijn</t>
  </si>
  <si>
    <t>De aanlevering met OIN %1 en LeveringId %2 bevat een Informatie Object met Werk-id %3, die al aanwezig is</t>
  </si>
  <si>
    <t>AanleveringIO; FRBRWork</t>
  </si>
  <si>
    <t>LVBB4001</t>
  </si>
  <si>
    <t>Is het AKN ID van het werk dat het BG aan Besluit heeft toegekend uniek?</t>
  </si>
  <si>
    <t>De aangeleverde AKN bestaat al : %1, publicatie niet mogelijk</t>
  </si>
  <si>
    <t>FRBRWork; id_doc_pub</t>
  </si>
  <si>
    <t>LVBB4002</t>
  </si>
  <si>
    <t>Elk WijzigArtikel of WijzigLid moet een verwijzing hebben naar een WijzigBijlage en omgekeerd</t>
  </si>
  <si>
    <t>[AanleveringBesluit - Controleer WijzigArtikel / WijzigLid] WijzigArtikel of WijzigLid met wId %1 verwijst naar een WijzigBijlage met eId %2 welke niet voorkomt
OF:
[AanleveringBesluit - Controleer WijzigBijlage] WijzigBijlage met eId %1 heeft geen relatie tot een WijzigArtikel of WijzigLid
OF:
Geen WijzigBijlage aanwezig voor oin : %1 en id-levering : %2 en WijzigArtikel / WijzigLid met wId : %3
OF:
Wijzig-Artikel met wId %3 heeft geen verwijzing naar WijzigBijlage, kan niet verwerkt worden bij oin : %1 en id-levering : %2</t>
  </si>
  <si>
    <t>WijzigArtikel; WijzigLid; WijzigBijlage</t>
  </si>
  <si>
    <t>LVBB4005</t>
  </si>
  <si>
    <t>De AKN door het bevoegd gezag aangeleverde regeling moet als derde veld 'act' hebben</t>
  </si>
  <si>
    <t>LVBB4006</t>
  </si>
  <si>
    <t>Er kan geen AMvB verwerkt worden omdat het daarvoor noodzakelijke gegeven met het staatsblad id niet in de aanlevering zit</t>
  </si>
  <si>
    <t>soortRegeling</t>
  </si>
  <si>
    <t>PI14 S1-6</t>
  </si>
  <si>
    <t>LVBB4007</t>
  </si>
  <si>
    <t>LVBB4010</t>
  </si>
  <si>
    <t>Kan besluit gevonden worden?</t>
  </si>
  <si>
    <t>Geen besluit gevonden voor oin : %1 en id-levering : %2</t>
  </si>
  <si>
    <t>LVBB4011</t>
  </si>
  <si>
    <t>RegelingMutatie</t>
  </si>
  <si>
    <t>Melding is uitgebreid met "; dit scenario … ondersteund", zie e-mail Johan 7-7-2020 8:57</t>
  </si>
  <si>
    <t>LVBB4014</t>
  </si>
  <si>
    <t>Is wordt-versie nog niet aanwezig?</t>
  </si>
  <si>
    <t>WordtVersie %1 bestaat al</t>
  </si>
  <si>
    <t>LVBB4015</t>
  </si>
  <si>
    <t>Bestaat was-versie?</t>
  </si>
  <si>
    <t>WasVersie %1 bestaat niet</t>
  </si>
  <si>
    <t>LVBB4017</t>
  </si>
  <si>
    <t>Datum ondertekening moet aanwezig zijn in het besluit</t>
  </si>
  <si>
    <t>[Controleer Aanwezig Datum Ondertekening] Geen datum ondertekening aanwezig</t>
  </si>
  <si>
    <t>Procedurestap</t>
  </si>
  <si>
    <t>LVBB4032</t>
  </si>
  <si>
    <t>Elke AKN wordt-expressie in mutatie-element moet voorkomen als instrumentVersie in BeoogdeRegeling en omgekeerd (daarbij ook lettend op de IO die voor kunnen komen)</t>
  </si>
  <si>
    <t>RegelingMutatie; instrumentVersie</t>
  </si>
  <si>
    <t>LVBB4033</t>
  </si>
  <si>
    <t>Elke AKN wordt-expressie in mutatie-element moet voorkomen als FRBRExpression in ExpressionIdentificatie van RegelingVersieInformatie en omgekeerd</t>
  </si>
  <si>
    <t>RegelingMutatie; RegelingVersieInformatie</t>
  </si>
  <si>
    <t>LVBB4034</t>
  </si>
  <si>
    <t>Publicatie (besluit of kennisgeving) MOET een AKN identificatie bevatten voor het werk of de expressie</t>
  </si>
  <si>
    <t>%1 bevat geen AKN identificatie voor de expressie
OF:
%1 bevat geen AKN identificatie voor het werk</t>
  </si>
  <si>
    <t>Validatie is gerealiseerd, maar situatie wordt eerder opgevangen door STOP- en/of BHKV-(schematron-)validaties</t>
  </si>
  <si>
    <t>LVBB4036</t>
  </si>
  <si>
    <t xml:space="preserve">De waardelijst behorend bij de schema-versie moet aanwezig zijn </t>
  </si>
  <si>
    <t>Geen waardelijst gevonden voor %1</t>
  </si>
  <si>
    <t>LVBB4037</t>
  </si>
  <si>
    <t>De waarde van tooi-identifiers in het besluit moet allemaal teruggevonden kunnen worden in de waardelijst</t>
  </si>
  <si>
    <t>LVBB4038</t>
  </si>
  <si>
    <t>Voor KG: 'het besluit' vervangen door 'de publicatie'</t>
  </si>
  <si>
    <t>LVBB4039</t>
  </si>
  <si>
    <t>De mimetype van een subitem in het document moet gelijk zijn aan het aangeleverde mimetype</t>
  </si>
  <si>
    <t>Subitem met naam %1 heeft verschillende mimetypes, in manifest %2 en in document %3</t>
  </si>
  <si>
    <t>LVBB4040</t>
  </si>
  <si>
    <t>RegelingMetadata MOET aanwezig zijn in het aangeleverde besluit, INDIEN een Regelingversie betrekking heeft op een nieuwe regeling</t>
  </si>
  <si>
    <t>[AanleveringBesluit - RegelingMetadata nieuwe Regeling] Geen RegelingMetadata aanwezig bij eerste regelingversie %1 binnen nieuwe regeling %2</t>
  </si>
  <si>
    <t>RegelingMetadata</t>
  </si>
  <si>
    <t>LVBB4041</t>
  </si>
  <si>
    <t>JOIN-id van de GIO op werkniveau MOET een waarde bevatten tussen de 4e '/' en de 5e '/'</t>
  </si>
  <si>
    <t>De brp-code van de eindverantwoordelijke in join %1 is leeg</t>
  </si>
  <si>
    <t>Zie e-mail Johan 9-7-2020 15:34</t>
  </si>
  <si>
    <t>LVBB4042</t>
  </si>
  <si>
    <t>Zie e-mail Johan 9-7-2020 15:36</t>
  </si>
  <si>
    <t>LVBB4043</t>
  </si>
  <si>
    <t xml:space="preserve">Regeling is opvolger van een intrekking, maar wordt niet ingetrokken volgens consolidatie-informatie </t>
  </si>
  <si>
    <t>Regeling(en) zijn opvolger van een intrekking, maar worden niet ingetrokken volgens consolidatie-informatie : %1</t>
  </si>
  <si>
    <t>Zie e-mail Johan 24-7-2020 9:39</t>
  </si>
  <si>
    <t>LVBB4044</t>
  </si>
  <si>
    <t>soortWork van de Regeling MOET "/join/id/stop/work_021" zijn, indien het een RegelingTijdelijkDeel betreft; indien het geen RegelingTijdelijkDeel betreft MOET soortWork "/join/id/stop/work_019" zijn</t>
  </si>
  <si>
    <t>LVBB4045</t>
  </si>
  <si>
    <t>LVBB4200</t>
  </si>
  <si>
    <t>J (Xquery)</t>
  </si>
  <si>
    <t>JWV = Juridisch Werkend Vanaf</t>
  </si>
  <si>
    <t>LVBB4201</t>
  </si>
  <si>
    <t>PI16 S6</t>
  </si>
  <si>
    <t>LVBB4202</t>
  </si>
  <si>
    <t>Ja, maar inactief</t>
  </si>
  <si>
    <t>De 'datum JWV' (%1) van de wordt-versie is niet gelijk aan of later dan vandaag (%2)</t>
  </si>
  <si>
    <t>juridischWerkendVanaf;  ConsolidatieInformatie; Tijdstempel</t>
  </si>
  <si>
    <t>LVBB4204</t>
  </si>
  <si>
    <t>LVBB4701</t>
  </si>
  <si>
    <t>Het AKN ID van het werk dat het bevoegd gezag aan de Kennisgeving heeft toegekend moet uniek zijn</t>
  </si>
  <si>
    <t>De aangeleverde AKN voor kennisgeving bestaat al : %1, publicatie niet mogelijk</t>
  </si>
  <si>
    <t>Voor KG: Afgeleid van LVBB4001</t>
  </si>
  <si>
    <t>LVBB4702</t>
  </si>
  <si>
    <t>Het besluit benoemd in de Kennisgeving in 'mededelingOver' moet reeds aanwezig zijn in de LVBB (in een eerdere aanlevering zijn aangeleverd).</t>
  </si>
  <si>
    <t>Geen besluit met akn-id %1 gevonden bij kennisgeving</t>
  </si>
  <si>
    <t>mededelingOver</t>
  </si>
  <si>
    <t>LVBB4703</t>
  </si>
  <si>
    <t>Datum begin inzagetermijn mag niet liggen voor datum bekendmaking kennisgeving
[zoals benoemd in de opdracht.xml]</t>
  </si>
  <si>
    <t>Procedureverloopmutatie; Procedurestap</t>
  </si>
  <si>
    <t>Voor KG: Nw validatie.</t>
  </si>
  <si>
    <t>LVBB4704</t>
  </si>
  <si>
    <t>Datum begin inzagetermijn mag niet liggen voor datum bekendmaking van gerelateerd besluit
[zoals benoemd onder 'mededelingOver']</t>
  </si>
  <si>
    <t>Datum inzagetermijn kennisgeving %1 mag niet voor datum publicatie van gerelateerd besluit %2 liggen</t>
  </si>
  <si>
    <t>Procedureverloopmutatie; Procedurestap; mededelingOver</t>
  </si>
  <si>
    <t>LVBB4705</t>
  </si>
  <si>
    <t>Besluit met akn-id %1 horende bij deze kennisgeving heeft nog geen publicatie akn-identifier</t>
  </si>
  <si>
    <t>LVBB4707</t>
  </si>
  <si>
    <t>Derde veld waarde akn bij kennisgeving moet gelijk zijn aan 'doc'</t>
  </si>
  <si>
    <t>LVBB4708</t>
  </si>
  <si>
    <t>Derde veld waarde 'mededeling-over' in kennisgeving moet gelijk zijn aan 'bill'</t>
  </si>
  <si>
    <t>Zie e-mail Johan 3-12-2020 12:34.
Voor KG: Nw validatie.</t>
  </si>
  <si>
    <t>LVBB4709</t>
  </si>
  <si>
    <t>Een kennisgeving MAG geen mutaties bevatten</t>
  </si>
  <si>
    <t>%1 voor oin : %2 en id-levering : %3 bevat geen mutaties; dit scenario wordt door de LVBB niet ondersteund</t>
  </si>
  <si>
    <t>LVBB4711</t>
  </si>
  <si>
    <t>Zie e-mail Johan 22-12-2020 11:17.
Voor KG: Nw validatie (agv afbreken).</t>
  </si>
  <si>
    <t>LVBB4712</t>
  </si>
  <si>
    <t>Datum bekendmaking bij kennisgeving MAG niet in het verleden (= voor huidige dag) zijn</t>
  </si>
  <si>
    <t>publicatieOpdracht</t>
  </si>
  <si>
    <t>LVBB4713</t>
  </si>
  <si>
    <t>Kennisgeving wacht om afgebroken te worden</t>
  </si>
  <si>
    <t>LVBB4714</t>
  </si>
  <si>
    <t>Besluit bij kennisgeving wacht om afgebroken te worden</t>
  </si>
  <si>
    <t>LVBB4715</t>
  </si>
  <si>
    <t>Kennisgeving MOET de laatste kennisgeving bij hetzelfde besluit zijn (om te kunnen afbreken)</t>
  </si>
  <si>
    <t>LVBB4716</t>
  </si>
  <si>
    <t>Bestand met consolidatie-procedurestappen behorend bij kennisgeving wacht om afgebroken te worden</t>
  </si>
  <si>
    <t>LVBB4734</t>
  </si>
  <si>
    <t>Een Kennisgeving MOET een AKN identificatie voor de het werk of voor de expressie bevatten</t>
  </si>
  <si>
    <t>Kennisgeving bevat geen AKN identificatie voor de expressie
OF:
Kennisgeving bevat geen AKN identificatie voor het werk</t>
  </si>
  <si>
    <t>LVBB4737</t>
  </si>
  <si>
    <t>De waarde van tooi-identifiers in de kennisgeving moet teruggevonden kunnen worden in de waardelijst</t>
  </si>
  <si>
    <t>FRBRExpression; id_doc_pub</t>
  </si>
  <si>
    <t>Voor KG: Afgeleid van LVBB4037</t>
  </si>
  <si>
    <t>LVBB4750</t>
  </si>
  <si>
    <t>LVBB4751</t>
  </si>
  <si>
    <t>PI20 S2</t>
  </si>
  <si>
    <t>LVBB4753</t>
  </si>
  <si>
    <t>Het type procedureverloop MOET passen bij het type besluit waarvan het de procedure beschrijft.</t>
  </si>
  <si>
    <t>STOP1301</t>
  </si>
  <si>
    <t>Zie Teams-chat 6 oktober 2021 met Peter Kester + zijn e-mail van 7/10 12:40</t>
  </si>
  <si>
    <t>PI17 S1</t>
  </si>
  <si>
    <t>LVBB4754</t>
  </si>
  <si>
    <t>Soort stap met id %1 is aanwezig in het besluit of de kennisgeving; is niet toegestaan</t>
  </si>
  <si>
    <t>Voor KG: Nieuw n.a.v. procedureverloopmutatie (zie comment Johan 11-12-2020 van US99205)</t>
  </si>
  <si>
    <t>LVBB4755</t>
  </si>
  <si>
    <t>LVBB4756</t>
  </si>
  <si>
    <t>De datum bekend-op van de kennisgeving MOET liggen na de datum bekend-op van een eerdere consolidatie</t>
  </si>
  <si>
    <t>De datum bekend-op van de kennisgeving %1 ligt niet na de datum bekend-op van een eerdere consolidatie %2</t>
  </si>
  <si>
    <t>data:bekendOp; cons:bekendOp</t>
  </si>
  <si>
    <t>LVBB4757</t>
  </si>
  <si>
    <t>De datum ontvangen-op van de kennisgeving MOET liggen na de datum ontvangen-op van een eerdere consolidatie</t>
  </si>
  <si>
    <t>De datum ontvangen-op van de kennisgeving %1 ligt niet na de datum ontvangen-op van een eerdere consolidatie %2</t>
  </si>
  <si>
    <t>PI18 S1</t>
  </si>
  <si>
    <t>LVBB4758</t>
  </si>
  <si>
    <t>Voor KG: Nieuw</t>
  </si>
  <si>
    <t>LVBB4759</t>
  </si>
  <si>
    <t xml:space="preserve">Datum bekendmaking kennisgeving %1 mag niet voor datum bekend op van het besluit %2 liggen </t>
  </si>
  <si>
    <t>LVBB4760</t>
  </si>
  <si>
    <t>Bij een kennisgeving ontwerp besluit MOGEN ALLEEN de volgende procedurestappen voorkomen:Begin inzagetermijnEinde inzagetermijn</t>
  </si>
  <si>
    <t>STOP1321</t>
  </si>
  <si>
    <t>LVBB4761</t>
  </si>
  <si>
    <t>Bij een kennisgeving van een definitief besluit MOGEN ALLEEN de volgende procedurestappen voorkomen:Einde bezwaartermijnEinde beroepstermijn</t>
  </si>
  <si>
    <t>STOP1320</t>
  </si>
  <si>
    <t>LVBB4762</t>
  </si>
  <si>
    <t>[AanleveringKennisgeving - Controleer Procedureverloopmutatie] $element-naam is niet toegestaan.
[$elementnaam = "vervangStappen" of "verwijderStappen"]</t>
  </si>
  <si>
    <t>PI14</t>
  </si>
  <si>
    <t>LVBB4800</t>
  </si>
  <si>
    <t>Als het besluit een intrekking bevat: is er een vervangende regeling opgenomen?</t>
  </si>
  <si>
    <t>Intrekken van een regeling zonder een vervangende regeling is nog niet ondersteund.</t>
  </si>
  <si>
    <t>LVBB4900</t>
  </si>
  <si>
    <t>Een eenmaal uitgegeven Work identifier mag NOOIT gewijzigd worden (ook niet bij organisatieveranderingen etc.)</t>
  </si>
  <si>
    <t>LVBB4904</t>
  </si>
  <si>
    <t>De aanwezigheid van een artikel dat de citeertitel vaststelt betekent: 1) Het &lt;data:citeertitel&gt; moet aanwezig zijn in de metadata van het besluit of de regeling 2) De waarde van data:isOfficieel is true</t>
  </si>
  <si>
    <t>LVBB4906</t>
  </si>
  <si>
    <t>De data:uri van een data:TekstReferentie met een data:soortRef = AKN binnen een data:grondslag MOET verwijzen naar een geconsolideerde regeling of versie daarvan.</t>
  </si>
  <si>
    <t>Controles t.b.v. mutatie-operaties</t>
  </si>
  <si>
    <t>LVBB5002</t>
  </si>
  <si>
    <t>VoegToe</t>
  </si>
  <si>
    <t>LVBB5005</t>
  </si>
  <si>
    <t>De wordt-versie moet gevuld zijn</t>
  </si>
  <si>
    <t>Geen wordtVersie aanwezig</t>
  </si>
  <si>
    <t>LVBB5006</t>
  </si>
  <si>
    <t>De was-versie moet gevuld zijn bij niet-initiele mutaties</t>
  </si>
  <si>
    <t>Geen wasVersie aanwezig</t>
  </si>
  <si>
    <t>LVBB5007</t>
  </si>
  <si>
    <t>De was-versie mag niet door een ontwerp besluit aangemaakt zijn</t>
  </si>
  <si>
    <t>Versie %1 is een ontwerp regelingversie, kan niet als basis dienen voor muteren</t>
  </si>
  <si>
    <t>RegelingMutatie; ToelichtingProcedureverloop</t>
  </si>
  <si>
    <t>LVBB5008</t>
  </si>
  <si>
    <t>De was-versie mag niet aangemaakt zijn door een besluit dat in afwachting is om afgebroken te worden</t>
  </si>
  <si>
    <t>LVBB5009</t>
  </si>
  <si>
    <t>De 'soort work' van de was-versie MOET gelijk zijn aan de 'soort work' van de wordt-versie</t>
  </si>
  <si>
    <t>WasVersie %1 heeft een soort work %2 die niet gelijk is aan soort work %3 van WordtVersie %4</t>
  </si>
  <si>
    <t>RegelingMutatie; soortWork</t>
  </si>
  <si>
    <t>LVBB5010</t>
  </si>
  <si>
    <t>VoegToe: bestaat het toe te voegen element nog niet</t>
  </si>
  <si>
    <t>Element bestaat al voor versie : %1 en id element : %2
OF:
Toelichting bestaat al voor regeling : %1, opvoeren nieuwe toelichting niet mogelijk met mutatie bij versie : %2 en WijzigArtikel / WijzigLid met wId : %3 en index : %4</t>
  </si>
  <si>
    <t>LVBB5011</t>
  </si>
  <si>
    <t>Er mag maar een toelichting voorkomen bij toevoegen</t>
  </si>
  <si>
    <t>Er kan maar 1 mutatie voor een toelichting voor mutatie bij versie : %1 en WijzigArtikel / WijzigLid met wId : %2 en index : %3</t>
  </si>
  <si>
    <t>LVBB5012</t>
  </si>
  <si>
    <t>De regeling bij de was- en wordt-verie mag niet ingetrokken zijn</t>
  </si>
  <si>
    <t>Regeling %1, waarnaar %2 verwijst, is ingetrokken</t>
  </si>
  <si>
    <t>PI16 S2</t>
  </si>
  <si>
    <t>LVBB5013</t>
  </si>
  <si>
    <t>Intrekkingen</t>
  </si>
  <si>
    <t>LVBB5014</t>
  </si>
  <si>
    <t>Een in te trekken regeling MOET (eerder) geregistreerd zijn</t>
  </si>
  <si>
    <t>Regeling, waarnaar %2 verwijst, bestaat niet : %1</t>
  </si>
  <si>
    <t>LVBB5015</t>
  </si>
  <si>
    <t>De was-versie binnen de regeling MAG NIET eerder gebruikt zijn als versie-gebaseerd-op</t>
  </si>
  <si>
    <t>LVBB5016</t>
  </si>
  <si>
    <t>LVBB5017</t>
  </si>
  <si>
    <t>LVBB5018</t>
  </si>
  <si>
    <t>Controles t.b.v. doorleveren afwijkvergunning</t>
  </si>
  <si>
    <t>LVBB6000</t>
  </si>
  <si>
    <t>LVBB6001</t>
  </si>
  <si>
    <t>Voor publicatie van de afwijkvergunning MAG de uri van elke nieuwe Doorlever-zip NIET bestaan</t>
  </si>
  <si>
    <t>Doorlever-zip met uri %1 bestaat al voor publicatie identifier : %2</t>
  </si>
  <si>
    <t>Zie Teams-chat Peter Kester 10-5-2021 10:17-10.38</t>
  </si>
  <si>
    <t>LVBB6002</t>
  </si>
  <si>
    <t>Voor de afwijkvergunning MOET elk metadata-document, waarnaar vanuit de publicatie verwezen wordt, gevonden worden</t>
  </si>
  <si>
    <t>Metadata document niet gevonden voor publicatie identifier : %1</t>
  </si>
  <si>
    <t>LVBB6003</t>
  </si>
  <si>
    <t>Voor de afwijkvergunning MOET elk GML-document, waarnaar vanuit de publicatie verwezen wordt, gevonden worden</t>
  </si>
  <si>
    <t>GML document niet gevonden voor publicatie identifier : %1</t>
  </si>
  <si>
    <t>Controles t.b.v. gemaakte Toestand</t>
  </si>
  <si>
    <t>LVBB7001</t>
  </si>
  <si>
    <t>Lukt het expanderen van de toestand?</t>
  </si>
  <si>
    <t>RegelingVersie/Toestand</t>
  </si>
  <si>
    <t>Versie niet kunnen expanderen voor : %1</t>
  </si>
  <si>
    <t>LVBB7003</t>
  </si>
  <si>
    <t>Doel moet versies gekoppeld hebben op het moment dat er een datum inwerking wordt meegegeven</t>
  </si>
  <si>
    <t>RegelingVersie/Toestand (Doel)</t>
  </si>
  <si>
    <t>ConsolidatieInformatie</t>
  </si>
  <si>
    <t>LVBB7004</t>
  </si>
  <si>
    <t>LVBB7005</t>
  </si>
  <si>
    <t>ConsolidatieInformatie; BeoogdeRegeling</t>
  </si>
  <si>
    <t>LVBB7006</t>
  </si>
  <si>
    <t>Versie gekoppeld aan doel bestaat niet</t>
  </si>
  <si>
    <t>Versie %1 gekoppeld aan doel bestaat niet</t>
  </si>
  <si>
    <t>LVBB7007</t>
  </si>
  <si>
    <t>Informatie-object gekoppeld aan doel bestaat niet</t>
  </si>
  <si>
    <t>Informatie-object %1 gekoppeld aan doel bestaat niet</t>
  </si>
  <si>
    <t>LVBB7008</t>
  </si>
  <si>
    <t>Ingetrokken regeling gekoppeld aan doel bestaat niet</t>
  </si>
  <si>
    <t>Ingetrokken regeling %1 gekoppeld aan doel bestaat niet</t>
  </si>
  <si>
    <t>Intrekking</t>
  </si>
  <si>
    <t>LVBB7009</t>
  </si>
  <si>
    <t>Controles op geëxpandeerde Toestand:</t>
  </si>
  <si>
    <t>LVBB7501</t>
  </si>
  <si>
    <t>lvbb-stop-uitlevering.xsd</t>
  </si>
  <si>
    <t>RegelingVersie</t>
  </si>
  <si>
    <t>Was LVBB8001.</t>
  </si>
  <si>
    <t>LVBB7502</t>
  </si>
  <si>
    <t>Consolidaties</t>
  </si>
  <si>
    <t>Was LVBB8002.</t>
  </si>
  <si>
    <t>LVBB7503</t>
  </si>
  <si>
    <t>UitleveringProefversiebesluit</t>
  </si>
  <si>
    <t>Was LVBB8003.</t>
  </si>
  <si>
    <t>LVBB7504</t>
  </si>
  <si>
    <t>LVBB7701</t>
  </si>
  <si>
    <t>Aantal Bekende Toestanden MOET 1 zijn</t>
  </si>
  <si>
    <t>[Controleer voorkomens BekendeToestand] Aantal voorkomens van BekendeToestand is niet gelijk aan 1</t>
  </si>
  <si>
    <t>BekendeToestand</t>
  </si>
  <si>
    <t>Zie e-mail Johan 20-7-2020 15:21 + US90888 en US92990. Dit betreft Consolidaties, die door een beheerder in de LVBB zijn geladen.</t>
  </si>
  <si>
    <t>LVBB7702</t>
  </si>
  <si>
    <t>Aantal Toestanden met samenloop MOET 0 zijn</t>
  </si>
  <si>
    <t>[Controleer voorkomens ToestandMetSamenloop] Aantal voorkomens van ToestandMetSamenloop is niet gelijk aan 0</t>
  </si>
  <si>
    <t>LVBB7703</t>
  </si>
  <si>
    <t>Aantal Doelen MOET 1 zijn</t>
  </si>
  <si>
    <t>[Controleer voorkomens doel] Aantal voorkomens van doel is niet gelijk aan 1</t>
  </si>
  <si>
    <t>LVBB7704</t>
  </si>
  <si>
    <t>Aantal Geldigheidsperiodes MOET 1 zijn</t>
  </si>
  <si>
    <t>[Controleer voorkomens Geldigheidsperiode] Aantal voorkomens van Geldigheidsperiode is niet gelijk aan 1</t>
  </si>
  <si>
    <t>LVBB7705</t>
  </si>
  <si>
    <t>Aantal RegelingVersies MOET 1 zijn</t>
  </si>
  <si>
    <t>[Controleer voorkomens RegelingVersie] Aantal voorkomens van RegelingVersie is niet gelijk aan 1</t>
  </si>
  <si>
    <t>Consolidaties; RegelingVersie</t>
  </si>
  <si>
    <t>LVBB7706</t>
  </si>
  <si>
    <t>Aantal Annotaties bij Toestand MOET 1 zijn</t>
  </si>
  <si>
    <t>[Controleer voorkomens AnnotatieBijToestand] Aantal voorkomens van AnnotatieBijToestand is niet gelijk aan 1</t>
  </si>
  <si>
    <t>Consolidaties; AnnotatieBijToestand</t>
  </si>
  <si>
    <t>LVBB7707</t>
  </si>
  <si>
    <t>Aantal RegelingMetadata MOET 1 zijn</t>
  </si>
  <si>
    <t>LVBB7708</t>
  </si>
  <si>
    <t>AKN aanvullend type MOET 'act' zijn</t>
  </si>
  <si>
    <t>LVBB7709</t>
  </si>
  <si>
    <t>AKN van de AnnotatieBijToestand moet een 5e veld hebben dat gelijk is aan "gemeente", "provincie", "waterschap" of  "ministerie"</t>
  </si>
  <si>
    <t>LVBB7710</t>
  </si>
  <si>
    <t>De aangeboden invoer MOET een Consolidatie element zijn</t>
  </si>
  <si>
    <t>De aangeboden invoer betreft geen Consolidaties</t>
  </si>
  <si>
    <t>LVBB7711</t>
  </si>
  <si>
    <t xml:space="preserve">Jaar consolidatie MOET gelijk zijn aan jaar in datum juridisch werkend vanaf </t>
  </si>
  <si>
    <t>[Controleer jaar consolidatie] Jaar ',$jaar-cvdr-id,' in cvdr-id ',$cvdr-id, ' is niet gelijk aan jaar ',$jaar-datum-jwv,' in datum juridisch werkend vanaf ', $datum-jwv</t>
  </si>
  <si>
    <t>Zie e-mail Johan 13-10-2020 14:50 (met extra validaties voor de Bruidschat). Op verzoek van Britt validatie NIET meer uitgevoerd, zie e-mail Johan 15-10-2020 10:12. Op inactief gezet!</t>
  </si>
  <si>
    <t>LVBB7712</t>
  </si>
  <si>
    <t xml:space="preserve">Datum consolidatie MOET gelijk zijn aan datum juridisch werkend vanaf </t>
  </si>
  <si>
    <t>[Controleer datum consolidatie] Datum expressie ',$datum-expressie-cvdr-id,' in cvdr-id ',$expressie-cvdr-id, ' is niet gelijk aan datum juridisch werkend vanaf ', $datum-jwv</t>
  </si>
  <si>
    <t>LVBB7713</t>
  </si>
  <si>
    <t>AKN van cvdr-werk-boven bij ConsolidatieIdentificatie MOET gelijk zijn aan AKN van cvdr-werk-onder bij AnnotatieBijToestand</t>
  </si>
  <si>
    <t>Zie e-mail Johan 13-10-2020 14:50 (met extra validaties voor de Bruidschat)</t>
  </si>
  <si>
    <t>LVBB7714</t>
  </si>
  <si>
    <t>AKN van cvdr-expressie-boven bij ConsolidatieIdentificatie MOET gelijk zijn aan AKN van cvdr-expressie-onder bij AnnotatieBijToestand</t>
  </si>
  <si>
    <t>LVBB7715</t>
  </si>
  <si>
    <t>AKN van cvdr-werk-boven bij ConsolidatieIdentificatie MOET gelijk zijn aan AKN van cvdr-werk-onder bij RegelingVersie</t>
  </si>
  <si>
    <t>LVBB7716</t>
  </si>
  <si>
    <t xml:space="preserve">AKN van cvdr-expressie-boven bij Toestanden MOET gelijk zijn aan AKN van cvdr-expressie-onder bij RegelingVersie </t>
  </si>
  <si>
    <t>LVBB7717</t>
  </si>
  <si>
    <t>AKN van cvdr-werk-boven bij ConsolidatieIdentificatie MOET gelijk zijn aan werk van AKN van cvdr-expressie-boven bij ConsolidatieIdentificatie</t>
  </si>
  <si>
    <t>LVBB7718</t>
  </si>
  <si>
    <t>AKN van cvdr-werk-onder bij AnnotatieBijToestand MOET gelijk zijn aan werk van AKN van cvdr-expressie-onder bij AnnotatieBijToestand</t>
  </si>
  <si>
    <t>LVBB7719</t>
  </si>
  <si>
    <t>AKN van bevoegd gezag werk-boven bij ConsolidatieIdentificatie MOET gelijk zijn aan werk van AKN van bevoegd gezag expressie-boven bij Toestanden</t>
  </si>
  <si>
    <t>LVBB7720</t>
  </si>
  <si>
    <t>AKN van bevoegd gezag werk-onder bij RegelingVersie MOET gelijk zijn aan AKN van bevoegd gezag expressie-onder bij RegelingVersie</t>
  </si>
  <si>
    <t>LVBB7721</t>
  </si>
  <si>
    <t>soortWork regeling in ConsolidatieIdentificatie MOET gelijk zijn aan "/join/id/stop/work_006"</t>
  </si>
  <si>
    <t>LVBB7722</t>
  </si>
  <si>
    <t>soortWork geconsolideerde regeling in ConsolidatieIdentificatie MOET gelijk zijn aan "/join/id/stop/work_019"</t>
  </si>
  <si>
    <t>LVBB7723</t>
  </si>
  <si>
    <t>soortWork regeling in RegelingVersie MOET gelijk zijn aan "/join/id/stop/work_019"</t>
  </si>
  <si>
    <t>LVBB7724</t>
  </si>
  <si>
    <t>soortWork geconsolideerde regeling in AnnotatieBijToestand MOET gelijk zijn aan "/join/id/stop/work_006"</t>
  </si>
  <si>
    <t>LVBB7725</t>
  </si>
  <si>
    <t>'Datum bekend op' MOET voldoen aan het formaat JJJJ-MM-DD'</t>
  </si>
  <si>
    <t>LVBB7726</t>
  </si>
  <si>
    <t>'Datum bekend op' MOET een geldige datum bevatten</t>
  </si>
  <si>
    <t>LVBB7728</t>
  </si>
  <si>
    <t>Aantal Consolidaties MOET 1 zijn</t>
  </si>
  <si>
    <t>[Controleer voorkomens Consolidatie] Aantal voorkomens van Consolidatie is niet gelijk aan 1</t>
  </si>
  <si>
    <t>Zie e-mail Johan 14-10-2020 8:50</t>
  </si>
  <si>
    <t>LVBB7729</t>
  </si>
  <si>
    <t>Aantal Toestanden MOET 1 zijn</t>
  </si>
  <si>
    <t>[Controleer voorkomens Toestand] Aantal voorkomens van Toestand is niet gelijk aan 1</t>
  </si>
  <si>
    <t>LVBB7730</t>
  </si>
  <si>
    <t>Soort werk InformatieObject in ConsolidatieIdentificatie MOET gelijk zijn aan "/join/id/stop/work_005"</t>
  </si>
  <si>
    <t>Zie e-mail Johan 7-12-2020 17:19</t>
  </si>
  <si>
    <t>LVBB7731</t>
  </si>
  <si>
    <t>Soort werk geconsolideerde InformatieObject in ConsolidatieIdentificatie MOET gelijk zijn aan "/join/id/stop/work_010"</t>
  </si>
  <si>
    <t>LVBB7732</t>
  </si>
  <si>
    <t>Soort werk InformatieObject in InformatieObjectVersie MOET gelijk zijn aan "/join/id/stop/work_010"</t>
  </si>
  <si>
    <t>LVBB7733</t>
  </si>
  <si>
    <t>Soort werk geconsolideerde InformatieObject in AnnotatieBijToestand MOET gelijk zijn aan "/join/id/stop/work_005"</t>
  </si>
  <si>
    <t>LVBB7734</t>
  </si>
  <si>
    <t>Voor interne opdracht "valideerRegelingVersie", "registreerRegelingVersie", "valideerCIO" of "publiceerCIO" MOET voor een bij consolidatie meegeleverd informatieobject een schemaversie opgegeven zijn</t>
  </si>
  <si>
    <t>Bij consolidatie meegeleverd informatie-object %1 heeft geen schemaversie</t>
  </si>
  <si>
    <t>Zie e-mail Johan 14-5-2021 9:32</t>
  </si>
  <si>
    <t>LVBB7735</t>
  </si>
  <si>
    <t>Voor interne opdracht "valideerRegelingVersie", "registreerRegelingVersie", "valideerCIO" of "publiceerCIO" MOET elk bij consolidatie in opdracht vermeld informatieobject meegeleverd zijn</t>
  </si>
  <si>
    <t>Bij consolidatie in opdracht vermelde informatie-object %1 is niet meegeleverd</t>
  </si>
  <si>
    <t>Controles op OfficielePublicatie</t>
  </si>
  <si>
    <t>LVBB8001</t>
  </si>
  <si>
    <t>OfficielePublicatie</t>
  </si>
  <si>
    <t>OfficielePublicatieMetadata</t>
  </si>
  <si>
    <t>Was LVBB9001.</t>
  </si>
  <si>
    <t>Overige controles, die niet specifiek voor 1 onderwerp gelden</t>
  </si>
  <si>
    <t>PI16 S3</t>
  </si>
  <si>
    <t>3</t>
  </si>
  <si>
    <t>LVBB9400</t>
  </si>
  <si>
    <t>Referentierapport OW MOET 1 doel en (bij dat doel) 1 wIdRegeling bevatten</t>
  </si>
  <si>
    <t>Referentierapport OW met identificatie %1 bevat niet 1 doel en 1 wIdRegeling</t>
  </si>
  <si>
    <t>divers</t>
  </si>
  <si>
    <t>LVBB9900</t>
  </si>
  <si>
    <t>Niet (meer) ondersteunde versie van STOP/BHKV</t>
  </si>
  <si>
    <t>Versie %1 van STOP/BHKV wordt niet (meer) ondersteund</t>
  </si>
  <si>
    <t>LVBB9999</t>
  </si>
  <si>
    <t>Interne fout</t>
  </si>
  <si>
    <t>STOP0001</t>
  </si>
  <si>
    <t>imop-tekst</t>
  </si>
  <si>
    <t>eId</t>
  </si>
  <si>
    <t>STOP0002</t>
  </si>
  <si>
    <t>STOP0005</t>
  </si>
  <si>
    <t>Een alinea MOET content bevatten</t>
  </si>
  <si>
    <t>De alinea voor element[waarde van element] met id[waarde van eId] bevat geen tekst. Verwijder de lege alinea</t>
  </si>
  <si>
    <t>element</t>
  </si>
  <si>
    <t>STOP0006</t>
  </si>
  <si>
    <t>Een kop MOET content bevatten</t>
  </si>
  <si>
    <t>De kop voor element[waarde van element] met id[waarde van eId] bevat geen tekst. Corrigeer de kop of verplaats de inhoud naar een ander element</t>
  </si>
  <si>
    <t>STOP0007</t>
  </si>
  <si>
    <t>Een referentie naar een noot MOET in de context van een tabel staan</t>
  </si>
  <si>
    <t>De referentie naar de noot met id[waarde van ref] staat niet in een tabel. Vervang de referentie naar de noot voor de noot waarnaar verwezen wordt</t>
  </si>
  <si>
    <t>ref</t>
  </si>
  <si>
    <t>STOP0008</t>
  </si>
  <si>
    <t>Een referentie naar een noot MOET verwijzen naar een noot in dezelfde tabel</t>
  </si>
  <si>
    <t>De referentie naar de noot met id[waarde van ref] verwijst niet naar een noot in dezelfde tabel[waarde van eId] . Verplaats de noot waarnaar verwezen wordt naar de tabel of vervang de referentie in de tabel voor de noot waarnaar verwezen wordt</t>
  </si>
  <si>
    <t>STOP0009</t>
  </si>
  <si>
    <t>waarschuwing</t>
  </si>
  <si>
    <t>Het lijst-item[waarde van eId] bevat een tabel, onderzoek of de tabel buiten de lijst kan worden geplaatst, eventueel door de lijst in delen op te splitsen</t>
  </si>
  <si>
    <t>STOP0010</t>
  </si>
  <si>
    <t>De waarde van IntRef/@ref MOET voorkomen als identifier (@eId) van een element binnen:OFWEL de tekst van dezelfde expression als de IntRef OFWEL binnen de tekst van hetzelfde component als de IntRef.</t>
  </si>
  <si>
    <t>De waarde van @ref van element tekst:IntRef met waarde[waarde van ref] komt niet voor als eId van een tekst-element in (de mutatie van) de tekst van dezelfde expression als de IntRef. Controleer de referentie, corrigeer of de referentie of de identificatie van het element waarnaar wordt verwezen.</t>
  </si>
  <si>
    <t>STOP0011</t>
  </si>
  <si>
    <t>Een IntIoRef referentie MOET verwijzen naar @wId van ExtIoRef binnen hetzelfde bestand</t>
  </si>
  <si>
    <t>De @ref van element[waarde van element] met waarde[waarde van ref] verwijst niet naar een wId van een ExtIoRef binnen hetzelfde bestand. Controleer de referentie, corrigeer of de referentie of de wId identificatie van het element waarnaar wordt verwezen</t>
  </si>
  <si>
    <t>STOP0012</t>
  </si>
  <si>
    <t>De in de ExtIoRef weergegeven join-identifier MOET gelijk zijn aan de referentie</t>
  </si>
  <si>
    <t>STOP0013</t>
  </si>
  <si>
    <t>Een @eId MAG NIET eindigen met een punt '.'</t>
  </si>
  <si>
    <t>Het attribuut @eId of een deel van de eId[waarde van eId] van element[waarde van element] eindigt op een '.', dit is niet toegestaan. Verwijder de laatste punt(en) '.' voor deze eId</t>
  </si>
  <si>
    <t>STOP0014</t>
  </si>
  <si>
    <t>Een @wId MAG NIET eindigen met een '.'</t>
  </si>
  <si>
    <t>Het attribuut @wId[waarde van wId] van element[waarde van element] eindigt op een '.', dit is niet toegestaan. Verwijder de laatste punt '.' van deze wId</t>
  </si>
  <si>
    <t>wId</t>
  </si>
  <si>
    <t>STOP0015</t>
  </si>
  <si>
    <t>Een RegelingTijdelijkdeel MAG GEEN WijzigArtikel hebben</t>
  </si>
  <si>
    <t>Het WijzigArtikel[waarde van eId] is in een RegelingTijdelijkdeel niet toegestaan. Verwijder het WijzigArtikel of pas dit aan naar een Artikel indien dit mogelijk is</t>
  </si>
  <si>
    <t>STOP0016</t>
  </si>
  <si>
    <t>Een RegelingCompact MAG GEEN WijzigArtikel hebben</t>
  </si>
  <si>
    <t>Het WijzigArtikel[waarde van eId] is in een RegelingCompact niet toegestaan. Verwijder het WijzigArtikel of pas dit aan naar een Artikel indien dit mogelijk is</t>
  </si>
  <si>
    <t>STOP0017</t>
  </si>
  <si>
    <t>ouder</t>
  </si>
  <si>
    <t>STOP0018</t>
  </si>
  <si>
    <t>STOP0020</t>
  </si>
  <si>
    <t>Een eId binnen een 'main' AKN-component MOET uniek zijn.</t>
  </si>
  <si>
    <t>De eId '[waarde van eId] ' binnen het bereik is niet uniek. Controleer de opbouw van de eId en corrigeer deze</t>
  </si>
  <si>
    <t>STOP0021</t>
  </si>
  <si>
    <t>Een wId binnen een 'main' AKN-component MOET uniek zijn.</t>
  </si>
  <si>
    <t>De wId '[waarde van wId] ' binnen het bereik is niet uniek. Controleer de opbouw van de wId en corrigeer deze</t>
  </si>
  <si>
    <t>STOP0022</t>
  </si>
  <si>
    <t>Een eId MOET voldoen aan de AKN-naamgevingsconventie</t>
  </si>
  <si>
    <t>De AKN-naamgeving voor eId '[waarde van AKNdeel] ' is niet correct voor element[waarde van element] met id '[waarde van wId] ', Dit moet zijn: '[waarde van waarde] '. Pas de naamgeving voor dit element en alle onderliggende elementen aan. Controleer ook de naamgeving van de bijbehorende wId en onderliggende elementen.</t>
  </si>
  <si>
    <t>AKNdeel</t>
  </si>
  <si>
    <t>waarde</t>
  </si>
  <si>
    <t>STOP0023</t>
  </si>
  <si>
    <t>Een wId MOET voldoen aan de AKN-naamgevingsconventie</t>
  </si>
  <si>
    <t>De AKN-naamgeving voor wId '[waarde van AKNdeel] ' is niet correct voor element[waarde van element] met id '[waarde van wId] ', Dit moet zijn: '[waarde van waarde] '. Pas de naamgeving voor dit element en alle onderliggende elementen aan. Controleer ook de naamgeving van de bijbehorende eId en onderliggende elementen.</t>
  </si>
  <si>
    <t>STOP0024</t>
  </si>
  <si>
    <t>Een initiële regeling MOET een attribuut @componentnaam hebben met correcte naamgeving</t>
  </si>
  <si>
    <t>imop-tekstmutaties</t>
  </si>
  <si>
    <t>regeling</t>
  </si>
  <si>
    <t>STOP0025</t>
  </si>
  <si>
    <t>Een initiële regeling MOET een attribuut @wordt hebben met de AKN-identificatie</t>
  </si>
  <si>
    <t>De initiële regeling "[waarde van regeling] " heeft geen attribuut @wordt, dit attribuut is voor een initiële regeling verplicht. Voeg het attribuut toe met als waarde de juiste AKN versie-identifier</t>
  </si>
  <si>
    <t>Ernst was 'Informatief'. In PI19 S4 'Blokkerend' geworden.</t>
  </si>
  <si>
    <t>STOP0026</t>
  </si>
  <si>
    <t>Een componentnaam binnen een besluit MOET uniek zijn</t>
  </si>
  <si>
    <t>De componentnaam "[waarde van component] binnen[waarde van eId] is niet uniek. Pas de componentnaam aan om deze uniek te maken</t>
  </si>
  <si>
    <t>component</t>
  </si>
  <si>
    <t>STOP0027</t>
  </si>
  <si>
    <t>Een eId binnen een AKN-component MOET uniek zijn</t>
  </si>
  <si>
    <t>STOP0028</t>
  </si>
  <si>
    <t>Een wId binnen een AKN-component MOET uniek zijn</t>
  </si>
  <si>
    <t>De wId '[waarde van wId] ' binnen component[waarde van component] moet uniek zijn. Controleer de opbouw van de wId en corrigeer deze</t>
  </si>
  <si>
    <t>STOP0029</t>
  </si>
  <si>
    <t>Een tabel MOET ten minste twee kolommen hebben</t>
  </si>
  <si>
    <t>De tabel met[waarde van eId] heeft slechts 1 kolom, dit is niet toegestaan. Pas de tabel aan, of plaats de inhoud van de tabel naar bijvoorbeeld een element Kadertekst</t>
  </si>
  <si>
    <t>Ernst was 'Blokkerend'. In PI19 S4 'Waarschuwing' geworden.</t>
  </si>
  <si>
    <t>STOP0032</t>
  </si>
  <si>
    <t>Bij horizontale overspanning MOET de positie van @nameend groter zijn dan de positie van @namest</t>
  </si>
  <si>
    <t>De entry met @namest "[waarde van naam] ", van de[waarde van nummer] e rij, van de[waarde van ouder] , in de tabel met eId:[waarde van eId] , heeft een positie bepaling groter dan de positie van de als @nameend genoemde cel. Corrigeer de gegevens voor de overspanning.</t>
  </si>
  <si>
    <t>naam</t>
  </si>
  <si>
    <t>nummer</t>
  </si>
  <si>
    <t>STOP0033</t>
  </si>
  <si>
    <t>Bij horizontale overspanning MOET de @colname van eerste cel van de overspanning gelijk zijn aan de start (@namest) van de overspanning zijn.</t>
  </si>
  <si>
    <t>De start van de overspanning (@namest) van de cel[waarde van naam] , in de[waarde van nummer] e rij, van de[waarde van ouder] van tabel[waarde van eId] is niet gelijk aan de @colname van de cel.</t>
  </si>
  <si>
    <t>STOP0036</t>
  </si>
  <si>
    <t>De referentie van een cel MOET correct verwijzen naar een kolom</t>
  </si>
  <si>
    <t>De entry met @[waarde van naam] van de[waarde van nummer] e rij, van[waarde van ouder] , van de tabel met id:[waarde van eId] , verwijst niet naar een bestaande kolom. Controleer en corrigeer de identifier voor de kolom (@colname)</t>
  </si>
  <si>
    <t>STOP0037</t>
  </si>
  <si>
    <t>Het aantal colspec's MOET gelijk zijn aan het opgegeven aantal kolommen</t>
  </si>
  <si>
    <t>Het aantal colspec's ([waarde van nummer] ) voor[waarde van naam] in tabel[waarde van eId] komt niet overeen met het aantal kolommen ([waarde van aantal] ).</t>
  </si>
  <si>
    <t>aantal</t>
  </si>
  <si>
    <t>STOP0038</t>
  </si>
  <si>
    <t>Het totale aantal cellen MOET overeenkomen met het aantal mogelijke cellen</t>
  </si>
  <si>
    <t>Het aantal cellen in[waarde van naam] van tabel "[waarde van eId] " komt niet overeen met de verwachting (resultaat:[waarde van aantal] van verwachting[waarde van nummer] ).</t>
  </si>
  <si>
    <t>STOP0039</t>
  </si>
  <si>
    <t>Het element WijzigInstructies binnen element[waarde van naam] met eId "[waarde van eId] " is niet toegestaan. Verwijder de WijzigInstructies, of verplaats deze naar een RegelingMutatie binnen een WijzigBijlage.</t>
  </si>
  <si>
    <t>STOP0040</t>
  </si>
  <si>
    <t>Het element RegelingMutatie binnen element[waarde van naam] met eId "[waarde van eId] " is niet toegestaan. Neem de RegelingMutatie op in een WijzigBijlage.</t>
  </si>
  <si>
    <t>STOP0043</t>
  </si>
  <si>
    <t>Een onderdeel binnen een @eId MAG NIET eindigen met een punt '.'</t>
  </si>
  <si>
    <t>Het attribuut @eId of een deel van de eId[waarde van eId] van element[waarde van element] eindigt op '.__', dit is niet toegestaan. Verwijder deze punt '.' binnen deze eId</t>
  </si>
  <si>
    <t>STOP0044</t>
  </si>
  <si>
    <t>Een onderdeel binnen een @wId MAG NIET eindigen met een '.'</t>
  </si>
  <si>
    <t>Het attribuut @wId[waarde van wId] van element[waarde van element] eindigt op een '.__', dit is niet toegestaan. Verwijder deze punt '.' binnen deze wId</t>
  </si>
  <si>
    <t>STOP0045</t>
  </si>
  <si>
    <t>Een (inline) Illustratie MAG GEEN attribuut @schaal hebben.</t>
  </si>
  <si>
    <t>STOP0046</t>
  </si>
  <si>
    <t>Een (inline) Illustratie MAG GEEN attribuut @kleur hebben.</t>
  </si>
  <si>
    <t>STOP0047</t>
  </si>
  <si>
    <t>Een element Wat MAG GEEN VerwijderdeTekst of NieuweTekst bevatten.</t>
  </si>
  <si>
    <t>Het element Wat van de RegelingMutatie binnen element[waarde van naam] met eId "[waarde van eId] " bevat renvooimarkeringen. Verwijder de element(en) NieuweTekst en VerwijderdeTekst.</t>
  </si>
  <si>
    <t>STOP0048</t>
  </si>
  <si>
    <t>Op element[waarde van naam] met (bovenliggend) eId[waarde van eId] is de wijzigactie "nieuweContainer" en "verwijderContainer" toegepast. Dit kan leiden tot invalide XML of informatieverlies. Verwijder de @wijzigactie.</t>
  </si>
  <si>
    <t>STOP0050</t>
  </si>
  <si>
    <t>Een externe referentie MOET de juiste notatie gebruiken</t>
  </si>
  <si>
    <t>De ExtRef van het type[waarde van type] met referentie[waarde van ref] heeft niet de juiste notatie.</t>
  </si>
  <si>
    <t>type</t>
  </si>
  <si>
    <t>STOP0051</t>
  </si>
  <si>
    <t>STOP0053</t>
  </si>
  <si>
    <t>De scope van een interne verwijzing moet overeenkomen met de naam van het doelelement.</t>
  </si>
  <si>
    <t>De scope[waarde van scope] van de IntRef met[waarde van ref] is niet gelijk aan de naam van het doelelement[waarde van local] .</t>
  </si>
  <si>
    <t>scope</t>
  </si>
  <si>
    <t>local</t>
  </si>
  <si>
    <t>STOP0055</t>
  </si>
  <si>
    <t>Het element Gereserveerd dat geen onderdeel is van een RegelingMutatie mag niet worden gevolgd door inhoud of structuur op hetzelfde niveau</t>
  </si>
  <si>
    <t>STOP0065</t>
  </si>
  <si>
    <t>Het element[waarde van naam] binnen[waarde van element] met eId: "[waarde van eId] " is niet toegestaan na een element Gereserveerd. Verwijder het element Gereserveerd of verplaats dit element naar een eigen structuur of tekst.</t>
  </si>
  <si>
    <t>STOP0066</t>
  </si>
  <si>
    <t>STOP0058</t>
  </si>
  <si>
    <t>Een structuur-element MOET altijd ten minste één element na de Kop bevatten</t>
  </si>
  <si>
    <t>STOP0067</t>
  </si>
  <si>
    <t>Het element[waarde van naam] met eId: "[waarde van eId] is niet compleet, een kind-element anders dan een Kop is verplicht. Completeer of verwijder dit structuur-element.</t>
  </si>
  <si>
    <t>STOP0059</t>
  </si>
  <si>
    <t>Een Artikel MOET altijd tenminste één element hebben na de Kop bevatten</t>
  </si>
  <si>
    <t>STOP0068</t>
  </si>
  <si>
    <t>Het element[waarde van naam] met eId: "[waarde van eId] is niet compleet, een kind-element anders dan een Kop is verplicht. Completeer of verwijder dit element.</t>
  </si>
  <si>
    <t>STOP0060</t>
  </si>
  <si>
    <t>Een Divisietekst MOET altijd één element anders dan een Kop bevatten</t>
  </si>
  <si>
    <t>STOP0070</t>
  </si>
  <si>
    <t>STOP0061</t>
  </si>
  <si>
    <t>STOP1037</t>
  </si>
  <si>
    <t>De kennisgeving bevat een Divisie met eId[waarde van eId] . Dit is niet toegestaan. Gebruik alleen Divisietekst.</t>
  </si>
  <si>
    <t>STOP0062</t>
  </si>
  <si>
    <t>Indien een structuur-element vervallen is dan moeten ook alle onderliggende delen (structuur en tekst) vervallen zijn</t>
  </si>
  <si>
    <t>STOP1038</t>
  </si>
  <si>
    <t>Het element[waarde van naam] met eId: "[waarde van eId] " is vervallen, maar heeft minstens nog een niet vervallen element". Controleer vanaf element[waarde van element] met eId "[waarde van id] of alle onderliggende elementen als vervallen zijn aangemerkt.</t>
  </si>
  <si>
    <t>id</t>
  </si>
  <si>
    <t>STOP0063</t>
  </si>
  <si>
    <t>STOP1044</t>
  </si>
  <si>
    <t>wat</t>
  </si>
  <si>
    <t>STOP0064</t>
  </si>
  <si>
    <t>STOP1058</t>
  </si>
  <si>
    <t>Het e-mailadres[waarde van adres] zoals genoemd in het element Contact met eId[waarde van eId] moet een correct geformatteerd e-mailadres zijn. Corrigeer het e-mailadres.</t>
  </si>
  <si>
    <t>adres</t>
  </si>
  <si>
    <t>Een wijzigactie voor Sluiting mag uitsluitend in een Vervang binnen BesluitMutatie worden gebruikt</t>
  </si>
  <si>
    <t>STOP1060</t>
  </si>
  <si>
    <t>Het attribuut @wijzigactie is niet toegestaan voor element[waarde van naam] buiten een BesluitMutatie/Vervang. Verwijder het attribuut @wijzigactie</t>
  </si>
  <si>
    <t>Voor een mutatie MOET de waarde van de attributen @was en @wordt beginnen met dezelde akn identificatie van het work.</t>
  </si>
  <si>
    <t>STOP1200</t>
  </si>
  <si>
    <t>De identificatie van de @was[waarde van wasID] en @wordt[waarde van wordtID] hebben niet dezelfde work-identificatie. Corrigeer de AKN-expression. identificatie.</t>
  </si>
  <si>
    <t>wasID</t>
  </si>
  <si>
    <t>wordtID</t>
  </si>
  <si>
    <t>Een id voor een (voet-)noot binnen een AKN-component MOET uniek zijn</t>
  </si>
  <si>
    <t>STOP1201</t>
  </si>
  <si>
    <t>De id voor tekst:Noot '[waarde van id] ' binnen component '[waarde van component] ' moet uniek zijn. Controleer de id en corrigeer zodat de identificatie uniek is binnen de component.</t>
  </si>
  <si>
    <t>Een id voor een (voet-)noot MOET binnen een AKN-component uniek zijn.</t>
  </si>
  <si>
    <t>STOP1202</t>
  </si>
  <si>
    <t>De id '[waarde van id] ' is niet uniek binnen zijn component. Controleer id en corrigeer deze</t>
  </si>
  <si>
    <t>Een Artikel MAG na een KOP slecht één ander type element (Vervallen; Gereserveerd; Inhoud of Lid) bevatten; combinaties zijn niet toegestaan.</t>
  </si>
  <si>
    <t>STOP1203</t>
  </si>
  <si>
    <t>Het[waarde van naam] met eId '[waarde van eId] ' heeft een combinatie van elementen dat niet is toegestaan. Corrigeer het artikel door de combinatie van elementen te verwijderen.</t>
  </si>
  <si>
    <t>PI20 S1</t>
  </si>
  <si>
    <t>STOP0073</t>
  </si>
  <si>
    <t>Een WijzigArtikel in een BesluitCompact MAG GEEN Wijziglid bevatten</t>
  </si>
  <si>
    <t>Het WijzigArtikel[waarde van id] heeft een WijzigLid, dit is niet toegestaan binnen een BesluitCompact. Verwijder het WijzigL:id of zet de tekst om naar een element wat.</t>
  </si>
  <si>
    <t>STOP0074</t>
  </si>
  <si>
    <t>Het attribuut @wordt MOET uniek zijn binnen een besluit.</t>
  </si>
  <si>
    <t>Het attribuut @wordt '[waarde van wordt] ' binnen[waarde van eId] is niet uniek. Pas het attribuut aan om deze uniek te maken (bij een initiele regeling) of (bij mutaties) voeg mutaties samen in één tekst:RegelingMutatie .</t>
  </si>
  <si>
    <t>wordt</t>
  </si>
  <si>
    <t>STOP0075</t>
  </si>
  <si>
    <t>Het attribuut schemaversie (met waarde[waarde van schemaversie] ) bij tekst:Motivering mag niet gebruikt worden binnen tekst:BesluitCompact of tekst:BesluitKlassiek. Verwijder het attribuut schemaversie bij tekst:Motivering</t>
  </si>
  <si>
    <t>schemaversie</t>
  </si>
  <si>
    <t>STOP1000</t>
  </si>
  <si>
    <t>Een AKN- of JOIN-identificatie mag geen punt bevatten.</t>
  </si>
  <si>
    <t>imop-aknjoin</t>
  </si>
  <si>
    <t>STOP1204</t>
  </si>
  <si>
    <t>De identifier[waarde van ID] bevat een punt. Dit is niet toegestaan. Verwijder de punt.</t>
  </si>
  <si>
    <t>ID</t>
  </si>
  <si>
    <t>STOP1001</t>
  </si>
  <si>
    <t>Het deel vóór de taalcode/@" van de FRBRExpression moet gelijk aan zijn FRBRWork"</t>
  </si>
  <si>
    <t>STOP1205</t>
  </si>
  <si>
    <t>Het gedeelte van de FRBRExpression[waarde van Expression-ID] vóór de 'taalcode/@' is niet gelijk aan de FRBRWork-identificatie[waarde van Work-ID] .</t>
  </si>
  <si>
    <t>Expression-ID</t>
  </si>
  <si>
    <t>Work-ID</t>
  </si>
  <si>
    <t>STOP1002</t>
  </si>
  <si>
    <t>STOP1206</t>
  </si>
  <si>
    <t>Landcode[waarde van substring] in de AKN-identificatie[waarde van Work-ID] is niet toegestaan. Pas landcode aan.</t>
  </si>
  <si>
    <t>substring</t>
  </si>
  <si>
    <t>STOP1003</t>
  </si>
  <si>
    <t>Voor een JOIN-identificatie (work) moet het tweede deel gelijk zijn aan 'id'</t>
  </si>
  <si>
    <t>STOP1207</t>
  </si>
  <si>
    <t>Tweede deel JOIN-identificatie[waarde van Work-ID] moet gelijk zijn aan 'id'. Pas dit aan.</t>
  </si>
  <si>
    <t>STOP1004</t>
  </si>
  <si>
    <t>STOP1208</t>
  </si>
  <si>
    <t>Derde deel JOIN-identificatie[waarde van Work-ID] moet gelijk zijn aan regdata, pubdata, of infodata. Pas dit aan.</t>
  </si>
  <si>
    <t>STOP1006</t>
  </si>
  <si>
    <t>STOP1209</t>
  </si>
  <si>
    <t>Vijfde deel AKN- of JOIN-identificatie[waarde van Work-ID] moet gelijk zijn aan jaartal of geldige datum. Pas dit aan.</t>
  </si>
  <si>
    <t>STOP1007</t>
  </si>
  <si>
    <t>Voor een JOIN-identificatie (expressie) moet het eerste deel na de '@' een jaartal of een geldige datum zijn</t>
  </si>
  <si>
    <t>STOP1210</t>
  </si>
  <si>
    <t>Voor een JOIN-identificatie ([waarde van Expression-ID] ) moet het eerste deel na de '@' een jaartal of een geldige datum zijn. Pas dit aan.</t>
  </si>
  <si>
    <t>STOP1008</t>
  </si>
  <si>
    <t>JOIN-identificatie (expressie) MOET als eerste deel na de '@' een jaartal of een geldige datum hebben groter/gelijk aan jaartal in werk</t>
  </si>
  <si>
    <t>STOP1211</t>
  </si>
  <si>
    <t>JOIN-identificatie ([waarde van Expression-ID] ) MOET als eerste deel na de '@' een jaartal of een geldige datum hebben groter/gelijk aan jaartal in werk ([waarde van Work-ID] ). Pas dit aan.</t>
  </si>
  <si>
    <t>STOP1009</t>
  </si>
  <si>
    <t>STOP1300</t>
  </si>
  <si>
    <t>Voor een AKN- of JOIN-identificatie ([waarde van Expression-ID] ) moet deel voorafgaand aan de '@' ([waarde van substring] ) een geldige taal zijn ('nld','eng','fry','pap','mul','und'). Pas dit aan.</t>
  </si>
  <si>
    <t>STOP1010</t>
  </si>
  <si>
    <t>STOP1011</t>
  </si>
  <si>
    <t>De AKN van een officiele publicatie moet als derde veld 'officialGazette' hebben</t>
  </si>
  <si>
    <t>STOP1302</t>
  </si>
  <si>
    <t>Derde veld[waarde van substring] in de AKN-identificatie[waarde van Work-ID] is niet toegestaan bij officiele publicatie. Pas dit veld aan.</t>
  </si>
  <si>
    <t>STOP1012</t>
  </si>
  <si>
    <t>STOP1303</t>
  </si>
  <si>
    <t>Derde veld[waarde van substring] in de AKN-identificatie[waarde van Work-ID] is niet toegestaan bij regeling. Pas dit veld aan.</t>
  </si>
  <si>
    <t>STOP1013</t>
  </si>
  <si>
    <t>STOP1304</t>
  </si>
  <si>
    <t>Derde veld[waarde van substring] in de AKN-identificatie[waarde van Work-ID] is niet toegestaan bij besluit. Pas dit veld aan.</t>
  </si>
  <si>
    <t>STOP1014</t>
  </si>
  <si>
    <t>De AKN- of JOIN-identificatie MOET beginnen met /akn" of "/join""</t>
  </si>
  <si>
    <t>STOP1305</t>
  </si>
  <si>
    <t>De waarde[waarde van ID] begint niet met /akn/ of /join/. Pas de waarde aan.</t>
  </si>
  <si>
    <t>Was LVBB2008.
Voor KG: geldt hiervoor ook. Check gedaan door Martijn!</t>
  </si>
  <si>
    <t>STOP1015</t>
  </si>
  <si>
    <t>De officieleTitel van InformatieObjectMetatada MOET starten met /join/id/</t>
  </si>
  <si>
    <t>imop-metadata</t>
  </si>
  <si>
    <t>STOP1310</t>
  </si>
  <si>
    <t>De waarde van officieleTitel[waarde van substring] MOET starten met /join/id/. Maak er een JOIN-identifier van.</t>
  </si>
  <si>
    <t>STOP1016</t>
  </si>
  <si>
    <t>STOP1311</t>
  </si>
  <si>
    <t>Het versienummer van een regeling[waarde van substring] MOET bestaan uit maximaal 32 cijfers, onderkast- en bovenkast-letters en -, en MAG NIET bestaan uit punt en underscore.</t>
  </si>
  <si>
    <t>Was STOP1901</t>
  </si>
  <si>
    <t>STOP1017</t>
  </si>
  <si>
    <t>De AKN van een officiele publicatie moet als vierde veld een bladcode hebben</t>
  </si>
  <si>
    <t>STOP1312</t>
  </si>
  <si>
    <t>Vierde veld[waarde van substring] in de AKN-identificatie[waarde van Work-ID] is niet toegestaan bij officiele publicatie. Pas dit veld aan.</t>
  </si>
  <si>
    <t>STOP1018</t>
  </si>
  <si>
    <t>De waarde van data:informatieobjectRef MOET uniek zijn binnen één data:informatieobjectRefs</t>
  </si>
  <si>
    <t>STOP1313</t>
  </si>
  <si>
    <t>Alle referenties binnen informatieobjectRefs moeten uniek zijn. Pas dit aan.</t>
  </si>
  <si>
    <t>STOP1019</t>
  </si>
  <si>
    <t>Binnen dezelfde container data:rechtsgebieden mag een unieke waarde maar één keer worden gebruikt.</t>
  </si>
  <si>
    <t>STOP1315</t>
  </si>
  <si>
    <t>Gebruik elke waarde binnen container data:rechtsgebieden maar één keer.</t>
  </si>
  <si>
    <t>STOP1020</t>
  </si>
  <si>
    <t>Een alternatieve titel MAG niet gelijk zijn aan de citeertitel</t>
  </si>
  <si>
    <t>STOP1319</t>
  </si>
  <si>
    <t>De citeertitel MAG NIET gelijk zijn aan een alternatieve titel.</t>
  </si>
  <si>
    <t>STOP1021</t>
  </si>
  <si>
    <t>De uri[waarde van substring] MOET corresponderen met de soortRef. Pas deze aan.</t>
  </si>
  <si>
    <t>STOP1022</t>
  </si>
  <si>
    <t>Een alternatieve titel MOET uniek zijn binnen alle alternatieve titels.</t>
  </si>
  <si>
    <t>De alternatieve titels binnen alternatieveTitels MOETEN allen uniek zijn.</t>
  </si>
  <si>
    <t>STOP1023</t>
  </si>
  <si>
    <t>STOP1400</t>
  </si>
  <si>
    <t>Alle opvolgerVan binnen een opvolging MOETEN uniek zijn.</t>
  </si>
  <si>
    <t>STOP1024</t>
  </si>
  <si>
    <t>STOP2001</t>
  </si>
  <si>
    <t>STOP1026</t>
  </si>
  <si>
    <t>imop-consolidatie</t>
  </si>
  <si>
    <t>STOP2002</t>
  </si>
  <si>
    <t>STOP1027</t>
  </si>
  <si>
    <t>STOP2003</t>
  </si>
  <si>
    <t>STOP1028</t>
  </si>
  <si>
    <t>STOP2004</t>
  </si>
  <si>
    <t>STOP1029</t>
  </si>
  <si>
    <t>Een doel kan maar één datum inwerkingtreding hebben</t>
  </si>
  <si>
    <t>STOP2006</t>
  </si>
  <si>
    <t>Het gegeven doel heeft meer dan één datum inwerkingtreding. Een doel kan maar 1 datum inwerking hebben</t>
  </si>
  <si>
    <t>STOP1030</t>
  </si>
  <si>
    <t>Binnen dezelfde container data:overheidsdomeinen mag een unieke waarde maar één keer worden gebruikt.</t>
  </si>
  <si>
    <t>STOP2009</t>
  </si>
  <si>
    <t>Gebruik elke waarde binnen container data:overheidsdomeinen maar één keer.</t>
  </si>
  <si>
    <t>STOP1031</t>
  </si>
  <si>
    <t>Binnen dezelfde container data:onderwerpen mag een unieke waarde maar één keer worden gebruikt.</t>
  </si>
  <si>
    <t>STOP2011</t>
  </si>
  <si>
    <t>Gebruik elke waarde binnen container data:onderwerpen maar één keer.</t>
  </si>
  <si>
    <t>STOP1032</t>
  </si>
  <si>
    <t>Een officiële publicatie van een besluit MOET een datum ondertekening hebben.</t>
  </si>
  <si>
    <t>STOP2019</t>
  </si>
  <si>
    <t>De officiële publicatie van het besluit heeft geen datum ondertekening.</t>
  </si>
  <si>
    <t>STOP1033</t>
  </si>
  <si>
    <t>Een officiële publicatie van een kennisgeving MAG GEEN datum ondertekening hebben.</t>
  </si>
  <si>
    <t>STOP2020</t>
  </si>
  <si>
    <t>STOP1034</t>
  </si>
  <si>
    <t>STOP2021</t>
  </si>
  <si>
    <t>soortBestuursorgaan MAG NIET leeg zijn voor gemeente, provincie of waterschap. Vul soortBestuursorgaan in.</t>
  </si>
  <si>
    <t>STOP1035</t>
  </si>
  <si>
    <t>STOP2022</t>
  </si>
  <si>
    <t>soortBestuursorgaan MOET corresponderen met eindverantwoordelijke. Pas soortBestuursorgaan of eindverantwoordelijke aan.</t>
  </si>
  <si>
    <t>imop-procedure</t>
  </si>
  <si>
    <t>STOP2023</t>
  </si>
  <si>
    <t>De AKN-identificatie van een kennisgeving moet als derde veld 'doc' hebben</t>
  </si>
  <si>
    <t>STOP2024</t>
  </si>
  <si>
    <t>Derde veld[waarde van substring] in de AKN-identificatie[waarde van Work-ID] is niet toegestaan voor een kennisgeving. Pas dit veld aan.</t>
  </si>
  <si>
    <t>Een doel identificatie moet zijn opgebouwd als /join/id/proces/[organisatie]/[datum of jaar]/[naam]"</t>
  </si>
  <si>
    <t>STOP2025</t>
  </si>
  <si>
    <t>De identificatie voor doel is niet correct:[waarde van resultaat] corrigeer de identificatie voor doel.</t>
  </si>
  <si>
    <t>resultaat</t>
  </si>
  <si>
    <t>De AKN-identificatie van een rectificatie MOET als derde deel doc hebben</t>
  </si>
  <si>
    <t>STOP2026</t>
  </si>
  <si>
    <t>Derde deel[waarde van substring] in de AKN-identificatie[waarde van Work-ID] is niet toegestaan voor een rectificatie. Pas dit deel aan.</t>
  </si>
  <si>
    <t>Een GIO MOET bij aanlevering altijd precies één GML-bestand (*.gml)hebben.</t>
  </si>
  <si>
    <t>STOP2030</t>
  </si>
  <si>
    <t>BHKV1014</t>
  </si>
  <si>
    <t>STOP1059</t>
  </si>
  <si>
    <t>Een consolideerbaar informatieobject (bijv. een GIO) MOET een geboorteregeling hebben.</t>
  </si>
  <si>
    <t>STOP2031</t>
  </si>
  <si>
    <t>Expressie</t>
  </si>
  <si>
    <t>STOP1071</t>
  </si>
  <si>
    <t>Een componentverwijzing in akn of join moet beginnen met een '!'.</t>
  </si>
  <si>
    <t>Het componentdeel[waarde van deel] van de identifier begint niet met een '!'. Corrigeer de identifier.</t>
  </si>
  <si>
    <t>deel</t>
  </si>
  <si>
    <t>STOP1072</t>
  </si>
  <si>
    <t>Het laatste deel van een akn of join voor een optionele componentverwijzing mag geen '!' bevatten.</t>
  </si>
  <si>
    <t>Het laatste deel van een akn of join '[waarde van deel] ' voor een optionele componentverwijzing mag geen '!' bevatten. Zet een '/' voor de '!' of verwijder de '!'.</t>
  </si>
  <si>
    <t>STOP1073</t>
  </si>
  <si>
    <t>Informatieobjecten van formaatInformatieobject /join/id/stop/informatieobject/gio_002 met het type alleen bekend te maken of informatief zijn NIET TOEGESTAAN zolang deze informatieobjecten niet expliciet benoemd zijn in een toepassingsprofiel(TPOD).</t>
  </si>
  <si>
    <t>Een informatieobject[waarde van officieleTitel] met formaat[waarde van formaat] met publicatieinstructie[waarde van type] zijn niet toegestaan, hiervoor ontbreekt een TPOD instructie.</t>
  </si>
  <si>
    <t>officieleTitel</t>
  </si>
  <si>
    <t>formaat</t>
  </si>
  <si>
    <t>STOP1074</t>
  </si>
  <si>
    <t>Informatieobjecten van formaatInformatieobject /join/id/stop/informatieobject/doc_001 (pdf) met het type informatief zijn NIET TOEGESTAAN zolang deze informatieobjecten niet expliciet benoemd zijn in een toepassingsprofiel(TPOD).</t>
  </si>
  <si>
    <t>De IMOP-modules die binnen één Component zijn opgenomen MOETEN allen dezelfde IMOP-schemaversie gebruiken.</t>
  </si>
  <si>
    <t>imop-pakbon</t>
  </si>
  <si>
    <t>STOP2032</t>
  </si>
  <si>
    <t>De IMOP-modules binnen de Component met FRBRWork[waarde van Work-id] hebben niet allemaal dezelfde IMOP-schemaversie.</t>
  </si>
  <si>
    <t>Work-id</t>
  </si>
  <si>
    <t>Elk in het uitwisselpakket opgenomen bestand MOET aangeroepen worden door de STOP-pakbon;een andersoortig manifest volgens een andere standaard of aangeroepen worden door een in het uitwisselpakket aanwezig bestand.Anders geformuleerd: er mogen geen ongebruikte" bestanden in het pakket opgenomen zijn."</t>
  </si>
  <si>
    <t>STOP2033</t>
  </si>
  <si>
    <t>DLSVxxxx</t>
  </si>
  <si>
    <t>Elk bestand dat middels de bestandsnaam aangeroepen wordt door één van onderstaande bestanden MOET aanwezig zijn in het uitwisselpakket. de STOP-pakboneen andersoortig manifest volgens een andere standaard ofeen ander bestand dat in het uitwisselpakket aanwezig isAnders geformuleerd: Elk aangeroepen bestand moet aanwezig zijn; een pakket moet compleet zijn.</t>
  </si>
  <si>
    <t>STOP2034</t>
  </si>
  <si>
    <t>Zie opmerking bij STOP1201</t>
  </si>
  <si>
    <t>Voor elk in het pakbon opgenomen XML-bestand MOET de combinatie van localName en namepace overeenkomen met het root-element van het aangewezen bestand. Een XML-bestand" is te herkennen aan mediatype="application/xml" of "application/xml+gml"."</t>
  </si>
  <si>
    <t>STOP2039</t>
  </si>
  <si>
    <t>Een IMOP-module met juridische regelteksten MOET samen een RegelingVersieMetadata-module binnen dezelfde component (instrument) worden uitgewisseld.</t>
  </si>
  <si>
    <t>STOP2042</t>
  </si>
  <si>
    <t>De component[waarde van Work-id] heeft wel een module met juridische tekst maar geen RegelingVersieMetadata-module. Voeg deze toe aan het uitwisselpakket.</t>
  </si>
  <si>
    <t>Een IMOP-informatieobject-module MOET samen een InformatieObjectVersieMetadata-module van dezelfde component (instrument) worden uitgewisseld.</t>
  </si>
  <si>
    <t>STOP2050</t>
  </si>
  <si>
    <t>De component[waarde van Work-id] heeft wel een module met een informatieobject maar heeft geen InformatieObjectVersieMetadata-module. Voeg deze toe aan het uitwisselpakket.</t>
  </si>
  <si>
    <t>Elk door een uitgewisselde IMOP-module aangeroepen bestand (zoals een bestand voor een illustratie of voor een informatieobject) MOET worden opgenomen in dezelfde Component binnen de pakbon van het uitwisselpakket.</t>
  </si>
  <si>
    <t>STOP2051</t>
  </si>
  <si>
    <t>Het mediatype zoals genoemd in de pakbon moet gelijk zijn aan het daadwerkelijke media-type (oftewel MIME type") van het bestand."</t>
  </si>
  <si>
    <t>STOP2052</t>
  </si>
  <si>
    <t>STOP2053</t>
  </si>
  <si>
    <t>De Component met[waarde van Work-id] heeft geen ExpressionIdentificatie- of ConsolidatieIdentificatie-module. Voeg deze toe aan het uitwisselpakket.</t>
  </si>
  <si>
    <t>De Work-identificatie van de Component in een pakbon MOET gelijk zijn aan de Work-identificatie in de ExpressionIdentificatie- of ConsolidatieIdentificatie-module.</t>
  </si>
  <si>
    <t>STOP2055</t>
  </si>
  <si>
    <t>De Expression-identificatie van de Component in een pakbon MOET gelijk zijn aan de FRBRExpression in de ExpressionIdentificatie- of ConsolidatieIdentificatie-module.</t>
  </si>
  <si>
    <t>STOP2056</t>
  </si>
  <si>
    <t>De soort Work van de Component in een pakbon MOET gelijk zijn aan de soort Work in de ExpressionIdentificatie- of ConsolidatieIdentificatie-module.</t>
  </si>
  <si>
    <t>STOP2057</t>
  </si>
  <si>
    <t>STOP1212</t>
  </si>
  <si>
    <t>De IMOP-schemaversie van een IMOP-module in de pakbon MOET overeenkomen met de IMOP-schemaversie in het XML bestand zelf.</t>
  </si>
  <si>
    <t>STOP1213</t>
  </si>
  <si>
    <t>Bij gebruik van het uitwisselpakket voor het uitwisselen van een (nieuwe) versie van een of meer regelingen MOET het uitwisselpakket één versie van een (set van samenhangende) regeling(en) met één versie van de bijbehorende informatieobjecten bevatten. De versie van de regelingen/informatieobjecten mogen alleen over meerdere uitwisselpakketten verdeeld worden als die via een (download)service in samenhang verkregen kunnen worden.</t>
  </si>
  <si>
    <t>STOP1214</t>
  </si>
  <si>
    <t>Bij gebruik van het uitwisselpakket voor het uitwisselen van een (nieuwe) versie van een of meer regelingen MOETEN gewijzigde regeling- en informatieobjectversies (Componenten) in het uitwisselpakket met één besluit tegelijk in werking (kunnen) treden (m.a.w. gewijzigde componenten hangen samen met één en hetzelfde doel).</t>
  </si>
  <si>
    <t>STOP1215</t>
  </si>
  <si>
    <t>Bij gebruik van het uitwisselpakket voor het uitwisselen van een (nieuwe) versie van een of meer regelingen MOET het uitwisselpakket van elke component altijd alle modules bevatten (m.a.w. 'compleet' zijn). Optionele modules moeten aanwezig zijn als ze voor betreffend component bestaan.</t>
  </si>
  <si>
    <t>STOP1216</t>
  </si>
  <si>
    <t>Bij gebruik van het uitwisselpakket voor het uitwisselen van een (nieuwe) versie van een of meer regelingen MOET de pakbon in het uitwisselpakket een component Versieinformatie bevatten.</t>
  </si>
  <si>
    <t>STOP1217</t>
  </si>
  <si>
    <t>Component Versieinformatie in de pakbon van een uitwisselpakket MOET de module Momentopname bevatten.</t>
  </si>
  <si>
    <t>STOP1218</t>
  </si>
  <si>
    <t>Een IMOP-module die voor een component vermeld is in de pakbon MOET volgens de vermelde versie van IMOP daadwerkelijk een module van de component zijn.</t>
  </si>
  <si>
    <t>Het procedureverloop MOET alleen stappen bevatten die bij één type procedureverloop horen.Het procedureverloop kan bijvoorbeeld geen stappen bevatten die specifiek zijn voor een procedure rond een ontwerpbesluit; en tevens stappen specifiek voor een (definitief) besluit.</t>
  </si>
  <si>
    <t>STOP2058</t>
  </si>
  <si>
    <t>De stappen[waarde van soortStap1] komen niet voor in dezelfde besluitvormingsprocedure als de stappen[waarde van soortStap2] .</t>
  </si>
  <si>
    <t>soortStap1</t>
  </si>
  <si>
    <t>soortStap2</t>
  </si>
  <si>
    <t>STOP2060</t>
  </si>
  <si>
    <t>Bepaalde stappen in het procedureverloop MOGEN hooguit één keer voorkomen.Sommige stappen worden maar één keer gezet in een procedure en kennen dus ook maar één datum waarop ze voltooid zijn. Als blijkt dat de datum niet correct is; kan die via een mutatie van het procedureverloop aangepast worden. De uniciteit van deze stappen is belangrijk omdat de datum ervan nodig is om de relevantie te bepalen van besluiten en/of kennisgevingen erover.VaststellingOndertekeningPublicatieBegin inzagetermijnEinde inzagetermijnEinde bezwaartermijnEinde beroepstermijn</t>
  </si>
  <si>
    <t>STOP2061</t>
  </si>
  <si>
    <t>De stap[waarde van soortStap] komt meermalen voor, als voltooid op[waarde van datumStap1] en op[waarde van datumStap2] .</t>
  </si>
  <si>
    <t>soortStap</t>
  </si>
  <si>
    <t>datumStap1</t>
  </si>
  <si>
    <t>datumStap2</t>
  </si>
  <si>
    <t>De stappen die door (de organisatie van) het bevoegd gezag gedaan worden MOETEN in het procedureverloop opgenomen zijn in de volgorde waarin de besluitvormingsprocedure verloopt.Besluit volgordeVaststellingOndertekeningPublicatie</t>
  </si>
  <si>
    <t>STOP2063</t>
  </si>
  <si>
    <t>De stap[waarde van soortStap1] is voltooid op[waarde van datumStap1] , dus ná de stap[waarde van soortStap2] voltooid op datum ([waarde van datumStap2] ); terwijl de stappen in het procedureverloop in omgekeerde volgorde voorkomen.</t>
  </si>
  <si>
    <t>De stappen die relevant zijn voor de reactie van belanghebbenden op het besluit MOETEN in het procedureverloop opgenomen zijn in de juiste volgorde.Welke stappen dat zijn hangt af van het type besluit. Zie de beschrijving voor de juiste volgorde.</t>
  </si>
  <si>
    <t>STOP2064</t>
  </si>
  <si>
    <t>De stap[waarde van soortStap1] is voltooid op[waarde van datumStap1] , dus na de stap[waarde van soortStap2] voltooid op datum ([waarde van datumStap2] ); terwijl de stappen in het procedureverloop in omgekeerde volgorde voorkomen.</t>
  </si>
  <si>
    <t>De stappen gerelateerd aan de instelling en behandeling van een beroep tegen het besluit MOETEN in het procedureverloop opgenomen zijn in de volgorde waarin de besluitvormingsprocedure verloopt.Beroep volgordeVaststellingOndertekeningBeroep(en) ingesteldEinde Beroepstermijn</t>
  </si>
  <si>
    <t>STOP3018</t>
  </si>
  <si>
    <t>Een stap die het begin van een beroepsperiode aangeeft MOET ofwel als eerste voorkomen; ofwel nadat een eerdere beroepsperiode is afgesloten.BeroepsperiodeStart: Beroep(en) ingesteldEind: Beroep(en) definitief afgedaan</t>
  </si>
  <si>
    <t>STOP3019</t>
  </si>
  <si>
    <t>De stap[waarde van soortStap] op datum ([waarde van datumStap] ) markeert het begin van een beroepsperiode, maar de voorgaande periode is nog niet afgesloten.</t>
  </si>
  <si>
    <t>datumStap</t>
  </si>
  <si>
    <t>Stappen die samenhangen met de schorsing van een besluit door een rechter MOETEN in het procedureverloop tussen de start en het einde van de beroepsperiode opgenomen zijn.</t>
  </si>
  <si>
    <t>STOP3020</t>
  </si>
  <si>
    <t>De stap[waarde van soortStap] op datum ([waarde van datumStap] ) ligt niet in een periode die begint met een 'Beroep(en) ingesteld' en die (eventueel) wordt afgesloten met een 'Beroep(en) definitief afgedaan'.</t>
  </si>
  <si>
    <t>Een stap die het einde van een beroepsperiode aangeeft MOET volgen op een stap die het begin van de beroepsperiode aangeeft.</t>
  </si>
  <si>
    <t>STOP3021</t>
  </si>
  <si>
    <t>De stap[waarde van soortStap] op datum ([waarde van datumStap] ) markeert het einde van een beroepsperiode, maar er is geen eerdere stap die het begin van de beroepsperiode aangeeft.</t>
  </si>
  <si>
    <t>Een stap die het begin van een schorsingsperiode aangeeft MOET ofwel als eerste voorkomen; ofwel nadat een eerdere schorsingsperiode is afgesloten.SchorsingsperiodeStart: SchorsingEind: Schorsing opgeheven</t>
  </si>
  <si>
    <t>BHKV1030</t>
  </si>
  <si>
    <t>De stap[waarde van soortStap] op datum ([waarde van datumStap] ) markeert het begin van een schorsingsperiode, maar de voorgaande schorsingsperiode is nog niet afgesloten.</t>
  </si>
  <si>
    <t>Een stap die het einde van een schorsingsperiode aangeeft MOET volgen op een stap die het begin van de schorsingsperiode aangeeft.</t>
  </si>
  <si>
    <t>BHKV1031</t>
  </si>
  <si>
    <t>De stap[waarde van soortStap] op datum ([waarde van datumStap] ) markeert het einde van een schorsingsperiode, maar er is geen eerdere stap die het begin van de schorsingsperiode aangeeft.</t>
  </si>
  <si>
    <t>BHKV1032</t>
  </si>
  <si>
    <t>De stap[waarde van soortStap2] moet vermeld worden als ook stap[waarde van soortStap1] in het procedureverloop voorkomt.</t>
  </si>
  <si>
    <t>BHKV1033</t>
  </si>
  <si>
    <t>BHKV1044</t>
  </si>
  <si>
    <t>Een procedureverloopmutatie MAG NIET leiden tot een ongeldig procedureverloop (Het resulterende procedureverloop moet voldoen aan de beschrijving en dus aan de procedureverloop-bedrijfsregels).</t>
  </si>
  <si>
    <t>LVBBxxxx</t>
  </si>
  <si>
    <t>Een ontwerpbesluit treedt niet in werking en kent geen geldigheid.</t>
  </si>
  <si>
    <t>BHKV1004</t>
  </si>
  <si>
    <t>Als FRBRWork begint met '/akn/nl/bill/' dan moet het soortwork '/join/id/stop/work_003' (generiek besluit) zijn.</t>
  </si>
  <si>
    <t>FRBRWork '[waarde van Work-ID] ' begint met '/akn/nl/bill/' maar soortwork'[waarde van soortWork] ' is niet gelijk aan '/join/id/stop/work_003'(besluit).</t>
  </si>
  <si>
    <t>soortWork</t>
  </si>
  <si>
    <t>Als FRBRWork begint met '/akn/nl/act/' dan moet het soortwork een van de volgende zijn:'/join/id/stop/work_019' (regeling)'/join/id/stop/work_006' (geconsolideerde regeling)'/join/id/stop/work_021' (tijdelijk regelingdeel)'/join/id/stop/work_019' (consolidatie van tijdelijk regelingdeel)</t>
  </si>
  <si>
    <t>FRBRWork '[waarde van Work-ID] ' begint met '/akn/nl/act/' maar soortwork[waarde van soortWork] ' is niet gelijk aan '/join/id/stop/work_019'(regeling), '/join/id/stop/work_006'(geconsolideerde regeling), '/join/id/stop/work_021'(tijdelijk regelingdeel) of '/join/id/stop/work_019'(consolidatie van tijdelijk regelingdeel).</t>
  </si>
  <si>
    <t>De identificatie van een tijdelijk regelingdeel (data:ExpressionIdentificatie bevat data:isTijdelijkDeelVan) MOET als soortWork '/join/id/stop/work_021' (tijdelijk regelingdeel) hebben.</t>
  </si>
  <si>
    <t>De ExpressionIdentificatie bevat data:isTijdelijkDeelVan, maar data:soortWork('[waarde van soortWork] ') is niet gelijk aan '/join/id/stop/work_021'(tijdelijk regelingdeel). Pas soortWork aan.</t>
  </si>
  <si>
    <t>Elke data:wId (tekst) of JOIN-id (informatieobject) waar in een tekst:ArtikelgewijzeToelichting toelichting op wordt gegeven én die wordt genoemd in de data:Toelichtingsrelatie MOET voorkomen in de juridische tekst van de regeling of het besluit; of moet als IO bij het besluit horen (dus voorkomen in de BesluitMetadata; ook na een rectificatie).</t>
  </si>
  <si>
    <t>De data:wId waar een data:Toelichtingsrelatie naar verwijst; MOET voorkomen in de tekst:ArtikelgewijzeToelichting bij de regeling of het besluit.</t>
  </si>
  <si>
    <t>De ConsolidatieInformatie van een Informatieobject verwijst naar de plaats in de regelingtekst waar die versie; juridisch gezien; ontstaat (tekst:ExtIORef).</t>
  </si>
  <si>
    <t>BHKV1036</t>
  </si>
  <si>
    <t>BHKV1009</t>
  </si>
  <si>
    <t>BHKV1010</t>
  </si>
  <si>
    <t>BHKV1011</t>
  </si>
  <si>
    <t>De ConsolidatieInformatie van een ingetrokken Informatieobject verwijst naar de plaats in de regelingtekst waar die versie; juridisch gezien; ophoudt te bestaan (wijzigen of verwijderen van tekst:ExtIORef).</t>
  </si>
  <si>
    <t>BHKV1063</t>
  </si>
  <si>
    <t>Elk consolideerbaar informatieobject MOET een geboorteregeling hebben.</t>
  </si>
  <si>
    <t>BHKV1015</t>
  </si>
  <si>
    <t>Als FRBRWork begint met '/join/id/' dan moet het soortwork een van de volgende zijn: '/join/id/stop/work_010' (informatieobject)'/join/id/stop/work_005' (geconsolideerd informatieobject)</t>
  </si>
  <si>
    <t>FRBRWork '[waarde van Work-ID] ' begint met '/join/id' maar soortwork[waarde van soortWork] ' is niet gelijk aan '/join/id/stop/work_010'(informatieobject) of '/join/id/stop/work_005'(geconsolideerd informatieobject).</t>
  </si>
  <si>
    <t>data:officieleTitel van een informatieobject MOET gelijk zijn aan het data:FRBRWork</t>
  </si>
  <si>
    <t>BHKV1017</t>
  </si>
  <si>
    <t>De collectie(regdata; pubdata of infodata) gebruikt in de JOIN identifier van een informatieobject MOET overeenkomen met zijn data:publicatieinstructie</t>
  </si>
  <si>
    <t>BHKV1018</t>
  </si>
  <si>
    <t>Een met een besluit of rectificatie meegeleverde consolideerbare informatieobject-versie MOET als inhoud van tekst:ExtIoRef genoemd worden in de Regeling of Regelingmutatie.</t>
  </si>
  <si>
    <t>Externe verwijzingen (imop-tekst:ExtRef en imop-tekst:ExtIORef) in een ontwerpbesluit mogen alleen verwijzen naar met het ontwerpbesluit meegeleverde informatieobjecten; ofnaar eerder bekend gemaakte ontwerp- of definitieve besluiten en bijbehorende informatieobjecten.</t>
  </si>
  <si>
    <t>Externe verwijzingen (imop-tekst:ExtRef en imop-tekst:ExtIORef) in een definitief besluit mogen alleen verwijzen naar met het besluit meegeleverde informatieobjecten; ofnaar eerder bekend gemaakte definitieve besluiten en bijbehorende informatieobjecten.</t>
  </si>
  <si>
    <t>Een met een besluit of rectificatie meegeleverd  alleen bekend te maken informatieobject MAG ALLEEN als inhoud van tekst:ExtRef genoemd worden in het besluitdeel van een Besluit/Rectificatie (dus niet in de Regeling of een Regelingmutatie).</t>
  </si>
  <si>
    <t>Een met een besluit of rectificatie meegeleverd Informatief informatieobject MAG NIET voorkomen in de tekst van het besluit.</t>
  </si>
  <si>
    <t>Een rectificatie MOET verwijzen naar een reeds gepubliceerde besluitversie.</t>
  </si>
  <si>
    <t>Wijzigen van informatieobjecten bij een besluit is alleen toegestaan via een juridisch instrument (zoals rectificatie).</t>
  </si>
  <si>
    <t>BHKV1005</t>
  </si>
  <si>
    <t>BHKV1006</t>
  </si>
  <si>
    <t>Als FRBRWork begint met '/akn/nl/doc/' dan moet het soortwork een van de volgende zijn:'/join/id/stop/work_018' (rectificatie)'/join/id/stop/work_023' (kennisgeving)</t>
  </si>
  <si>
    <t>FRBRWork '[waarde van Work-ID] ' begint met '/akn/nl/doc/' maar soortwork[waarde van soortWork] ' is niet gelijk aan '/join/id/stop/work_018'(rectificatie) of '/join/id/stop/work_023'(kennisgeving).</t>
  </si>
  <si>
    <t>De tekstmodule van een data:ExpressionIdentificatie met data:soortWork '/join/id/stop/work_021' MOET root-element tekst:RegelingTijdelijkdeel hebben.</t>
  </si>
  <si>
    <t>Elke Terugtrekking(-Regeling; -Tijdstempel; -Intrekking) MOET genoemd worden in BesluitMutatie; bijv. bij een Rectificatie.</t>
  </si>
  <si>
    <t>BHKV1051; BHKV1052; BHKV1053; BHKV1055</t>
  </si>
  <si>
    <t>Elke TerugtrekkingInformatieobject MOET genoemd worden in de RegelingMutatie; bijv. bij een Rectificatie.</t>
  </si>
  <si>
    <t>BHKV1054</t>
  </si>
  <si>
    <t>De identificatie van een tijdelijk regelingdeel (data:soortWork = '/join/id/stop/work_021') MOET tijdelijk deel zijn van een regeling met soortWork '/join/id/stop/work_019' (regeling).</t>
  </si>
  <si>
    <t>De ExpressionIdentificatie bevat data:isTijdelijkDeelVan, maar het soortWork('[waarde van soortWork] ') van de regeling waar deze regeling een tijdelijk deel van is, is niet gelijk aan '/join/id/stop/work_019' (regeling). Pas soortWork aan.</t>
  </si>
  <si>
    <t>De identificatie van een tijdelijk regelingdeel (data:soortWork = '/join/id/stop/work_021') MOET aangeven waarvan het een tijdelijk deel is (heeft data:isTijdelijkDeelVan).</t>
  </si>
  <si>
    <t>De ExpressionIdentificatie('[waarde van Work-ID] ') is van een tijdelijk regelingdeel (data:soortWork = '/join/id/stop/work_021') maar deze geeft niet aan van welke regeling het een tijdelijk deel is. Voeg data:isTijdelijkDeelVan toe.</t>
  </si>
  <si>
    <t>STOP elementen van het type *:dtWaardeRef moeten waarden uit de correcte waardelijst gebruiken.</t>
  </si>
  <si>
    <t>De data:ExpressionIdentificatie van een tekstmodule met root-element tekst:RegelingTijdelijkdeel MOET data:soortWork '/join/id/stop/work_021' hebben.</t>
  </si>
  <si>
    <t>ALS het soortwork van het Work waar een tijdelijk regelingdeel toe behoort '/join/id/stop/work_019' (regeling) is; DAN MOET het derde deel van het FRBRWork '/act/' zijn.</t>
  </si>
  <si>
    <t>De ExpressionIdentificatie bevat een isTijdelijkdeelVan:WorkIdentificatie:soortWork met '/join/id/stop/work_019' (regeling), maar het derde deel van isTijdelijkdeelVan:WorkIdentificatie:FRBRWork('[waarde van Work-id] ') is niet gelijk aan '/act/'. Pas FRBRWork aan.</t>
  </si>
  <si>
    <t>Elke Terugtrekking(-Regeling; -Informatieobject; -Tijdstempel; of -Intrekking) MOET voorkomen in de ConsolidatieInformatie van het originele Besluit; bijv. bij een Rectificatie.</t>
  </si>
  <si>
    <t>STOP3000</t>
  </si>
  <si>
    <t>imop-geo</t>
  </si>
  <si>
    <t>Was STOP3200</t>
  </si>
  <si>
    <t>STOP3001</t>
  </si>
  <si>
    <t>Als een locatie een groepID heeft, dan MOET deze voorkomen in het lijstje groepen. GroepID[waarde van ID] komt niet voor in groepen. Geef alle locaties een groepID die voorkomt in groepen.</t>
  </si>
  <si>
    <t>Was STOP3201</t>
  </si>
  <si>
    <t>STOP3002</t>
  </si>
  <si>
    <t>Als GroepID voorkomt mag het niet leeg zijn.</t>
  </si>
  <si>
    <t>STOP3003</t>
  </si>
  <si>
    <t>Twee groepIDs in het lijstje groepen mogen niet dezelfde waarde hebben.</t>
  </si>
  <si>
    <t>Was STOP3204</t>
  </si>
  <si>
    <t>STOP3004</t>
  </si>
  <si>
    <t>Twee labels in het lijstje groepen mogen niet dezelfde waarde hebben.</t>
  </si>
  <si>
    <t>Was STOP3203</t>
  </si>
  <si>
    <t>STOP3005</t>
  </si>
  <si>
    <t>Als een groepID voorkomt in het lijstje groepen dan MOET er minstens 1 locatie zijn met dat groepID.</t>
  </si>
  <si>
    <t>GroepID[waarde van ID] wordt niet gebruikt voor een locatie. Verwijder deze groep, of gebruik de groep bij een Locatie.</t>
  </si>
  <si>
    <t>Was STOP3202</t>
  </si>
  <si>
    <t>STOP3006</t>
  </si>
  <si>
    <t>Als er één locatie is in een GIO waar kwantitatieveNormwaarde is ingevuld MOETEN alle locaties een kwantitatieveNormWaarde hebben.</t>
  </si>
  <si>
    <t>Een locatie heeft een kwantitatieveNormwaarde, en één of meerdere andere locaties niet. Geef alle locaties een kwantitatieveNormwaarde, of verwijder alle kwantitatieveNormwaardes.</t>
  </si>
  <si>
    <t>Was STOP3205.</t>
  </si>
  <si>
    <t>STOP3007</t>
  </si>
  <si>
    <t>Als er één locatie is in een GIO waar kwalitatieveNormwaarde is ingevuld MOETEN alle locaties een kwalitatieveNormwaarde hebben.</t>
  </si>
  <si>
    <t>Een locatie heeft een kwalitatieveNormwaarde, en één of meerdere andere locaties niet. Geef alle locaties een kwalitatieveNormwaarde, of verwijder alle kwalitatieveNormwaardes.</t>
  </si>
  <si>
    <t>Was STOP3206</t>
  </si>
  <si>
    <t>STOP3008</t>
  </si>
  <si>
    <t>Van de elementen kwalitatieveNormwaarde en kwantitatieveNormwaarde in een Locatie mag er slechts één ingevuld zijn.</t>
  </si>
  <si>
    <t>Locatie met basisgeo:id[waarde van ID] heeft zowel een kwalitatieveNormwaarde als een kwantitatieveNormwaarde. Verwijder één van beide.</t>
  </si>
  <si>
    <t>Was STOP3207</t>
  </si>
  <si>
    <t>STOP3009</t>
  </si>
  <si>
    <t>De locaties van de GIO[waarde van Work-ID] bevatten kwantitatieve normwaarden, terwijl eenheidlabel en/of eenheidID ontbreken. Vul deze aan.</t>
  </si>
  <si>
    <t>Was STOP3208</t>
  </si>
  <si>
    <t>STOP3010</t>
  </si>
  <si>
    <t>Een kwalitatieveNormwaarde mag geen lege string (“”) zijn.</t>
  </si>
  <si>
    <t>De kwalitatieveNormwaarde van locatie met basisgeo:id[waarde van ID] is niet gevuld. Vul deze aan.</t>
  </si>
  <si>
    <t>Was STOP3209</t>
  </si>
  <si>
    <t>STOP3011</t>
  </si>
  <si>
    <t>De locaties binnen GIO met Work-ID[waarde van Work-ID] bevatten wel kwantitatieve òf kwalitatieve normwaarden, maar geen norm. Vul normlabel en normID aan.</t>
  </si>
  <si>
    <t>Was STOP3212</t>
  </si>
  <si>
    <t>STOP3012</t>
  </si>
  <si>
    <t>Een Locatie binnen een GIO mag niet zowel een groepID (GIO-deel) als een (kwalitatieve of kwantitatieve) Normwaarde bevatten.</t>
  </si>
  <si>
    <t>Locatie met basisgeo:id[waarde van ID] heeft zowel een groepID (GIO-deel) als een (kwalitatieve of kwantitatieve) Normwaarde. Verwijder de Normwaarde of de groepID.</t>
  </si>
  <si>
    <t>Was STOP3220</t>
  </si>
  <si>
    <t>STOP3013</t>
  </si>
  <si>
    <t>STOP3015</t>
  </si>
  <si>
    <t>De GIO met Work-ID[waarde van Work-ID] met kwalitatieve normwaarden, mag geen eenheidlabel noch eenheidID hebben. Verwijder eenheidlabel en eenheidID toe, of verwijder de kwalitatieve normwaarden.</t>
  </si>
  <si>
    <t>Was STOP3219 (deel 1)</t>
  </si>
  <si>
    <t>STOP3016</t>
  </si>
  <si>
    <t>locatienaam</t>
  </si>
  <si>
    <t>ExpressieID</t>
  </si>
  <si>
    <t>basisgeo:id</t>
  </si>
  <si>
    <t>srsName</t>
  </si>
  <si>
    <t>srsNames</t>
  </si>
  <si>
    <t>STOP3022</t>
  </si>
  <si>
    <t>Normwaarden of geometrische begrenzingen MOGEN NIET zowel in een GIO als in de tekst van de regeling staan.</t>
  </si>
  <si>
    <t>STOP3023</t>
  </si>
  <si>
    <t>Locatiegroepen in een GIO MOETEN door symbolisatie duidelijk te onderscheiden zijn als het volledige GIO met de bijbehorende symbolisatie wordt getoond.</t>
  </si>
  <si>
    <t>STOP3024</t>
  </si>
  <si>
    <t>Een GIO kan maximaal één locatiegroep-indeling hebben.</t>
  </si>
  <si>
    <t>STOP3025</t>
  </si>
  <si>
    <t>Locatiegroepen MOGEN elkaar NIET overlappen.</t>
  </si>
  <si>
    <t>STOP3026</t>
  </si>
  <si>
    <t>Een locatie kan slechts deel uitmaken van één locatiegroep.</t>
  </si>
  <si>
    <t>STOP3027</t>
  </si>
  <si>
    <t>Van een versie van een te consolideren GIO die onderdeel is van een besluit; MOET de Expression (JOIN ID) worden genoemd in òf de regelingtekst(mutatie) van het besluit; òf de besluittekst (bijvoorbeeld indien het GIO gebruikt wordt als Pons).</t>
  </si>
  <si>
    <t>STOP3028</t>
  </si>
  <si>
    <t>Alle Expressies van een GIO Work MOETEN betrekking hebben op dezelfde norm. (De eenheid kan wijzigen en ook de norm-ID en norm-label kunnen wijzigen; maar de GIO moet betrekking houden op dezelfde norm)</t>
  </si>
  <si>
    <t>STOP3029</t>
  </si>
  <si>
    <t>Als een GIO normwaarden bevat dan MOETEN deze normwaarden door symbolisatie duidelijk te onderscheiden zijn als het volledige GIO met de bijbehorende symbolisatie wordt getoond.</t>
  </si>
  <si>
    <t>BHKV1031, BHKV1032</t>
  </si>
  <si>
    <t>STOP3070</t>
  </si>
  <si>
    <t>Een vastgestelde GIO heeft een vaststellingscontext (achtergrondkaart); waarvan de versie is aangegeven.</t>
  </si>
  <si>
    <t>STOP3071</t>
  </si>
  <si>
    <t>Elke GIO-versie heeft een eigen vaststellingscontext. Deze hoeft niet gelijk te zijn aan de vaststellingscontext van andere GIO-versies van hetzelfde Work.</t>
  </si>
  <si>
    <t>STOP3072</t>
  </si>
  <si>
    <t>ALS de nauwkeurigheid van het GIO en/of de vaststellingscontext leidt tot verplicht gebruik van de Basisregistratie Grootschalige Topografie (BGT); dan MOET als geografische context de BGT worden gebruikt.</t>
  </si>
  <si>
    <t>STOP3073</t>
  </si>
  <si>
    <t>De juridische nauwkeurigheid van de geometrische data in een GIO komt overeen met die van de geografische context (kaart) die voor de vaststelling is gebruikt.</t>
  </si>
  <si>
    <t>STOP3074</t>
  </si>
  <si>
    <t>Zijn er bij de vaststelling van een GIO ook context-GIO’s getoond; dan MOETEN deze GIO’s ook als context-GIO's opgenomen worden in het GIO.</t>
  </si>
  <si>
    <t>STOP3075</t>
  </si>
  <si>
    <t>Een berekende GIO bevat een nauwkeurigheidsgraad die is aangegeven in decimeters.</t>
  </si>
  <si>
    <t>STOP3076</t>
  </si>
  <si>
    <t>Een gedeeltelijk gewijzigde GIO heeft een was-ID met de Expression ID van het GIO zodat de wijzigingen van het GIO kunnen worden bepaald.</t>
  </si>
  <si>
    <t>STOP3077</t>
  </si>
  <si>
    <t>In een GIO zonder was-ID wordt elk onderdeel van de GIO als gewijzigd beschouwd.</t>
  </si>
  <si>
    <t>STOP3078</t>
  </si>
  <si>
    <t>ALS een GIO een wasID heeft; dan MOET de wasID een voorgaande expressie zijn van hetzelfde work.</t>
  </si>
  <si>
    <t>STOP3079</t>
  </si>
  <si>
    <t>Of een GIO opnieuw(zonder was-ID) of gewijzigd (met was-ID) wordt vastgesteld; kan gevolgen hebben voor de mogelijkheid om beroep of bezwaar aan te tekenen tegen de vaststelling van de GIO.</t>
  </si>
  <si>
    <t>STOP3100</t>
  </si>
  <si>
    <t>De FeatureTypeStyle MAG GEEN se:Name bevatten.</t>
  </si>
  <si>
    <t>imop-se</t>
  </si>
  <si>
    <t>De FeatureTypeStyle bevat een Name[waarde van ID] , deze informatie wordt genegeerd.</t>
  </si>
  <si>
    <t>STOP3101</t>
  </si>
  <si>
    <t>De FeatureTypeStyle MAG GEEN se:Description bevatten.</t>
  </si>
  <si>
    <t>De FeatureTypeStyle bevat een Description "[waarde van ID] ", deze informatie wordt genegeerd.</t>
  </si>
  <si>
    <t>STOP3102</t>
  </si>
  <si>
    <t>De waarde voor FeatureTypeName moet de waarde Locatie (met eventueel de correcte namespace-prefix) hebben.</t>
  </si>
  <si>
    <t>STOP3103</t>
  </si>
  <si>
    <t>FeatureTypeStyle:SemanticTypeIdentifier MOET zijn geo:geometrie; geo:groepID; geo:kwalitatieveNormwaarde of geo:kwantitatieveNormwaarde (evt. met een andere namespace prefix voor https://standaarden.overheid.nl/stop/imop/geo/).</t>
  </si>
  <si>
    <t>STOP3114</t>
  </si>
  <si>
    <t>STOP3115</t>
  </si>
  <si>
    <t>PropertyName MOET overeenkomen met de SemanticTypeIdentifier (zonder namepace prefix).</t>
  </si>
  <si>
    <t>ID2</t>
  </si>
  <si>
    <t>STOP3118</t>
  </si>
  <si>
    <t>Als Rule:Filter:PropertyIsBetween; PropertyIsNotEqualTo; PropertyIsLessThan; PropertyIsGreaterThan; PropertyIsLessThanOrEqualTo of PropertyIsGreaterThanOrEqualTo is; dan MOET de SemanticTypeIdentifier gelijk zijn aan geo:kwantitatieveNormwaarde (evt. met een andere namespace prefix voor https://standaarden.overheid.nl/stop/imop/geo/).</t>
  </si>
  <si>
    <t>STOP3120</t>
  </si>
  <si>
    <t>In Rule met Rule:Name[waarde van ID] is de operator in Rule:Filter AND, maar de operanden zijn niet PropertyIsLessThan en PropertyIsGreaterThanOrEqualTo. Corrigeer de And expressie in het filter.</t>
  </si>
  <si>
    <t>STOP3126</t>
  </si>
  <si>
    <t>In Rule met Rule:Name[waarde van ID] is de Description:Title leeg, deze moet een tekst bevatten die in de legenda getoond kan worden. Voeg de legenda tekst toe aan de Description:Title.</t>
  </si>
  <si>
    <t>STOP3135</t>
  </si>
  <si>
    <t>De PointSymbolizer:Graphic:Mark:Fill MAG GEEN se:GraphicFill bevatten</t>
  </si>
  <si>
    <t>De PointSymbolizer van Rule:Name[waarde van ID] heeft een Mark:Fill:GraphicFill, dit is niet toegestaan. Gebruik SvgParameter.</t>
  </si>
  <si>
    <t>STOP3138</t>
  </si>
  <si>
    <t>De PointSymbolizer van Rule:Name[waarde van ID] heeft niet de vorm se:Graphic/se:Mark/se:Fill/se:GraphicFill/se:SvgParameter, dit is verplicht. Wijzig deze symbolizer.</t>
  </si>
  <si>
    <t>STOP3139</t>
  </si>
  <si>
    <t>Een Stroke:SvgParameter met een ongeldig name attribute[waarde van ID] . Maak hier een valide name attribute van.</t>
  </si>
  <si>
    <t>STOP3140</t>
  </si>
  <si>
    <t>SvgParameter name="stroke" waarde:[waarde van ID] , is ongeldig. Vul deze met een valide hexadecimale waarde.</t>
  </si>
  <si>
    <t>STOP3141</t>
  </si>
  <si>
    <t>SvgParameter name="stroke-width" waarde:[waarde van ID] , is ongeldig. Vul deze met een positief getal met 0,1 of 2 decimalen.</t>
  </si>
  <si>
    <t>STOP3142</t>
  </si>
  <si>
    <t>SvgParameter met name" attribute "stroke-width" MOET aan de reguliere expressie ^([0-9]+ ?)*$ voldoen. (string met één of meer positief gehele getal gescheiden door een spatie)"</t>
  </si>
  <si>
    <t>SvgParameter name="stroke-dasharray" waarde:[waarde van ID] , is ongeldig. Vul deze met setjes van 2 positief gehele getallen gescheiden door spaties.</t>
  </si>
  <si>
    <t>STOP3143</t>
  </si>
  <si>
    <t>SvgParameter met name" attribute "stroke-linecap" MOET "butt" bevatten."</t>
  </si>
  <si>
    <t>SvgParameter name="stroke-linecap" waarde:[waarde van ID] , is ongeldig. Wijzig deze in "butt".</t>
  </si>
  <si>
    <t>STOP3144</t>
  </si>
  <si>
    <t>SvgParameter name="stroke-opacity" waarde:[waarde van ID] , is ongeldig. Wijzig deze in een decimaal positief getal tussen 0 en 1 (beide inclusief) met 0,1 of 2 decimalen.</t>
  </si>
  <si>
    <t>STOP3145</t>
  </si>
  <si>
    <t>SvgParameter met name" attribute "stroke-linejoin" MOET "round" bevatten."</t>
  </si>
  <si>
    <t>SvgParameter name="stroke-linejoin" waarde:[waarde van ID] , is ongeldig. Wijzig deze in "round".</t>
  </si>
  <si>
    <t>STOP3146</t>
  </si>
  <si>
    <t>Het name" attribute van de Fill:SvgParameter MOET fill of fill-opacity zijn."</t>
  </si>
  <si>
    <t>Een Fill:SvgParameter met een ongeldig name attribute[waarde van ID] . Maak hier een valide name-attribute van.</t>
  </si>
  <si>
    <t>STOP3147</t>
  </si>
  <si>
    <t>SvgParameter name="fill" waarde:[waarde van ID] , is ongeldig. Vul deze met een valide hexadecimale waarde.</t>
  </si>
  <si>
    <t>STOP3148</t>
  </si>
  <si>
    <t>SvgParameter name="fill-opacity" waarde:[waarde van ID] , is ongeldig. Wijzig deze in een decimaal positief getal tussen 0 en 1 (beide inclusief) met 0,1 of 2 decimalen.</t>
  </si>
  <si>
    <t>STOP3157</t>
  </si>
  <si>
    <t>De Mark:WellKnownName[waarde van ID] is niet toegestaan. Maak hier cross(of cross_fill), square, circle, star of triangle van.</t>
  </si>
  <si>
    <t>STOP3163</t>
  </si>
  <si>
    <t>De Graphic:Size MOET aan de reguliere expressie ^[0-9]+$ voldoen. (een positief geheel getal)</t>
  </si>
  <si>
    <t>De (Point/Polygon)symbolizer met se:Name[waarde van ID] heeft een ongeldige Graphic:Size[waarde van ID2] . Wijzig deze in een geheel positief getal.</t>
  </si>
  <si>
    <t>STOP3170</t>
  </si>
  <si>
    <t>De PolygonSymbolizer:Fill:GraphicFill:Graphic met Name[waarde van ID] bevat geen se:ExternalGraphic of ook een se:Mark, dit is wel vereist. Voeg een se:ExternalGraphic element toe.</t>
  </si>
  <si>
    <t>STOP3173</t>
  </si>
  <si>
    <t>Een PolygonSymbolizer:Fill:GraphicFill:Graphic:ExternalGraphic:InlineContent met attribute encoding=base64" MOET aan de reguliere expressie ^[A-Z0-9a-z/+ =]*$ voldoen. (hoofd- en kleine letters; cijfers; plus-teken; /-teken)"</t>
  </si>
  <si>
    <t>De PolygonSymbolizer:Fill:GraphicFill:Graphic:ExternalGraphic:InlineContent van Rule:Name[waarde van ID] bevat ongeldige tekens[waarde van ID2] . Wijzig dit. Een base64 encodig mag alleen bestaan uit: hoofd- en kleine letters, cijfers, spaties, plus-teken, /-teken en =-teken.</t>
  </si>
  <si>
    <t>STOP3174</t>
  </si>
  <si>
    <t>ExternalGraphic:Format MOET de waarde image/png hebben.</t>
  </si>
  <si>
    <t>De ExternalGraphic:Format van (Polygon)symbolizer:Name[waarde van ID] heeft een ongeldig Format[waarde van ID2] . Wijzig deze in image/png</t>
  </si>
  <si>
    <t>Voor een ontwerpbesluit MAG GEEN tijdstempel worden meegeleverd</t>
  </si>
  <si>
    <t>Het ontwerpbesluit heeft tijdstempels, dit is niet toegestaan. Verwijder de tijdstempels.</t>
  </si>
  <si>
    <t>Was STOP6004</t>
  </si>
  <si>
    <t>Een Besluit (tekst:BesluitCompact of tekst:BesluitKlassiek) MOET een identificatie hebben die aangeeft dat het een Besluit betreft (data:soortWork = /join/id/stop/work_003)</t>
  </si>
  <si>
    <t>Het geleverde besluit heeft als soortWork '[waarde van id] ' , Dit moet zijn: '/join/id/stop/work_003'.</t>
  </si>
  <si>
    <t>Als de tekst van een besluit een initiële versie van een RegelingCompact/RegelingKlassiek/RegelingVrijetekst bevat; dan MOET de metadata van de regeling aangeven dat het een Regeling betreft (data:soortwork = /join/id/stop/work_019).</t>
  </si>
  <si>
    <t>De eId van een BeoogdeRegeling MOET voorkomen in het Besluit (bij BesluitCompact in het besluit-deel; dus NIET in de WijzigBijlage; bij BesluitKlassiek in RegelingKlassiek ) danwel in de Rectificatie(in BesluitMutatie)</t>
  </si>
  <si>
    <t>Elke eId van een Tijdstempel MOET genoemd worden in het Besluit (bij BesluitCompact in het besluit-deel; dus NIET in de WijzigBijlage; bij BesluitKlassiek in RegelingKlassiek ) danwel in de Rectificatie(in BesluitMutatie).</t>
  </si>
  <si>
    <t>Elke eId van een Intrekking van een Regeling MOET genoemd worden in het Besluit (bij BesluitCompact in het besluit-deel; dus NIET in de WijzigBijlage; bij BesluitKlassiek in RegelingKlassiek ) danwel in de Rectificatie(in BesluitMutatie).</t>
  </si>
  <si>
    <t>instrumentversieRegeling</t>
  </si>
  <si>
    <t>Het element data:heeftBestanden MOET in aan de LVBB aangeleverde (G)IOs naar precies één bestand verwijzen.</t>
  </si>
  <si>
    <t>lvbb-aanlevering-io</t>
  </si>
  <si>
    <t>Was STOP6014. Daarvoor STOP3210</t>
  </si>
  <si>
    <t>BHKV1016</t>
  </si>
  <si>
    <t>De identificatie van een InformatieObject MOET als soort werk '/join/id/stop/work_010' zijn</t>
  </si>
  <si>
    <t>Het aangeleverde informatieobject[waarde van id] heeft als soortWork[waarde van work] dit moet '/join/id/stop/work_010' zijn.</t>
  </si>
  <si>
    <t>work</t>
  </si>
  <si>
    <t>Was STOP6016</t>
  </si>
  <si>
    <t>De officiele titel van een informatieobject MOET gelijk zijn aan het FRBRWork</t>
  </si>
  <si>
    <t xml:space="preserve">De officiele titel[waarde van titel] komt niet overeen met de identifier FRBRWork[waarde van work] </t>
  </si>
  <si>
    <t>titel</t>
  </si>
  <si>
    <t>Was STOP6017</t>
  </si>
  <si>
    <t>De collectie gebruikt in de AKN identifier van een informatieobject MOET overeenkomen met zijn data:publicatieinstructie</t>
  </si>
  <si>
    <t xml:space="preserve">De collectie in de FRBRWork identifier[waarde van Work-ID] komt niet overeen met de publicatieinstructie[waarde van substring] </t>
  </si>
  <si>
    <t>Was STOP6018. Daarvoor STOP3606</t>
  </si>
  <si>
    <t>BHKV1028</t>
  </si>
  <si>
    <t>Als de tekst van een besluit een initiële versie van een tijdelijk regelingdeel (tekst:RegelingTijdelijkdeel) bevat; dan MOET de metadata van de regeling aangeven dat het om een tijdelijk regelingdeel gaat (data:soortwork = /join/id/stop/work_021).</t>
  </si>
  <si>
    <t>Het besluit heeft tekst:RegelingTijdelijkdeel met attribuut wordt="[waarde van id] ", maar data:ExpressionIdentificatie met[waarde van id] ontbreekt, of heeft als data:soortWork geen '/join/id/stop/work_021'. Corrigeer de data:ExpressionIdentificatie of tekst:RegelingTijdelijkdeel.</t>
  </si>
  <si>
    <t>INDIEN een GIO één of meer locatiegroepen bevat MOET voor de GIO symbolisatie worden aangeleverd met verbeeldingsinformatie voor elke locatiegroep in de GIO.</t>
  </si>
  <si>
    <t>INDIEN een GIO kwalitatieve normwaarden bevat MOET symbolisatie voor deze GIO worden aangeleverd met verbeeldingsinformatie voor elke kwalitatieve normwaarde in de GIO.</t>
  </si>
  <si>
    <t>INDIEN een GIO kwantitatieve normwaarden bevat MOET symbolisatie voor deze GIO worden aangeleverd zodat voor elke kwantitatieve normwaarde in de GIO verbeeldingsinformatie beschikbaar is.</t>
  </si>
  <si>
    <t>De inhoud van alle voorkomens van consolideerbare informatieobjecten in data:informatieobjectRef MOETEN ook voorkomen als data:BeoogdInformatieobject</t>
  </si>
  <si>
    <t>InformatieobjectRef[waarde van ref] is consolideerbaar, maar komt niet voor als data:BeoogdInformatieobject als een ExtIoRef van het besluit</t>
  </si>
  <si>
    <t>De eId en de Instrumentversie van elk BeoogdInformatieobject bij een besluit MOET d.m.v. een corresponderende ExtIORef (attributen eId en ref komen overeen) genoemd worden in de regeling(mutatie).</t>
  </si>
  <si>
    <t>De identifier van instrumentVersie "[waarde van instrument] " komt niet overeen met de ExtIoRef met eId "[waarde van eId] ". Corrigeer de identifier of de eId zodat deze gelijk zijn.</t>
  </si>
  <si>
    <t>instrument</t>
  </si>
  <si>
    <t>melding</t>
  </si>
  <si>
    <t>BHKV1046</t>
  </si>
  <si>
    <t>Procedurestap Publicatie MAG NIET aangeleverd worden.</t>
  </si>
  <si>
    <t>Het aangeleverde Procedureverloop bevat een stap Publicatie. Dit is niet toegestaan. Verwijder de stap Publicatie.</t>
  </si>
  <si>
    <t>BHKV1047</t>
  </si>
  <si>
    <t>Procedurestap(pen) "[waarde van soortStap] " is/zijn niet toegestaan bij een Aanlevering definitief besluit. Verwijder deze stap(pen).</t>
  </si>
  <si>
    <t>BHKV1048</t>
  </si>
  <si>
    <t>Een definitief besluit MOET de procedurestap Ondertekening hebben.</t>
  </si>
  <si>
    <t>Procedurestap Ondertekening ontbreekt bij een Aanlevering definitief besluit, deze is verplicht. Voeg deze stap toe.</t>
  </si>
  <si>
    <t>BHKV1049</t>
  </si>
  <si>
    <t>Procedurestap "[waarde van soortStap] " is niet toegestaan bij een Aanlevering ontwerp besluit. Verwijder deze stap.</t>
  </si>
  <si>
    <t>BHKV1051</t>
  </si>
  <si>
    <t>Nieuw &lt;?&gt;</t>
  </si>
  <si>
    <t>BHKV1052</t>
  </si>
  <si>
    <t>BHKV1053</t>
  </si>
  <si>
    <t>BHKV1057</t>
  </si>
  <si>
    <t>Bij een kennisgeving MOGEN ALLEEN de volgende procedurestappen voorkomen:Einde BezwaartermijnEinde BeroepstermijnBegin InzagetermijnEinde Inzagetermijn</t>
  </si>
  <si>
    <t>Procedurestap "[waarde van soortStap] " is niet toegestaan bij een Aanlevering kennisgeving. Verwijder deze stap.</t>
  </si>
  <si>
    <t>LVBB47xx</t>
  </si>
  <si>
    <t>BHKV1058</t>
  </si>
  <si>
    <t>De FRBRExpression-identificatie van lvbba:RegelingVersieInformatie MOET 1) bij een regelingmutatie voorkomen als @wordt in een tekst:RegelingMutatie; of 2) bij een initiele regeling als @wordt in het besluit (Bij BesluitCompact in tekst:RegelingCompact; tekst:RegelingTijdelijkdeel of tekst:RegelingVrijetekst en bij BesluitKlassiek in tekst:RegelingKlassiek).</t>
  </si>
  <si>
    <t>Voor de FRBRExpression ([waarde van FRBRExpression] ) is RegelingVersieInformatie aangeleverd, maar deze regelingversie komt niet voor in het Besluit als initiele regeling of als regelingmutatie. Verwijder de RegelingVersieInformatie, of voeg de FRBRExpression toe in een wordt attribuut.</t>
  </si>
  <si>
    <t>FRBRExpression</t>
  </si>
  <si>
    <t>BHKV1059</t>
  </si>
  <si>
    <t>Bij een Besluit(of Rectificatie) behorende informatieobjecten MOETEN direct meegeleverd worden bij betreffend Besluit danwel Rectificatie.</t>
  </si>
  <si>
    <t>BHKV1060</t>
  </si>
  <si>
    <t>Met een Besluit of Rectificatie meegeleverd informatieobject MOET behoren bij betreffend Besluit danwel Rectificatie.</t>
  </si>
  <si>
    <t>De eId van een data:Intrekking van een informatieobject MOET verwijzen naar de plaats in de RegelingMutatie waar de tekst:ExtIORef wordt verwijderd. (Dat is de eId van de tekst:ExtIORef 1) binnen een wijzig- of verwijder-actie van een bovenliggend element; 2) binnen een tekst:verwijder; of 3) binnen een tekst:verwijderdeTekst.)</t>
  </si>
  <si>
    <t>De eId([waarde van eId] ) van de data:Intrekking van[waarde van instrumentIO] is niet van een ExtIoRef binnen een wijzig- of verwijder- actie, tekst:verwijder of een tekst:verwijderdeTekst. Pas de eId aan, of plaats de ExtIoRef binnen een element met een wijzig- of verwijder- actie, tekst:verwijder of tekst:verwijderdeTekst.</t>
  </si>
  <si>
    <t>instrumentIO</t>
  </si>
  <si>
    <t>TPOD2000</t>
  </si>
  <si>
    <t>Het wId van de Regeltekst in OW moet verwijzen naar een bestaande wId van een Artikel of Lid in OP</t>
  </si>
  <si>
    <t>TPOD2040</t>
  </si>
  <si>
    <t>TPOD2060</t>
  </si>
  <si>
    <t>Een OW-annotatie mag alleen worden toegevoegd op het niveau van een Artikel indien het Artikel geen leden heeft</t>
  </si>
  <si>
    <t>TPOD2140</t>
  </si>
  <si>
    <t>Het WorkIDRegeling van het manifest-ow moet verwijzen naar een bestaande data:FRBRWork van een Regeling in OP</t>
  </si>
  <si>
    <t>Manifest</t>
  </si>
  <si>
    <t>WorkIDRegeling &lt;WorkIDRegeling&gt; in het manifest-ow verwijst niet naar een bestaand FRBRWork van een Regelingversie in OP</t>
  </si>
  <si>
    <t>TPOD2150</t>
  </si>
  <si>
    <t>Het DoelID van het manifest-ow moet verwijzen naar een bestaand doel dat aanwezig is in de bijbehorende Regeling in OP</t>
  </si>
  <si>
    <t>DoelID &lt;DoelID&gt; in het manifest-ow verwijst niet naar een bestaand doel in de Toestand in OP</t>
  </si>
  <si>
    <t>TPOD2210</t>
  </si>
  <si>
    <t>TPOD2220</t>
  </si>
  <si>
    <t>De door Ozon (met het Referentierapport) aangegeven geometrie(ën) MOET(EN) in de LVBB (eerder) aangeleverd en geregistreerd zijn</t>
  </si>
  <si>
    <t>Zie e-mail Johan 11-2-2021 12:10 en US111823</t>
  </si>
  <si>
    <t>PI19 S1</t>
  </si>
  <si>
    <t>TPOD2230</t>
  </si>
  <si>
    <t>De aangeleverde geometrie(ën) MOET(EN) aanwezig zijn als OW-Locatie</t>
  </si>
  <si>
    <t>De aangeleverde geometrie(ën), die niet zijn aangeleverd als OW-Locatie, betreft de volgende geo-id('s): %1; %2; %3; etc.</t>
  </si>
  <si>
    <t>fout</t>
  </si>
  <si>
    <t>LVBBxxxx &lt;?&gt;</t>
  </si>
  <si>
    <t>C</t>
  </si>
  <si>
    <t>Melding zie LVBB-BR</t>
  </si>
  <si>
    <t>R</t>
  </si>
  <si>
    <t>Eerder (door PR34) in commentaar gezet.
Is in PI19 S4 hersteld</t>
  </si>
  <si>
    <t>U</t>
  </si>
  <si>
    <t>De JOIN-identifier van ExtIoRef[waarde van eId] in de tekst is niet gelijk aan de als referentie opgenomen JOIN-identificatie. Controleer de gebruikte JOIN-identicatie en plaats de juiste verwijzing als zowel de @ref als de tekst van het element ExtIoRef</t>
  </si>
  <si>
    <t>Een tekstuele mutatie ten behoeve van renvooi MAG NIET buiten een Regeling- of BesluitMutatie voorkomen</t>
  </si>
  <si>
    <t xml:space="preserve">Tekstuele wijziging is niet toegestaan buiten de context van een tekst:RegelingMutatie of tekst:BesluitMutatie. element[waarde van ouder] met id "[waarde van eId] " bevat een[waarde van element] . Verwijder het element[waarde van element] </t>
  </si>
  <si>
    <t>Een structuurwijziging ten behoeve van renvooi MAG NIET buiten een Regeling- of BesluitMutatie voorkomen</t>
  </si>
  <si>
    <t>Een attribuut @wijzigactie is niet toegestaan op element[waarde van element] met id "[waarde van eId] " buiten de context van een tekst:RegelingMutatie of tekst:BesluitMutatie. Verwijder het attribuut @wijzigactie</t>
  </si>
  <si>
    <t>De initiële regeling "[waarde van regeling] " heeft geen attribuut @componentnaam, dit attribuut is voor een initiële regeling verplicht. Voeg het attribuut toe met een unieke naamgeving.</t>
  </si>
  <si>
    <t>De eId '[waarde van eId] ' binnen component[waarde van component] moet uniek zijn. Controleer de opbouw van de eId en corrigeer deze</t>
  </si>
  <si>
    <t>De wijzigacties nieuweContainer" en "verwijderContainer" MOGEN binnen een mutatieeenheid ALLEEN op de container Groep worden toegepast. Toepassing op andere containers (zoals Lijst; table of Citaat) kan potentieel leiden tot invalide XML of impliciet informatieverlies."</t>
  </si>
  <si>
    <t>Meldingstekst tekstueel gewijzigd [v1.1.0]</t>
  </si>
  <si>
    <t>Een Kennisgeving MAG NIET onderverdeeld zijn in Divisies; maar mag alleen gestructureerd worden met DivisieTeksten</t>
  </si>
  <si>
    <t>Het element Inhoud van[waarde van naam] met het attribuut @wat "[waarde van wat] " heeft ten onrechte een attribuut @wijzigactie. Dit is alleen toegestaan indien gecombineerd met een Gereserveerd, Vervallen of Lid. Verwijder het attribuut @wijzigactie.</t>
  </si>
  <si>
    <t>Als het element Contact een attribuut @adres heeft; moet de inhoud van het attribuut een adres zijn dat is geformatteerd volgens de specificaties van de waarde van attribuut @soort.</t>
  </si>
  <si>
    <t>Voor een AKN-identificatie (werk/expressie) moet het tweede deel een landcode uit de lijst nl; aw; cw; sx zijn.</t>
  </si>
  <si>
    <t>Voor een JOIN-identificatie moet het derde deel een geldig type zijn (regdata; pubdata; infodata)</t>
  </si>
  <si>
    <t>Voor een AKN- of JOIN-identificatie (expressie) moet deel voorafgaand aan de '@' een geldige taal zijn ('nld';'eng';'fry';'pap';'mul';'und')</t>
  </si>
  <si>
    <t>De AKN van het door het bevoegd gezag aangeleverd besluit moet als derde veld 'bill' hebben</t>
  </si>
  <si>
    <t>Omschrijving tekstueel gewijzigd [v1.1.0]</t>
  </si>
  <si>
    <t>Versienummer van regeling moet voldoen aan de STOP-specificaties.</t>
  </si>
  <si>
    <t>Het patroon in data:uri moet overeenkomen met data:soortRefURL: correcte http(s)-referentieAKN: correcte AKNJCI: correcte JCI)</t>
  </si>
  <si>
    <t>Omschrijving en meldingstekst tekstueel gewijzigd [v1.1.0]</t>
  </si>
  <si>
    <t>De opvolgingsrelatie data:opvolgerVan MOET uniek zijn binnen de container data:opvolging.</t>
  </si>
  <si>
    <t>Voor decentrale overheden (gemeente; provincie; waterschap) MOET soort bestuursorgaan" zijn ingevuld"</t>
  </si>
  <si>
    <t>Het ingevulde soort bestuursorgaan" MOET passen bij de waarde in eindverantwoordelijke"</t>
  </si>
  <si>
    <t>Melding zie BHKV-BR</t>
  </si>
  <si>
    <t>Work</t>
  </si>
  <si>
    <t>Als een locatie een groepID heeft; dan MOET deze voorkomen in het lijstje groepen.</t>
  </si>
  <si>
    <t>Als de locaties van de GIO kwantitatieve normwaarden hebben; moet de eenheid(eenheidlabel en eenheidID) aanwezig zijn in de GIO.</t>
  </si>
  <si>
    <t>Als de locaties van de GIO kwantitatieve òf kwalitatieve normwaarden hebben; dan moet de norm (normlabel en normID) aanwezig zijn.</t>
  </si>
  <si>
    <t>Als de locaties van de GIO kwalitatieve normwaarden hebben; MOGEN eenheidlabel en eenheidID NIET voorkomen.</t>
  </si>
  <si>
    <t>In een GIO waar locaties geen kwalitatieve of kwantitatieve normwaarde hebben; MOGEN eenheidID; eenheidlabel; normID en normlabel NIET voorkomen.</t>
  </si>
  <si>
    <t>De FeatureTypeStyle:FeatureTypeName is[waarde van ID] , dit moet Locatie zijn. Wijzig de FeatureTypeName in Locatie (evt. met een namespace prefix voor https://standaarden.overheid.nl/stop/imop/geo/).</t>
  </si>
  <si>
    <t>De FeatureTypeStyle:SemanticTypeIdentifier is[waarde van ID] , dit moet geo:geometrie, geo:groepID, geo:kwalitatieveNormwaarde of geo:kwantitatieveNormwaarde zijn (evt. met een andere namespace prefix voor https://standaarden.overheid.nl/stop/imop/geo/). Wijzig de SemanticTypeIdentifier.</t>
  </si>
  <si>
    <t>Als Rule een Filter bevat dan MOET de SemanticTypeIdentifier zijn geo:groepID;geo:kwalitatieveNormwaarde of geo:kwantitatieveNormwaarde(evt. met een andere namespace prefix voor https://standaarden.overheid.nl/stop/imop/geo/).</t>
  </si>
  <si>
    <t>Rule heeft een Filter terwijl de SemanticTypeIdentifier[waarde van ID] is. Verwijder het Filter, of wijzig de SemanticTypeIdentifier in geo:groepID, geo:kwalitatieveNormwaarde of geo:kwantitatieveNormwaarde zijn (evt. met een andere namespace prefix voor https://standaarden.overheid.nl/stop/imop/geo/).</t>
  </si>
  <si>
    <t>PropertyName is[waarde van ID] , dit moet overeenkomen met de SemanticTypeIdentifier[waarde van ID2] (zonder namepace prefix). Corrigeer de PropertyName van het filter of pas de SemanticTypeIdentifier aan.</t>
  </si>
  <si>
    <t>De SemanticTypeIdentifier is[waarde van ID] . De operator in Rule:Filter is alleen toegestaan bij SemanticTypeIdentifier geo:kwantitatieveNormwaarde (evt. met een andere namespace prefix voor https://standaarden.overheid.nl/stop/imop/geo/). Corrigeer de operator of pas de SemanticTypeIdentifier aan.</t>
  </si>
  <si>
    <t>Als Rule:Filter:And is; dan MOETEN de operanden PropertyIsLessThan en PropertyIsGreaterThanOrEqualTo bevatten.</t>
  </si>
  <si>
    <t>De Description:Title MAG NIET leeg zijn (dit is de legenda-regel).</t>
  </si>
  <si>
    <t>De PointSymbolizer MOET een van de vormen hebben: se:Graphicse:Markse:Fillse:GraphicFillse:SvgParameter</t>
  </si>
  <si>
    <t>Het name" attribute van de Stroke:SvgParameter MOET zijn stroke; stroke-width; stroke-dasharray; stroke-linecap; stroke-opacity; of stroke-linejoin."</t>
  </si>
  <si>
    <t>SvgParameter met name" attribute "stroke" MOET aan de reguliere expressie ^#[0-9a-f]{6}$ voldoen. (string van 7 karakters; met als eerste karakters een # en de volgende zes karakters een hexadecimale waarde.)"</t>
  </si>
  <si>
    <t>SvgParameter met name" attribute "stroke-width" MOET aan de reguliere expressie ^[0-9]+(.[0-9])?[0-9]?$ voldoen. (positief getal met 0; 1 of 2 decimalen)"</t>
  </si>
  <si>
    <t>SvgParameter met met name attribute stroke-opacity" MOET aan de reguliere expressie  ^0((.[0-9])?[0-9]?)|1((.0)?0?)$ voldoen. (string met een positief decimaal getal tussen 0.0 en 1.0 (beide inclusief) met 0;1 of 2 decimalen)"</t>
  </si>
  <si>
    <t>SvgParameter met name" attribute "fill" MOET aan de reguliere expressie ^#[0-9a-f]{6}$ voldoen. (string van 7 karakters; met als eerste karakters een # en de volgende zes karakters een hexadecimale waarde.)"</t>
  </si>
  <si>
    <t>SvgParameter met met name attribute fill-opacity" MOET aan de reguliere expressie ^0((.[0-9])?[0-9]?)|1((.0)?0?)$ voldoen. (string met een positief decimaal getal tussen 0 en 1 (beide inclusief) met 0;1 of 2 decimalen)"</t>
  </si>
  <si>
    <t>De PointSymbolizer:Graphic:Mark:WellKnownName MOET zijn:cross (of cross_fill); square; circle; star of triangle</t>
  </si>
  <si>
    <t>Als de PolygonSymbolizer:Fill een GraphicFill:Graphic bevat; DAN MOET deze alleen se:ExternalGraphic bevatten.</t>
  </si>
  <si>
    <t>/join/id/eigenaar/STOP</t>
  </si>
  <si>
    <t>Het geleverde regelingversie heeft als soortWork '[waarde van id] '. Dit moet voor een RegelingCompact, RegelingKlassiek of RegelingVrijetekst zijn '/join/id/stop/work_019'</t>
  </si>
  <si>
    <t>In het besluit of rectificatie is de eId[waarde van eId] voor de BeoogdeRegeling[waarde van regeling] niet te vinden. Controleer de referentie naar het besluit.</t>
  </si>
  <si>
    <t>In het besluit of rectificatie is de eId[waarde van eId] voor de tijdstempel niet te vinden. Controleer de referentie naar het besluit.</t>
  </si>
  <si>
    <t>In het besluit of rectificatie is de eId[waarde van eId] voor de data:Intrekking van de regeling[waarde van instrumentversieRegeling] niet te vinden. Controleer de referentie naar het besluit/rectificatie.</t>
  </si>
  <si>
    <t>heeftGeboorteregeling MOET aanwezig zijn INDIEN soortWork=/join/id/stop/work_010 èn formaatinformatieobject=/join/id/stop/informatieobject/gio_002</t>
  </si>
  <si>
    <t>heeftGeboorteregeling voor[waarde van id] is niet aanwezig, is verplicht wanneer soortWork=/join/id/stop/work_010 èn formaatinformatieobject=/join/id/stop/informatieobject/gio_002. Voeg de AKN-identificatie voor heeftGeboorteregeling toe.</t>
  </si>
  <si>
    <t>Validatie Regisseur. Nog vast te stellen, zie US119559.</t>
  </si>
  <si>
    <t>Was voorheen validatie vd Regisseur.
Johan: Staat nu in CDS</t>
  </si>
  <si>
    <t>(Tijdelijk) In het manifest-ow mag maar voor 1 doel aangeleverd worden</t>
  </si>
  <si>
    <t>[Manifest-OW - Controleer bestand] Objecttype Geometrie is niet toegestaan; komt voor bij bestand met naam %1</t>
  </si>
  <si>
    <t>[Manifest-OW - Controleer bestand] Bestand met naam %1 eindigt op .gml en dat is niet toegestaan</t>
  </si>
  <si>
    <t>Nieuwe (in PI17 gerealiseerde) validatie</t>
  </si>
  <si>
    <t>[Manifest-bhkv - Controleer doel] In het manifest-bhkv mag maar voor 1 doel aangeleverd worden</t>
  </si>
  <si>
    <t>[Manifest-bhkv - Controleer bestand] Alleen Objecttype Geometrie is toegestaan; komt NIET voor bij bestand met naam %1</t>
  </si>
  <si>
    <t>[Manifest-bhkv - Controleer bestand] Bestand met naam %1 eindigt NIET op .gml en dat is niet toegestaan</t>
  </si>
  <si>
    <t>[Controleer Aanwezig Datum Bekendmaking bij Aanwezig Publicatie] Geen datum bekendmaking aanwezig terwijl er wel een publicatie aanwezig is</t>
  </si>
  <si>
    <t>LVBB-validatie komt niet voor in gegenereerd Excel-sheet.
Johan: Is wel aanwezig, maar wordt niet MEER aangeroepen</t>
  </si>
  <si>
    <t>Werd bij nadere controle niet meer aangeroepen</t>
  </si>
  <si>
    <t>[Gml - Controleer Inhoud Identificatie] Waarde van type %1 binnen %2 is niet gelijk aan %3</t>
  </si>
  <si>
    <t>Bestand met consolidatie-procedurestappen bij besluit met oin %1 en idlevering %2 is in afwachting om wel of niet afgebroken te mogen worden</t>
  </si>
  <si>
    <t>Geen validatie kunnen uitvoeren o.b.v conform profiel %1</t>
  </si>
  <si>
    <t>Fouten in schema bij AanleveringBesluit
OF:
Fouten in schema bij AanleveringKennisgeving</t>
  </si>
  <si>
    <t>Voorheen 3 meldingen. Nu slechts 1</t>
  </si>
  <si>
    <t>%1 Waarde van eerste string %2 binnen %3 is niet gelijk aan %4</t>
  </si>
  <si>
    <t>%1 Waarde van tweede string %2 binnen %3 is niet gelijk aan een waarde binnen %4</t>
  </si>
  <si>
    <t>%1 Waarde van derde string %2 binnen %3 is niet gelijk aan een waarde binnen %4</t>
  </si>
  <si>
    <t>%1 Waarde van tweede string %2 binnen %3 is niet gelijk aan id</t>
  </si>
  <si>
    <t>%1 Waarde van %2-datum %3 binnen %4 heeft een lengte ongelijk aan 4 of 10
OF:
%1 Waarde van %2-datum %3 binnen %4 is geen juiste datum
OF:
%1 Waarde van %2-datum %3 binnen %4 is niet numeriek</t>
  </si>
  <si>
    <t>%1 Waarde van expressie-datum %2 binnen %3 moet hetzelfde zijn of later als datum werk %4</t>
  </si>
  <si>
    <t>%1 Waarde van taal %2 binnen van %3 is niet gelijk aan een waarde binnen %4</t>
  </si>
  <si>
    <t>Deze staat er waarshijnlijk al veel langer in</t>
  </si>
  <si>
    <t>Nieuwe (gerealiseerde) validatie?
Johan: Nee. Staat er veel langer in</t>
  </si>
  <si>
    <t>Geen manifest-bhkv aanwezig</t>
  </si>
  <si>
    <t>Geen doel aanwezig in manifest-bhkv</t>
  </si>
  <si>
    <t>Doel %1 genoemd in manifest-bhkv bestaat niet</t>
  </si>
  <si>
    <t>Bij doel %1 zijn de volgende bestand(en) in manifest-bhkv niet meegeleverd : %2</t>
  </si>
  <si>
    <t>Bij doel %1 staan de volgende bestand(en) niet in manifest-bhkv : %2</t>
  </si>
  <si>
    <t>Nieuwe (nog te realiseren) validatie</t>
  </si>
  <si>
    <t>Ik ken de oude meldingen niet. Dit is de melding die er nu is</t>
  </si>
  <si>
    <t>Fouten in schema bij Geometrie</t>
  </si>
  <si>
    <t>Johan: Ik ken de oude meldingen niet. Dit is de melding die er nu is</t>
  </si>
  <si>
    <t>Fouten in schema bij BasisGeometrie</t>
  </si>
  <si>
    <t>Onbekende status opgevraagd : %1</t>
  </si>
  <si>
    <t>Validatierapport %1 is niet gevonden.</t>
  </si>
  <si>
    <t>Validatierapport %1 is al afgemeld.</t>
  </si>
  <si>
    <t>Fouten in schema bij AanleveringIO</t>
  </si>
  <si>
    <t>[AanleveringInformatieObject - Controles JOIN aanvullend] Waarde van collectie %1 binnen %2 is niet gelijk aan waarde binnen %3</t>
  </si>
  <si>
    <t>Geboorteregeling %1 in informatie-object %2 komt niet voor als regeling</t>
  </si>
  <si>
    <t>Kan altijd, doe een suggestie</t>
  </si>
  <si>
    <t>29a</t>
  </si>
  <si>
    <t>[AanleveringBesluit - Controle soortRegeling] soortRegeling binnen de eerste RegelingMetadata heeft waarde %1 en begint dus niet met /join/id/stop/regelingtype_0</t>
  </si>
  <si>
    <t>%1 = "besluit". Ook andere waarden?
Johan: Nee. Is altijd "besluit"</t>
  </si>
  <si>
    <t>Kan alleen besluit zijn</t>
  </si>
  <si>
    <t>[AanleveringBesluit - Controles BeoogdeRegeling AKN aanvullend] Expressie %1 komt niet voor als @wordt binnen een regeling
OF:
[AanleveringBesluit - Controles BeoogdeRegeling JOIN aanvullend] Expressie %1 komt niet voor als informatieobjectRef binnen BesluitMetadata
OF:
[AanleveringBesluit - Controles Besluit AKN aanvullend expressie] Expressie %1 komt niet voor als instrumentVersie binnen BeoogdeRegeling</t>
  </si>
  <si>
    <t>[AanleveringBesluit - Controles Besluit AKN aanvullend expressie] Expressie %1 komt niet voor als FRBRExpression binnen ExpressionIdentificatie van RegelingVersieInformatie
OF:
[AanleveringBesluit - Controles RegelingVersieInformatie AKN aanvullend] Expressie %1 komt niet voor als @wordt binnen een regeling</t>
  </si>
  <si>
    <t>Nieuwe (gerealiseerde) validatie?
Johan: Staat nog wel in de code. Wordt waarschijnlijk niet meer aangeroepen door controles in schematrons PR34</t>
  </si>
  <si>
    <t>Staat nog wel in de code. Wordt waarschijnlijk niet meer aangeroepen door controles in schematrons PR34</t>
  </si>
  <si>
    <t>Waarde %1 niet gevonden voor %2 in waardelijst %3</t>
  </si>
  <si>
    <t>Subitem met naam %3 niet meegeleverd bij oin : %1 en id-levering : %2
OF:
Subitem met naam %4 is meegeleverd maar niet aanwezig in %1 bij oin : %2 en id-levering : %3</t>
  </si>
  <si>
    <t>[AanleveringBesluit - voorkomens RegelingVersieInformatie] Er zijn meerdere elementen met dezelfde RegelingVersieInformatie gevonden : %1</t>
  </si>
  <si>
    <t xml:space="preserve">Datum inzagetermijn kennisgeving %1 mag niet voor datum publicatie van kennisgeving %2 liggen </t>
  </si>
  <si>
    <t>Nieuwe (gerealiseerde) validatie?
Johan: Ja</t>
  </si>
  <si>
    <t>[AanleveringKennisgeving - Controleer Inhoud Identificatie] Waarde van type %1 binnen %2 is niet gelijk aan %3</t>
  </si>
  <si>
    <t>Dit wordt afgetest als er een kennisgeving verwerkt moet worden</t>
  </si>
  <si>
    <t>Dit wordt afgetest als er een besluit verwerkt moet worden</t>
  </si>
  <si>
    <t>Kennisgeving bij oin %1 en idlevering %2 is al gepubliceerd</t>
  </si>
  <si>
    <t>Kennisgeving bij oin %1 en idlevering %2 is in afwachting om wel of niet afgebroken te mogen worden</t>
  </si>
  <si>
    <t>Besluit bij kennisgeving met oin %1 en idlevering %2 is in afwachting om wel of niet afgebroken te mogen worden</t>
  </si>
  <si>
    <t>Kennisgeving met oin %1 en idlevering %2 is niet de laatste kennisgeving bij het besluit</t>
  </si>
  <si>
    <t>Bestand met consolidatie-procedurestappen behorend bij kennisgeving met oin %1 en idlevering %2 is in afwachting om wel of niet afgebroken te mogen worden</t>
  </si>
  <si>
    <t>Nieuwe (nog te realiseren) validatie?
Johan: Nee. Code wordt niet gebruikt</t>
  </si>
  <si>
    <t>Code zegt mij  niks, wordt niet gebruikt</t>
  </si>
  <si>
    <t>Informatie-object (werk-nivo) bestaat niet : %1</t>
  </si>
  <si>
    <t>Informatie-object (werk-nivo), gebruikt bij intrekking, is reeds ingetrokken</t>
  </si>
  <si>
    <t>Informatie-object (werk-nivo), gebruikt bij intrekking, heeft geen openstaande expressie</t>
  </si>
  <si>
    <t>Fouten in schema bij AfwijkVergunning</t>
  </si>
  <si>
    <t>Geen versies gekoppeld aan doel %4 ; toekennen datum juridisch werkend vanaf in %1 bij oin %2 en id-levering %3 is niet geldig</t>
  </si>
  <si>
    <t>Ingetrokken informatie-object (werk-nivo) %1 gekoppeld aan doel bestaat niet</t>
  </si>
  <si>
    <t>Fouten in schema bij RegelingVersie</t>
  </si>
  <si>
    <t>Fouten in schema bij Consolidaties</t>
  </si>
  <si>
    <t>Fouten in schema bij UitleveringProefversieBesluit</t>
  </si>
  <si>
    <t>Fouten in schema bij WettechnischeInformatie</t>
  </si>
  <si>
    <t>[Controleer voorkomens InformatieObjectMetadata] Aantal voorkomens van InformatieObjectMetadata is niet gelijk aan 1
OF:
[Controleer voorkomens RegelingMetadata] Aantal voorkomens van RegelingMetadata is niet gelijk aan 1</t>
  </si>
  <si>
    <t>[Controleer AKN aanvullend type] akn %1 heeft type %2 dat is niet gelijk aan %3
OF:
[Controleer AKN aanvullend type] akn %1 heeft type %2 dat is niet gelijk aan act
OF:
[Controleer JOIN aanvullend type] join %1 heeft type %2 dat is niet gelijk aan %3</t>
  </si>
  <si>
    <t>[Controleer AKN aanvullend bevoegd gezag] akn %1 heeft een bevoegd gezag %2 en is dat niet gelijk aan een waarde binnen %3
OF:
[Controleer JOIN aanvullend bevoegd gezag] join %1 heeft een bevoegd gezag %2 en dat is niet gelijk aan een waarde binnen %3</t>
  </si>
  <si>
    <t>3e deel: Vervallen of inactieve validatie</t>
  </si>
  <si>
    <t>Vervallen of inactieve validatie</t>
  </si>
  <si>
    <t>[Controleer akn cvdr-id werk] akn van cvdr-werk bij ConsolidatieIdentificatie %1 is niet gelijk aan akn van cvdr-werk bij AnnotatieBijToestand %2</t>
  </si>
  <si>
    <t>[Controleer akn cvdr-id expressie] akn van cvdr-expressie bij ConsolidatieIdentificatie %1 is niet gelijk aan akn van cvdr-expressie bij AnnotatieBijToestand %2</t>
  </si>
  <si>
    <t>[Controleer akn cvdr-id bovenin] akn van cvdr-werk bij ConsolidatieIdentificatie %1 komt niet overeeen met werk van akn van cvdr-expressie bij ConsolidatieIdentificatie %2</t>
  </si>
  <si>
    <t>[Controleer akn cvdr-id onderin] akn van cvdr-werk bij AnnotatieBijToestand %1 komt niet overeeen met werk van akn van cvdr-expressie bij AnnotatieBijToestand %2</t>
  </si>
  <si>
    <t>[Controleer akn bevoegd gezag bovenin] akn van werk bevoegd gezag bij ConsolidatieIdentificatie %1 komt niet overeeen met akn van expressie bevoegd gezag bij Toestanden %2</t>
  </si>
  <si>
    <t>[Controleer soort werk regeling] Soort werk %1 in ConsolidatieIdentificatie is niet gelijk aan /join/id/stop/work_006</t>
  </si>
  <si>
    <t>[Controleer soort werk geconsolideerde regeling] Soort werk %1 in ConsolidatieIdentificatie is niet gelijk aan /join/id/stop/work_019</t>
  </si>
  <si>
    <t>[Controleer soort werk regeling] Soort werk %1 in RegelingVersie is niet gelijk aan /join/id/stop/work_019</t>
  </si>
  <si>
    <t>[Controleer soort werk geconsolideerde regeling] Soort werk %1 in AnnotatieBijToestand is niet gelijk aan /join/id/stop/work_006</t>
  </si>
  <si>
    <t>[Controleer Inhoud Datum Bekend op] Datum bekend op %1 heeft niet het formaat JJJJ-MM-DD</t>
  </si>
  <si>
    <t>[Controleer Inhoud Datum Bekend op] Datum bekend op %1 is geen juiste datum</t>
  </si>
  <si>
    <t>[Controleer soort werk informatie-object] Soort werk %1 in ConsolidatieIdentificatie is niet gelijk aan /join/id/stop/work_005</t>
  </si>
  <si>
    <t>[Controleer soort werk geconsolideerde informatie-object] Soort werk %1 in ConsolidatieIdentificatie is niet gelijk aan /join/id/stop/work_010</t>
  </si>
  <si>
    <t>[Controleer soort werk informatie-object] Soort werk %1 in InformatieObjectVersie is niet gelijk aan /join/id/stop/work_010</t>
  </si>
  <si>
    <t>[Controleer soort werk geconsolideerde informatie-object] Soort werk %1 in AnnotatieBijToestand is niet gelijk aan /join/id/stop/work_005</t>
  </si>
  <si>
    <t>Fouten in schema bij OfficielePublicatie</t>
  </si>
  <si>
    <t>STOP-validatie kwam niet voor in eerder gegenereerd Excel-sheet.
Johan: Moet wel meegenomen worden. Is gecorrigerd</t>
  </si>
  <si>
    <t>Moet wel meegenomen wrden. Is gecorrigerd</t>
  </si>
  <si>
    <t>Johan: Door PR34 in commentaar gezet</t>
  </si>
  <si>
    <t>Door PR34 in commentaar gezet</t>
  </si>
  <si>
    <t xml:space="preserve">  </t>
  </si>
  <si>
    <t>Nieuw (in PI17 gerealiseerde) BHKV-(schematron)validatie?
Johan: Komt vanuit PR34</t>
  </si>
  <si>
    <t>2 OK</t>
  </si>
  <si>
    <t>Nieuw (in PI17 gerealiseerde) BHKV-(schematron)validatie &lt;?&gt;</t>
  </si>
  <si>
    <t>Komt vanuit PR34</t>
  </si>
  <si>
    <t>nw</t>
  </si>
  <si>
    <t>[Controleer akn bevoegd gezag werk] akn van cvdr-werk bij ConsolidatieIdentificatie %1 is niet gelijk aan akn van cvdr-werk bij InformatieObjectVersie %2
OF:
[Controleer akn bevoegd gezag werk] akn van cvdr-werk bij ConsolidatieIdentificatie %1 is niet gelijk aan akn van cvdr-werk bij RegelingVersie %2</t>
  </si>
  <si>
    <t>[Controleer akn bevoegd gezag expressie] akn van cvdr-expressie bij Toestanden%1 is niet gelijk aan akn van cvdr-expressie bij InformatieObjectVersie %2
OF:
[Controleer akn bevoegd gezag expressie] akn van cvdr-expressie bij Toestanden%1 is niet gelijk aan akn van cvdr-expressie bij RegelingVersie %2</t>
  </si>
  <si>
    <t>[Controleer akn bevoegd gezag onderin] akn van werk bevoegd gezag bij InformatieObjectVersie %1 komt niet overeeen met akn van expressie bevoegd gezag bij InformatieObjectVersie %2
OF:
[Controleer akn bevoegd gezag onderin] akn van werk bevoegd gezag bij RegelingVersie %1 komt niet overeeen met akn van expressie bevoegd gezag bij RegelingVersie %2</t>
  </si>
  <si>
    <t>Was STOP6005.
Voor KG: nw validatie BHKVxxxx obv 'work_23' cf BHKV1005! (Excel-regel 555)</t>
  </si>
  <si>
    <t>Zie e-mail Johan 3-12-2020 12:34. Echter, wordt later STOP1xxx-validatie (Excel-regel 552).
Voor KG: Nw validatie.</t>
  </si>
  <si>
    <t>Was LVBB4004 en (deels) LVBB2010.
Voor KG: nw validatie STOP1xxx obv 'doc' cf STOP1013! (Excel-regel 552)</t>
  </si>
  <si>
    <t>nieuw</t>
  </si>
  <si>
    <t>Identificatie</t>
  </si>
  <si>
    <t>type besluit</t>
  </si>
  <si>
    <t>type kennisgeving</t>
  </si>
  <si>
    <t>type regeling [N.B. = "act"]</t>
  </si>
  <si>
    <t>type gio
[N.B. = "regdata"]</t>
  </si>
  <si>
    <t>profiel
[N.B. = "AanleveringBesluit 1.0.1"]</t>
  </si>
  <si>
    <t>eerste string</t>
  </si>
  <si>
    <t>tweede string</t>
  </si>
  <si>
    <t>derde string</t>
  </si>
  <si>
    <t>procedure
[N.B. = "[Controleer juiste opbouw AKN of JOIN - (Werk/Expressie) - eerste string]"]</t>
  </si>
  <si>
    <t>soort ID
[N.B. = "akn/join"]</t>
  </si>
  <si>
    <t>procedure
[N.B. = "[Controleer juiste opbouw AKN - (Werk/Expressie) - tweede string]"]</t>
  </si>
  <si>
    <t>procedure
[N.B. = "[Controleer juiste opbouw AKN - (Werk/Expressie) - derde string]"]</t>
  </si>
  <si>
    <t>soort ID
[N.B. = "akn"]</t>
  </si>
  <si>
    <t>procedure
[N.B. = "[Controleer juiste opbouw JOIN - (Werk/Expressie) - tweede string]"]</t>
  </si>
  <si>
    <t>procedure
[N.B. = "[Controleer juiste opbouw JOIN - (Werk/Expressie) - derde string]"]</t>
  </si>
  <si>
    <t>procedure
[N.B. = "[Controleer juiste opbouw x - y - z -datum]"]</t>
  </si>
  <si>
    <t>procedure
[N.B. = "[Controleer juiste opbouw JOIN - expressie - expressie-datum]"]</t>
  </si>
  <si>
    <t>procedure
[N.B. = "[Controleer juiste opbouw %1 - expressie - taal]"]</t>
  </si>
  <si>
    <t>procedure
[N.B. = "[Controleer juiste opbouw %1 - expressie] "]</t>
  </si>
  <si>
    <t>waarde AKN/JOIN-Id</t>
  </si>
  <si>
    <t>taal</t>
  </si>
  <si>
    <t>waarde expressie-datum</t>
  </si>
  <si>
    <t>waarde werk-datum</t>
  </si>
  <si>
    <t>doel</t>
  </si>
  <si>
    <t>rergeling</t>
  </si>
  <si>
    <t>opsomming bestanden</t>
  </si>
  <si>
    <t>geo-id</t>
  </si>
  <si>
    <t>waarde van collectie</t>
  </si>
  <si>
    <t>"pubdata"</t>
  </si>
  <si>
    <t>IO-referentie</t>
  </si>
  <si>
    <t>soort levering</t>
  </si>
  <si>
    <t>oin</t>
  </si>
  <si>
    <t>id-levering</t>
  </si>
  <si>
    <t>cvdr-id-werk-boven</t>
  </si>
  <si>
    <t>cvdr-id-werk-onder</t>
  </si>
  <si>
    <t>akn-act-bg-werk-boven</t>
  </si>
  <si>
    <t>soort-work-1</t>
  </si>
  <si>
    <t>cvdr-id-expressie-boven</t>
  </si>
  <si>
    <t>akn-act-bg-expressie-boven</t>
  </si>
  <si>
    <t>soort-work-2</t>
  </si>
  <si>
    <t>soort-work-3</t>
  </si>
  <si>
    <t>soort-work-4</t>
  </si>
  <si>
    <t>datum-bekend-op</t>
  </si>
  <si>
    <t>Voor het valideren van een aanlevering MOET een af te melden validatierapport bekend zijn</t>
  </si>
  <si>
    <t>Voor het valideren van een aanlevering MAG een eerder afgemeld validatierapport NIET opnieuw afgemeld worden</t>
  </si>
  <si>
    <t>Een (unieke) RegelingVersieInformatie MAG alleen bij 1 element horen</t>
  </si>
  <si>
    <t>Niet in CDS/Xquery-laag</t>
  </si>
  <si>
    <t>Het in te trekken Informatie-Object (op werk-nivo) MOET bestaan</t>
  </si>
  <si>
    <t>Het in te trekken Informatie-Object (op werk-nivo) MAG NIET al ingetrokken zijn</t>
  </si>
  <si>
    <t>Het in te trekken Informatie-Object (op werk-nivo) MOET minimaal 1 openstaande expressie bevatten</t>
  </si>
  <si>
    <t>Ingetrokken informatie-object (werk-nivo), dat gekoppeld is aan doel, MOET bestaan</t>
  </si>
  <si>
    <t>PI20 S3</t>
  </si>
  <si>
    <t>BHKV9999</t>
  </si>
  <si>
    <t>Was LVBB9999</t>
  </si>
  <si>
    <t>[Opdracht- Controleer Inhoud Datum Bekendmaking] Datum bekendmaking %1 heeft niet het formaat JJJJ-MM-DD
OF:
[Opdracht- Controleer Inhoud Datum Bekendmaking] Datum bekendmaking %1 is geen juiste datum
OF:
[Opdracht- Controleer Inhoud Datum Bekendmaking] Datum bekendmaking %1 moet in de toekomst liggen</t>
  </si>
  <si>
    <t>idLevering</t>
  </si>
  <si>
    <t>idBesluit</t>
  </si>
  <si>
    <t>idRegelingversie</t>
  </si>
  <si>
    <t>datumJWV</t>
  </si>
  <si>
    <t>Het informatieobject %1 is juridisch werkend vanaf %2 en vandaag is een latere datum, waardoor de opdracht waarmee het informatieobject wordt vastgesteld niet kan worden afgebroken.</t>
  </si>
  <si>
    <t>id van IO</t>
  </si>
  <si>
    <t>idRegeling</t>
  </si>
  <si>
    <t>Er is een coördinaat dat niet compleet is, er zijn incomplete coördinaatparen bij GML:id %1.</t>
  </si>
  <si>
    <t>Het informatieobject (%1) is niet aangeleverd, maar staat wel in de lijst met informatieobjectRefs bij de BesluitMetadata.</t>
  </si>
  <si>
    <t>idIO</t>
  </si>
  <si>
    <t>Het geleverde informatieobject (%1) is niet aanwezig in de lijst met informatieobjectRefs bij de BesluitMetadata.</t>
  </si>
  <si>
    <t>Bij informatieobject %1 moet InformatieObjectMetadata bekend zijn.</t>
  </si>
  <si>
    <t>Informatieobject niet aanwezig in LVBB-database noch in aanlevering, maar er wordt wel naar verwezen in [soort levering] %1 met de volgende referentie: ([IO-referentie] %2)</t>
  </si>
  <si>
    <t>De eindverantwoordelijke moet gevuld zijn met een waarde uit de lijst %1.</t>
  </si>
  <si>
    <t>naam waardelijst</t>
  </si>
  <si>
    <t>idElement</t>
  </si>
  <si>
    <t>datumJWV-einde</t>
  </si>
  <si>
    <t>datum bekend-op</t>
  </si>
  <si>
    <t>datum ontvangenop</t>
  </si>
  <si>
    <t>De volgende procedurestap(pen) komen dubbel voor : %1; mag hooguit enkel voorkomen
OF:
Procedurestap met id %1 en voltooidOp %2 mag slechts eenmaal voorkomen in het (uit te leveren) procedureverloop
OF:
Procedurestap met id %1 mag slechts eenmaal voorkomen in het (uit te leveren) procedureverloop</t>
  </si>
  <si>
    <t>einddatum inzage-termijn</t>
  </si>
  <si>
    <t>begindatum inzage-termijn</t>
  </si>
  <si>
    <t>IdElement1</t>
  </si>
  <si>
    <t>IdElement2</t>
  </si>
  <si>
    <t>Het doel met id %1 is al eerder gebruikt bij regeling %2.</t>
  </si>
  <si>
    <t>idDoel</t>
  </si>
  <si>
    <t>Het besluit %1 stelt regelingversie %2 in, maar deze regelingversie heeft dezelfde juridisch-werkend-vanaf-datum, namelijk: %3 als een andere regelingversie %4 binnen dezelfde regeling.</t>
  </si>
  <si>
    <t>Vierde deel van AKN/JOIN van werk ([waarde van Work-ID] ) moet gelijk zijn aan een brp-code of code voor geconsolideerde instrumenten. Pas ([waarde van substring] ) aan.</t>
  </si>
  <si>
    <t>In opvolgerVan ([waarde van substring] ) wordt niet verwezen naar een work van een Regeling of Informatieobject ('/AKN/act/...' of '/join/id/regdata/...'). Corrigeer de verwijzing opvolgerVan.</t>
  </si>
  <si>
    <t>De waarde van instrumentVersie[waarde van ID] in BeoogdeRegeling MOET een expressionID (/akn/nl/act) zijn</t>
  </si>
  <si>
    <t>De waarde van instrumentVersie in BeoogdInformatieobject[waarde van ID] MOET een /join/id/regdata zijn</t>
  </si>
  <si>
    <t>Het instrument binnen een Intrekking[waarde van ID] heeft geen juiste identificatie ('/akn/nl/act/[...]' of '/join/id/regdata/[...]'). Pas de identificatie aan.</t>
  </si>
  <si>
    <t>Als er 1 locatie is in een GIO waar een waarde groepID is ingevuld moet elke locatie een GroepID hebben. Geef alle locaties een groepID.</t>
  </si>
  <si>
    <t>In Work-ID[waarde van Work-ID] zijn de basisgeo:id's niet uniek. Binnen 1 GIO mag basisgeo:id van geometrische objecten van verschillende locaties niet gelijk zijn aan elkaar. Pas dit aan.</t>
  </si>
  <si>
    <t>De GIO met Work-ID[waarde van Work-ID] bevat norm (normID en normlabel) en/of eenheid (eenheidID en eenheidlabel), terwijl kwantitatieve of kwalitatieve normwaarden ontbreken. Geef de locaties normwaarden of verwijder de norm/eenheid-elementen.</t>
  </si>
  <si>
    <t>Een locatie([waarde van locatienaam] ) in de GIO([waarde van ExpressieID] heeft geen of een lege basisgeo:geometrie([waarde van basisgeo:id] ). Een locatie zonder geometrische data is niet toegestaan. Voeg een (correcte) basisgeo:geometrie toe.</t>
  </si>
  <si>
    <t>De GIO([waarde van ExpressieID] ) bevat een geometrisch object met een ongeldige srsName ([waarde van srsName] ). Alleen srsName='urn:ogc:def:crs:EPSG::28992' of srsName='urn:ogc:def:crs:EPSG::4258' is toegestaan. Wijzig de srsName.</t>
  </si>
  <si>
    <t>In GIO([waarde van ExpressieID] ) heeft niet elk geometrisch object dezelfde srsName ([waarde van srsNames] ). Dit is niet toegestaan. Zorg ervoor dat elke geometrisch object in de GIO hetzelfde ruimtelijke referentiesysteem(srsName) gebruikt.</t>
  </si>
  <si>
    <t>Er moet versieinformatie meegeleverd worden voor "[waarde van wordt] " van component "[waarde van component] ", deze ontbreekt[waarde van melding] . Voeg versieinformatie toe of verwijder de dubbele.</t>
  </si>
  <si>
    <t>Prioriteit verbetering</t>
  </si>
  <si>
    <t>Status verbetering</t>
  </si>
  <si>
    <t>Indien ingevuld, MOET voor een af te breken besluit de 'datum juridisch-werkend-vanaf' van de regelingversie een datum in de toekomst zijn</t>
  </si>
  <si>
    <t>Elk GML-element MOET complete coördinaten bevatten</t>
  </si>
  <si>
    <t>Indien ingevuld, MOET voor een af te breken besluit de 'datum juridisch-werkend-vanaf' van het InformatieObject een datum in de toekomst zijn</t>
  </si>
  <si>
    <t>Elk aangeleverd InformatieObject MOET aanwezig zijn in de lijst met InformatieObjectRefs bij de BesluitMetadata.</t>
  </si>
  <si>
    <t>Een wijzigingsbesluit MOET mutaties bevatten</t>
  </si>
  <si>
    <t>De code van de eindverantwoordelijke MOET ingevuld zijn met een waarde uit de afgesproken (toegestane) waardelijst</t>
  </si>
  <si>
    <t>Indien een element verwijderd of vervangen moet worden, MOET dit element met aangegeven wId bestaan bij aangegeven regelingversie
OF:
Indien een element toegevoegd moet worden, MAG dit element met aangegeven wId NIET bestaan bij desbetreffend element in desbetreffende regelingversie, waaraan dit element moet worden toegevoegd</t>
  </si>
  <si>
    <t>Voor een regelingversie, aangeduid met een specifiek doel binnen een aangegeven regeling, MAG dit doel en bijbehorende datums maar 1 keer toegevoegd worden (en kan niet meer gewijzigd worden)</t>
  </si>
  <si>
    <t>LVBB1571</t>
  </si>
  <si>
    <t>Was code LVBB5016.</t>
  </si>
  <si>
    <t>Was code LVBB5017.</t>
  </si>
  <si>
    <t>Was code LVBB5018.</t>
  </si>
  <si>
    <t>LVBB1572</t>
  </si>
  <si>
    <t>LVBB1573</t>
  </si>
  <si>
    <t>LVBB3800</t>
  </si>
  <si>
    <t>LVBB3801</t>
  </si>
  <si>
    <t>LVBB3802</t>
  </si>
  <si>
    <t>PI20.5?</t>
  </si>
  <si>
    <t>Het attribuut schemaversie op element tekst:Motivering MAG ALLEEN gebruikt worden in een uitwisselpakket.</t>
  </si>
  <si>
    <t xml:space="preserve">Het besluit van OIN %1 met idLevering %2 heeft een of meerdere kennisgevingen, waardoor het niet afgebroken kan worden. Breek eerst de kennisgeving(en) af. </t>
  </si>
  <si>
    <t>Er kan nu niet geconsolideerd worden bij regelingversie %1, omdat er een afbreekOpdracht in behandeling is voor het besluit dat deze regelingversie vaststelt.</t>
  </si>
  <si>
    <t>Het aangeboden bestand is geen besluit of een kennisgeving met een geldige schemaversie.</t>
  </si>
  <si>
    <t>De datum juridisch werkend vanaf (%1) van de wordt-versie is eerder dan de datum juridisch werkend vanaf (%2) van de was-versie</t>
  </si>
  <si>
    <t>De datum juridisch werkend vanaf (%1) van de wordt-versie is niet eerder dan de datum juridisch werkend vanaf-einde (%2)</t>
  </si>
  <si>
    <t>Datum bekendmaking %1 bij kennisgeving met oin %2 en idlevering %3 is reeds geweest. De datum bekendmaking van een kennisgeving mag niet in het verleden liggen.</t>
  </si>
  <si>
    <t>WasVersie %1 is eerder als versie gebaseerd op gebruikt in een definitief besluit, nl bij %2</t>
  </si>
  <si>
    <t>PI20 S6</t>
  </si>
  <si>
    <t>Wordt code LVBB3800.</t>
  </si>
  <si>
    <t>Wordt code LVBB3801.</t>
  </si>
  <si>
    <t>Wordt code LVBB3802.</t>
  </si>
  <si>
    <t>Wordt code LVBB1571.</t>
  </si>
  <si>
    <t>Wordt code LVBB1572.</t>
  </si>
  <si>
    <t>Wordt code LVBB1573.</t>
  </si>
  <si>
    <t>Ja (wordt Nee)</t>
  </si>
  <si>
    <t>Voor het verwerken van een aanlevering MOET de status van een opgestart proces (met gegeven status identifier) bekend zijn</t>
  </si>
  <si>
    <t>Technische gegevens overgenomen van LVBB3020 (dat bij deze code automatisch gegeneerd is)</t>
  </si>
  <si>
    <t>Technische gegevens overgenomen van LVBB3021 (dat bij deze code automatisch gegeneerd is)</t>
  </si>
  <si>
    <t>Technische gegevens overgenomen van LVBB3022 (dat bij deze code automatisch gegeneerd is)</t>
  </si>
  <si>
    <t>Technische gegevens overgenomen van LVBB5016 (dat bij deze code automatisch gegeneerd is)</t>
  </si>
  <si>
    <t>Technische gegevens overgenomen van LVBB5017 (dat bij deze code automatisch gegeneerd is)</t>
  </si>
  <si>
    <t>Technische gegevens overgenomen van LVBB5018 (dat bij deze code automatisch gegeneerd is)</t>
  </si>
  <si>
    <t>Nee (ws)</t>
  </si>
  <si>
    <t>BHKV1064</t>
  </si>
  <si>
    <t>BHKV1065</t>
  </si>
  <si>
    <t>Zie e-mail Arjan 30-11-2021 17:51</t>
  </si>
  <si>
    <t>STOP 1.3.0</t>
  </si>
  <si>
    <t>LVBB 1.3.0</t>
  </si>
  <si>
    <t>Validatie Regisseur. Door Geonovum (Richard, Bert) getest</t>
  </si>
  <si>
    <t>De (soort) aanlevering MOET een besluit of kennisgeving zijn met een geldige schemaversie</t>
  </si>
  <si>
    <t>Een Directe Mutatie op een Regelingversie MAG ALLEEN wanneer het Besluit, dat deze Regelingversie heeft vastgesteld, al gepubliceerd is</t>
  </si>
  <si>
    <t xml:space="preserve">Wordt nog hernoemd naar STOP1014.
Voor KG: zie STOP1014!
Niet verwijderd, omdat schematron niet alle AKN's/JOIN's controleerd!
=&gt; OOK in STOP1002-1011+STOP1017. Deze (AKN/JOIN-)validaties controleren sec de BG-aanlevering. De LVBB-validaties controleren daarnaast de niet-reguliere opdrachten, die FB/AB aanlevert (zoals tbv Bruidschat). </t>
  </si>
  <si>
    <t>Wordt nog hernoemd naar STOP1002.
Niet verwijderd, omdat schematron niet alle AKN's/JOIN's controleerd!
=&gt; Zie opmerking LVBB2008.</t>
  </si>
  <si>
    <t>Vervangen door LVBB2500, LVBB4004 + (nieuwe) 
STOP1011. Daarna LVBB4004 Wordt nog hernoemd naar STOP1013.
Voor KG: Zie nw STOP-validatie cf STOP1013!
Niet verwijderd, omdat schematron niet alle AKN's/JOIN's controleerd!
=&gt; Zie opmerking LVBB2008.</t>
  </si>
  <si>
    <t>Wordt nog hernoemd naar STOP1003.
Niet verwijderd, omdat schematron niet alle AKN's/JOIN's controleerd!
=&gt; Zie opmerking LVBB2008.</t>
  </si>
  <si>
    <t>Wordt nog hernoemd naar STOP1004.
Niet verwijderd, omdat schematron niet alle AKN's/JOIN's controleerd!
=&gt; Zie opmerking LVBB2008.</t>
  </si>
  <si>
    <t>Wordt nog hernoemd naar STOP1006.
Niet verwijderd, omdat schematron niet alle AKN's/JOIN's controleerd!
=&gt; Zie opmerking LVBB2008.</t>
  </si>
  <si>
    <t>Wordt nog hernoemd naar STOP1008.
Niet verwijderd, omdat schematron niet alle AKN's/JOIN's controleerd!
=&gt; Zie opmerking LVBB2008.</t>
  </si>
  <si>
    <t>Wordt nog hernoemd naar STOP1009.
Niet verwijderd, omdat schematron niet alle AKN's/JOIN's controleerd!
=&gt; Zie opmerking LVBB2008.</t>
  </si>
  <si>
    <t>Wordt nog hernoemd naar STOP1000.
Niet verwijderd, omdat schematron niet alle AKN's/JOIN's controleerd!
=&gt; Zie opmerking LVBB2008.</t>
  </si>
  <si>
    <t>Alle InformatieObjecten genoemd in de lijst met InformatieObjectRefs bij de BesluitMetadata MOETEN meegeleverd zijn</t>
  </si>
  <si>
    <t>Besluit voor oin : %1 en id-levering : %2 bevat geen mutaties; hierdoor wordt er niets veranderd aan de regeling; dit scenario wordt door de LVBB niet ondersteund</t>
  </si>
  <si>
    <t>Subitems genoemd in de publicatie moeten meegeleverd zijn en omgekeerd</t>
  </si>
  <si>
    <t>De 'datum JWV' van een wordt-versie MOET later zijn dan de 'datum JWV' van de was-versie</t>
  </si>
  <si>
    <t>Indien de was-versie een 'datum JWV'-einde heeft , dan MOET de 'datum JWV' van de wordt-versie eerder dan deze 'datum JWV'-einde zijn</t>
  </si>
  <si>
    <t>De 'datum JWV' van de wordt-versie moet gelijk zijn aan vandaag of een datum in de toekomst zijn</t>
  </si>
  <si>
    <t>JWV = Juridisch Werkend Vanaf.
Deze validatie is analoog aan 'datum bekendmaking' van het besluit. En is configureerbaar (bijv. platform config; om publicatie consolidaties direct te kunnen publiceren).
Abusievelijk als "ongebruikt" aangemerkt. Dit betreft LVBB4203 ipv LVBB4202</t>
  </si>
  <si>
    <t>Zie Teams-chat 6 oktober 2021 met Peter Kester + zijn e-mail van 7/10 12:40.
Hierbij geldt dat $soort-stap de join identifier van de stap bevat en $soort-procedure  de waarde ‘ontwerp’ of ‘definitief’ bevat</t>
  </si>
  <si>
    <t>PI17 S1 + PI20 S1</t>
  </si>
  <si>
    <t>De datum einde inzagetermijn MOET later dan of gelijk zijn aan de datum begin inzagetermijn</t>
  </si>
  <si>
    <t>De einddatum van het inzagetermijn %1 moet later dan of gelijk zijn aan de begindatum van het inzagetermijn %2.</t>
  </si>
  <si>
    <t>Twee versies binnen dezelfde regeling moeten verschillende datums juridisch werkend vanaf hebben</t>
  </si>
  <si>
    <t>ConsolidatieInformatie; BeoogdIO</t>
  </si>
  <si>
    <t>AnnotatieBijToestand; RegelingMetadata; IOMetadata</t>
  </si>
  <si>
    <t>Door PR34 eerder in commentaar gezet. Nu hersteld als 'waarschuwing'.</t>
  </si>
  <si>
    <t>Door PR34 eerder in commentaar gezet. Nu 'waarschuwing' geworden.</t>
  </si>
  <si>
    <t>Vierde deel van de AKN / JOIN voor werken en expressies van een besluit; een regeling of een informatieobject moet gelijk zijn aan:een brp-code voor regeling; besluit of informatieobject;een code (bijvoorbeeld 'gemeente' of 'provincie') voor een geconsolideerde regeling of informatieobject.</t>
  </si>
  <si>
    <t>De AKN van de door het bevoegd gezag aangeleverde regeling moet als derde veld 'act' hebben</t>
  </si>
  <si>
    <t>Een opvolgingsrelatie data:opvolgerVan MOET naar een work van een Regeling of een Informatieobject verwijzen</t>
  </si>
  <si>
    <t>De instrumentversie van een BeoogdeRegeling moet een expressionID (/akn/nl/act) zijn</t>
  </si>
  <si>
    <t>De instrumentversie van een BeoogdInformatieobject moet een /join/id/regdata zijn.</t>
  </si>
  <si>
    <t>Het instrument binnen een Intrekking moet een akn- of join-identificatie hebben ('/akn/nl/act/[...]' of '/join/id/regdata/[...]').</t>
  </si>
  <si>
    <t>Een Component in een pakbon MOET een Module van type ExpressionIdentificatie of ConsolidatieIdentificatie bevatten TENZIJ het een versieinformatie Component is.</t>
  </si>
  <si>
    <t>Als er 1 locatie is in een GIO waar een waarde groepID is ingevuld MOET de groepID bij alle locaties zijn ingevuld.</t>
  </si>
  <si>
    <t>Als GroepID voorkomt mag het niet leeg zijn. Zorg dat de groepID correct is.</t>
  </si>
  <si>
    <t>Was STOP3213
Respons PR34 2011-11-16 over verbetervoorstel: "BR verwijderd, schema verbiedt lege waarden."
=&gt; in STOP 1.3.0 verwijderd</t>
  </si>
  <si>
    <t>Binnen 1 GIO mag elke basisgeo:id (GUID) van de geometrische data van een locatie maar één keer voorkomen.</t>
  </si>
  <si>
    <t>ALS een geometrisch object (basisgeo:geometrie) wordt opgenomen in meerdere GIO's en/of GIO-versies met dezelfde identificatie basisgeo:id(GUID) dan MOET de geometrische data in alle GIO's hetzelfde zijn.</t>
  </si>
  <si>
    <t>Locaties in een GIO MOETEN een geometrische data hebben (basisgeo:geometrie in basisgeo:Geometrie MAG NIET onbreken of leeg zijn).</t>
  </si>
  <si>
    <t>Coördinaten van een geometrisch object in een GIO MOETEN gebruikmaken van één van de twee ruimtelijke referentiesystemen:RD: srsName='urn:ogc:def:crs:EPSG::28992' ofETRS89: srsName='urn:ogc:def:crs:EPSG::4258'.</t>
  </si>
  <si>
    <t>De geometrische coördinaten van alle locaties in een GIO MOETEN gebaseerd zijn op hetzelfde ruimtelijke referentiesysteem.</t>
  </si>
  <si>
    <t>Het wId van de Divisie of Divisietekst in OW moet verwijzen naar een bestaande wId van een Divisie in OP</t>
  </si>
  <si>
    <t>Vooralsnog niet verwijderd, omdat dit geen dubbeling is met LVBB1501.
=&gt; LVBB1505 blijft!</t>
  </si>
  <si>
    <t>Snap de vraag niet, doelstelling staat mi.i. duidelijk in kolom BA [extra-context]</t>
  </si>
  <si>
    <t>PI21.5?</t>
  </si>
  <si>
    <t>STOP0077</t>
  </si>
  <si>
    <t>STOP0080</t>
  </si>
  <si>
    <t>STOP0081</t>
  </si>
  <si>
    <t>STOP0082</t>
  </si>
  <si>
    <t>STOP0083</t>
  </si>
  <si>
    <t>STOP0084</t>
  </si>
  <si>
    <t>STOP0085</t>
  </si>
  <si>
    <t>STOP0086</t>
  </si>
  <si>
    <t>STOP1075</t>
  </si>
  <si>
    <t>STOP1500</t>
  </si>
  <si>
    <t>STOP2065</t>
  </si>
  <si>
    <t>STOP2066</t>
  </si>
  <si>
    <t>STOP2067</t>
  </si>
  <si>
    <t>STOP2068</t>
  </si>
  <si>
    <t>STOP2069</t>
  </si>
  <si>
    <t>STOP2070</t>
  </si>
  <si>
    <t>STOP2071</t>
  </si>
  <si>
    <t>STOP3090</t>
  </si>
  <si>
    <t>STOP3175</t>
  </si>
  <si>
    <t>STOP3200</t>
  </si>
  <si>
    <t>var3</t>
  </si>
  <si>
    <t>var2</t>
  </si>
  <si>
    <t>var1</t>
  </si>
  <si>
    <t>var5</t>
  </si>
  <si>
    <t>var6</t>
  </si>
  <si>
    <r>
      <t xml:space="preserve">DOOR PR34 ERKENDE BUSINESS RULES (T/M </t>
    </r>
    <r>
      <rPr>
        <b/>
        <u/>
        <sz val="11"/>
        <color rgb="FFFF0000"/>
        <rFont val="Calibri"/>
        <family val="2"/>
        <scheme val="minor"/>
      </rPr>
      <t>V1.3.0</t>
    </r>
    <r>
      <rPr>
        <b/>
        <u/>
        <sz val="11"/>
        <color theme="1"/>
        <rFont val="Calibri"/>
        <family val="2"/>
        <scheme val="minor"/>
      </rPr>
      <t>)</t>
    </r>
  </si>
  <si>
    <t>BHKV1066</t>
  </si>
  <si>
    <t>BHKV1067</t>
  </si>
  <si>
    <t>Een lijst MAG GEEN geen tabel bevatten</t>
  </si>
  <si>
    <t>De identificatie van het attribuut wat moet gelijk zijn aan de wId van het element dat vervangen wordt (het element direct binnen de Vervang).</t>
  </si>
  <si>
    <t>De identificatie in attribuut @wat "[waarde van watID] " in het in element Vervang is niet gelijk aan de wId "[waarde van wId] " van het element dat vervangen wordt</t>
  </si>
  <si>
    <t>watID</t>
  </si>
  <si>
    <t>Een WijzigArtikel mag alleen worden gebruikt in een RegelingMutatie van een Rectificatie.</t>
  </si>
  <si>
    <t>Het element WijzigArtikel met[waarde van eId] mag alleen worden gebruikt in een RegelingMutatie binnen een Rectificatie. Verwijder het WijzigArtikel.</t>
  </si>
  <si>
    <t>Een Toelichting met directe kind-elementen Divisie of Divisietekst wordt ontraden omdat deze mogelijkheid in een toekomstige versie van Toelichting komt te vervallen.Een Toelichting kan in de toekomstige versie uitsluitend een AlgemeneToelichting en/of een ArtikelgewijzeToelichting bevatten.</t>
  </si>
  <si>
    <t>ontraden</t>
  </si>
  <si>
    <t>De Toelichting met eId[waarde van eId] heeft een structuur met Divisie of Divisietekst dat zal in de toekomst niet meer toegestaan zijn. Advies is om deze Divisie / Divisietekst elementen in een element AlgemeneToelichting of ArtikelgewijzeToelichting te plaatsen, indien mogelijk.</t>
  </si>
  <si>
    <t>Een ArtikelsgewijzeToelichting geplaatst buiten een element Toelichting wordt ontraden omdat deze mogelijkheid in een toekomstige versie van Toelichting komt te vervallen.Een ArtikelgewijzeToelichting kan in een toekomstige versie uitsluitend in een Toelichting worden geplaatst.</t>
  </si>
  <si>
    <t>De Toelichting met eId[waarde van eId] heeft een structuur met Divisie of Divisietekst dat zal in de toekomst niet meer toegestaan zijn. Advies is om deze Divisie / Divisietekst elementen in een element AlgemeneToelichting of ArtikelgewijzeToelichting te plaatsen indien mogelijk.</t>
  </si>
  <si>
    <t>Gebruik van een InleidendeTekst in een Toelichting; AlgemeneToelichting of ArtikelgewijzeToelichting wordt ontraden omdat deze mogelijkheid in een toekomstige versie van STOP komt te vervallen.</t>
  </si>
  <si>
    <t>De[waarde van localName] met eId[waarde van eId] heeft een element InleidendeTekst dat zal in de toekomst niet meer toegestaan zijn. Advies is om deze InleidendeTekst te verwijderen of als Divisietekst op te nemen.</t>
  </si>
  <si>
    <t>localName</t>
  </si>
  <si>
    <t>Het element Toelichting MOET een Kop hebben indien er meerdere kindelementen zijn:ArtikelgewijzeToelichting en AlgemeneToelichtingArtikelgewijzeToelichting en een InleidendeTekstAlgemeneToelichting en een InleidendeTekstIndien slechts een ArtikelgewijzeToelichting of een AlgemeneToelichting is dan is de Kop niet nodig.NB - het element InleidendeTekst is 'ontraden'; dus bij voorkeur niet te gebruiken.</t>
  </si>
  <si>
    <t>Het element Toelichting met eId[waarde van eId] moet een Kop hebben omdat zowel een ArtikelgewijzeToelichting en een AlgemeneToelichting in de Toelichting zijn opgenomen. Geef de Toelichting een Kop met duidelijke tekstuele omschrijving.</t>
  </si>
  <si>
    <t>Het element Toelichting mag geen Kop hebben indien deze alleen een AlgemeneToelichting of ArtikelgewijzeToelichting bevat.</t>
  </si>
  <si>
    <t>Het element Toelichting met eId[waarde van eId] heeft een Kop; deze is niet toegestaan omdat het enige onderliggende element[waarde van localName] al een Kop heeft. Verwijder de Kop voor het element Toelichting.</t>
  </si>
  <si>
    <t>Renvooi-mutatieacties (Vervang; VervangKop) met een juridische wijziging (@revisie = 0") MOETEN minimaal één renvooimarkering bevatten (tekst:NieuweTekst; tekst:VerwijderdeTekst of het attribuut wijzigactie)."</t>
  </si>
  <si>
    <t>Het element[waarde van element] (@wat='[waarde van wat] ') binnen[waarde van parent] (@componentnaam='[waarde van component] ') bevat geen renvooimarkering. Dit is niet toegestaan. Voeg tekst:NieuweTekst, tekst:VerwijderdeTekst of het attribuut wijzigactie toe op de plaats van de tekstwijziging binnen[waarde van element] [waarde van revisie-melding] .</t>
  </si>
  <si>
    <t>parent</t>
  </si>
  <si>
    <t>revisie-melding</t>
  </si>
  <si>
    <t>Een kennisgeving zonder soortKennisgeving; met soortKennisgeving=KennisgevingBesluittermijnen" of soortKennisgeving="KennisgevingUitspraakRechter") MOET een data:mededelingOver verwijzing hebben."</t>
  </si>
  <si>
    <t>De kennisgeving "[waarde van officieleTitel] " is een kennisgeving met als soortKennisgeving "[waarde van soortKennisgeving] " maar data:mededelingOver ontbreekt. Dit is niet toegestaan. Voeg data:mededelingOver toe, of wijzig data:soortKennisgeving.</t>
  </si>
  <si>
    <t>soortKennisgeving</t>
  </si>
  <si>
    <t>De tekst:Wat van tekst:VoegToe; tekst:Verwijder; tekst:Vervang of tekst:VervangKop MAG NIET gebruikt worden binnen tekst:Tekstrevisie.</t>
  </si>
  <si>
    <t>De tekst:Tekstrevisie voor[waarde van expressie] bevat tekst:[waarde van element] voor[waarde van wId] met als tekst:Wat "[waarde van Wat] ". Dit is niet toegestaan. Verwijder de tekst:Wat.</t>
  </si>
  <si>
    <t>expressie</t>
  </si>
  <si>
    <t>Wat</t>
  </si>
  <si>
    <t>De data:ExpressionIdentificatie van een tekstmodule met root-element tekst:BesluitCompact of tekst:BesluitKlassiek MOET data:soortWork '/join/id/stop/work_003' hebben.</t>
  </si>
  <si>
    <t>De data:ExpressionIdentificatie van een tekstmodule met root-element tekst:RegelingCompact; tekst:RegelingKlassiek of tekst:RegelingVrijetekst MOET data:soortWork '/join/id/stop/work_019' hebben.</t>
  </si>
  <si>
    <t>De doelen van de versies in data:gemaaktOpBasisVan MOGEN NIET gelijk zijn.</t>
  </si>
  <si>
    <t>De doelen van de versies in data:gemaaktOpBasisVan van instrumentversie[waarde van instrumentVersie] zijn niet uniek. Dit is niet toegestaan. Zorg ervoor dat elke Basisversie, VervlochtenVersie en OntvlochtenVersie een uniek doel heeft.</t>
  </si>
  <si>
    <t>instrumentVersie</t>
  </si>
  <si>
    <t>De doelen van de Ver- en OntvlochtenVersies in data:gemaaktOpBasisVan MOGEN NIET voorkomen als doel van de BeoogdeRegeling of het BeoogdInformatieobject.</t>
  </si>
  <si>
    <t>Het doel[waarde van doel] van de Ver- of OntvlochtenVersie in data:gemaaktOpBasisVan van instrumentversie[waarde van instrumentVersie] komt ook voor als doel van de BeoogdeRegeling/BeoogdInformatieobject. Dit is niet toegestaan. Zorg ervoor dat het doel van de Ver- of OntvlochtenVersie verschilt van het doel van de BeoogdeRegeling/BeoogdInformatieobject.</t>
  </si>
  <si>
    <t>Het doel van de Basisversie MOET bestaan. (En bij aanlevering aan de LVBB; al bekend zijn bij de LVBB)</t>
  </si>
  <si>
    <t>De ConsolidatieInformatie van een Revisie mag geen eId te bevatten</t>
  </si>
  <si>
    <t>De ConsolidatieInformatie van een Revisie mag geen Tijdstempels bevatten</t>
  </si>
  <si>
    <t>De ConsolidatieInformatie van een Revisie mag geen Intrekkingen bevatten</t>
  </si>
  <si>
    <t>De ConsolidatieInformatie van een Revisie mag geen Terugtrekkingen bevatten</t>
  </si>
  <si>
    <t>In GIO[waarde van ExpressieID] komt groepID[waarde van Dubbel] meerdere keren voor. Zorg dat iedere Groep een uniek ID heeft.</t>
  </si>
  <si>
    <t>Dubbel</t>
  </si>
  <si>
    <t>In GIO[waarde van ExpressieID] komt label[waarde van Dubbel] meerdere keren voor. Geef een unieke labels.</t>
  </si>
  <si>
    <t>De optionele gml elementen (gml:metaDataProperty; gml:description; gml:descriptionReference; gml:identifier; gml:name; gml:boundedBy; gml:location en gml:PriorityLocation) van gml:AbstractFeatureType MOGEN NIET voorkomen in de GIO elementen geo:GeoInformatieObjectVaststelling; geo:GeoInformatieObjectVersie en geo:Locatie .</t>
  </si>
  <si>
    <t>GIO[waarde van ExpressieID] bevat het optionele gml-element[waarde van Element] binnen[waarde van Parent] . Dit element mag niet worden gebruikt in een GIO. Verwijder dit element.</t>
  </si>
  <si>
    <t>Element</t>
  </si>
  <si>
    <t>Parent</t>
  </si>
  <si>
    <t>De module se:FeatureTypeStyle(symbolisatie) MAG ALLEEN bij een Geo-informatieobject(GIO) aangeleverd worden.</t>
  </si>
  <si>
    <t>De module gio:JuridischeBorgingVan MAG ALLEEN bij een Geo-informatieobject(GIO) aangeleverd worden.</t>
  </si>
  <si>
    <t>De module se:FeatureTypeStyle MAG ALLEEN bij een Geo-informatieobject(GIO) aangeleverd worden.</t>
  </si>
  <si>
    <t>De aanlevering van[waarde van Expressie] mag de module[waarde van Module] niet bevatten omdat het formaatInformatieobject([waarde van formaat] ) niet "/join/id/stop/informatieobject/gio_002"(GIO) is. Verwijder de module of wijzig het formaat.</t>
  </si>
  <si>
    <t>Module</t>
  </si>
  <si>
    <t>De module data:Procedureverloop MOET aangeleverd worden bij een definitief besluit (data:soortProcedure = /join/id/stop/proceduretype_definitief).</t>
  </si>
  <si>
    <t>Het aangeleverde besluit([waarde van expressie-id] ) heeft als data:soortProcedure '/join/id/stop/proceduretype_definitief', maar heeft geen data:Procedureverloop module. Dit is niet toegestaan. Voeg module data:Procedureverloop toe, of wijzig data:soortProcedure.</t>
  </si>
  <si>
    <t>expressie-id</t>
  </si>
  <si>
    <t>De aanlevering van een kennisgeving bij een besluit(data:soortKennisgeving=KennisgevingBesluittermijnen" of data:soortKennisgeving ontbreekt) MOET de module data:Procedureverloopmutatie en het gegeven data:mededelingOver bevatten."</t>
  </si>
  <si>
    <t>AanleveringKennisgeving "[waarde van expressie-id] " heeft als data:soortKennisgeving="KennisgevingBesluittermijnen" (of data:soortKennisgeving ontbreekt) maar heeft geen module data:Procedureverloopmutatie en het gegeven data:mededelingOver. Dit is niet toegestaan. Voeg data:Procedureverloopmutatie toe, of wijzig data:soortKennisgeving.</t>
  </si>
  <si>
    <t>PI21 S2</t>
  </si>
  <si>
    <t>vervallen</t>
  </si>
  <si>
    <t>BHKV1028 &lt;?&gt;</t>
  </si>
  <si>
    <t>Te doen</t>
  </si>
  <si>
    <t>BHKV 1.2.0 (A''')</t>
  </si>
  <si>
    <t>Uitleverdatum: 07-01-2022. Vanaf PI21 S? impact op validatiematrix</t>
  </si>
  <si>
    <t>[Te doen]</t>
  </si>
  <si>
    <t>Uitleverdatum: dd-08-2021. Vanaf PI19 S? impact op validatiematrix</t>
  </si>
  <si>
    <t xml:space="preserve">  - 0 = "Leveringsverzoek", gevolgd door:
       - 000 t/m 999 = betekenisloos volgnummer;
  - 1 = "Opdracht", gevolgd door:
       - 000 t/m 499 = betekenisloos volgnummer voor Regisseur;
       - 500 t/m 999 = betekenisloos volgnummer voor Opera;
  - 2 = "STOP bestand", gevolgd door:
       - 000 t/m 499 =  betekenisloos volgnummer (OP);
       - 500 t/m 999 =  betekenisloos volgnummer (OW);
  - 3 = "IO bestand", opgesplitst in subreeks:
       - 000 t/m 299 = "GML bestand" (evt. met GIO);
       - 300 t/m 499 = ander vastgestelde bestand &lt;nader te bepalen&gt;;
       - 500 t/m 699 = "IIO bestand";
       - 700 t/m 799 = ander informatief bestand &lt;nader te bepalen&gt;;
       - 800 t/m 899 =  betekenisloos volgnummer intrekking;
       - 900 t/m 999 = overig (IO algemeen/generiek);
  - 4 = "Besluit" of "Kennisgeving", "Intrekking" (van Besluit), gevolgd door:
       - 000 t/m 499 =  betekenisloos volgnummer besluit zelf;
       - 500 t/m 599 =  betekenisloos volgnummer consolidatieInformatie van besluit;
       - 600 t/m 699 =  betekenisloos volgnummer (IO-)referentie van besluit/kennisgeving ;
       - 700 t/m 749 =  betekenisloos volgnummer kennisgeving algemeen;
       - 750 t/m 799 =  betekenisloos volgnummer kennisgeving procedureverloop;
       - 800 t/m 899 =  betekenisloos volgnummer intrekking;
       - 900 t/m 999 =  betekenisloos volgnummer overig;</t>
  </si>
  <si>
    <t>LVBB4602</t>
  </si>
  <si>
    <t>LVBB4603</t>
  </si>
  <si>
    <t>LVBB3902</t>
  </si>
  <si>
    <t>LVBB3151</t>
  </si>
  <si>
    <t>PI21 S3</t>
  </si>
  <si>
    <t>LVBB7002</t>
  </si>
  <si>
    <t>Voor elk Doel moet minimaal 1 regelingversie gekoppeld zijn</t>
  </si>
  <si>
    <t>Melding komt in principe niet voor. Hierop wordt extra gecontroleerd bij voor WTI vastellen of besluit van deze regelinversie is bekendgemaakt.
Zie Teams-chat Peter Kester 17-2-2022 17:00-17.30</t>
  </si>
  <si>
    <t>LVBB1100</t>
  </si>
  <si>
    <t>scenario</t>
  </si>
  <si>
    <t>[AanleveringBesluit - Scenario] %1 wordt (NOG) niet ondersteund.</t>
  </si>
  <si>
    <t>PI21 S5</t>
  </si>
  <si>
    <t xml:space="preserve">  - 5 = Onderwerpen voor mutatie-operaties, opgesplitst in subreeks:
       - 000 t/m 499 =  betekenisloos volgnummer besluit zelf;
       - 500 t/m 599 =  betekenisloos volgnummer besluit / doel;
       - 600 t/m 699 =  betekenisloos volgnummer (IO-)referentie van besluit/kennisgeving ;
       - 700 t/m 749 =  betekenisloos volgnummer kennisgeving algemeen;
       - 750 t/m 799 =  betekenisloos volgnummer kennisgeving procedureverloop;
       - 800 t/m 899 =  betekenisloos volgnummer intrekking;
       - 900 t/m 999 =  betekenisloos volgnummer overig;
  - 6 = Onderwerpen voor overige operaties, opgesplitst in subreeks:
       - 000 t/m 099 =  doorleveren van afwijkvergunning via PUP naar OZON;
       - 100 t/m 899 = &lt;nader te bepalen&gt;;
       - 900 t/m 999 = "Afbreken";
  - 7 = Onderwerpen voor gemaakte of geëxpandeerde Toestand, gevolgd door:
       - 000 t/m 499 = betekenisloos volgnummer gemaakte Toestand;
       - 500 t/m 999 = betekenisloos volgnummer geëxpandeerde Toestand;
  - 8 = "OfficielePublicatie", gevolgd door:
       - 000 t/m 299 =  betekenisloos volgnummer bekendmaking;
       - 300 t/m 499 =  betekenisloos volgnummer terinzagelegging;
       - 500 t/m 699 =  betekenisloos volgnummer kennisgeving;
       - 700 t/m 899 =  betekenisloos volgnummer rectificatie;
       - 900 t/m 999 =  betekenisloos volgnummer algemeen;
  - 9 = "Overig", gevolgd door:
       - 000 t/m 999 = betekenisloos volgnummer, waarbij
       - 400 t/m 449 = fouten in Referentierapport OW;
       - 450 t/m 499 = fouten in Referentierapport Geo;
       - 900 = niet (meer) ondersteunde versie van STOP/BHKV;
       - 999 = Interne fout [is nu BHKV9999].</t>
  </si>
  <si>
    <t>Bij een regelingmutatie met VervangRegeling mag geen afwijkend RegelingModel gehanteerd worden t.o.v. bestaande regeling.</t>
  </si>
  <si>
    <t>LVBB5100</t>
  </si>
  <si>
    <t>RegelingModel Regelingversie</t>
  </si>
  <si>
    <t>RegelingModel Aanlevering</t>
  </si>
  <si>
    <t>RegelingModel is 1 van:
- "RegelingCompact";
- "RegelingTijdelijkdeel";
- "RegelingVrijetekst".</t>
  </si>
  <si>
    <t>LVBB5003</t>
  </si>
  <si>
    <t>IdElement</t>
  </si>
  <si>
    <t>De inhoud van het attribuut 'wat' van een vervang opdracht voor een regelingversie moet gelijk zijn aan het wId van het te vervangen element</t>
  </si>
  <si>
    <t>LVBB1565</t>
  </si>
  <si>
    <t>Zie e-mail Johan 17-12-2021 15:37.</t>
  </si>
  <si>
    <t>LVBB1566</t>
  </si>
  <si>
    <t>LVBB1567</t>
  </si>
  <si>
    <t>De volgende cio(s) dienen als was-versie in een ander besluit : %1</t>
  </si>
  <si>
    <t>Regeling %1 is ingetrokken door een ander besluit</t>
  </si>
  <si>
    <t>Regeling %1 dient als hoofdregeling voor een regeling tijdelijk dat vastgesteld is in een ander besluit</t>
  </si>
  <si>
    <t>Nee (niet met upd)</t>
  </si>
  <si>
    <t xml:space="preserve">Zie e-mail Johan 18-3-2022 10:15 en respons Ronald 21-3-2022 15:26 </t>
  </si>
  <si>
    <t>Ja =&gt; Nee</t>
  </si>
  <si>
    <t>PI17 S4, 
PI19 S5</t>
  </si>
  <si>
    <t>het bronhouderskoppelvlak van de LVBB: Regisseur</t>
  </si>
  <si>
    <t>het publicatiecomponent van de LVBB: OPeRA</t>
  </si>
  <si>
    <t>Externe verwijzingen (imop-tekst:ExtRef en imop-tekst:ExtIORef) in een ontwerpbesluit mogen alleen verwijzen naar met het ontwerpbesluit meegeleverde informatieobjecten; of naar eerder bekend gemaakte ontwerp- of definitieve besluiten en bijbehorende informatieobjecten.</t>
  </si>
  <si>
    <t>Externe verwijzingen (imop-tekst:ExtRef en imop-tekst:ExtIORef) in een definitief besluit mogen alleen verwijzen naar met het besluit meegeleverde informatieobjecten; of naar eerder bekend gemaakte definitieve besluiten en bijbehorende informatieobjecten.</t>
  </si>
  <si>
    <t>Bestand manifest-ow.xml MAG NIET aanwezig zijn in het aangeleverde zip-bestand bij:
- &lt;validatieOpdracht&gt; van een kennisgeving;
- &lt;publicatieOpdracht&gt; van een kennisgeving;
- &lt;breekPublicatieAfOpdracht&gt;;
- &lt;valideerGio&gt;;
- &lt;publiceerGio&gt;;
- &lt;valideerCio&gt;;
- &lt;publiceerCio&gt;</t>
  </si>
  <si>
    <t>Bestand manifest-bhkv.xml MAG NIET aanwezig zijn in het aangeleverde zip-bestand bij:
- &lt;validatieOpdracht&gt; van een besluit;
- &lt;publicatieOpdracht&gt; van een besluit;
- &lt;validatieOpdracht&gt; van een kennisgeving;
- &lt;publicatieOpdracht&gt; van een kennisgeving;
- &lt;validatieDirecteMutatieOpdracht&gt;;
- &lt;directeMutatieOpdracht&gt;;
- &lt;breekPublicatieAfOpdracht&gt;;
- &lt;valideerGio&gt;;
- &lt;publiceerGio&gt;;
- &lt;valideerCio&gt;;
- &lt;publiceerCio&gt;</t>
  </si>
  <si>
    <r>
      <rPr>
        <sz val="11"/>
        <color theme="1"/>
        <rFont val="Calibri"/>
        <family val="2"/>
        <scheme val="minor"/>
      </rPr>
      <t>Bevat 4 letters + 4 cijfers. Dit wordt door elke Validator apart vastgesteld.</t>
    </r>
    <r>
      <rPr>
        <sz val="10"/>
        <color theme="1"/>
        <rFont val="Calibri"/>
        <family val="2"/>
        <scheme val="minor"/>
      </rPr>
      <t xml:space="preserve">
</t>
    </r>
    <r>
      <rPr>
        <u/>
        <sz val="10"/>
        <color rgb="FF0070C0"/>
        <rFont val="Calibri"/>
        <family val="2"/>
        <scheme val="minor"/>
      </rPr>
      <t>Voorbeeld voor Validator "LVBB-BHK" en "LVBB-PUB":</t>
    </r>
    <r>
      <rPr>
        <sz val="10"/>
        <color rgb="FF0070C0"/>
        <rFont val="Calibri"/>
        <family val="2"/>
        <scheme val="minor"/>
      </rPr>
      <t xml:space="preserve">
- 4 letters:
  - "STOP", als de validatie/verificatie uit de STandaard OP is afgeleid;
  - "BHKV", idem maar dan voor BronHoudersKoppelVlak;
  - "LVBB", voor de overige door de LVBB gemaakte melding;
  - "TPOD", voor de kruisvalidaties;
  met voor "LVBB" gevolgd door:
- 1 cijfer voor een 'Subject' met 3 cijfers voor een reeks (evt. opgesplitst in subreeksen) binnen dit 'Subject':</t>
    </r>
  </si>
  <si>
    <t>Arjan in e-mail 17-9-2021 17.41: validatie op een uitwisselpakket. BHKV ontvangt geen uitwisselpakketten, dus hooguit nodig voor validatie van door de downloadservice zelf gegenereerde uitwisselpakketten. Lijkt me niet urgent.</t>
  </si>
  <si>
    <t>Arjan in e-mail 17-9-2021 17.41: database nodig: omdat de procedureverloopmutatie van een kennisgeving verwijst naar de AKN van het besluit, maar aan de AKN kan je niet zien of het een ontwerp of een definitief besluit is.
Was voor 11-12-2020 geïmplementeerd door LVBB4753.</t>
  </si>
  <si>
    <t>Arjan in e-mail 17-9-2021 17.41: voor Besluit.
STOP2050 en STOP2051 moeten m.i. andersom geformuleerd worden.</t>
  </si>
  <si>
    <t>Arjan in e-mail 17-9-2021 17.41: voor Regeling.
STOP2050 en STOP2051 moeten m.i. andersom geformuleerd worden.</t>
  </si>
  <si>
    <t>Arjan in e-mail 17-9-2021 17.41: toekomstige schematron implementatie: moet schematron worden bij bhkv:AanleveringRectificatie
=&gt; implementatie wanneer rectificaties moeten</t>
  </si>
  <si>
    <t>Arjan in e-mail 17-9-2021 17.41: geïmplementeerd door BHKV1030, referentie moeten we nog toevoegen</t>
  </si>
  <si>
    <t>Arjan in e-mail 17-9-2021 17.41: twee BHKV bestanden nodig: of een IO te consolideren is, staat in aanleveringIO, de ExtIoRefs staan in aanleveringBesluit</t>
  </si>
  <si>
    <t>Arjan in e-mail 17-9-2021 17.41: geimplementeerd door BHKV1031 en BHKV1032, referentie moeten we nog toevoegen</t>
  </si>
  <si>
    <t>Arjan in e-mail 17-9-2021 17.41: geen implementatie nodig</t>
  </si>
  <si>
    <t>Arjan in e-mail 17-9-2021 17.41: kan niet geïmplementeerd worden</t>
  </si>
  <si>
    <t>Arjan in e-mail 17-9-2021 17.41: kan niet geïmplementeerd worden, zegt iets over hoe de GIO gegevens geïnterpreteerd moeten worden</t>
  </si>
  <si>
    <t>Arjan in e-mail 17-9-2021 17.41: twee BHKV bestanden nodig: of een IO te consolideren is, staat in aanleveringIO, de informatieobjectRef/BeoogdInformatieobject staan in aanleveringBesluit</t>
  </si>
  <si>
    <t>Arjan in e-mail 17-9-2021 17.41: twee BHKV bestanden nodig: komen alle informatieObjectRefs ook voor als aanleveringIO?</t>
  </si>
  <si>
    <t>Arjan in e-mail 17-9-2021 17.41: twee BHKV bestanden nodig: komt elke aanleveringIO wel voor als informatieObjectRef</t>
  </si>
  <si>
    <t>J (ook)</t>
  </si>
  <si>
    <r>
      <t xml:space="preserve">Nee </t>
    </r>
    <r>
      <rPr>
        <sz val="11"/>
        <color rgb="FFFF0000"/>
        <rFont val="Calibri"/>
        <family val="2"/>
        <scheme val="minor"/>
      </rPr>
      <t>(dlsv)</t>
    </r>
  </si>
  <si>
    <t>PI12 S1-4, PI13 S5-6</t>
  </si>
  <si>
    <t>PI12 S1-4, PI20 S5</t>
  </si>
  <si>
    <t>PI15 S1, PI20 S5</t>
  </si>
  <si>
    <t>PI16 S3-4</t>
  </si>
  <si>
    <t>PI16 S4-7</t>
  </si>
  <si>
    <t>PI16 S4-7, PI21 S2</t>
  </si>
  <si>
    <t>PI16 S4-7, 
PI19 S5</t>
  </si>
  <si>
    <t>PI16 S4-7, PI19 S5</t>
  </si>
  <si>
    <t>PI16 S4-7, 
PI19 S5, PI21 S2</t>
  </si>
  <si>
    <t>PI16 S5-7 + PI20 S1</t>
  </si>
  <si>
    <t>PI19 S3-4</t>
  </si>
  <si>
    <t>PI16 S6-7</t>
  </si>
  <si>
    <t>Ja [te verwijderen]</t>
  </si>
  <si>
    <t>LVBB4601 &lt;?&gt;</t>
  </si>
  <si>
    <t>LVBB4046 &lt;?&gt;</t>
  </si>
  <si>
    <t>PI22.2?</t>
  </si>
  <si>
    <t>LVBB8700 &lt;?&gt;</t>
  </si>
  <si>
    <t>LVBB3904
(of BHKVxxxx) &lt;?&gt;</t>
  </si>
  <si>
    <t>LVBB4500 &lt;?&gt;</t>
  </si>
  <si>
    <t>LVBB5500 &lt;?&gt;</t>
  </si>
  <si>
    <t>Basisversie =&gt; Release B</t>
  </si>
  <si>
    <t>LVBB4501 &lt;?&gt;</t>
  </si>
  <si>
    <t>LVBB4502 &lt;?&gt;</t>
  </si>
  <si>
    <t>LVBB4503 &lt;?&gt;</t>
  </si>
  <si>
    <t>LVBB4504 &lt;?&gt;</t>
  </si>
  <si>
    <t>Revisie =&gt; Release B</t>
  </si>
  <si>
    <t>LVBB3903 &lt;?&gt;</t>
  </si>
  <si>
    <t>LVBB3150</t>
  </si>
  <si>
    <t>LVBB4037 + LVBB4737</t>
  </si>
  <si>
    <t>LVBB4751, LVBB4753, LVBB4760, LVBB4762 +
ToCheck: LVBB4754, LVBB4755 + LVBB4761 &lt;?&gt;</t>
  </si>
  <si>
    <t>Validatie Regisseur</t>
  </si>
  <si>
    <t>definitief besluit Algemene Maatregel van Bestuur</t>
  </si>
  <si>
    <t>definitief besluit Ministeriële regeling</t>
  </si>
  <si>
    <t xml:space="preserve">definitief besluit Omgevingsplan </t>
  </si>
  <si>
    <t xml:space="preserve">definitief besluit Omgevingsverordening </t>
  </si>
  <si>
    <t xml:space="preserve">definitief besluit Waterschapsverordening </t>
  </si>
  <si>
    <t>definitief besluit Omgevingsvisie</t>
  </si>
  <si>
    <t>definitief besluit Projectbesluit</t>
  </si>
  <si>
    <t>Mutatie</t>
  </si>
  <si>
    <t>AUTOMATISCH GEGENEREERD (UIT OPERA) [CDS-validatiematrix-delta] (blauwe deel)</t>
  </si>
  <si>
    <t>PI22.4?</t>
  </si>
  <si>
    <t>PI22 S4</t>
  </si>
  <si>
    <t>LVBB4205</t>
  </si>
  <si>
    <t>LVBB4206</t>
  </si>
  <si>
    <t>LVBB4207</t>
  </si>
  <si>
    <t>LVBB4209</t>
  </si>
  <si>
    <t>LVBB4210</t>
  </si>
  <si>
    <t>LVBB5019</t>
  </si>
  <si>
    <t>LVBB5020</t>
  </si>
  <si>
    <t>LVBB7010</t>
  </si>
  <si>
    <t>LVBB7011</t>
  </si>
  <si>
    <t>AUTOMATISCH GEGENEREERD (UIT OPERA) [conclusie]</t>
  </si>
  <si>
    <t>PI17 S4, PI22 S4</t>
  </si>
  <si>
    <t>PI16 S6, PI22 S4</t>
  </si>
  <si>
    <t>nieuweoms?</t>
  </si>
  <si>
    <t>oude oms?</t>
  </si>
  <si>
    <t>overrule code!</t>
  </si>
  <si>
    <t>overrule oms!</t>
  </si>
  <si>
    <t>OG</t>
  </si>
  <si>
    <t>GW</t>
  </si>
  <si>
    <t>HM</t>
  </si>
  <si>
    <t>VI</t>
  </si>
  <si>
    <t>Een aangeleverd opdracht.xml moet voldoen aan de eisen van het schema van de STOP-standaard</t>
  </si>
  <si>
    <t>Een aangeleverd manifest.xml moet voldoen aan de eisen van het schema van de STOP-standaard</t>
  </si>
  <si>
    <t>Alle bestanden, die genoemd zijn in manifest.xml moeten aanwezig zijn in de aangeleverde zip</t>
  </si>
  <si>
    <t>Alle bestanden, die aanwezig zijn in de aangeleverde zip, moeten genoemd zijn in manifest.xml</t>
  </si>
  <si>
    <t>De combinatie OIN id en leveringId moet uniek zijn</t>
  </si>
  <si>
    <t>Een aangeleverd manifest-ow.xml moet voldoen aan de eisen van het schema van de TPOD-standaard</t>
  </si>
  <si>
    <t>Een aangeleverd document moet voldoen aan de eisen van het IMOP-schema van de STOP-standaard</t>
  </si>
  <si>
    <t>Elk aangeleverd gml document moet voldoen aan de eisen van het schema van de Geometrie-standaard</t>
  </si>
  <si>
    <t>Elk aangeleverd gml document moet voldoen aan de eisen van het schema van de BasisGeometrie-standaard</t>
  </si>
  <si>
    <t>Elk InformatieObject in een aangeleverd document moet voldoen aan de eisen van het IO-schema van de STOP-standaard</t>
  </si>
  <si>
    <t>Elke aangemaakte RegelingVersie moet voldoen aan de eisen van het IMOP-schema van de STOP-standaard</t>
  </si>
  <si>
    <t>Elke aangemaakte Consolidatie moet voldoen aan de eisen van het IMOP-schema van de STOP-standaard</t>
  </si>
  <si>
    <t>Elke aangemaakte ProefversieBesluit moet voldoen aan de eisen van het IMOP-schema van de STOP-standaard</t>
  </si>
  <si>
    <t>Elke aangemaakte WTI (WetTechnischeInformatie) moet voldoen aan de eisen van de STOP-standaard</t>
  </si>
  <si>
    <t>Elke aangemaakte Officiele Publicatie moet voldoen aan de eisen van het IMOP-schema van de STOP-standaard</t>
  </si>
  <si>
    <t>Alle bestanden, die genoemd zijn in manifest-ow.xml moeten aanwezig zijn in de aangeleverde zip</t>
  </si>
  <si>
    <t>Het bestandsformaat van de afbeelding moet een formaat zijn, dat ondersteund wordt</t>
  </si>
  <si>
    <t>Het gespecificeerde contenttype van een afbeelding moet overeen komen met het werkelijke contenttype</t>
  </si>
  <si>
    <t>Het gespecificeerde contenttype moet voorkomen in de lijst met toegestane mimetypes</t>
  </si>
  <si>
    <t>Het aangeleverde contenttype moet ingevuld zijn</t>
  </si>
  <si>
    <t>Het gespecificeerde contenttype moet overeen komen met het werkelijke contenttype</t>
  </si>
  <si>
    <t>AUTOMATISCH GEGENEREERD (UIT OPERA) [CDS-validatiematrix-delta] (groene deel) OF vastgesteld uit Regisseur</t>
  </si>
  <si>
    <t>Uitgezet?</t>
  </si>
  <si>
    <t>Fouten in schema bij Opdracht-intern
OF:
Fouten in schema bij Opdracht</t>
  </si>
  <si>
    <t>Fouten in schema bij Manifest</t>
  </si>
  <si>
    <t>[AanleveringBesluit - Controleer Inhoud Identificatie] Waarde van type %1 binnen %2 is niet gelijk aan %3
OF:
[Opdracht - Controleer Inhoud Identificatie] Waarde van type %1 binnen %2 is niet gelijk aan %3 of %4</t>
  </si>
  <si>
    <t>[AanleveringBesluit - Controleer Inhoud Identificatie Regelingversie] Waarde van type %1 binnen %2 is niet gelijk aan %3
OF:
[AanleveringBesluit - Controleer Inhoud Identificatie Regelingversie] Waarde van type %1 binnen %2 is niet gelijk aan %3
OF:
[AanleveringInformatieObject - Controleer Inhoud Identificatie Regelingversie] Waarde van type %1 binnen %2 is niet gelijk aan %3</t>
  </si>
  <si>
    <t>Het besluit van OIN %1 met idlevering %2 is in afwachting om afgebroken te worden, hierdoor is het onmogelijk om een tweede afbreekopdracht te verwerken voor besluit met id: %3.</t>
  </si>
  <si>
    <t>Om de opdracht voor het vaststellen van het besluit dat leidt tot regelingversie %1 af te mogen breken, moet vanuit de tijdstempels van het besluit de juridisch-werkend-vanaf-datum nog niet zijn ingegaan. Het besluit is juridisch werkend vanaf %2 en vandaag is een latere datum, waardoor het besluit niet kan worden afgebroken.</t>
  </si>
  <si>
    <t>Een directeMutatie kan alleen in het geval dat het besluit al is gepubliceerd, de directeMutatie op doel %1 en regeling(en) %2 kan niet, omdat er geen besluit is gepubliceerd met deze gegevens.</t>
  </si>
  <si>
    <t>%1 Waarde %2 mag geen punt bevatten'))</t>
  </si>
  <si>
    <t>In de aanlevering is er een relatie tussen doel %1 en regeling %2 maar deze relatie is niet aanwezig in domein manifest</t>
  </si>
  <si>
    <t>In de aanlevering is er een relatie tussen doel %1 en regeling %2 maar deze relatie is niet aanwezig in manifest-bhkv</t>
  </si>
  <si>
    <t>Arc moet element posList bevatten
Circle moet element posList bevatten
CircleByCenterPoint moet element pos of radius bevatten
CompositeCurve mag niet vorkomen
CompositeSolid mag niet vorkomen
CompositeSurface mag niet vorkomen
Curve moet juiste segments bevatten
Edge mag niet vorkomen
Face mag niet vorkomen
Grid mag niet vorkomen
LinearRing moet element posList bevatten
LineStringSegment moet element posList bevatten
MultiCurve mag geen element curveMembers bevatten
MultiGeometry mag geen element geometryMembers bevatten
MultiPoint mag geen element pointMembers bevatten
MultiSolid mag niet vorkomen
MultiSurface mag geen element surfaceMembers bevatten
Node mag niet vorkomen
OrientableSurface mag niet vorkomen
Point moet element pos bevatten
PolyhedralSurface mag niet vorkomen
Solid mag niet vorkomen
Surface/patches moet een element PolygonPatch bevatten
This profile prohibits use of gml:metaDataProperty elements for referencing metadata in instance documents.
Tin mag niet vorkomen
TopoComplex mag niet vorkomen
TopoCurve mag niet vorkomen
TopoPoint mag niet vorkomen
TopoSolid mag niet vorkomen
TopoSurface mag niet vorkomen
TopoVolume mag niet vorkomen
TriangulatedSurface mag niet vorkomen</t>
  </si>
  <si>
    <t>[Controleer gml element heeft juiste srsDimension] Binnen Geometrie met id %1 is er een srsDimension ongelijk aan 2 opgegeven voor de reeks(en) : %2
OF:
[Controleer gml element heeft srsName] Binnen Geometrie met id %1 is er geen srsName opgegeven voor de reeks(en) : %2</t>
  </si>
  <si>
    <t>Besluit heeft betrekking op een AMvB en deze kan vooralsnog niet gepubliceerd worden omdat het noodzakelijke gegeven met de identificatie van het Staatsblad ontbreekt</t>
  </si>
  <si>
    <t>soortWork %1 van element %2%3</t>
  </si>
  <si>
    <t>De was-versie (%1) heeft geen datum juridisch werkend vanaf, maar de wordt-versie (%2) heeft wel een datum juridisch werkend vanaf (%3)</t>
  </si>
  <si>
    <t>Voor versie %1 is de datum juridisch werkend vanaf (%2) en deze ligt niet voor de datum juridisch werkend tot (%3)</t>
  </si>
  <si>
    <t>De datum geldig vanaf (%1) van de wordt-versie is eerder dan de datum geldig vanaf (%2) van de was-versie</t>
  </si>
  <si>
    <t>De datum geldig vanaf (%1) van de wordt-versie is niet eerder dan de datum geldig vanaf-einde (%2)</t>
  </si>
  <si>
    <t>De was-versie (%1) heeft geen datum geldig vanaf, maar de wordt-versie (%2) heeft wel een datum geldig vanaf (%3)</t>
  </si>
  <si>
    <t>Voor versie %1 is de datum geldig vanaf (%2) en deze ligt niet voor de datum geldig tot (%3)</t>
  </si>
  <si>
    <t>[AanleveringBesluit - Controleer Inhoud Procedureverloop] Waarde van type %1 mag niet gebruikt worden binnen %2 besluit.</t>
  </si>
  <si>
    <t>Bij een kennisgeving van een ontwerp besluit mag deze procedurestap %1 niet voorkomen.</t>
  </si>
  <si>
    <t>Bij een kennisgeving van een definitief besluit mag deze procedurestap %1 niet voorkomen.</t>
  </si>
  <si>
    <t>Er wordt een element verwijderd/vervangen met wId: %2, maar deze bestaat niet bij regelingversie: %1
OF:
Er wordt een element verwijderd/vervangen met wId: %2, maar deze bestaat niet bij regelingversie: %1
OF:
Er wordt een element verwijderd/vervangen met wId: %2, maar deze bestaat niet bij regelingversie: %1
OF:
Er wordt een voegToe gedaan van element met wId: %2, maar het element ten opzichte waarvan je iets wilt toevoegen met wId: %3 kan niet gevonden worden bij regelingversie: %1.</t>
  </si>
  <si>
    <t>Nieuwe aan te maken regeling bestaat al : %1</t>
  </si>
  <si>
    <t>%1 %2 heeft schemaversie %3 en dat sluit niet aan op %4 met schemaversie %5</t>
  </si>
  <si>
    <t>Regeling %1 is aanwezig met model %2 en kan niet worden vervangen door een model %3</t>
  </si>
  <si>
    <t>Geen versies gevonden bij doel %1</t>
  </si>
  <si>
    <t>Doel %1 heeft een tijdstempel en is gekoppeld aan een ontwerp regelingversie %2, dat is niet toegestaan</t>
  </si>
  <si>
    <t>Het besluit %1 stelt regelingversie %2 in, maar deze regelingversie heeft dezelfde geldig-datum, namelijk: %3 als een andere regelingversie %4 binnen dezelfde regeling.</t>
  </si>
  <si>
    <t>wId &lt;wId&gt; van de Regeltekst in OW verwijst niet naar een bestaand wId van een Artikel of Lid in OP in de regelingversie bepaald door bij doel &lt;doel&gt; en regeling &lt;regeling-id&gt;</t>
  </si>
  <si>
    <t>wId &lt;wId&gt; van Divisie of Divisietekst in OW verwijst niet naar een bestaande wId van een Divisie of Divisietekst in OP in de regelingversie bepaald door bij doel &lt;doel&gt; en regeling &lt;regeling-id&gt;</t>
  </si>
  <si>
    <t>wId &lt;wId&gt; van de Regeltekst in OW verwijst naar een Artikel in OP met minimaal 1 Lid in de regelingversie bepaald door bij doel &lt;doel&gt; en regeling &lt;regeling-id&gt;</t>
  </si>
  <si>
    <t>De combinatie van DoelID %1 en WorkIDRegeling %2 in het manifest-ow verwijst niet naar een bestaande combinatie in OP met 1 regelingversie
OF:
De combinatie van DoelID &lt;DoelID&gt; en WorkIDRegeling &lt;WorkIDRegeling&gt; in het manifest-ow verwijst naar de volgende regelingversies: %3</t>
  </si>
  <si>
    <t>De door Ozon aangegeven, maar in de LVBB niet bekend zijnde geometrie(ën), betreft de volgende geo-id('s): %1</t>
  </si>
  <si>
    <r>
      <t xml:space="preserve">Informatie-object (werk-nivo) </t>
    </r>
    <r>
      <rPr>
        <sz val="11"/>
        <color rgb="FFFF0000"/>
        <rFont val="Calibri"/>
        <family val="2"/>
        <scheme val="minor"/>
      </rPr>
      <t>%1</t>
    </r>
    <r>
      <rPr>
        <sz val="11"/>
        <rFont val="Calibri"/>
        <family val="2"/>
        <scheme val="minor"/>
      </rPr>
      <t>, gebruikt bij intrekking, is reeds ingetrokken</t>
    </r>
  </si>
  <si>
    <r>
      <t xml:space="preserve">Informatie-object (werk-nivo) </t>
    </r>
    <r>
      <rPr>
        <sz val="11"/>
        <color rgb="FFFF0000"/>
        <rFont val="Calibri"/>
        <family val="2"/>
        <scheme val="minor"/>
      </rPr>
      <t>%1</t>
    </r>
    <r>
      <rPr>
        <sz val="11"/>
        <rFont val="Calibri"/>
        <family val="2"/>
        <scheme val="minor"/>
      </rPr>
      <t xml:space="preserve"> bestaat niet </t>
    </r>
  </si>
  <si>
    <r>
      <t xml:space="preserve">Informatie-object (werk-nivo) </t>
    </r>
    <r>
      <rPr>
        <sz val="11"/>
        <color rgb="FFFF0000"/>
        <rFont val="Calibri"/>
        <family val="2"/>
        <scheme val="minor"/>
      </rPr>
      <t>%1</t>
    </r>
    <r>
      <rPr>
        <sz val="11"/>
        <rFont val="Calibri"/>
        <family val="2"/>
        <scheme val="minor"/>
      </rPr>
      <t>, gebruikt bij intrekking, heeft geen openstaande expressie</t>
    </r>
  </si>
  <si>
    <t>LVBB5021</t>
  </si>
  <si>
    <t>Een regelingversie moet minimaal één wijziging van juridische aard bevatten.</t>
  </si>
  <si>
    <t>WijzigBijlage met eid %1 moet minimaal één wijziging van juridische aard bevatten.</t>
  </si>
  <si>
    <t>PI22 S5</t>
  </si>
  <si>
    <t>Informatie-object %1 is consolideerbaar maar heeft geen geboorteregeling
OF
Het niet te consolideren informatie object %1 heeft een geboorteregeling.</t>
  </si>
  <si>
    <t>Een InformatieObject dat consolideerbaar is MOET een geboorteregeling bevatten
 OF
Een InformatieObject dat niet consolideerbaar is MAG NIET een  geboorteregeling bevatten</t>
  </si>
  <si>
    <t>LVBB4738</t>
  </si>
  <si>
    <t>SoortKennisgeving KennisgevingUitspraakRechter MAG NIET gebruikt worden</t>
  </si>
  <si>
    <t>LVBB1568</t>
  </si>
  <si>
    <t>De id-bevoegd-gezag (OIN) van de afbreekopdracht MOET gelijk zijn aan de id-bevoegd-gezag (OIN) van de af te breken opdracht.</t>
  </si>
  <si>
    <t>De id-bevoegd-gezag &lt;OIN %1&gt; van de afbreekopdracht &lt;id levering %2&gt; is niet gelijk aan de id-bevoegd-gezag &lt;OIN %3&gt; van de af te breken opdracht &lt;id levering %4&gt;</t>
  </si>
  <si>
    <t>Een met een besluit meegeleverd alleen bekend te maken IO MAG ALLEEN als inhoud van tekst:ExtRef genoemd worden in het besluitdeel van een Besluit (dus niet in de Regeling of een Regelingmutatie).</t>
  </si>
  <si>
    <t>P!22 S4</t>
  </si>
  <si>
    <t>Er wordt onjuist gerefereerd naar het meegeleverde 'alleen bekend te maken' informatieobject %1, er mag alleen in het besluitdeel als tekst:ExtRef naar dit informatieobject worden gerefereerd.</t>
  </si>
  <si>
    <t>Van een versie van een te consolideren IO, die onderdeel is van een besluit, MOET de expressie als tekst:ExtIoRef worden genoemd in òf de regelingtekst(mutatie) van het besluit òf de besluittekst.</t>
  </si>
  <si>
    <t>Er wordt niet gerefereerd naar het meegeleverde 'te consolideren' informatieobject %1, er moet gerefereerd worden met een tekst:ExtIoRef naar dit informatieobject in het besluit of de regeling.</t>
  </si>
  <si>
    <t>IO</t>
  </si>
  <si>
    <t>PI22.5</t>
  </si>
  <si>
    <t>Een nieuw aan te maken regeling MAG NOG NIET bestaan.</t>
  </si>
  <si>
    <t>PI22 S4 verwijderd</t>
  </si>
  <si>
    <t>PI13 S1-4, 
PI16 S4. PI19</t>
  </si>
  <si>
    <t>gio-id</t>
  </si>
  <si>
    <t>gml bestand</t>
  </si>
  <si>
    <r>
      <t>PI17 S4</t>
    </r>
    <r>
      <rPr>
        <sz val="11"/>
        <color theme="1"/>
        <rFont val="Calibri"/>
        <family val="2"/>
        <scheme val="minor"/>
      </rPr>
      <t>, PI22 S1</t>
    </r>
  </si>
  <si>
    <t>RegelingVersie; instrumentVersie</t>
  </si>
  <si>
    <t xml:space="preserve"> Ja</t>
  </si>
  <si>
    <t>Als de wordt-versie een datum juridisch-werkend-vanaf heeft dan moet de was-versie ook een datum juridisch-werkend-vanaf hebben</t>
  </si>
  <si>
    <t>De datum juridisch-werkend-vanaf van een regelingversie moet voor de datum juridisch-werkend-tot liggen (als beide datums gevuld zijn)</t>
  </si>
  <si>
    <t xml:space="preserve">De datum geldig-vanaf van de wordt-versie moet voor de datum geldig-vanaf van de was-versie liggen (als beide datums gevuld zijn)	</t>
  </si>
  <si>
    <t>De datum geldig-vanaf van een regelingversie moet voor de datum geldig-tot liggen (als beide datums gevuld zijn)</t>
  </si>
  <si>
    <t>Als de wordt-versie een datum geldig-vanaf heeft dan moet de was-versie ook een datum geldig-vanaf hebben.</t>
  </si>
  <si>
    <t>idRegelingVersie</t>
  </si>
  <si>
    <t>Het doel met een tijdstempel MAG NIET gekoppeld zijn aan een ontwerp regelingversie</t>
  </si>
  <si>
    <t>De AfwijkVergunning MOET voldoen aan het lvbb-vergunningsmetadata.xsd</t>
  </si>
  <si>
    <t>Een regelingversie MAG NIET dezelfde datum geldig-vanaf hebben als een andere versie van dezelfde regeling</t>
  </si>
  <si>
    <t>release B</t>
  </si>
  <si>
    <t>BHKV1056</t>
  </si>
  <si>
    <t>AanleveringBesluit</t>
  </si>
  <si>
    <t>soortRegeling van de eerste RegelingMetadata in een besluit moet beginnen met '/join/id/stop/regelingtype_0' (zodat van daaruit later juiste waardes kunnen worden bepaald)</t>
  </si>
  <si>
    <t>waardelijst</t>
  </si>
  <si>
    <t>https://koop.gitlab.io/STOP/standaard/1.3.0/rsc_xsd_Element_rsc_Waardelijst.html</t>
  </si>
  <si>
    <t>geldigVanaf;  ConsolidatieInformatie; Tijdstempel</t>
  </si>
  <si>
    <t xml:space="preserve"> AanleveringKennisgeving</t>
  </si>
  <si>
    <t>LVBB1601</t>
  </si>
  <si>
    <t>Het manifest-ow van de directe mutatie bevat meerdere regelingversie/doel combinaties, dat is niet toegestaan.</t>
  </si>
  <si>
    <t>LVBB1040</t>
  </si>
  <si>
    <t>LVBB1041</t>
  </si>
  <si>
    <t>Opdracht.zip MAG NIET  groter zijn dan 1 GB</t>
  </si>
  <si>
    <t>LVBB3518</t>
  </si>
  <si>
    <t>LVBB3519</t>
  </si>
  <si>
    <t>LVBB4802</t>
  </si>
  <si>
    <t>LVBB4803</t>
  </si>
  <si>
    <t>LVBB4804</t>
  </si>
  <si>
    <t xml:space="preserve">Een besluit MAG maar één instrumentversie per instrument bevatten. </t>
  </si>
  <si>
    <t>Een aangeleverd besluit MAG maar één doel bevatten.</t>
  </si>
  <si>
    <t>Een aangeleverd besluit MAG enkel een instelling van een instrument(versie) bevatten of enkel een intrekking van het instrument bevatten. </t>
  </si>
  <si>
    <t>Melding: Het besluit %1 bevat regeling %2 waarbij meer dan één regelingversie %3 wordt vastgesteld. Dat mag niet. EN/OF
Het besluit %1 bevat informatieobject %2 waarbij meer dan één informatieobjectversie %3 wordt vastgesteld. Dat mag niet.</t>
  </si>
  <si>
    <t>Het besluit %1 bevat meer dan één doel %2. Dat mag niet. </t>
  </si>
  <si>
    <t>SoortKennisgeving 'KennisgevingUitspraakRechter' in kennisgeving mag niet gebruikt worden</t>
  </si>
  <si>
    <t xml:space="preserve">Het scenario voor de verwerking van het aangeleverd besluit MOET door de LVBB ondersteund zijn. </t>
  </si>
  <si>
    <t>Afgeleid van LVBB1009, LVBB1016. 10-08-22 Johan: validatie zit er niet in</t>
  </si>
  <si>
    <t>Het gml bestand MOET verwerkbaar zijn</t>
  </si>
  <si>
    <t>Mutaties MOGEN ALLEEN op instrumentversies (regelingversies of informatieobjectversies) in een gelijke schemaversie plaatsvinden.</t>
  </si>
  <si>
    <t>PI23 S3</t>
  </si>
  <si>
    <t>PI20 S6 P!23 S3</t>
  </si>
  <si>
    <t>Nee, code gewijzigd</t>
  </si>
  <si>
    <t>PI20 S6 PI23 S3</t>
  </si>
  <si>
    <t>PI20 S6 OI23 S3</t>
  </si>
  <si>
    <t>PI20 S1+5+7, PI23 S3</t>
  </si>
  <si>
    <t>PI20 S1+5+7, PPI23 S3</t>
  </si>
  <si>
    <t>Besluit dat afgebroken moet worden MAG GEEN informatie-object hebben dat als basis voor muteren voor een informatie-object in een ander besluit dient</t>
  </si>
  <si>
    <t>Besluit dat afgebroken moet worden MAG GEEN regeling bevatten die ingetrokken is door een ander besluit</t>
  </si>
  <si>
    <t>Besluit dat afgebroken moet worden MAG GEEN regeling bevatten die als hoofdregeling dient voor een regeling tijdelijk deel dat vastgesteld is in een ander besluit</t>
  </si>
  <si>
    <r>
      <t>PI12 S1-4</t>
    </r>
    <r>
      <rPr>
        <sz val="11"/>
        <color theme="1"/>
        <rFont val="Calibri"/>
        <family val="2"/>
        <scheme val="minor"/>
      </rPr>
      <t>, PI22 S4</t>
    </r>
  </si>
  <si>
    <t>User Story 169527: Validaties maximum grootte aanlevering.zip J3</t>
  </si>
  <si>
    <t>PI23 S4</t>
  </si>
  <si>
    <t>naam bestand</t>
  </si>
  <si>
    <t>naam zip</t>
  </si>
  <si>
    <t>geconfigureerde waarde</t>
  </si>
  <si>
    <t>De opdracht voldoet niet aan de technische eisen: De aanleverde %1 is groter is dan %2.</t>
  </si>
  <si>
    <t>PI23.6</t>
  </si>
  <si>
    <t>PI23 S5</t>
  </si>
  <si>
    <t xml:space="preserve">Bij een directe mutatie MAG NIET meer dan 1 aanlevering element in het manifest-ow voorkomen (hiermee kan een regelingversie/doel combinatie maar 1 keer voorkomen).
</t>
  </si>
  <si>
    <t>Afgesproken in kws BHKV 14-10-2020, waarbij xx vooralsnog op 10 is gesteld. Na overeenstemming in leveranciersoverleg over xx, moet deze validatie geïmplenteerd worden. User Story 173572: Validatie maximum grootte geometrie binnen GML bestand</t>
  </si>
  <si>
    <t>De GML van een afzonderlijke locatie (binnen de GIO) MAG NIET groter zijn dan 10 MB
in User Story 173572: Validatie maximum grootte geometrie binnen GML bestand staat geometrie binnen gml</t>
  </si>
  <si>
    <r>
      <t xml:space="preserve">De aangeleverde IO's </t>
    </r>
    <r>
      <rPr>
        <sz val="11"/>
        <color theme="1"/>
        <rFont val="Calibri (Body)"/>
      </rPr>
      <t>MOGEN</t>
    </r>
    <r>
      <rPr>
        <sz val="11"/>
        <color theme="1"/>
        <rFont val="Calibri"/>
        <family val="2"/>
        <scheme val="minor"/>
      </rPr>
      <t xml:space="preserve"> niet </t>
    </r>
    <r>
      <rPr>
        <sz val="11"/>
        <color theme="1"/>
        <rFont val="Calibri (Body)"/>
      </rPr>
      <t>reeds</t>
    </r>
    <r>
      <rPr>
        <sz val="11"/>
        <color theme="1"/>
        <rFont val="Calibri"/>
        <family val="2"/>
        <scheme val="minor"/>
      </rPr>
      <t xml:space="preserve"> bestaan</t>
    </r>
  </si>
  <si>
    <t>Ja, code gewijzigd</t>
  </si>
  <si>
    <t>Deze validatie wordt niet voor het rijk gedaan. User Story 173677: Besluit met maximaal 1 instrumentversie per instrument vaststellen X3</t>
  </si>
  <si>
    <t>Deze validatie wordt niet voor het rijk gedaan. User Story 173671: Besluit met meerdere regelingen/informatieobjecten en 1 doel X2</t>
  </si>
  <si>
    <t>PI16 S3-4 + PI21 S6</t>
  </si>
  <si>
    <t>De combinatie van Doel en Regeling uit het manifest-OW moet ook als combinatie bestaan in OP en verwijzen naar 1 regelingversie</t>
  </si>
  <si>
    <t>Een Lijst van het type 'ongemarkeerd' MAG GEEN lijst-items met nummering of opsommingstekens hebben</t>
  </si>
  <si>
    <t>De Lijst met eId[waarde van eId] van type 'ongemarkeerd' heeft LiNummer-elementen met een nummering of opsommingstekens, dit is niet toegestaan. Pas het type van de lijst aan of verwijder de LiNummer-elementen.</t>
  </si>
  <si>
    <t>Een Lijst van het type 'expliciet' MOET lijst-items hebben met nummering of opsommingstekens</t>
  </si>
  <si>
    <t>De Lijst met eId[waarde van eId] van type 'expliciet' heeft geen LiNummer elementen met nummering of opsommingstekens, het gebruik van LiNummer is verplicht. Pas het type van de lijst aan of voeg LiNummer's met nummering of opsommingstekens toe aan de lijst-items</t>
  </si>
  <si>
    <t>Een element WijzigInstructies MAG alleen voorkomen in een RegelingKlassiek</t>
  </si>
  <si>
    <t>Een element RegelingMutatie binnen een WijzigArtikel mag alleen voorkomen in een regeling volgens het klassieke model (RegelingKlassiek en BesluitKlassiek).</t>
  </si>
  <si>
    <t>De Illustratie binnen[waarde van ouder] met eId[waarde van eId] heeft een waarde voor attribuut @schaal. Dit attribuut wordt genegeerd in de publicatie van documenten volgens STOP 1.3.0. In plaats daarvan wordt het attribuut @dpi gebruikt voor de berekening van de afbeeldingsgrootte. Verwijder het attribuut @schaal.</t>
  </si>
  <si>
    <t>De Illustratie binnen[waarde van ouder] met eId[waarde van eId] heeft een waarde voor attribuut @kleur. Dit attribuut wordt genegeerd in de publicatie van STOP 1.3.0. Verwijder het attribuut @kleur.</t>
  </si>
  <si>
    <t>Een element OpmerkingVersie MAG alleen in een RegelingKlassiek of een Rectificatie daarvan worden gebruikt</t>
  </si>
  <si>
    <t>Het element OpmerkingVersie binnen element[waarde van naam] met eId "[waarde van eId] " is alleen toegestaan in een RegelingKlassiek of Rectificatie daarvan. Verwijder de OpmerkingVersie.</t>
  </si>
  <si>
    <t>tekst:Inhoud mag uitsluitend een @wijzigactie hebben gecombineerd met één van de kindelementen:tekst:Vervallen tekst:Gereserveerdtekst:Lid</t>
  </si>
  <si>
    <t>Kennisgeving heeft ten onrechte een datum ondertekening. Dit is niet toegestaan.</t>
  </si>
  <si>
    <t>PI19 S5, PI21 S2</t>
  </si>
  <si>
    <t>Een verwijzing naar een geboorteregeling MOET naar een work van een Regeling die begint met /akn/nl/act/... verwijzen.</t>
  </si>
  <si>
    <t>heeftGeboorteregeling verwijst naar[waarde van Work] . Dit is geen work van een Regeling ('/AKN/nl/act/...'). Corrigeer de verwijzing heeftGeboorteregeling.</t>
  </si>
  <si>
    <t>PI19 S5, PI21 S5</t>
  </si>
  <si>
    <r>
      <t xml:space="preserve">Sommige stappen MOETEN in het procedureverloop vermeld worden omdat de informatie anders niet compleet is:Stap 'Einde inzagetermijn' MOET vermeld worden als 'Begin inzagetermijn' is opgenomen.Stap 'Einde beroepstermijn' MOET vermeld worden als 'Beroep(en) ingesteld' is opgenomen.Stap 'Ondertekening' MOET vermeld worden als 'Beroep(en) ingesteld' is opgenomenStap 'Ondertekening' MOET vermeld worden als 'Einde beroepstermijn' is opgenomen
</t>
    </r>
    <r>
      <rPr>
        <strike/>
        <sz val="11"/>
        <color theme="1"/>
        <rFont val="Calibri (Body)"/>
      </rPr>
      <t>Stap 'Ondertekening' MOET vermeld worden als 'Publicatie' is opgenomen</t>
    </r>
    <r>
      <rPr>
        <sz val="11"/>
        <color theme="1"/>
        <rFont val="Calibri (Body)"/>
      </rPr>
      <t>Stap 'Ondertekening' MOET vermeld worden als 'Einde bezwaar' is opgenomenAls deze stappen niet vermeld zijn is het niet mogelijk afgeleide informatie te bepalen op manieren die in de standaard beschreven staan; zoals de relevantie van het besluit en/of gerelateerde kennisgevingen op een moment in de tijd; of de status van een besluit.</t>
    </r>
  </si>
  <si>
    <t>PI19 S5, PI22 S2</t>
  </si>
  <si>
    <t>Arjan in e-mail 17-9-2021 17.41: database nodig: kan gevalideerd worden door de procedureverloopmutatie toe te passen op het bestaande procedureverloop en vervolgens op het resultaat de procedureverloop schematrons toe te passen;
STOP-BR's confronteren met LVBB47xx-validaties</t>
  </si>
  <si>
    <r>
      <t xml:space="preserve">Arjan in e-mail 17-9-2021 17.41: database nodig: een wijzigingsbesluit kan ook toelichting geven op een artikel dat niet gewijzigd wordt en dus niet meegeleverd;
</t>
    </r>
    <r>
      <rPr>
        <sz val="11"/>
        <color theme="1"/>
        <rFont val="Calibri"/>
        <family val="2"/>
        <scheme val="minor"/>
      </rPr>
      <t>Arjan in meeting 6-4-2022 15.00: zie https://koop.gitlab.io/STOP/standaard/1.3.0/toelichting_relatie.html;
Frank in meeting 11-4-2022 11.00: Release B</t>
    </r>
  </si>
  <si>
    <r>
      <t xml:space="preserve">Arjan in e-mail 17-9-2021 17.41: database nodig: een wijzigingsbesluit kan een toelichtingsrelatie leggen met een artikel dat niet gewijzigd wordt en dus niet voorkomt in het besluit;
</t>
    </r>
    <r>
      <rPr>
        <sz val="11"/>
        <color theme="1"/>
        <rFont val="Calibri"/>
        <family val="2"/>
        <scheme val="minor"/>
      </rPr>
      <t>Arjan in meeting 6-4-2022 15.00: zie https://koop.gitlab.io/STOP/standaard/1.3.0/toelichting_relatie.html;
Frank in meeting 11-4-2022 11.00: Release B</t>
    </r>
  </si>
  <si>
    <r>
      <t xml:space="preserve">De ConsolidatieInformatie van een BeoogdeRegeling MOET verwijzen naar </t>
    </r>
    <r>
      <rPr>
        <sz val="11"/>
        <color theme="1"/>
        <rFont val="Calibri"/>
        <family val="2"/>
        <scheme val="minor"/>
      </rPr>
      <t>de plaats waar in de juridische tekst staat dat deze nieuwe versie; juridisch gezien; ontstaat. In het klassieke model is dit binnen tekst:RegelingKlassiek; maar niet binnen tekst:wijzigArtikel of tekst:RegelingKlassiek zelf.In het compacte model is dit binnen tekst:Artikel van tekst:Lichaam van tekst:BesluitCompact(Besluit) of tekst:BesluitMutatie(Rectificatie).</t>
    </r>
  </si>
  <si>
    <t>Een Tijdstempel in de Consolidatieinformatie MOET verwijzen naar de plaats waar in de juridische tekst de tijdstempel; juridisch gezien; ontstaat. In het klassieke model is dit binnen een tekst:Artikel.In het compacte model is dit binnen een tekst:Artikel van tekst:Lichaam van tekst:BesluitCompact (Besluit) of tekst:BesluitMutatie(Rectificatie).</t>
  </si>
  <si>
    <t>Een Intrekking van een Regeling in de Consolidatieinformatie MOET verwijzen naar de plaats waar in de juridische tekst de Regeling; juridisch gezien; wordt ingetrokken.In het klassieke model is dit binnen een tekst:ArtikelIn het compacte model is dit binnen een tekst:Artikel van tekst:Lichaam van tekst:BesluitCompact(besluit) of tekst:BesluitMutatie(rectificatie).</t>
  </si>
  <si>
    <t xml:space="preserve">Arjan in e-mail 17-9-2021 17.41: twee BHKV bestanden nodig: of een IO alleen bekend te maken is, staat in aanleveringIO, de IOrefs staan in aanleveringBesluit
Frank in meeting 11-4-2022 11.00: onderscheid 1.regdata; 2.pubdata; 3.infodata + per specialisatie JOIN-id wel/niet in Ext(IO)Ref/tekst </t>
  </si>
  <si>
    <t>Arjan in e-mail 17-9-2021 17.41: twee BHKV bestanden nodig: of een IO informatief is, staat in aanleveringIO, de IOrefs staan in aanleveringBesluit (momenteel kennen we geen informatieve IO’s)
LVBB-team in refinement 14-4-2022: Release B</t>
  </si>
  <si>
    <t>Arjan in e-mail 17-9-2021 17.41: database nodig: om te bepalen of besluit al gepubliceerd is;
Frank in meeting 11-4-2022 11.00: Release B</t>
  </si>
  <si>
    <t>Arjan in e-mail 17-9-2021 17.41: toekomstige schematron implementatie: moet schematron worden bij bhkv:AanleveringDirectemutatie;
Frank in meeting 11-4-2022 11.00: Release B</t>
  </si>
  <si>
    <t>Arjan in e-mail 17-9-2021 17.41: te bespreken: voor validatie zijn alle waardelijsten nodig, kunnen natuurlijk ingebouwd worden in de schematrons, maar vergt wel onderhoud.
Frank in meeting 11-4-2022 11.00: Praktijk-voorbeelden maken obv  STOP-docs en/of voorbeelden in Git</t>
  </si>
  <si>
    <t>Arjan in e-mail 17-9-2021 17.41: t.b.v. rectificaties database nodig: een rectificatie mag geen consolidatieinformatie weggooien die niet was aangeleverd met het besluit;
Rectificatie =&gt; Release B</t>
  </si>
  <si>
    <t>Arjan in e-mail 17-9-2021 17.41: database nodig: gml vergelijking met eerder aangeleverde geometrie;
Johan in refinement 7-4-2022: Afspraak dat LVBB dit NIET controleert. Afgestemd 13-4-2022 met Tsjok &amp; Richard: wel BR, geen LVBB-validatie</t>
  </si>
  <si>
    <t>PI20 S1, PI21 S2</t>
  </si>
  <si>
    <t>Arjan in e-mail 17-9-2021 17.41: kan niet geïmplementeerd worden, vergt tekst interpretatie; Normwaarde =&gt; Release B</t>
  </si>
  <si>
    <t>PI20 S1, PI22 S2</t>
  </si>
  <si>
    <t>Arjan in e-mail 17-9-2021 17.41: volgt uit schema;
Arjan in meeting 6-4-2022 15.00: geimplementeerd door imop-geo.xsd.</t>
  </si>
  <si>
    <t>Arjan in e-mail 17-9-2021 17.41: LVBB/kadaster implementatie, gml vergelijking nodig;
Afgestemd met Richard 2022-04-13: wel BR, geen LVBB-validatie (hm valideren)</t>
  </si>
  <si>
    <t>Arjan in e-mail 17-9-2021 17.41: kan niet geïmplementeerd worden, vergt tekstinterpretatie; Norm =&gt; Release B</t>
  </si>
  <si>
    <t>Element data:heeftBestanden van[waarde van Expression-ID] moet bestaan uit één bestand. In de aanlevering zitten meer of minder dan één bestand. Dit is niet toegestaan, lever precies één bestand aan.</t>
  </si>
  <si>
    <t>PI16 S4-7, 
PI19 S5, PI22 S2</t>
  </si>
  <si>
    <t>Was STOP6015. Daarvoor STOP3217+STOP3606.
Meldingstekst is door PR34 gewijzigd.
Is zowel in schematron als in programmacode (als LVBB3150-validatie) geïmplementeerd.</t>
  </si>
  <si>
    <t>Een @wordt-versie in een besluit MOET gelijk zijn aan precies één meegeleverde FRBRExpression-identificatie in de lvbba:RegelingVersieInformatie.</t>
  </si>
  <si>
    <r>
      <t xml:space="preserve">Bij een definitief besluit MOGEN ALLEEN de volgende procedurestappen voorkomen: VaststellingOndertekening
</t>
    </r>
    <r>
      <rPr>
        <strike/>
        <sz val="11"/>
        <color theme="1"/>
        <rFont val="Calibri (Body)"/>
      </rPr>
      <t>Einde Bezwaartermijn
Einde Beroepstermijn</t>
    </r>
  </si>
  <si>
    <t>Einde Bezwaartermijn
Einde Beroepstermijn</t>
  </si>
  <si>
    <t>Bij een definitief besluit MOGEN ALLEEN de volgende procedurestappen voorkomen: 
Vaststelling
Ondertekening</t>
  </si>
  <si>
    <t>Begin Inzagetermijn
Einde Inzagetermijn</t>
  </si>
  <si>
    <t>Bij een ontwerpbesluit MOGEN ALLEEN de volgende procedurestappen voorkomen:
Vaststelling
Ondertekening</t>
  </si>
  <si>
    <r>
      <t xml:space="preserve">Bij een ontwerpbesluit MOGEN ALLEEN de volgende procedurestappen voorkomen:VaststellingOndertekening
</t>
    </r>
    <r>
      <rPr>
        <strike/>
        <sz val="11"/>
        <color theme="1"/>
        <rFont val="Calibri (Body)"/>
      </rPr>
      <t>Begin Inzagetermijn
Einde Inzagetermijn</t>
    </r>
  </si>
  <si>
    <t>1</t>
  </si>
  <si>
    <t>LVBB4601</t>
  </si>
  <si>
    <t>LVBB4046</t>
  </si>
  <si>
    <t>BHKV1015/LVBB3150</t>
  </si>
  <si>
    <t>LVBB3903</t>
  </si>
  <si>
    <t>BHKV1027/LVBB5009</t>
  </si>
  <si>
    <t>LVBB4047</t>
  </si>
  <si>
    <t>LVBB5500</t>
  </si>
  <si>
    <t>User Story 171060: Bij afbreekopdracht moet de id-bevoegd-gezag van de afbreekopdracht en de af te breken opdracht gelijk aan elkaar zijn X2</t>
  </si>
  <si>
    <t>Was code LVBB3020. User Story 143986: Corrigeren code van 6-tal LVBB-validaties X2</t>
  </si>
  <si>
    <t>Was code LVBB3021. User Story 143986: Corrigeren code van 6-tal LVBB-validaties X2</t>
  </si>
  <si>
    <t>Was code LVBB3022. User Story 143986: Corrigeren code van 6-tal LVBB-validaties X2</t>
  </si>
  <si>
    <t>In release B komt hiervoor in de plaats een mededeling. User Story 169953: Validatie LVBB4738 "soortKennisgeving KennisgevingUitspraakRechter MAG NIET gebruikt worden" toevoegen X2</t>
  </si>
  <si>
    <t>BHKV9998</t>
  </si>
  <si>
    <t>De idLevering waarde 'onbekend' is een gereserveerde waarde, gelieve een andere waarde te kiezen.</t>
  </si>
  <si>
    <t>User Story 176476: IdLevering: prio van verwerking en omgaan met foutsituaties J2</t>
  </si>
  <si>
    <t>De waarde 'onbekend' MAG NIET gebruikt worden als idLevering.</t>
  </si>
  <si>
    <t>Zie e-mail Johan 2-7-2021 10:51 en US126947. Mail Johan 1-9-2022; deze code komt niet voor</t>
  </si>
  <si>
    <t>Was in v1.1.0: STOP3017.
Arjan in e-mail 17-9-2021 17.41: database nodig: AKN work vergelijking Dit wordt geimplementeerd in LVBB3516, nagevraagd bij Arjan 1-9-2022</t>
  </si>
  <si>
    <t xml:space="preserve">Bij een kennisgeving van een definitief besluit MOGEN ALLEEN de volgende procedurestappen voorkomen:Einde bezwaartermijnEinde beroepstermijn  </t>
  </si>
  <si>
    <t>Soort stap 'Publicatie' MAG NIET aanwezig zijn in het besluit of de kennisgeving, omdat deze wordt bepaald door de daadwerkelijke publicatiedatum.</t>
  </si>
  <si>
    <t>STOP1301, STOP1400</t>
  </si>
  <si>
    <r>
      <t>STOP1321</t>
    </r>
    <r>
      <rPr>
        <sz val="11"/>
        <color theme="1"/>
        <rFont val="Calibri"/>
        <family val="2"/>
        <scheme val="minor"/>
      </rPr>
      <t>, STOP1400</t>
    </r>
  </si>
  <si>
    <t>STOP1320, STOP1400</t>
  </si>
  <si>
    <r>
      <t>Linda: LVBB4737 is dekkend</t>
    </r>
    <r>
      <rPr>
        <sz val="11"/>
        <color theme="1"/>
        <rFont val="Calibri"/>
        <family val="2"/>
        <scheme val="minor"/>
      </rPr>
      <t xml:space="preserve">;
Schematron-validatie is scherper dan Beschrijving </t>
    </r>
  </si>
  <si>
    <t>LVBB315 / BHKV1015</t>
  </si>
  <si>
    <t>BHKV1031 / BHKV1032</t>
  </si>
  <si>
    <t>Zie US128052: op verzoek van Arjan Dorrepaal nummer gereserveerd voor Terugtrekking.</t>
  </si>
  <si>
    <t>Zie US128052: op verzoek van Arjan Dorrepaal nummer gereserveerd voor Procedureverloopmutatie.</t>
  </si>
  <si>
    <t>LVBB4739</t>
  </si>
  <si>
    <t>SoortKennisgeving KennisgevingVoorgenomenBesluit MAG NIET gebruikt worden</t>
  </si>
  <si>
    <t>SoortKennisgeving 'KennisgevingVoorgenomenBesluit' in kennisgeving mag niet gebruikt worden</t>
  </si>
  <si>
    <t>De  datumBekendmaking binnen de opdracht MOET een datum in juiste formaat (JJJJ-MM-DD) zijn en MOET in de toekomst liggen.</t>
  </si>
  <si>
    <t>PI23 S6</t>
  </si>
  <si>
    <t>LVBB4211</t>
  </si>
  <si>
    <t>User Story 179269: Validatie regelingmutatie op bekendgemaakte was-versie en referentie op bekendgemaakte regeling X3</t>
  </si>
  <si>
    <t>LVBB4212</t>
  </si>
  <si>
    <t>Een regelingmutatie op een was-versie MAG ALLEEN wanneer het besluit, dat deze regelingversie heeft vastgesteld, al gepubliceerd is</t>
  </si>
  <si>
    <t>Het besluit dat de was-versie vaststelt is nog niet gepubliceerd.</t>
  </si>
  <si>
    <t xml:space="preserve">Een verwijzing naar een in te trekken regeling / geboorteregeling, hoofdregeling tijdelijk deel MAG ALLEEN wanneer het besluit, dat deze regeling heeft vastgesteld, al gepubliceerd is </t>
  </si>
  <si>
    <t>Het besluit dat de in te trekken regeling vaststelt is nog niet gepubliceerd. OF
Het besluit dat de geboorteregeling vaststelt is nog niet gepubliceerd. OF
Het besluit met de hoofdregeling van het tijdelijk deel is nog niet gepubliceerd.</t>
  </si>
  <si>
    <t>Zie Teams-chat 6 oktober 2021 met Peter Kester + zijn e-mail van 7/10 12:40 Zie ook: User Story 182000: Een procedureverloopmutatie mag geen vervangStappen of verwijderStappen bevatten en moet altijd een voegStappenToe bevatten X2</t>
  </si>
  <si>
    <t>Externe verwijzingen (imop-tekst:ExtIORef) in een ontwerpbesluit mogen alleen verwijzen naar met het ontwerpbesluit meegeleverde informatieobjecten; of naar eerder geregistreerde ontwerp- of definitieve besluiten en bijbehorende informatieobjecten.
Hierbij wordt bij een ExtIoRef die op werk-niveau wordt aangeleverd gecontroleerd op de eerste expressie binnen dit werk.</t>
  </si>
  <si>
    <t>Externe verwijzingen (imop-tekst:ExtIORef) in een definitief besluit mogen alleen verwijzen naar met het besluit meegeleverde informatieobjecten; of naar eerder geregistreerde definitieve besluiten en bijbehorende informatieobjecten.
Hierbij wordt bij een ExtIoRef die op werk-niveau wordt aangeleverd gecontroleerd op de eerste expressie binnen dit werk.</t>
  </si>
  <si>
    <t>Aangepast van eerder bekend gemaakt naar eerder geregistreerde. Onderligggende STOP rule is strenger dan bedoeld.
Zie ook: https://confluence-koop.overheid.nl/display/LVBB/LVBB4602+en+LVBB4603+%28STOP+2031+en+STOP+2032%29+aangepast</t>
  </si>
  <si>
    <t>Arjan in e-mail 17-9-2021 17.41: database nodig: van de AKN in de verwijzing kan niet afgeleid worden of het een ontwerp of definitief besluit is
Wordt in release B: BHKV1068. https://confluence-koop.overheid.nl/display/LVBB/LVBB4602+en+LVBB4603+%28STOP+2031+en+STOP+2032%29+aangepast</t>
  </si>
  <si>
    <t>Arjan in e-mail 17-9-2021 17.41: database nodig: van de AKN in de verwijzing kan niet afgeleid worden of het een ontwerp of definitief besluit is
Wordt in release B: BHKV1069. Zie ook: https://confluence-koop.overheid.nl/display/LVBB/LVBB4602+en+LVBB4603+%28STOP+2031+en+STOP+2032%29+aangepast</t>
  </si>
  <si>
    <t>LVBB4763</t>
  </si>
  <si>
    <t>Een KennisgevingVoorgenomenBesluit MAG GEEN procedureverloopmutatie bevatten.</t>
  </si>
  <si>
    <t>Bij een KennisgevingVoorgenomenBesluit is een procedureverloopmutatie niet toegestaan </t>
  </si>
  <si>
    <t>LVBB4740</t>
  </si>
  <si>
    <t>Een KennisgevingVoorgenomenBesluit MAG GEEN mededelingOver bevatten.</t>
  </si>
  <si>
    <t>Bij een KennisgevingVoorgenomenBesluit is een mededelingOver niet toegestaan.</t>
  </si>
  <si>
    <t>SoortKennisgeving 'KennisgevingVoorgenomenBesluit' wordt voorlopig via DROP aangeleverd. 
Wordt toch ondersteund vanaf PI24-6, waardoor de rule  uitgezet is.</t>
  </si>
  <si>
    <t>Validatie LVBB1019 gaat eerder af dan deze. Leeg contenttype bij bestand in manifest is niet toegestaan.</t>
  </si>
  <si>
    <t>Deze validatie gaat af als het bestand geen mimetype bevat, bijvoorbeeld door extentie pdf te verwijderen.</t>
  </si>
  <si>
    <t>Release B denk ik (BM)</t>
  </si>
  <si>
    <t>Ja =&gt; Nee&lt;?&gt;</t>
  </si>
  <si>
    <t>De procedurestappen MOGEN NIET dubbel voorkomen in het meest recente geconsolideerde resultaat van procedurestappen of na het samenstellen van het nieuwe geconsolideerde resultaat van procedurestappen.</t>
  </si>
  <si>
    <t>Voor KG: Nieuw n.a.v. procedureverloopmutatie (zie comment Johan 11-12-2020 van US99205). Op 5-12-2022 de 'Beschrijving' iets uitgebreid om aan te geven dat de validatie gaat over het meest geconsolideerde resultaat als het nieuwe geconsolideerde resultaat.</t>
  </si>
  <si>
    <t>Het is niet mogelijk om een procedurestap te vervangen of verwijderen die nog niet eerder is aangeleverd</t>
  </si>
  <si>
    <t>Te verwijderen procedurestap met id %1 en voltooidOp %2 bestaat niet
OF:
Te vervangen procedurestap met id %1 en voltooidOp %2 bestaat niet</t>
  </si>
  <si>
    <t>Voor KG: Nieuw n.a.v. procedureverloopmutatie (zie US99205 + Confluence pageId=17879136) 
06-12-2022: Woord wijzigen veranderd naar vervangen</t>
  </si>
  <si>
    <t>PI24.8</t>
  </si>
  <si>
    <t>PI25.6</t>
  </si>
  <si>
    <t>PI24 S8</t>
  </si>
  <si>
    <t>In te trekken regelingversie %1 is niet juridisch werkend (meer), hierdoor kan de regeling niet worden ingetrokken.</t>
  </si>
  <si>
    <t>LVBB5022</t>
  </si>
  <si>
    <t>Een definitief besluit met een RegelingTijdelijkdeel MAG NIET een tijdelijk deel zijn van een ontwerpregeling</t>
  </si>
  <si>
    <t>Het is niet mogelijk om een RegelingTijdelijkdeel aan te maken die een tijdelijk deel is van een ontwerpregeling. Regeling %1 is een ontwerpregeling.</t>
  </si>
  <si>
    <t>Zie User Story 182099: Validaties toevoegen dat regelingen, informatie-objecten en OW-objecten "in ontwerp" NIET gemuteerd mogen worden X5</t>
  </si>
  <si>
    <t>LVBB5900</t>
  </si>
  <si>
    <t>Een directe mutatie MAG NIET worden gedaan op een ontwerpregeling</t>
  </si>
  <si>
    <t>Het is niet mogelijk om een directe mutatie te doen op een ontwerpregeling.</t>
  </si>
  <si>
    <t>PI21 S5 PI24 S2</t>
  </si>
  <si>
    <t>Ja, te wijzigen</t>
  </si>
  <si>
    <t>Bij definitieve besluiten van decentrale overheden MOETEN de vastgestelde of in te trekken informatie-objecten een datum juridisch werkend vanaf hebben.</t>
  </si>
  <si>
    <t>Bij definitieve besluiten van decentrale overheden MOETEN de vastgestelde of in te trekken regelingversies een datum juridisch werkend vanaf hebben.</t>
  </si>
  <si>
    <t>Deze validatie wordt niet voor het rijk gedaan. User Story 174114: Besluit met nieuwe versie van een instrument in werking laten treden en tevens een intrekking van de regeling doen X5 
Bug 182089: [ACTUEEL] Sommige meldingen LVBB4802 omzetten naar LVBB4804</t>
  </si>
  <si>
    <t>Zie Teams-chat Peter Kester 11-3-2022 12.16-13.20 + 14-3-2022  11.10-11.30. Wordt uitgezet in US174372.
Met Yilmaz afgesproken dat we deze nog even laten staan, maar deze wordt niet uitgeleverd.</t>
  </si>
  <si>
    <t>Niet uitleveren</t>
  </si>
  <si>
    <t>Een in te trekken regeling MOET juridisch werkend zijn, d.w.z. een openstaande versie van dezelfde regeling hebben en geen ontwerpregeling zijn.</t>
  </si>
  <si>
    <t xml:space="preserve">Een ontwerp besluit mag geen externe verwijzing naar een niet bestaand informatieobject bevatten.
OR
Als een ontwerp besluit een verwijzing heeft via een ExtIoRef en dit informatie-object is niet meegeleverd dan moet dit informatie-object voorkomen als consolideerbaar informatie-object.
OR
Besluit kan niet worden verwerkt, omdat het informatieobject %1 waarnaar verwezen wordt GEEN latere datum bekendmaking mag hebben. </t>
  </si>
  <si>
    <t xml:space="preserve">Een definitief besluit mag geen externe verwijzing naar een niet bestaand informatieobject bevatten.
OR
Een definitief besluit mag geen externe verwijzing naar een informatie-object bevatten, dat in een ontwerp-besluit is vastgesteld.
OR
Als een definitief besluit een verwijzing heeft via een ExtIoRef en dit informatie-object is niet meegeleverd dan moet dit informatie-object voorkomen als consolideerbaar informatie-object.
OR
Besluit kan niet worden verwerkt, omdat het informatieobject %1 waarnaar verwezen wordt GEEN latere datum bekendmaking mag hebben. </t>
  </si>
  <si>
    <t>LVBB1574</t>
  </si>
  <si>
    <t>Voor ValideerRegelingversie en RegistreerRegelingversie moet eerst de WTI worden ingeladen.</t>
  </si>
  <si>
    <t>Een individueel bestand (uitgepakt) in de aangeleverde opdracht.zip MAG NIET kleiner zijn dan 1 byte en MAG NIET groter zijn dan 100 MB</t>
  </si>
  <si>
    <t>De opdracht voldoet niet aan de technische eisen: Het bestand %1 in de aangeleverde %2 is kleiner dan %4. 
OF:
De opdracht voldoet niet aan de technische eisen: Het bestand %1 in de aangeleverde %2 is groter dan %3.</t>
  </si>
  <si>
    <t xml:space="preserve">Het besluit %1 bevat regeling %2, die wordt ingetrokken en een vaststelling van regelingversie(s) %3. Dat mag niet. OF
Het besluit %1 stelt informatieobjectversie %3 vast en bevat ook een intrekking van de regeling %2 welke de geboorteregeling is van die informatieobjectversie. Dat mag niet. OF
Het besluit %1 bevat informatieobject %2, die wordt ingetrokken en een vaststelling van informatieobjectversie(s) %3. Dat mag niet. </t>
  </si>
  <si>
    <t>PI26.6</t>
  </si>
  <si>
    <t>Ja, tekst gewijzigd</t>
  </si>
  <si>
    <t>TPOD2434</t>
  </si>
  <si>
    <t>[GERESERVEERD] Als soortRegeling = 'Algemene maatregel van bestuur' dan MOET de eindverantwoordelijke van het besluit een waarde uit waardelijst 'Ministerie' zijn</t>
  </si>
  <si>
    <t>Nummer wordt gereserveerd in validatiematrix, maar niet geïmplementeerd vanwege LVBB4006. (Staatsblad ontbreekt)</t>
  </si>
  <si>
    <t>TPOD2435</t>
  </si>
  <si>
    <t>[GERESERVEERD] Als soortRegeling = 'Algemene maatregel van bestuur' dan MOET voor de regeling RegelingKlassiek of RegelingCompact gebruikt worden</t>
  </si>
  <si>
    <t>TPOD2436</t>
  </si>
  <si>
    <t>[NIET GEIMPLEMENTEERD] Als soortRegeling = 'Algemene maatregel van bestuur' dan MOET voor het instellings- of wijzigingsbesluit BesluitKlassiek of BesluitCompact gebruikt worden (wordt afgedwongen door XSD)</t>
  </si>
  <si>
    <t>Nummer wordt gereserveerd in validatiematrix, maar niet geïmplementeerd vanwege LVBB4006. (Staatsblad ontbreekt), zit al in XSD</t>
  </si>
  <si>
    <t>PI26 S1</t>
  </si>
  <si>
    <t>TPOD2437</t>
  </si>
  <si>
    <t>Als soortRegeling = 'Ministeriële regeling' dan MOET de eindverantwoordelijke van het besluit een waarde uit waardelijst 'Ministerie' zijn</t>
  </si>
  <si>
    <t>Bij %1 (&lt;label soortRegeling&gt;) moet de eindverantwoordelijke een ministerie zijn.</t>
  </si>
  <si>
    <t>TPOD2438</t>
  </si>
  <si>
    <t>Als soortRegeling = 'Ministeriële regeling' dan MOET voor de regeling RegelingKlassiek of RegelingCompact gebruikt worden</t>
  </si>
  <si>
    <t>Bij %1 (&lt;label soortRegeling&gt;) moet voor de regeling RegelingKlassiek of RegelingCompact worden gebruikt.</t>
  </si>
  <si>
    <t>TPOD2439</t>
  </si>
  <si>
    <t>[NIET GEIMPLEMENTEERD] Als soortRegeling = 'Ministeriële regeling' dan MOET voor het instellings- of wijzigingsbesluit BesluitKlassiek of BesluitCompact gebruikt worden (wordt afgedwongen door XSD)</t>
  </si>
  <si>
    <t>Deze regel wordt afgedwongen door XSD.</t>
  </si>
  <si>
    <t>TPOD2440</t>
  </si>
  <si>
    <t>Als soortRegeling = 'Instructie' dan MOET de eindverantwoordelijke van het besluit een waarde uit waardelijst 'Ministerie' of 'Provincie' zijn</t>
  </si>
  <si>
    <t>Bij %1 (&lt;label soortRegeling&gt;) moet de eindverantwoordelijke een ministerie of een provincie zijn.</t>
  </si>
  <si>
    <t>TPOD2441</t>
  </si>
  <si>
    <t>Bij %1 (&lt;label soortRegeling&gt;) moet voor de regeling RegelingCompact worden gebruikt.</t>
  </si>
  <si>
    <t>TPOD2442</t>
  </si>
  <si>
    <t>[NIET GEIMPLEMENTEERD] Als soortRegeling = 'Instructie' dan MOET voor het instellings- of wijzigingsbesluit BesluitCompact gebruikt worden (zit al in TPOD2441)</t>
  </si>
  <si>
    <t>Deze wordt niet geïmplementeerd omdat TPOD2441 deze al afdwingt (RegelingCompact kan alleen binnen BesluitCompact worden gebruikt).</t>
  </si>
  <si>
    <t>TPOD2443</t>
  </si>
  <si>
    <t>Als soortRegeling = 'Aanwijzingsbesluit N2000' dan MOET de eindverantwoordelijke van het besluit een waarde uit waardelijst 'Ministerie' zijn</t>
  </si>
  <si>
    <t>TPOD2444</t>
  </si>
  <si>
    <t>Als soortRegeling = 'Aanwijzingsbesluit N2000' dan MOET voor de regeling RegelingKlassiek of RegelingCompact gebruikt worden</t>
  </si>
  <si>
    <t>TPOD2445</t>
  </si>
  <si>
    <t>[NIET GEIMPLEMENTEERD] Als soortRegeling = 'Aanwijzingsbesluit N2000' dan MOET voor het instellings- of wijzigingsbesluit BesluitKlassiek of BesluitCompact gebruikt worden (wordt afgedwongen door XSD)</t>
  </si>
  <si>
    <t>TPOD2446</t>
  </si>
  <si>
    <t>Als soortRegeling = 'Toegangsbeperkingsbesluit' dan MOET de eindverantwoordelijke van het besluit een waarde uit waardelijst 'Ministerie' of 'Provincie' zijn</t>
  </si>
  <si>
    <t>TPOD2447</t>
  </si>
  <si>
    <t>Bij %1 (&lt;label soortRegeling&gt;) moet RegelingKlassiek of RegelingCompact worden gebruikt.</t>
  </si>
  <si>
    <t>TPOD2448</t>
  </si>
  <si>
    <t>[NIET GEIMPLEMENTEERD] Als soortRegeling = 'Toegangsbeperkingsbesluit' en eindverantwoordelijke van het besluit = waarde uit waardelijst 'Ministerie' dan MOET voor het instellings- of wijzigingsbesluit BesluitKlassiek of BesluitCompact gebruikt worden (wordt afgedwongen door XSD)</t>
  </si>
  <si>
    <t>TPOD2449</t>
  </si>
  <si>
    <t>TPOD2450</t>
  </si>
  <si>
    <t>[NIET GEIMPLEMENTEERD] Als soortRegeling = 'Toegangsbeperkingsbesluit' en eindverantwoordelijke van het besluit = waarde uit waardelijst 'Provincie' dan MOET voor het instellings- of wijzigingsbesluit BesluitCompact gebruikt worden (zit al in TPOD2449)</t>
  </si>
  <si>
    <t>TPOD2451</t>
  </si>
  <si>
    <t>Als soortRegeling = 'Omgevingsplan' dan MOET de eindverantwoordelijke van het besluit een waarde uit waardelijst 'Gemeente' zijn</t>
  </si>
  <si>
    <t>Bij %1 (&lt;label soortRegeling&gt;) moet de eindverantwoordelijke een gemeente zijn.</t>
  </si>
  <si>
    <t>TPOD2452</t>
  </si>
  <si>
    <t>TPOD2453</t>
  </si>
  <si>
    <t>[NIET GEIMPLEMENTEERD] Als soortRegeling = 'Omgevingsplan' dan MOET voor het instellings- of wijzigingsbesluit BesluitCompact gebruikt worden (zit al in TPOD2452)</t>
  </si>
  <si>
    <t>Deze wordt niet geïmplementeerd omdat TPOD2452 deze al afdwingt (RegelingCompact kan alleen binnen BesluitCompact worden gebruikt).</t>
  </si>
  <si>
    <t>TPOD2454</t>
  </si>
  <si>
    <t>Als soortRegeling = 'Omgevingsverordening' dan MOET de eindverantwoordelijke van het besluit een waarde uit waardelijst 'Provincie' zijn</t>
  </si>
  <si>
    <t>Bij %1 (&lt;label soortRegeling&gt;) moet de eindverantwoordelijke een provincie zijn.</t>
  </si>
  <si>
    <t>TPOD2455</t>
  </si>
  <si>
    <t>Als soortRegeling = 'Omgevingsverordening' dan MOET voor de regeling RegelingCompact gebruikt worden</t>
  </si>
  <si>
    <t>TPOD2456</t>
  </si>
  <si>
    <t>[NIET GEIMPLEMENTEERD] Als soortRegeling = 'Omgevingsverordening' dan MOET voor het instellings- of wijzigingsbesluit BesluitCompact gebruikt worden (zit al in TPOD2455)</t>
  </si>
  <si>
    <t>TPOD2457</t>
  </si>
  <si>
    <t>Als soortRegeling = 'Omgevingsvisie' dan MOET de eindverantwoordelijke van het besluit een waarde uit waardelijst 'Ministerie' of 'Provincie' of 'Gemeente' zijn</t>
  </si>
  <si>
    <t>Bij %1 (&lt;label soortRegeling&gt;) moet de eindverantwoordelijke een gemeente, provincie of ministerie zijn.</t>
  </si>
  <si>
    <t>TPOD2458</t>
  </si>
  <si>
    <t>Als soortRegeling = 'Omgevingsvisie' dan MOET voor de regeling RegelingVrijetekst gebruikt worden</t>
  </si>
  <si>
    <t>Bij %1 (&lt;label soortRegeling&gt;) moet voor de regeling RegelingVrijetekst worden gebruikt.</t>
  </si>
  <si>
    <t>TPOD2459</t>
  </si>
  <si>
    <t>[NIET GEIMPLEMENTEERD] Als soortRegeling = 'Omgevingsvisie' dan MOET voor het instellings- of wijzigingsbesluit BesluitCompact gebruikt worden (zit al in TPOD2458)</t>
  </si>
  <si>
    <t>TPOD2460</t>
  </si>
  <si>
    <t>Als soortRegeling = 'Programma' dan MOET voor de regeling RegelingVrijetekst gebruikt worden</t>
  </si>
  <si>
    <t>TPOD2461</t>
  </si>
  <si>
    <t>[NIET GEIMPLEMENTEERD] Als soortRegeling = 'Programma' dan MOET voor het instellings- of wijzigingsbesluit BesluitCompact gebruikt worden (zit al in TPOD2460)</t>
  </si>
  <si>
    <t>TPOD2462</t>
  </si>
  <si>
    <t>Als soortRegeling = 'Projectbesluit' dan MOET de eindverantwoordelijke van het besluit een waarde uit waardelijst 'Ministerie' of 'Provincie' of 'Waterschap' zijn</t>
  </si>
  <si>
    <t>Bij %1 (&lt;label soortRegeling&gt;) moet de eindverantwoordelijke een waterschap, provincie of ministerie zijn.</t>
  </si>
  <si>
    <t>TPOD2463</t>
  </si>
  <si>
    <t>Als soortRegeling = 'Projectbesluit' dan MOET voor de regeling RegelingVrijetekst gebruikt worden</t>
  </si>
  <si>
    <t>TPOD2464</t>
  </si>
  <si>
    <t>[NIET GEIMPLEMENTEERD] Als soortRegeling = 'Projectbesluit' dan MOET voor het instellings- of wijzigingsbesluit BesluitCompact gebruikt worden (zit al in TPOD2463)</t>
  </si>
  <si>
    <t>TPOD2465</t>
  </si>
  <si>
    <t>Als soortRegeling = 'Omgevingsplanregels uit een projectbesluit' dan MOET de eindverantwoordelijke van het besluit een waarde uit waardelijst 'Ministerie' of 'Provincie' of 'Waterschap' zijn</t>
  </si>
  <si>
    <t>TPOD2466</t>
  </si>
  <si>
    <t>Als soortRegeling = 'Omgevingsplanregels uit een projectbesluit' dan MOET voor de regeling RegelingTijdelijkdeel gebruikt worden</t>
  </si>
  <si>
    <t>Bij %1 (&lt;label soortRegeling&gt;) moet voor de regeling RegelingTijdelijkdeel worden gebruikt.</t>
  </si>
  <si>
    <t>TPOD2467</t>
  </si>
  <si>
    <t>[NIET GEIMPLEMENTEERD] Als soortRegeling = 'Omgevingsplanregels uit een projectbesluit' dan MOET voor het instellings- of wijzigingsbesluit BesluitCompact gebruikt worden (zit al in TPOD2466)</t>
  </si>
  <si>
    <t>TPOD2468</t>
  </si>
  <si>
    <t>Als soortRegeling = 'Reactieve interventie' dan MOET de eindverantwoordelijke van het besluit een waarde uit waardelijst 'Provincie' zijn</t>
  </si>
  <si>
    <t>TPOD2469</t>
  </si>
  <si>
    <t>Als soortRegeling = 'Reactieve interventie' dan MOET voor de regeling RegelingTijdelijkdeel gebruikt worden</t>
  </si>
  <si>
    <t>TPOD2470</t>
  </si>
  <si>
    <t>[NIET GEIMPLEMENTEERD] Als soortRegeling = 'Reactieve interventie' dan MOET voor het instellings- of wijzigingsbesluit BesluitCompact gebruikt worden (zit al in TPOD2469)</t>
  </si>
  <si>
    <t>TPOD2471</t>
  </si>
  <si>
    <t>Als soortRegeling = 'Voorbeschermingsregels' dan MOET de eindverantwoordelijke van het besluit een waarde uit waardelijst 'Ministerie' of 'Provincie' of 'Gemeente' zijn</t>
  </si>
  <si>
    <t>TPOD2472</t>
  </si>
  <si>
    <t>Als soortRegeling = 'Voorbeschermingsregels' dan MOET voor de regeling RegelingTijdelijkdeel gebruikt worden</t>
  </si>
  <si>
    <t>TPOD2473</t>
  </si>
  <si>
    <t>[NIET GEIMPLEMENTEERD] Als soortRegeling = 'Voorbeschermingsregels' dan MOET voor het instellings- of wijzigingsbesluit BesluitCompact gebruikt worden (zit al in TPOD2472)</t>
  </si>
  <si>
    <t>TPOD2474</t>
  </si>
  <si>
    <t>Als soortRegeling = 'Voorbeschermingsregels omgevingsplan' dan MOET de eindverantwoordelijke van het besluit een waarde uit waardelijst 'Ministerie' of 'Provincie' of 'Gemeente' zijn</t>
  </si>
  <si>
    <t>TPOD2475</t>
  </si>
  <si>
    <t>Als soortRegeling = 'Voorbeschermingsregels omgevingsplan' dan MOET voor de regeling RegelingTijdelijkdeel gebruikt worden</t>
  </si>
  <si>
    <t>TPOD2476</t>
  </si>
  <si>
    <t>[NIET GEIMPLEMENTEERD] Als soortRegeling = 'Voorbeschermingsregels omgevingsplan' dan MOET voor het instellings- of wijzigingsbesluit BesluitCompact gebruikt worden</t>
  </si>
  <si>
    <t>TPOD2477</t>
  </si>
  <si>
    <t>Als soortRegeling = 'Voorbeschermingsregels omgevingsverordening' dan MOET de eindverantwoordelijke van het besluit een waarde uit waardelijst 'Provincie' zijn</t>
  </si>
  <si>
    <t>TPOD2478</t>
  </si>
  <si>
    <t>Als soortRegeling = 'Voorbeschermingsregels omgevingsverordening' dan MOET voor de regeling RegelingTijdelijkdeel gebruikt worden</t>
  </si>
  <si>
    <t>TPOD2479</t>
  </si>
  <si>
    <t>[NIET GEIMPLEMENTEERD] Als soortRegeling = 'Voorbeschermingsregels omgevingsverordening' dan MOET voor het instellings- of wijzigingsbesluit BesluitCompact gebruikt worden (zit al in TPOD2479)</t>
  </si>
  <si>
    <t>TPOD2480</t>
  </si>
  <si>
    <t>Als soortRegeling = 'Waterschapsverordening' dan MOET de eindverantwoordelijke van het besluit een waarde uit waardelijst 'Waterschap' zijn</t>
  </si>
  <si>
    <t>Bij %1 (&lt;label soortRegeling&gt;) moet de eindverantwoordelijke een waterschap zijn.</t>
  </si>
  <si>
    <t>TPOD2481</t>
  </si>
  <si>
    <t>TPOD2482</t>
  </si>
  <si>
    <t>[NIET GEIMPLEMENTEERD] Als soortRegeling = 'Waterschapsverordening' dan MOET voor het instellings- of wijzigingsbesluit BesluitCompact gebruikt worden</t>
  </si>
  <si>
    <t>Als soortRegeling = 'Toegangsbeperkingsbesluit' en eindverantwoordelijke van het besluit = waarde uit waardelijst 'Ministerie' dan MOET voor de regeling RegelingKlassiek of RegelingCompact  gebruikt worden</t>
  </si>
  <si>
    <t>Als soortRegeling = 'Toegangsbeperkingsbesluit' en eindverantwoordelijke van het besluit = waarde uit waardelijst 'Provincie' dan MOET voor de regeling RegelingCompact  gebruikt worden</t>
  </si>
  <si>
    <t xml:space="preserve">Deze wordt niet geïmplementeerd omdat TPOD2449 deze al afdwingt (RegelingCompact kan alleen binnen BesluitCompact worden gebruikt).
</t>
  </si>
  <si>
    <t>Als soortRegeling = 'Omgevingsplan' dan MOET voor de regeling RegelingCompact  gebruikt worden</t>
  </si>
  <si>
    <t xml:space="preserve">Deze wordt niet geïmplementeerd omdat TPOD2455 deze al afdwingt (RegelingCompact kan alleen binnen BesluitCompact worden gebruikt).
</t>
  </si>
  <si>
    <t xml:space="preserve">Deze wordt niet geïmplementeerd omdat TPOD2458 deze al afdwingt (RegelingVrijetekst kan alleen binnen BesluitCompact worden gebruikt).
</t>
  </si>
  <si>
    <t xml:space="preserve">Deze wordt niet geïmplementeerd omdat TPOD2460 deze al afdwingt (RegelingVrijetekst kan alleen binnen BesluitCompact worden gebruikt).
</t>
  </si>
  <si>
    <t xml:space="preserve">Deze wordt niet geïmplementeerd omdat TPOD2463 deze al afdwingt (RegelingVrijetekst kan alleen binnen BesluitCompact worden gebruikt).
</t>
  </si>
  <si>
    <t xml:space="preserve">Deze wordt niet geïmplementeerd omdat TPOD2466 deze al afdwingt (RegelingTijdelijkdeel kan alleen binnen BesluitCompact worden gebruikt).
</t>
  </si>
  <si>
    <t xml:space="preserve">Deze wordt niet geïmplementeerd omdat TPOD2469 deze al afdwingt (RegelingTijdelijkdeel kan alleen binnen BesluitCompact worden gebruikt).
</t>
  </si>
  <si>
    <t xml:space="preserve">Deze wordt niet geïmplementeerd omdat TPOD2472 deze al afdwingt (RegelingTijdelijkdeel kan alleen binnen BesluitCompact worden gebruikt).
</t>
  </si>
  <si>
    <t xml:space="preserve">Deze wordt niet geïmplementeerd omdat TPOD2475 deze al afdwingt (RegelingTijdelijkdeel kan alleen binnen BesluitCompact worden gebruikt).
</t>
  </si>
  <si>
    <t xml:space="preserve">Deze wordt niet geïmplementeerd omdat TPOD2478 deze al afdwingt (RegelingTijdelijkdeel kan alleen binnen BesluitCompact worden gebruikt).
</t>
  </si>
  <si>
    <t>Als soortRegeling = 'Waterschapsverordening' dan MOET voor de regeling RegelingCompact  gebruikt worden</t>
  </si>
  <si>
    <t xml:space="preserve">Deze wordt niet geïmplementeerd omdat TPOD2481 deze al afdwingt (RegelingCompact kan alleen binnen BesluitCompact worden gebruikt).
</t>
  </si>
  <si>
    <t>Geonovum validaties op soort regeling</t>
  </si>
  <si>
    <t>LVBB1042</t>
  </si>
  <si>
    <t>De aangeleverde zip MOET unieke bestandsnamen bevatten</t>
  </si>
  <si>
    <t>LVBB1575</t>
  </si>
  <si>
    <t>Het manifest.xml MOET unieke bestanden bevatten</t>
  </si>
  <si>
    <t>Een bestand in het manifest.xml is niet uniek en dat is niet toegestaan</t>
  </si>
  <si>
    <t>Publicatie die afgebroken moet worden MAG NIET gepubliceerd zijn</t>
  </si>
  <si>
    <t>Kennisgeving die afgebroken moet worden MAG NIET gepubliceerd zijn</t>
  </si>
  <si>
    <t>Besluit dat afgebroken moet worden mag geen regelingversie bevatten die al gepubliceerd is.</t>
  </si>
  <si>
    <t>De opdracht kan niet worden afgebroken. Regelingversie met akn %1 is al gepubliceerd.</t>
  </si>
  <si>
    <t>FRBR Expression (ACT)</t>
  </si>
  <si>
    <t>Besluit dat afgebroken moet worden mag geen informatieobject versie bevatten die al gepubliceerd is.</t>
  </si>
  <si>
    <t>De opdracht kan niet worden afgebroken. Informatieobject versie met join %1 is al gepubliceerd.</t>
  </si>
  <si>
    <t>FRBR Expression (JOIN)</t>
  </si>
  <si>
    <t>LVBB1576</t>
  </si>
  <si>
    <t>LVBB1577</t>
  </si>
  <si>
    <t>Besluit dat afgebroken moet worden mag geen regeling intrekken waarvan de intrekking al gepubliceerd is.</t>
  </si>
  <si>
    <t xml:space="preserve">Besluit dat afgebroken moet worden mag geen informatieobject intrekken waarvan de intrekking al gepubliceerd is. </t>
  </si>
  <si>
    <t>De opdracht kan niet worden afgebroken. Intrekking van regeling met akn %1 is al gepubliceerd.</t>
  </si>
  <si>
    <t xml:space="preserve">De opdracht kan niet worden afgebroken. Intrekking van informatieobject met join %1 is al gepubliceerd. </t>
  </si>
  <si>
    <t>FRBR WORK (ACT)</t>
  </si>
  <si>
    <t>FRBR WORK (JOIN)</t>
  </si>
  <si>
    <t>LVBB1578</t>
  </si>
  <si>
    <t>Afbreekopdracht kan niet worden verwerkt. Van de af te breken opdracht met idLevering %1 is de publicatie reeds gestart of gereed.
OF 
Afbreekopdracht kan niet worden verwerkt. Van de af te breken opdracht met idLevering %1 is de interne verwerking nog bezig. Probeer het later opnieuw.</t>
  </si>
  <si>
    <t>Een aanlevering van een kennisgeving met soort KennisgevingBesluitTermijnen MOET een procedureverloopmutatie  bevatten met het element "voegStappenToe", verwijderStappen of vervangStappen.</t>
  </si>
  <si>
    <t xml:space="preserve">[AanleveringKennisgeving - Controleer Procedureverloopmutatie] Geen voegStappenToe of verwijderStappen of vervangStappen aanwezig binnen Procedureverloopmutatie. </t>
  </si>
  <si>
    <t>PI20 S2
PI26 S5</t>
  </si>
  <si>
    <t>PI27.6</t>
  </si>
  <si>
    <t>IsTijdelijkDeelVan</t>
  </si>
  <si>
    <t>Alle bestanden, die genoemd zijn in manifest-bhkv.xml moeten aanwezig zijn in de aangeleverde zip</t>
  </si>
  <si>
    <t>Alle bestanden, die aanwezig zijn in de aangeleverde zip, moeten genoemd zijn in manifest-bhkv.xml</t>
  </si>
  <si>
    <t>Alleen dat gewijzigd in die PI26</t>
  </si>
  <si>
    <t>Zie e-mail Johan 22-12-2020 11:17.
Voor KG: Nw validatie (agv afbreken).
PI26 omschrijving regel gewijzigd</t>
  </si>
  <si>
    <t xml:space="preserve">Bij ValideerRegelingVersie en  RegistreerRegelingVersie moet de WTI eerst worden ingeladen.
</t>
  </si>
  <si>
    <t>PI25 S5</t>
  </si>
  <si>
    <t>User Story 155678: Validatieregel toevoegen - definitieve besluiten van decentrale overheden moeten een datum JWV hebben X3 en 
User Story 191518: [CDS] Controle op tijdstempel indien een besluit uitsluitend een intrekking bevat -uitbreiding validatie LVBB3518 en LVBB3519 X2 -uitbreiding validatie LVBB3518 en LVBB3519
regeltekst al opgeleverd met PI23/24</t>
  </si>
  <si>
    <t>User Story 155678: Validatieregel toevoegen - definitieve besluiten van decentrale overheden moeten een datum JWV hebben X3 en 
User Story 191518: [CDS] Controle op tijdstempel indien een besluit uitsluitend een intrekking bevat -uitbreiding validatie LVBB3518 en LVBB3519 X2t -uitbreiding validatie LVBB3518 en LVBB3519
regeltekst al opgeleverd met PI23/24</t>
  </si>
  <si>
    <t>PI26 S3</t>
  </si>
  <si>
    <t>De opdracht voldoet niet aan de technische eisen: Eén of meer bestandsnamen zijn niet uniek.
OF
De opdracht voldoet niet aan de technische eisen: Het bestand %1 in de aangeleverde %2 is niet uniek en dat is niet toegestaan</t>
  </si>
  <si>
    <t>Omdat Java niet om kon gaan met variabele twee meldingen van gemaakt. Een zonder variabelen. En een met variabelen voor CDS.</t>
  </si>
  <si>
    <t>PI24 S1
PI-26 S3</t>
  </si>
  <si>
    <t>PI23 S4 PI26.2</t>
  </si>
  <si>
    <t>Expressie-id besluit</t>
  </si>
  <si>
    <t>Work-id regeling of informatieobject</t>
  </si>
  <si>
    <t>Expressie-id regeling of informatieobject</t>
  </si>
  <si>
    <t>PI24 S8 PI26 S3 tekst gewijzigd</t>
  </si>
  <si>
    <t>PI22 S4 PI26 S6</t>
  </si>
  <si>
    <t>PI26 S6</t>
  </si>
  <si>
    <t>Terugtrekkingen in de consolidatieinformatie MOGEN NIET gebruikt worden</t>
  </si>
  <si>
    <t>LVBB4500</t>
  </si>
  <si>
    <t>Het is niet toegestaan terugtrekkingen in de consolidatieinformatie te gebruiken.</t>
  </si>
  <si>
    <t>LVBB5023</t>
  </si>
  <si>
    <t>De RegelingMutatie MAG GEEN toe te voegen wId's bevatten die reeds voorkomen in de was-versie</t>
  </si>
  <si>
    <t>LVBB5024</t>
  </si>
  <si>
    <t>LVBB5025</t>
  </si>
  <si>
    <t>De RegelingMutatie MAG GEEN te verwijderen wId's bevatten die niet voorkomen in de was-versie</t>
  </si>
  <si>
    <t>LVBB5026</t>
  </si>
  <si>
    <t>LVBB5027</t>
  </si>
  <si>
    <t>User Story 209169: Valideren op impliciete mutaties - LVBB5023 t/m LVBB5030</t>
  </si>
  <si>
    <t>LVBB4048</t>
  </si>
  <si>
    <t>Element %1 in de RegelingMetadata is gewijzigd. Dat mag niet.</t>
  </si>
  <si>
    <t xml:space="preserve">Element %1 in de InformatieobjectMetadata is gewijzigd. Dat mag niet.
</t>
  </si>
  <si>
    <t>PI27 S2</t>
  </si>
  <si>
    <t>LVBB1579</t>
  </si>
  <si>
    <t>Publicatieopdracht MAG NIET worden afgebroken als de wetstechnische informatie, die voortkomt uit deze opdracht, al gepubliceerd is</t>
  </si>
  <si>
    <t>De opdracht kan niet worden afgebroken. De wetstechnische informatie, die voortkomt uit de opdracht met oin %1 en idlevering %2, is al gepubliceerd</t>
  </si>
  <si>
    <t>OIN</t>
  </si>
  <si>
    <t>Zie User Story 195599: WTI schermen in Opera X5</t>
  </si>
  <si>
    <t>In de RegelingMutatie komen de volgende toe te voegen wIds reeds voor in de was-versie: %1. Hierdoor kan/kunnen de mutatie(s) niet worden uitgevoerd.</t>
  </si>
  <si>
    <t xml:space="preserve">In de RegelingMutatie komen de volgende te verwijderen wIds niet voor in de was-versie: %1. Hierdoor kan/kunnen de mutatie(s) niet worden uitgevoerd. </t>
  </si>
  <si>
    <t>De RegelingMutatie MAG GEEN impliciet toegevoegde wId's in de vervang-mutatie bevatten</t>
  </si>
  <si>
    <t xml:space="preserve">Bij verwerking van de RegelingMutatie komen de volgende impliciet toegevoegde wIds voor in de wordt-versie: %1. Hierdoor kan/kunnen de mutatie(s) niet worden uitgevoerd. </t>
  </si>
  <si>
    <t>De RegelingMutatie MAG GEEN impliciet verwijderde wId's in de vervang-mutatie of verwijder-mutatie bevatten</t>
  </si>
  <si>
    <t>Bij verwerking van de RegelingMutatie komen de volgende impliciet verwijderde wIds voor in de wordt-versie: %1. Hierdoor kan/kunnen de mutatie(s) niet worden uitgevoerd.</t>
  </si>
  <si>
    <t>Voor KG: Nieuw n.a.v. procedureverloopmutatie (zie US99205 + Confluence pageId=17879136) Op 5-12-2022 'Beschrijving' aangepast, omdat rule niet overeen kwam met de melding.
Zie Bug 210990: LVBB4750 onterecht, het moet toegestaan worden dat besluit en kennisgeving dezelfde bekendOp in procedureverloop(mutatie) hebben X2</t>
  </si>
  <si>
    <t>LVBB5028</t>
  </si>
  <si>
    <t>LVBB5029</t>
  </si>
  <si>
    <t>LVBB5030</t>
  </si>
  <si>
    <t>De RegelingMutatie MAG GEEN impliciet toegevoegde ouder-elementen in de vervang-mutatie of voegtoe-mutatie bevatten</t>
  </si>
  <si>
    <t>In de RegelingMutatie worden de volgende wIds als context gebruikt,  maar komen niet voor in de was-versie en worden ook niet toegevoegd: %1. Hierdoor kan/kunnen de mutatie(s) niet worden uitgevoerd.</t>
  </si>
  <si>
    <t>Bij het verwerken van mutaties heeft een Vervang / Voegtoe mutatie een context %1, die op dat moment geen parent heeft. Hierdoor kan/kunnen de mutatie(s) niet worden uitgevoerd.</t>
  </si>
  <si>
    <t>De @context in de RegelingMutatie MOET bestaan in de wordt-versie</t>
  </si>
  <si>
    <t>De RegelingMutatie MAG GEEN kind-elementen in de vervang-mutatie of verwijder-mutatie gebruiken die niet voorkomen in de was-versie</t>
  </si>
  <si>
    <t>Een wId die als @context wordt gebruikt in de RegelingMutatie MAG NIET ook worden verwijderd in dezelfde RegelingMutatie</t>
  </si>
  <si>
    <t>Gewijzigd in User Story 214828: Regelingtype van validatie TPOD2441 aanpassen</t>
  </si>
  <si>
    <t>User Story 211126: [CDS] De datum bekendmaking MOET een werkdag zijn X2</t>
  </si>
  <si>
    <t>LVBB1519</t>
  </si>
  <si>
    <t>De datum bekendmaking MOET een werkdag zijn</t>
  </si>
  <si>
    <t>[Opdracht- Controleer Inhoud Datum Bekendmaking] Datum bekendmaking %1 moet een werkdag zijn</t>
  </si>
  <si>
    <t>LVBB5032</t>
  </si>
  <si>
    <t>De RegelingMutatie MAG GEEN vervang met een verplaatsing ten opzichte van zichzelf bevatten.</t>
  </si>
  <si>
    <t>wiId</t>
  </si>
  <si>
    <t>LVBB5033</t>
  </si>
  <si>
    <t>Bij verwerking van de RegelingMutatie is voor de volgende wIds geen plaats te bepalen in de wordt-versie: %1. Hierdoor kan/kunnen de mutatie(s) niet worden uitgevoerd.</t>
  </si>
  <si>
    <t>De RegelingMutatie MAG geen overlappende vervang-mutaties bevatten zonder context.</t>
  </si>
  <si>
    <t>Zie e-mail Johan 23-12-2021 9:30. TFS 141786
User Story 209169: [CDS] Verwerken mutaties en valideren op impliciete mutaties - LVBB5023 t/m LVBB5030 + LVBB5032 + LVBB5033 X3 kleine tekstuele wijziging in melding vervang of verwijder opdracht</t>
  </si>
  <si>
    <t>In de RegelingMutatie wordt in een vervang een verplaatsing of in een voegtoe een toevoeging ten opzichte van zichzelf gedaan voor wIds: %1. Hierdoor kan/kunnen de mutatie(s) niet worden uitgevoerd.</t>
  </si>
  <si>
    <t>PI27 S1</t>
  </si>
  <si>
    <t>PI14 S1-5 PI27 S1</t>
  </si>
  <si>
    <t>Ja, toegevoegd</t>
  </si>
  <si>
    <t>User Story 202750: Besluit dat afgebroken moet worden mag geen regeling of informatieobject intrekken waarvan de intrekking al gepubliceerd is X3</t>
  </si>
  <si>
    <t>User Story 202050: [CDS] Toevoegen LVBB1575: Het manifest.xml MOET unieke bestanden bevatten X1</t>
  </si>
  <si>
    <t>User Story 147649: [CDS] Afbreken moet niet mogelijk zijn als XPO van af te breken opdracht fout bevat X3</t>
  </si>
  <si>
    <t>PI16 S5-7 PI27 S4</t>
  </si>
  <si>
    <t>Ja, gewijzigd</t>
  </si>
  <si>
    <t xml:space="preserve">Alleen voor de eerste kennisgeving bij een besluit mag dezelfde combinatie datum-bekend-op %1 en datum-ontvangen-op (verwerkingsdatum LVBB) worden gebruikt. De eventueel daaropvolgende kennisgevingen moeten een latere combinatie datum-bekend-op %1 en datum-ontvangen-op hebben. </t>
  </si>
  <si>
    <t>De aangeleverde kennisgeving kan niet verwerkt worden omdat er al een kennisgeving met deze combinatie van datum-bekend-op %1 en datum-ontvangen-op %2 aanwezig is bij dit besluit in de LVBB. OF 
De aangeleverde kennisgeving kan niet verwerkt worden omdat deze een vroegere datum-bekend-op %1 heeft dan het  eerder aangeleverde besluit of een kennisgeving.</t>
  </si>
  <si>
    <t>PI26 S1 PI27.4.1</t>
  </si>
  <si>
    <t>User Story 205286: Regelingmetadata (en/of InformatieobjectMetadata) overschrijven n.a.v. definitief wijzigingsbesluit (incl. citeertitel) X5</t>
  </si>
  <si>
    <t>PI21 S5
PI29&lt;?&gt;</t>
  </si>
  <si>
    <t>Zie e-mail Johan 6-10-2020 17:02, zie User Story 182099: Validaties toevoegen dat regelingen, informatie-objecten en OW-objecten "in ontwerp" NIET gemuteerd mogen worden X5
regeltekst al opgeleverd met PI23/24
User Story 182099: [CDS] LVBB5013 LVBB5022 LVBB5900 Validaties toevoegen dat regelingen, informatie-objecten en OW-objecten "in ontwerp" NIET gemuteerd mogen worden X1</t>
  </si>
  <si>
    <t>Als soortRegeling = 'Instructie' dan MOET voor de regeling RegelingVrijetekst gebruikt worden</t>
  </si>
  <si>
    <t>Ja, gitlab is al gewijzigd</t>
  </si>
  <si>
    <t>OUD Voor regelingversie %1 is er een vervang opdracht waarbij de inhoud van het attribuut 'wat' %2 niet gelijk is aan het wId %3 van het te vervangen element
NIEUW Voor regelingversie %1 is er een vervang of verwijder opdracht waarbij de inhoud van het attribuut 'wat' %2 niet gelijk is aan het wId %3 van het te vervangen element</t>
  </si>
  <si>
    <t>Ja, melding tekstueel te wijzigen</t>
  </si>
  <si>
    <r>
      <t xml:space="preserve">PI16 S4
</t>
    </r>
    <r>
      <rPr>
        <strike/>
        <sz val="11"/>
        <color theme="1"/>
        <rFont val="Calibri (Body)"/>
      </rPr>
      <t>PI14 S1-5</t>
    </r>
    <r>
      <rPr>
        <sz val="11"/>
        <color theme="1"/>
        <rFont val="Calibri (Body)"/>
      </rPr>
      <t xml:space="preserve"> PI27 S1</t>
    </r>
  </si>
  <si>
    <t>LVBB4049</t>
  </si>
  <si>
    <t>LVBB4050</t>
  </si>
  <si>
    <t>JOIN ID</t>
  </si>
  <si>
    <t xml:space="preserve">AKN ACT </t>
  </si>
  <si>
    <t>Bug 224627: Bij foute opvolger moet geen interne fout worden gegeven</t>
  </si>
  <si>
    <t>Een besluit MAG GEEN nieuwe expressie(s) voor een reeds ingetrokken informatieobject bevatten.</t>
  </si>
  <si>
    <t>De opdracht kan niet worden verwerkt. Informatieobject %1 is reeds ingetrokken.</t>
  </si>
  <si>
    <t>JOIN id</t>
  </si>
  <si>
    <t>LVBB4051</t>
  </si>
  <si>
    <t>JOIN ID (expression)</t>
  </si>
  <si>
    <t>JOIN ID (work)</t>
  </si>
  <si>
    <t xml:space="preserve">AKN ID (expression)  </t>
  </si>
  <si>
    <t xml:space="preserve">AKN ID (work)  </t>
  </si>
  <si>
    <t>LVBB1580</t>
  </si>
  <si>
    <t>JWV datum</t>
  </si>
  <si>
    <t xml:space="preserve">datum bekendmaking </t>
  </si>
  <si>
    <t>Procedureverloop bij ontwerpbesluit is optioneel. Dan ontbreekt een datum bekendOp. Indien later een kennisgeving wordt aangeleverd, dan kan niet gerefereerd worden naar de bekendOp van het besluit. Want de procedureverloop van het besluit (dus ook  datum bekendOp ontbreekt.</t>
  </si>
  <si>
    <t>Het element opvolgerVan binnen InformatieObjectMetadata MOET verwijzen naar een bestaand informatieobject</t>
  </si>
  <si>
    <t>Het element opvolgerVan binnen RegelingMetadata MOET verwijzen naar een bestaande regeling</t>
  </si>
  <si>
    <t>LVBB4054</t>
  </si>
  <si>
    <t>Het element opvolgerVan binnen InformatieObjectMetadata MAG enkel gebruikt worden bij een TeConsolideren InformatieObject</t>
  </si>
  <si>
    <t>Deze rule is in 1.4.0 aangepast. In 1.3.0 is het in de overrides opgelost.</t>
  </si>
  <si>
    <t>Verwijderd, omdat dit dezelfde BR is als STOP2023. Wel nog steeds zichtbaar op de site onder 1.3.0. In 1.4.0 niet meer zichtbaar</t>
  </si>
  <si>
    <t xml:space="preserve"> 06-06-2024 Johan geeft aan dat deze melding verschijnt zodra je een regeling die al ingetrokken is opnieuw wil intrekken.</t>
  </si>
  <si>
    <t>LVBB4052</t>
  </si>
  <si>
    <t>Een besluit MAG GEEN nieuwe expressie(s) voor een reeds ingetrokken regeling bevatten.</t>
  </si>
  <si>
    <t>Bug 224218: [CDS] Verhinderen dat nieuwe expressie voor ingetrokken cio opgevoerd kan worden. X2</t>
  </si>
  <si>
    <t>De opdracht kan niet worden verwerkt. Regeling %1 is reeds ingetrokken.</t>
  </si>
  <si>
    <t>PI29 S5</t>
  </si>
  <si>
    <t>User Story 205286: Regelingmetadata (en/of InformatieobjectMetadata) overschrijven n.a.v. definitief wijzigingsbesluit (incl. citeertitel) X5
User Story 230659: [CDS] 'Maker' uit de RegelingMetadata en InformatieobjectMetadata kan worden overschreven met een definitief wijzigingsbesluit X2</t>
  </si>
  <si>
    <t>PI29 S5
PI30 S2</t>
  </si>
  <si>
    <t>Ja (nw)</t>
  </si>
  <si>
    <t>Ja (gewijzigd)</t>
  </si>
  <si>
    <t>Ja (tekstuele wijziging)</t>
  </si>
  <si>
    <t>PI16 S2 PI29 S2</t>
  </si>
  <si>
    <t>PI30.6</t>
  </si>
  <si>
    <t>De publicatieopdracht MAG NIET niet worden afgebroken omdat de interne verwerking nog bezig is OF reeds is verwerkt.</t>
  </si>
  <si>
    <t>Verwijderd</t>
  </si>
  <si>
    <t>PI13 S5-6 PI29 S2</t>
  </si>
  <si>
    <t>PI13 S1-4 PI29 S2</t>
  </si>
  <si>
    <t>User Story 209169: Verwerken mutaties en valideren op impliciete mutaties - LVBB5023 t/m LVBB5033 
LVBB5002 en LVBB5010 vervallen en worden vervangen door LVBB5023 t/m LVBB5033</t>
  </si>
  <si>
    <t>Zie fix van BUG141786.
Mogelijk zal deze validatie in A''' worden overgenomen door een schematron-controle. 
User Story 209169: Verwerken mutaties en valideren op impliciete mutaties - LVBB5023 t/m LVBB5027
LVBB5002 en LVBB5010 vervallen en worden vervangen door LVBB5023 t/m LVBB5033</t>
  </si>
  <si>
    <t>PI24 S1 PI29 S5</t>
  </si>
  <si>
    <t>In de RegelingMetadata bevat element opvolgerVan een verwijzing naar een niet bestaande regeling: %1. Dat mag niet.</t>
  </si>
  <si>
    <t>In de InformatieObjectMetadata bevat element opvolgerVan een verwijzing naar een niet bestaand informatieobject: %1. Dat mag niet.</t>
  </si>
  <si>
    <t>Het content-type van het meegeleverd bestand bij de IO MOET  'application/pdf' of 'application/gml+xml' zijn. Het opgegeven content-type moet overeenkomen met de inhoud van het bestand.</t>
  </si>
  <si>
    <t>Binnen de RegelingMutatie heeft de verwijder / vervang mutatie 
voor wId %1 de volgende wIds die niet als child voor deze wId in de was-versie voorkomen: %2. Hierdoor kan/kunnen de mutatie(s) niet worden uitgevoerd.</t>
  </si>
  <si>
    <t>In de RegelingMutatie hebben de volgende wIds geen parent in de wordt-versie: %1. Hierdoor kan/kunnen de mutatie(s) niet worden uitgevoerd. worden uitgevoerd.</t>
  </si>
  <si>
    <t>In LVBB1008 wordt ook gecontroleerd op ongeldige karakters in de bestandsnaam en deze validatie gaat eerder af.Bestandsnaam mag bevatten: 0-9, a-z, A-Z, -_
Op 21/06/24 deed Roxit een melding KOOP24062451 dat zij deze fout kregen. Toen heb ik met Jurgen uitgezocht dat de volgende karakters gebruikt mogen worden:
alle hoofdletters (A-Z)
alle kleine letters (a-z)
alle cijfers (0-9)
underscore (_)
backslash (\)
dash (-)
punt (.)
Dus diakrieten zijn niet toegestaan</t>
  </si>
  <si>
    <t>LVBB4055</t>
  </si>
  <si>
    <t>LVBB4056</t>
  </si>
  <si>
    <t xml:space="preserve"> Opvolging
SoortRegeling
</t>
  </si>
  <si>
    <t>De volgende elementen binnen RegelingMetadata MOGEN NIET worden gewijzigd: 
Opvolging
SoortRegeling</t>
  </si>
  <si>
    <t>De volgende elementen binnen InformatieobjectMetadata MOGEN NIET worden gewijzigd:
FormaatInformatieobject
Opvolging
Publicatieinstructie</t>
  </si>
  <si>
    <t xml:space="preserve">FormaatInformatieobject
Opvolging
Publicatieinstructie
</t>
  </si>
  <si>
    <t>De eindverantwoordelijke binnen RegelingMetadata MAG ALLEEN binnen dezelfde groep worden aangepast.</t>
  </si>
  <si>
    <t>De eindverantwoordelijke binnen InformatieObjectMetadata MAG ALLEEN binnen dezelfde groep worden aangepast.</t>
  </si>
  <si>
    <t>De eindverantwoordelijke in de RegelingMetadata is gewijzigd naar een andere groep. Dat mag niet.</t>
  </si>
  <si>
    <t>De eindverantwoordelijke in de InformatieObjectMetadata is gewijzigd naar een andere groep. Dat mag niet.</t>
  </si>
  <si>
    <t>Wanneer uitlevering =&gt; B release.
Arjan in e-mail 17-9-2021 17.41: twee BHKV bestanden nodig: of een GIO locatiegroepen heeft staat in de GIO.gml, evt. symbolisatie in GIO.xml
Overlegd met Arjan op 3-9-2024: dit zijn rules die al voor 1.3 gelden. Kan niet in een schematron, moet een LVBB rule vorkomen. US maken.--&gt;US25352</t>
  </si>
  <si>
    <r>
      <t>PI16 S3-4</t>
    </r>
    <r>
      <rPr>
        <b/>
        <strike/>
        <sz val="11"/>
        <rFont val="Calibri"/>
        <family val="2"/>
        <scheme val="minor"/>
      </rPr>
      <t xml:space="preserve"> + PI20 S2</t>
    </r>
  </si>
  <si>
    <t>PI31.6</t>
  </si>
  <si>
    <t>[Manifest-OW - Controleer WorkIDRegeling] Waarde van type %1 binnen %2 is niet gelijk aan %3</t>
  </si>
  <si>
    <t>Een aangeleverd manifest-ow.xml moet voldoen aan de eisen van het schema van de STOP-standaard</t>
  </si>
  <si>
    <t>Fouten in schema bij Manifest-OW</t>
  </si>
  <si>
    <t>Afgeleid van LVBB1008, LVBB1015.
zie US245101 zowel beschrijving al melding aangepast (10-09-2024 Yilmaz)</t>
  </si>
  <si>
    <t>LVBB1043</t>
  </si>
  <si>
    <t xml:space="preserve"> In de aangeleverde doorleveren regelingversie zip MOET aanwezig zijn: consolidaties.xml, manifest.xml, manifest-ow.xml. Verder MOGEN ALLEEN ow-data.xml, GIO's (xml+gml) en afbeeldingen aanwezig zijn.</t>
  </si>
  <si>
    <t>In de aangeleverde doorleveren regelingversie zip zijn niet toegestane bestanden aanwezig: bestand %1"</t>
  </si>
  <si>
    <t>LVBB1044</t>
  </si>
  <si>
    <t>Bug 246849
: [CDS] Nieuwe validatie LVBB1044: Verhinderen dat losse gml's of pdf's in de aanlevering kunnen staan</t>
  </si>
  <si>
    <t>Bij een PDF of GML bestand MOET een bijbehorend XML bestand worden aangeleverd</t>
  </si>
  <si>
    <t>In de aangeleverde zip ontbreken de XML bestanden bij: bestand %1</t>
  </si>
  <si>
    <t>User Story 172845: Validaties toevoegen: Bij een directe mutatie mag een manifest-ow maar 1 doel/regeling hebben X1
Verwijderd nav User Story 230964: [JAVA] Verwijderen verwerking (valideren) directe mutatie uit LVBB J5</t>
  </si>
  <si>
    <t>Zie e-mail Johan 9-7-2020 13:36 (voor reguliere check) + Teams-chat met Peter Kester 17-2-2022 17.00-17.30 (voor check via Bruidsschat-
Verwijderd nav User Story 230964: [JAVA] Verwijderen verwerking (valideren) directe mutatie uit LVBB J5</t>
  </si>
  <si>
    <t>Niet verwijderd, omdat dit geen dubbeling is met TPOD0930!
=&gt; LVBB3003 blijft!
17-9-2024 Yilmaz: Verwijderd nav User Story 251870: Verwijderen resterende validaties (LVBB3002, LVBB3011 en LVBB3012) nav vereenvoudiging koppelvlak X2</t>
  </si>
  <si>
    <t>17-9-2024 Yilmaz: Verwijderd nav User Story 251870: Verwijderen resterende validaties (LVBB3002, LVBB3011 en LVBB3012) nav vereenvoudiging koppelvlak X2</t>
  </si>
  <si>
    <t>Zie e-mail Johan 14-10-2020 8:50
(oneven = incompleet paar)
17-9-2024 Yilmaz: Verwijderd nav User Story 251870: Verwijderen resterende validaties (LVBB3002, LVBB3011 en LVBB3012) nav vereenvoudiging koppelvlak X2</t>
  </si>
  <si>
    <t>Zie e-mail Peter Kester 12-11-2020 11:59
17-9-2024 Yilmaz: Verwijderd nav User Story 251870: Verwijderen resterende validaties (LVBB3002, LVBB3011 en LVBB3012) nav vereenvoudiging koppelvlak X2</t>
  </si>
  <si>
    <t>JOIN ID doel</t>
  </si>
  <si>
    <t>JWV datum (uit DB)</t>
  </si>
  <si>
    <t>LVBB4805</t>
  </si>
  <si>
    <t>Bug 251231: Gebruikt hetzelfde doel bij meerdere definitieve regelingversies leidt tot fouten bij aanmaken wti</t>
  </si>
  <si>
    <t>Een besluit MAG NIET een doel bevatten dat reeds een datum inwerkingtreding heeft.</t>
  </si>
  <si>
    <t>2+3</t>
  </si>
  <si>
    <t>Regisseur validaties</t>
  </si>
  <si>
    <t>Pre-validaties opera</t>
  </si>
  <si>
    <t>Grote opera validatie</t>
  </si>
  <si>
    <t>Zie voor details: https://confluence-koop.overheid.nl/pages/viewpage.action?pageId=50183277</t>
  </si>
  <si>
    <t>Legenda</t>
  </si>
  <si>
    <t>1+2</t>
  </si>
  <si>
    <t xml:space="preserve">PI22 S4 </t>
  </si>
  <si>
    <t>31-10-2024 Yilmaz: deze was logisch verwijderd, maar bestaat nog steeds in de code en wordt gewoon getriggerd. Daarom VM aangepast naar een actieve rule.</t>
  </si>
  <si>
    <t>Het besluit kan niet worden verwerkt. Het doel (%1) in aangeleverd besluit heeft reeds een datum inwerkingtreding (%2) n.a.v. besluit (%3).</t>
  </si>
  <si>
    <t>De datum juridisch-werkend-vanaf MAG niet later zijn dan 90 dagen na datum bekendmaking.</t>
  </si>
  <si>
    <t>Uitgezet nav: User Story 258571: Uitzetten OW-manifest gerelateerde validaties binnen LVBB (omdat OZON deze uitvoert) X2</t>
  </si>
  <si>
    <t>De opdracht voldoet niet aan de technische eisen: idLevering is niet uniek</t>
  </si>
  <si>
    <t>Was eerder validatie in LVBB-BHKV (Regisseur). Nu in LVBB-PUB (OPeRA). Moet tzt ander Id krijgen. Vooralsnog Id aangehouden.Nav Bug 260051: Omschrijving terugmelding (LVBB1012) komt niet overeen met omschrijving in validatie matrix de melding aangepast.</t>
  </si>
  <si>
    <t>Verwijderd, vervangen</t>
  </si>
  <si>
    <t>Informatie-object %1 heeft bestand %2 met onjuist content-type %3 OF
XML/GML/PDF/IMAGE bestand %1 in manifest heeft onjuist content-type %2 OF
Meer dan %1 XML/GML/PDF/IMAGE bestanden hebben onjuist content-type %2. Dit zijn de eerste %3: %4 </t>
  </si>
  <si>
    <t>PI31 S1</t>
  </si>
  <si>
    <t>De InformatieObjectMetadata van PDF %1 met publicatieinstructie: 'AlleenBekendTeMaken' bevat element opvolgerVan. Dat mag niet.</t>
  </si>
  <si>
    <t>PI30 S6</t>
  </si>
  <si>
    <t>PI12 S1-4, PI20 S1 PI31 S5</t>
  </si>
  <si>
    <t>PI19 S3 PI31 S5</t>
  </si>
  <si>
    <t>PI17 S2 + PI21 S6 PI31 S4</t>
  </si>
  <si>
    <t>Bestand manifest-ow.xml MOET aanwezig zijn in het aangeleverde zip-bestand bij:
- &lt;validatieOpdracht&gt; van een besluit;
- &lt;publicatieOpdracht&gt; van een besluit.</t>
  </si>
  <si>
    <t>PI15 S1, PI21 S3 PI31 S4</t>
  </si>
  <si>
    <t>PI23 S5 PI31 S4</t>
  </si>
  <si>
    <t>PI31 S5</t>
  </si>
  <si>
    <t>Verwijderd, OZON doet dit</t>
  </si>
  <si>
    <t>Verwijderd, Ozon doet dit</t>
  </si>
  <si>
    <t>User Story 199061: [TEAM] [Vereenvoudiging koppelvlak] LVBB roept de OW-validatieservice niet meer aan (OZON wel) [geen punten]</t>
  </si>
  <si>
    <t>PI16 S3 PI31 S3</t>
  </si>
  <si>
    <t>Zie e-mail Johan 17-2-2021 9:34  
Mail Johan 27-08-2024 nav vereenvoudiging koppelvlak (is dus nergens in een US opgenomen) validatie is verwijderd.</t>
  </si>
  <si>
    <t>PI17 S3 PI31 S3</t>
  </si>
  <si>
    <t>expressie-id regeling of informatieobject</t>
  </si>
  <si>
    <t>PI32 S3</t>
  </si>
  <si>
    <t>Ja, melding tekstueel gewijzigd</t>
  </si>
  <si>
    <t>PI12 S1-4 PI32 S6</t>
  </si>
  <si>
    <t xml:space="preserve">Afgeleid van LVBB1024.
Is dit net als voor manifest-ow.xml een tijdelijke validatie </t>
  </si>
  <si>
    <t>Afgeleid van LVBB1010.
Een soortgelijke validatie ontbreekt voor manifest-ow.xml. 10-08-22 Johan: validatie zit er niet in
20-6-2023 Yil+Bri denken dat het idd niet geimplemeteerd is.</t>
  </si>
  <si>
    <t xml:space="preserve">In PI17:
- Martijn: Moet worden hernoemd en opgenomen in BHKV-schematron!
- Johan: Validatie voor zowel opdracht als aanleverbesluit.
</t>
  </si>
  <si>
    <t>Discussie: vandaag mag ook niet, zie US131068 behandeld in Refinement 15/7. BM 21/9: dtaum bekendmaking moet in de toekomst liggen, tekst aangepast.</t>
  </si>
  <si>
    <t xml:space="preserve">Verschil met LVBB2514 </t>
  </si>
  <si>
    <t>Eerder is aangegeven, dat er verschillende meldingen zijn. Nu 1 algemene. Vervangt deze ene algemene melding de verschillende meldingen</t>
  </si>
  <si>
    <t>LVBB-validatie komt niet voor in gegenereerd Excel-sheet. Is validatie vervallen</t>
  </si>
  <si>
    <t xml:space="preserve">Ter sprake geweest i.o.m. Martijn. Check met PR34 over noodzaak </t>
  </si>
  <si>
    <t xml:space="preserve">Zie e-mail Bob 2-7-2020 12:12 (met verzoek om extra validatie voor niet (meer) ondersteunde STOP-versie. Was in US95368 opgenomen ter realisatie. Gepauzeerd. Ws na BF concurrent versioning weer ter realisatie </t>
  </si>
  <si>
    <t xml:space="preserve">Meldingstekst is door PR34 gewijzigd </t>
  </si>
  <si>
    <t xml:space="preserve">Respons PR34 2011-11-16 over verbetervoorstel: "Geen ID toegevoegd. Besluit wel gewijzigd in kennisgeving. Gaat om officiele publicatie metadata = output van de LVBB, zal ongetwijfeld goed zijn. Schematron/BR op aanlevering kennisgeving heeft meer nut."
=&gt; LVBB-meldingstekst ALSNOG verbeteren </t>
  </si>
  <si>
    <t>Was STOP3219 (deel 2).
Meldingstekst is door PR34 gewijzigd</t>
  </si>
  <si>
    <t xml:space="preserve">Was STOP6009. Daarvoor STOP7400.
Meldingstekst is door PR34 gewijzigd </t>
  </si>
  <si>
    <t>Was STOP6010. Daarvoor STOP7401.
Meldingstekst is door PR34 gewijzigd</t>
  </si>
  <si>
    <t>Was STOP6011. Daarvoor STOP7904.
Meldingstekst is door PR34 gewijzigd</t>
  </si>
  <si>
    <t>Aangepast in kruisvalidatie-spec (actie Richard)</t>
  </si>
  <si>
    <t xml:space="preserve">Aangepast in kruisvalidatie-spec (actie Richard) </t>
  </si>
  <si>
    <t>Aangepast in kruisvalidatie-spec (actie Richard) 
Verbetervoorstel meldingstekst: "De OW-annotatie met wId &lt;wId&gt; refereert in de regeling &lt;akn-Id regeling&gt; met doel &lt;join-Id doel&gt; naar een Artikel met leden"</t>
  </si>
  <si>
    <t xml:space="preserve">Moet 'Regeling %1' expliciter aangegeven worden met 'In te trekken regeling %1' </t>
  </si>
  <si>
    <t xml:space="preserve">%1 = "besluit". Ook andere waarden  </t>
  </si>
  <si>
    <t>Element &lt;var naam="element"/&gt; met wordt='&lt;var naam="wordt"/&gt;' en componentnaam='&lt;var naam="component"/&gt;' bevat naast tekst:VervangRegeling ook andere mutaties. Dit is niet toegestaan. Zorg dat &lt;var naam="element"/&gt; òf tekst:VervangRegeling bevat òf een of meer tekst:VoegToe, tekst:Vervang, tekst:VervangKop of tekst:Verwijder.</t>
  </si>
  <si>
    <t xml:space="preserve">Fouten in schema bij AanleveringBesluit was in 'lvbb-stop-aanlevering.xsd'. Die van AanleveringKennisgeving ook in 'lvbb-stop-aanlevering.xsd' </t>
  </si>
  <si>
    <t>Fouten in schema bij AanleveringBesluit was in 'lvbb-stop-aanlevering.xsd'. Die van AanleveringKennisgeving ook in 'lvbb-stop-aanlevering.xsd'</t>
  </si>
  <si>
    <t xml:space="preserve">Voorheen 3 meldingen. Nu slechts 1 </t>
  </si>
  <si>
    <t>Het element &lt;var naam="element"/&gt; wordt niet langer ondersteund. Verwijder &lt;var naam="element"/&gt;.</t>
  </si>
  <si>
    <t>Het element &lt;var naam="element"/&gt; komt voor binnen &lt;var naam="parent"/&gt;. Dit mag niet omdat dit in de volgende versie van STOP vervalt. Verwijder &lt;var naam="element"/&gt; binnen &lt;var naam="parent"/&gt; (zoek op eId='&lt;var naam="ancestor-eId"/&gt;').</t>
  </si>
  <si>
    <t>Het element &lt;var naam="element"/&gt; met id='&lt;var naam="id"/&gt; heeft als type='&lt;var naam="type"/&gt;'. Dat mag niet omdat dit type in de volgende versie van STOP vervalt. Verander @type in 'voet' of als de Noot in een tabel staat in 'tabel'.</t>
  </si>
  <si>
    <t>Het element tekst:NootNummer binnen het element &lt;var naam="element"/&gt; met id='&lt;var naam="id"/&gt; ontbreekt in de aanlevering, dat mag niet omdat deze waarde in de volgende versie van STOP verplicht wordt. Voeg tekst:NootNummer toe aan &lt;var naam="element"/&gt; met id='&lt;var naam="id"/&gt;.</t>
  </si>
  <si>
    <t>Het element &lt;var naam="element"/&gt; met eId='&lt;var naam="eId"/&gt; binnen &lt;var naam="parent"/&gt; wordt niet langer ondersteund. Plaats tekst:Toelichting om &lt;var naam="element"/&gt;.</t>
  </si>
  <si>
    <t xml:space="preserve">Eerder is aangegeven, dat join-id van GIO op werkniveau tussen de 4e '/' en de 5e '/' leeg is. Nu is dit "brp-code van de eindverantwoordelijke in join". Moet hier "van GIO op werkniveau" aan toegevoegd [v1.1.0] worden </t>
  </si>
  <si>
    <t>Zie e-mail Johan 30-9-2020 17:29
=&gt; Vervangen door LVBB5009  Mail Johan 1-9-2022; deze validatie bestaat nog</t>
  </si>
  <si>
    <t xml:space="preserve">Voor KG: Nw validatie. Meldingstekst wijzigen in "Het besluit met AKN-id %1 (benoemd in de Kennisgeving in 'mededelingOver') is niet aanwezig in de LVBB" </t>
  </si>
  <si>
    <t>Zie Teams-chat en zie ook schematron-validatie BHKV1002.
Meldingstekst nog te verbeteren in:
"InformatieObject is niet aanwezig in de LVBB-database (CDS), maar wel in [soort aanlevering %1] (met referentie [IO-referentie %2])"
Moet hier [oin]+[id-levering] nog bij</t>
  </si>
  <si>
    <t xml:space="preserve">Zie Teams-chat 6 oktober 2021 met Peter Kester. 
Implementatie LVBB4761 direct vanuit STOP1320? Of via BHKV1057 </t>
  </si>
  <si>
    <t xml:space="preserve">lvbb-stop-uitlevering.xsd </t>
  </si>
  <si>
    <t xml:space="preserve">BHKV1027 =&gt; Is verwijderd =&gt; LVBBxxxx
Arjan in e-mail 17-9-2021 17.41: STOP2053 kan vervallen, bijbehorende BHKV1027 is wel vervallen: Validaties gaan van tekst naar metadata. </t>
  </si>
  <si>
    <t xml:space="preserve">BHKV1028 =&gt; Is verwijderd =&gt; LVBBxxxx
Arjan in e-mail 17-9-2021 17.41: voor RegelingTijdelijkDeel
=&gt; BHKV1028 in januari 2022 weer terug </t>
  </si>
  <si>
    <t xml:space="preserve">Implementatie LVBB4761 direct vanuit STOP1320? Of via BHKV1057 </t>
  </si>
  <si>
    <t xml:space="preserve">Meldingstekst nog te verbeteren </t>
  </si>
  <si>
    <t>Nieuwe (in PI19 gerealiseerde) validatie</t>
  </si>
  <si>
    <t xml:space="preserve">LVBB-validatie komt niet voor in gegenereerd Excel-sheet. Is validatie vervallen </t>
  </si>
  <si>
    <t xml:space="preserve">%1 = "besluit". Ook andere waarden </t>
  </si>
  <si>
    <t xml:space="preserve">Nieuwe (in PI17 gerealiseerde) validatie </t>
  </si>
  <si>
    <t xml:space="preserve">%3 = "doc". Ook andere waarden  </t>
  </si>
  <si>
    <t xml:space="preserve">%3 = "bill". Ook andere waarden  </t>
  </si>
  <si>
    <t xml:space="preserve">Nieuwe (nog te realiseren) validatie </t>
  </si>
  <si>
    <t>PI13 S1-3 PI32 S7 uitgezet</t>
  </si>
  <si>
    <t>PI12 S5-6 PI32 S7 uitgezet</t>
  </si>
  <si>
    <t>PI32.7</t>
  </si>
  <si>
    <t>PI14 S1-5 PI32 S7 uitgezet</t>
  </si>
  <si>
    <t>PI13 S1-4 PI29 S5 verwijderd</t>
  </si>
  <si>
    <t>PI16 S4-7 PI29 S5 verwijderd</t>
  </si>
  <si>
    <t>PI16 S4-7, 
PI19 S5, PI21 S2 PI29 S5 verwijderd</t>
  </si>
  <si>
    <t>PI12 S5-6 PI32 S2 uitgezet</t>
  </si>
  <si>
    <t>PI16 S1 PI32 S2</t>
  </si>
  <si>
    <t>PI16 S4  PI32 S2</t>
  </si>
  <si>
    <t>Nee, verwijderd</t>
  </si>
  <si>
    <r>
      <t xml:space="preserve">Informatie-object met join %1 heeft geen datum juridisch werkend vanaf
</t>
    </r>
    <r>
      <rPr>
        <sz val="11"/>
        <color theme="1"/>
        <rFont val="Calibri (Body)"/>
      </rPr>
      <t>OF
In te trekken informatie-object met join %2 heeft geen datum juridisch werkend vanaf</t>
    </r>
  </si>
  <si>
    <r>
      <t xml:space="preserve">Regelingversie met akn %1 heeft geen datum juridisch werkend vanaf
</t>
    </r>
    <r>
      <rPr>
        <sz val="11"/>
        <color theme="1"/>
        <rFont val="Calibri (Body)"/>
      </rPr>
      <t>OF
In te trekken regeling met akn %2 heeft geen datum juridisch werkend vanaf</t>
    </r>
  </si>
  <si>
    <r>
      <t xml:space="preserve">Niet verwijderd, omdat dit volgens Johan geen dubbeling is met LVBB2500
=&gt; LVBB4005 blijft. LVBB2500 is al verwijderd uit software
=&gt; LVBB4005 uitgebreid voor manifest-bhkv
=&gt; zie US245101. Melding aangepast. Het volgende is verwijderd: </t>
    </r>
    <r>
      <rPr>
        <i/>
        <sz val="11"/>
        <color theme="1"/>
        <rFont val="Calibri"/>
        <family val="2"/>
        <scheme val="minor"/>
      </rPr>
      <t>[Manifest-bhkv - Controleer WorkIDRegeling] Waarde van type %1 binnen %2 is niet gelijk aan %3</t>
    </r>
    <r>
      <rPr>
        <sz val="11"/>
        <color theme="1"/>
        <rFont val="Calibri"/>
        <family val="2"/>
        <scheme val="minor"/>
      </rPr>
      <t xml:space="preserve">
</t>
    </r>
  </si>
  <si>
    <t xml:space="preserve">PI14 S1-5 </t>
  </si>
  <si>
    <t xml:space="preserve">PI14 S1-5, PI20 S1 </t>
  </si>
  <si>
    <t>LVBB3904</t>
  </si>
  <si>
    <t>LVBB3905</t>
  </si>
  <si>
    <t>&lt;geo:groepID&gt; in de GML</t>
  </si>
  <si>
    <t>Indien een GIO kwalitatieve normwaarden bevat MOET symbolisatie voor deze GIO worden aangeleverd met verbeeldingsinformatie voor elke kwalitatieve normwaarde in de GIO</t>
  </si>
  <si>
    <t>Waarde in &lt;geo:kwalitatieveNormwaarde&gt; in de GML</t>
  </si>
  <si>
    <t>Waarde in &lt;geo:kwantitatieveNormwaarde&gt; in de GML </t>
  </si>
  <si>
    <t xml:space="preserve">INDIEN een GIO meer dan één locatiegroep bevat MOET voor de GIO symbolisatie worden aangeleverd met verbeeldingsinformatie voor elke locatiegroep in de GIO.
</t>
  </si>
  <si>
    <t>Wanneer uitlevering =&gt; B release.
Arjan in e-mail 17-9-2021 17.41: twee BHKV bestanden nodig: of een GIO locatiegroepen heeft staat in de GIO.gml, evt. symbolisatie in GIO.xml
Overlegd met Arjan op 3-9-2024: dit zijn rules die al voor 1.3 gelden. Kan niet in een schematron, moet een LVBB rule vorkomen. US maken.--&gt;US25352
16-1-25 Yilmaz: beschrijving gewijzigd zie User Story 251352: LVBB3903 LVBB3904 en LVBB3905 rules aanmaken/implementeren voor resp. BHKV1030 BHKV1031 en BHKV1032 X5</t>
  </si>
  <si>
    <t>GIO %1 bevat locatiegroep %2, maar geen symbolisatie met verbeeldingsinformatie voor deze locatiegroep.</t>
  </si>
  <si>
    <t>User Story 251352: LVBB3903 LVBB3904 en LVBB3905 rules aanmaken/implementeren voor resp. BHKV1030 BHKV1031 en BHKV1032 X5</t>
  </si>
  <si>
    <t>GIO %1 bevat kwalitatieve normwaarde %2, maar geen symbolisatie met verbeeldingsinformatie voor deze kwalitatieve normwaarde.</t>
  </si>
  <si>
    <t>GIO %1 bevat kwantitatieve normwaarde %2, maar geen symbolisatie met verbeeldingsinformatie voor deze kwantitatieve normwaarde.</t>
  </si>
  <si>
    <t>Indien een GIO kwantitatieve normwaarden bevat MOET symbolisatie voor deze GIO worden aangeleverd met verbeeldingsinformatie voor elke (range van) kwantitatieve normwaarde(n) in de GIO.</t>
  </si>
  <si>
    <t>Indien een GIO meer dan één locatiegroep bevat MOET voor de GIO symbolisatie worden aangeleverd met verbeeldingsinformatie voor elke locatiegroep in de GIO</t>
  </si>
  <si>
    <t>User Story 258625: [CDS] Validatie LVBB1580 wijzigen: JWV is maximaal 90 kalenderdagen (configurabel) na datum bekendmaking (ipv 180 dagen)
17-2-2024: melding aangepast nav User Story 265486: Beschrijving van LVBB1580 duidelijker maken</t>
  </si>
  <si>
    <t>De datum juridisch-werkend-vanaf (%1) is meer dan (%2) dagen later dan de datum bekendmaking (%3) uit de opdracht. Dat mag niet.</t>
  </si>
  <si>
    <t>PI29 S5 PI32 S6
PI33 &lt;?&gt;</t>
  </si>
  <si>
    <t>PI34.6</t>
  </si>
  <si>
    <t>PI33.6</t>
  </si>
  <si>
    <t>STOP BUSINESS RULES</t>
  </si>
  <si>
    <t xml:space="preserve">Een Lijst van het type 'ongemarkeerd' MAG GEEN lijst-items met nummering of opsommingstekens hebben
</t>
  </si>
  <si>
    <t>De Lijst met eId &lt;var naam="eId"/&gt; van type 'ongemarkeerd' heeft LiNummer-elementen met een nummering of opsommingstekens, dit is niet toegestaan. Pas het type van de lijst aan of verwijder de LiNummer-elementen.</t>
  </si>
  <si>
    <t xml:space="preserve">Een Lijst van het type 'expliciet' MOET lijst-items hebben met nummering of opsommingstekens
</t>
  </si>
  <si>
    <t>De Lijst met eId &lt;var naam="eId"/&gt; van type 'expliciet' heeft geen LiNummer elementen met nummering of opsommingstekens, het gebruik van LiNummer is verplicht. Pas het type van de lijst aan of voeg LiNummer's met nummering of opsommingstekens toe aan de lijst-items</t>
  </si>
  <si>
    <t>De alinea voor element &lt;var naam="element"/&gt; met id &lt;var naam="eId"/&gt; bevat geen tekst. Verwijder de lege alinea</t>
  </si>
  <si>
    <t>De kop voor element &lt;var naam="element"/&gt; met id &lt;var naam="eId"/&gt; bevat geen tekst. Corrigeer de kop of verplaats de inhoud naar een ander element</t>
  </si>
  <si>
    <t>De referentie naar de noot met id &lt;var naam="ref"/&gt; staat niet in een tabel. Vervang de referentie naar de noot voor de noot waarnaar verwezen wordt</t>
  </si>
  <si>
    <t>De referentie naar de noot met id &lt;var naam="ref"/&gt; verwijst niet naar een noot in dezelfde tabel &lt;var naam="eId"/&gt;. Verplaats de noot waarnaar verwezen wordt naar de tabel of vervang de referentie in de tabel voor de noot waarnaar verwezen wordt</t>
  </si>
  <si>
    <t>Het lijst-item &lt;var naam="eId"/&gt; bevat een tabel, onderzoek of de tabel buiten de lijst kan worden geplaatst, eventueel door de lijst in delen op te splitsen</t>
  </si>
  <si>
    <t>De waarde van IntRef/@ref MOET voorkomen als identifier (@eId) van een element binnen:
1. OFWEL de tekst van dezelfde expression als de IntRef
2. OFWEL binnen de tekst van hetzelfde component als de IntRef.</t>
  </si>
  <si>
    <t>De waarde van @ref van element tekst:IntRef met waarde &lt;var naam="ref"/&gt; komt niet voor als eId van een tekst-element in (de mutatie van) de tekst van dezelfde expression als de IntRef. Controleer de referentie, corrigeer of de referentie of de identificatie van het element waarnaar wordt verwezen.</t>
  </si>
  <si>
    <t>Schematron:</t>
  </si>
  <si>
    <t>Xquery?</t>
  </si>
  <si>
    <t>De @ref van element &lt;var naam="element"/&gt; met waarde &lt;var naam="ref"/&gt; verwijst niet naar een wId van een ExtIoRef binnen hetzelfde bestand. Controleer de referentie, corrigeer of de referentie of de wId identificatie van het element waarnaar wordt verwezen</t>
  </si>
  <si>
    <t>De JOIN-identifier van ExtIoRef &lt;var naam="eId"/&gt; in de tekst is niet gelijk aan de als referentie opgenomen JOIN-identificatie. Controleer de gebruikte JOIN-identicatie en plaats de juiste verwijzing als zowel de @ref als de tekst van het element ExtIoRef</t>
  </si>
  <si>
    <t>Het attribuut @eId of een deel van de eId &lt;var naam="eId"/&gt; van element &lt;var naam="element"/&gt; eindigt op een '.', dit is niet toegestaan. Verwijder de laatste punt(en) '.' voor deze eId</t>
  </si>
  <si>
    <t>Het attribuut @wId &lt;var naam="wId"/&gt; van element &lt;var naam="element"/&gt; eindigt op een '.', dit is niet toegestaan. Verwijder de laatste punt '.' van deze wId</t>
  </si>
  <si>
    <t>Het WijzigArtikel &lt;var naam="eId"/&gt; is in een RegelingTijdelijkdeel niet toegestaan. Verwijder het WijzigArtikel of pas dit aan naar een Artikel indien dit mogelijk is</t>
  </si>
  <si>
    <t>Het WijzigArtikel &lt;var naam="eId"/&gt; is in een RegelingCompact niet toegestaan. Verwijder het WijzigArtikel of pas dit aan naar een Artikel indien dit mogelijk is</t>
  </si>
  <si>
    <t>Een attribuut @wijzigactie is niet toegestaan op element &lt;var naam="element"/&gt; met id "&lt;var naam="eId"/&gt;" buiten de context van een tekst:RegelingMutatie of tekst:BesluitMutatie. Verwijder het attribuut @wijzigactie</t>
  </si>
  <si>
    <t>Tekstuele wijziging is niet toegestaan buiten de context van een tekst:RegelingMutatie of tekst:BesluitMutatie. element &lt;var naam="ouder"/&gt; met id "&lt;var naam="eId"/&gt;" bevat een &lt;var naam="element"/&gt;. Verwijder het element &lt;var naam="element"/&gt;</t>
  </si>
  <si>
    <t>De eId '&lt;var naam="eId"/&gt;' binnen het bereik is niet uniek. Controleer de opbouw van de eId en corrigeer deze</t>
  </si>
  <si>
    <t>De wId '&lt;var naam="wId"/&gt;' binnen het bereik is niet uniek. Controleer de opbouw van de wId en corrigeer deze</t>
  </si>
  <si>
    <t>De AKN-naamgeving voor eId '&lt;var naam="AKNdeel"/&gt;' is niet correct voor element &lt;var naam="element"/&gt; met id '&lt;var naam="wId"/&gt;', Dit moet zijn: '&lt;var naam="waarde"/&gt;'. Pas de naamgeving voor dit element en alle onderliggende elementen aan. Controleer ook de naamgeving van de bijbehorende wId en onderliggende elementen.</t>
  </si>
  <si>
    <t>De AKN-naamgeving voor wId '&lt;var naam="AKNdeel"/&gt;' is niet correct voor element &lt;var naam="element"/&gt; met id '&lt;var naam="wId"/&gt;', Dit moet zijn: '&lt;var naam="waarde"/&gt;'. Pas de naamgeving voor dit element en alle onderliggende elementen aan. Controleer ook de naamgeving van de bijbehorende eId en onderliggende elementen.</t>
  </si>
  <si>
    <t>De initiële regeling "&lt;var naam="regeling"/&gt;" heeft geen attribuut @componentnaam, dit attribuut is voor een initiële regeling verplicht. Voeg het attribuut toe met een unieke naamgeving.</t>
  </si>
  <si>
    <t>De initiële regeling "&lt;var naam="regeling"/&gt;" heeft geen attribuut @wordt, dit attribuut is voor een initiële regeling verplicht. Voeg het attribuut toe met als waarde de juiste AKN versie-identifier</t>
  </si>
  <si>
    <t>De componentnaam "&lt;var naam="component"/&gt; binnen &lt;var naam="eId"/&gt; is niet uniek. Pas de componentnaam aan om deze uniek te maken</t>
  </si>
  <si>
    <t>De eId '&lt;var naam="eId"/&gt;' binnen component &lt;var naam="component"/&gt; moet uniek zijn. Controleer de opbouw van de eId en corrigeer deze</t>
  </si>
  <si>
    <t>De wId '&lt;var naam="wId"/&gt;' binnen component &lt;var naam="component"/&gt; moet uniek zijn. Controleer de opbouw van de wId en corrigeer deze</t>
  </si>
  <si>
    <t>De tabel met &lt;var naam="eId"/&gt; heeft slechts 1 kolom, dit is niet toegestaan. Pas de tabel aan, of plaats de inhoud van de tabel naar bijvoorbeeld een element Kadertekst</t>
  </si>
  <si>
    <t>De entry met @namest "&lt;var naam="naam"/&gt;", van de &lt;var naam="nummer"/&gt;e rij, van de &lt;var naam="ouder"/&gt;, in de tabel met eId: &lt;var naam="eId"/&gt;, heeft een positie bepaling groter dan de positie van de als @nameend genoemde cel. Corrigeer de gegevens voor de overspanning.</t>
  </si>
  <si>
    <t>De start van de overspanning (@namest) van de cel &lt;var naam="naam"/&gt;, in de &lt;var naam="nummer"/&gt;e rij, van de &lt;var naam="ouder"/&gt; van tabel &lt;var naam="eId"/&gt; is niet gelijk aan de @colname van de cel.</t>
  </si>
  <si>
    <t>De entry met @&lt;var naam="naam"/&gt; van de &lt;var naam="nummer"/&gt;e rij, van &lt;var naam="ouder"/&gt;, van de tabel met id: &lt;var naam="eId"/&gt; , verwijst niet naar een bestaande kolom. Controleer en corrigeer de identifier voor de kolom (@colname)</t>
  </si>
  <si>
    <t>Het aantal colspec's (&lt;var naam="nummer"/&gt;) voor &lt;var naam="naam"/&gt; in tabel &lt;var naam="eId"/&gt; komt niet overeen met het aantal kolommen (&lt;var naam="aantal"/&gt;).</t>
  </si>
  <si>
    <t>Het aantal cellen in &lt;var naam="naam"/&gt; van tabel "&lt;var naam="eId"/&gt;" komt niet overeen met de verwachting (resultaat: &lt;var naam="aantal"/&gt; van verwachting &lt;var naam="nummer"/&gt;).</t>
  </si>
  <si>
    <t>Het element WijzigInstructies binnen element &lt;var naam="naam"/&gt; met eId "&lt;var naam="eId"/&gt;" is niet toegestaan. Verwijder de WijzigInstructies, of verplaats deze naar een RegelingMutatie binnen een WijzigBijlage.</t>
  </si>
  <si>
    <t>Het element RegelingMutatie binnen element &lt;var naam="naam"/&gt; met eId "&lt;var naam="eId"/&gt;" is niet toegestaan. Neem de RegelingMutatie op in een WijzigBijlage.</t>
  </si>
  <si>
    <t>Het attribuut @eId of een deel van de eId &lt;var naam="eId"/&gt; van element &lt;var naam="element"/&gt; eindigt op '.__', dit is niet toegestaan. Verwijder deze punt '.' binnen deze eId</t>
  </si>
  <si>
    <t>Het attribuut @wId &lt;var naam="wId"/&gt; van element &lt;var naam="element"/&gt; eindigt op een '.__', dit is niet toegestaan. Verwijder deze punt '.' binnen deze wId</t>
  </si>
  <si>
    <t>De Illustratie binnen &lt;var naam="ouder"/&gt; met eId &lt;var naam="eId"/&gt; heeft een waarde voor attribuut @schaal. Dit attribuut wordt genegeerd in de publicatie van documenten volgens STOP 1.3.0. In plaats daarvan wordt het attribuut @dpi gebruikt voor de berekening van de afbeeldingsgrootte. Verwijder het attribuut @schaal.</t>
  </si>
  <si>
    <t>De Illustratie binnen &lt;var naam="ouder"/&gt; met eId &lt;var naam="eId"/&gt; heeft een waarde voor attribuut @kleur. Dit attribuut wordt genegeerd in de publicatie van STOP 1.3.0. Verwijder het attribuut @kleur.</t>
  </si>
  <si>
    <t>Het element Wat van de RegelingMutatie binnen element &lt;var naam="naam"/&gt; met eId "&lt;var naam="eId"/&gt;" bevat renvooimarkeringen. Verwijder de element(en) NieuweTekst en VerwijderdeTekst.</t>
  </si>
  <si>
    <t xml:space="preserve">De wijzigacties "nieuweContainer" en "verwijderContainer" MOGEN binnen een mutatieeenheid ALLEEN op de container Groep worden toegepast. Toepassing op andere containers (zoals Lijst, table of Citaat) kan potentieel leiden tot invalide XML of impliciet informatieverlies.
</t>
  </si>
  <si>
    <t>Op element &lt;var naam="naam"/&gt; met (bovenliggend) eId &lt;var naam="eId"/&gt; is de wijzigactie "nieuweContainer" en "verwijderContainer" toegepast. Dit kan leiden tot invalide XML of informatieverlies. Verwijder de @wijzigactie.</t>
  </si>
  <si>
    <t>De ExtRef van het type &lt;var naam="type"/&gt; met referentie &lt;var naam="ref"/&gt; heeft niet de juiste notatie.</t>
  </si>
  <si>
    <t>Het element OpmerkingVersie binnen element &lt;var naam="naam"/&gt; met eId "&lt;var naam="eId"/&gt;" is alleen toegestaan in een RegelingKlassiek of Rectificatie daarvan. Verwijder de OpmerkingVersie.</t>
  </si>
  <si>
    <t>De scope &lt;var naam="scope"/&gt; van de IntRef met &lt;var naam="ref"/&gt; is niet gelijk aan de naam van het doelelement &lt;var naam="local"/&gt;.</t>
  </si>
  <si>
    <t>Het element &lt;var naam="naam"/&gt; binnen &lt;var naam="element"/&gt; met eId: "&lt;var naam="eId"/&gt;" is niet toegestaan na een element Gereserveerd. Verwijder het element Gereserveerd of verplaats dit element naar een eigen structuur of tekst.</t>
  </si>
  <si>
    <t>Het element &lt;var naam="naam"/&gt; met eId: "&lt;var naam="eId"/&gt; is niet compleet, een kind-element anders dan een Kop is verplicht. Completeer of verwijder dit structuur-element.</t>
  </si>
  <si>
    <t>Het element &lt;var naam="naam"/&gt; met eId: "&lt;var naam="eId"/&gt; is niet compleet, een kind-element anders dan een Kop is verplicht. Completeer of verwijder dit element.</t>
  </si>
  <si>
    <t>De kennisgeving bevat een Divisie met eId &lt;var naam="eId"/&gt;. Dit is niet toegestaan. Gebruik alleen Divisietekst.</t>
  </si>
  <si>
    <t>Het element &lt;var naam="naam"/&gt; met eId: "&lt;var naam="eId"/&gt;" is vervallen, maar heeft minstens nog een niet vervallen element". Controleer vanaf element &lt;var naam="element"/&gt; met eId "&lt;var naam="id"/&gt; of alle onderliggende elementen als vervallen zijn aangemerkt.</t>
  </si>
  <si>
    <t>Het element Inhoud van &lt;var naam="naam"/&gt; met het attribuut @wat "&lt;var naam="wat"/&gt;" heeft ten onrechte een attribuut @wijzigactie. Dit is alleen toegestaan indien gecombineerd met een Gereserveerd, Vervallen of Lid. Verwijder het attribuut @wijzigactie.</t>
  </si>
  <si>
    <t>Het e-mailadres &lt;var naam="adres"/&gt; zoals genoemd in het element Contact met eId &lt;var naam="eId"/&gt; moet een correct geformatteerd e-mailadres zijn. Corrigeer het e-mailadres.</t>
  </si>
  <si>
    <t>Het attribuut @wijzigactie is niet toegestaan voor element &lt;var naam="naam"/&gt; buiten een BesluitMutatie/Vervang. Verwijder het attribuut @wijzigactie</t>
  </si>
  <si>
    <t>De identificatie van de @was &lt;var naam="wasID"/&gt; en @wordt &lt;var naam="wordtID"/&gt; hebben niet dezelfde work-identificatie. Corrigeer de AKN-expression. identificatie.</t>
  </si>
  <si>
    <t>De id voor tekst:Noot '&lt;var naam="id"/&gt;' binnen component '&lt;var naam="component"/&gt;' moet uniek zijn. Controleer de id en corrigeer zodat de identificatie uniek is binnen de component.</t>
  </si>
  <si>
    <t>De id '&lt;var naam="id"/&gt;' is niet uniek binnen zijn component. Controleer id en corrigeer deze</t>
  </si>
  <si>
    <t>Het &lt;var naam="naam"/&gt; met eId '&lt;var naam="eId"/&gt;' heeft een combinatie van elementen dat niet is toegestaan. Corrigeer het artikel door de combinatie van elementen te verwijderen.</t>
  </si>
  <si>
    <t>Het WijzigArtikel &lt;var naam="id"/&gt; heeft een WijzigLid, dit is niet toegestaan binnen een BesluitCompact. Verwijder het WijzigL:id of zet de tekst om naar een element wat.</t>
  </si>
  <si>
    <t>Het attribuut @wordt '&lt;var naam="wordt"/&gt;' binnen &lt;var naam="eId"/&gt; is niet uniek. Pas het attribuut aan om deze uniek te maken (bij een initiele regeling) of (bij mutaties) voeg mutaties samen in één tekst:RegelingMutatie .</t>
  </si>
  <si>
    <t>Het attribuut schemaversie (met waarde &lt;var naam="schemaversie"/&gt;) bij tekst:Motivering mag niet gebruikt worden binnen tekst:BesluitCompact of tekst:BesluitKlassiek. Verwijder het attribuut schemaversie bij tekst:Motivering</t>
  </si>
  <si>
    <t>De identificatie in attribuut @wat "&lt;var naam="watID"/&gt;" in het in element Vervang is niet gelijk aan de wId "&lt;var naam="wId"/&gt;" van het element dat vervangen wordt</t>
  </si>
  <si>
    <t>Het element WijzigArtikel met &lt;var naam="eId"/&gt; mag alleen worden gebruikt in een RegelingMutatie binnen een Rectificatie. Verwijder het WijzigArtikel.</t>
  </si>
  <si>
    <t>De Toelichting met eId &lt;var naam="eId"/&gt; heeft een structuur met Divisie of Divisietekst dat zal in de toekomst niet meer toegestaan zijn. Advies is om deze Divisie / Divisietekst elementen in een element AlgemeneToelichting of ArtikelgewijzeToelichting te plaatsen, indien mogelijk.</t>
  </si>
  <si>
    <t>De Toelichting met eId &lt;var naam="eId"/&gt; heeft een structuur met Divisie of Divisietekst dat zal in de toekomst niet meer toegestaan zijn. Advies is om deze Divisie / Divisietekst elementen in een element AlgemeneToelichting of ArtikelgewijzeToelichting te plaatsen indien mogelijk.</t>
  </si>
  <si>
    <t>De &lt;var naam="localName"/&gt; met eId &lt;var naam="eId"/&gt; heeft een element InleidendeTekst dat zal in de toekomst niet meer toegestaan zijn. Advies is om deze InleidendeTekst te verwijderen of als Divisietekst op te nemen.</t>
  </si>
  <si>
    <t>Het element Toelichting met eId &lt;var naam="eId"/&gt; moet een Kop hebben omdat zowel een ArtikelgewijzeToelichting en een AlgemeneToelichting in de Toelichting zijn opgenomen. Geef de Toelichting een Kop met duidelijke tekstuele omschrijving.</t>
  </si>
  <si>
    <t>Het element Toelichting met eId &lt;var naam="eId"/&gt; heeft een Kop; deze is niet toegestaan omdat het enige onderliggende element &lt;var naam="localName"/&gt; al een Kop heeft. Verwijder de Kop voor het element Toelichting.</t>
  </si>
  <si>
    <t>Het element &lt;var naam="element"/&gt;(@wat='&lt;var naam="wat"/&gt;') binnen &lt;var naam="parent"/&gt;(@componentnaam='&lt;var naam="component"/&gt;') bevat geen renvooimarkering. Dit is niet toegestaan. Voeg tekst:NieuweTekst, tekst:VerwijderdeTekst of het attribuut wijzigactie toe op de plaats van de tekstwijziging binnen &lt;var naam="element"/&gt;&lt;var naam="revisie-melding"/&gt;.</t>
  </si>
  <si>
    <t>PI34 &lt;?&gt;</t>
  </si>
  <si>
    <t>STOP0102</t>
  </si>
  <si>
    <t xml:space="preserve">Het element tekst::ExtIoRef MAG NIET buiten tekst::Inhoud gebruikt worden omdat dit element buiten deze context in de volgende versie van STOP vervalt.
</t>
  </si>
  <si>
    <t>Het element &lt;var naam="element"/&gt; mag niet buiten tekst:Inhoud voorkomen omdat het in deze context in de volgende versie van STOP vervalt. Verplaats &lt;var naam="element"/&gt; met eId='&lt;var naam="eId"/&gt;'.</t>
  </si>
  <si>
    <t>STOP0103</t>
  </si>
  <si>
    <t>STOP0104</t>
  </si>
  <si>
    <t>STOP0106</t>
  </si>
  <si>
    <t>STOP0108</t>
  </si>
  <si>
    <t>STOP0109</t>
  </si>
  <si>
    <t>STOP0110</t>
  </si>
  <si>
    <t>STOP0111</t>
  </si>
  <si>
    <t>STOP0112</t>
  </si>
  <si>
    <t>STOP0114</t>
  </si>
  <si>
    <t>STOP0122</t>
  </si>
  <si>
    <t>Ja, nieuw</t>
  </si>
  <si>
    <t xml:space="preserve">Gebruik geen ExtIoRef in (Artikelgewijze)Toelichting of Motivering omdat deze mogelijkheid in de volgende versie van STOP vervalt.
</t>
  </si>
  <si>
    <t>Het element &lt;var naam="element"/&gt; mag niet binnen tekst:(Artikelgewijze)Toelichting of tekst:Motivering voorkomen. Verwijder tekst:ExtIoRef met eId='&lt;var naam="eId"/&gt;'.</t>
  </si>
  <si>
    <t xml:space="preserve">Gebruik geen ExtIoRef in Figuur/Titel, Bijschrift, Bron, Lijstaanhef of Lijstsluiting omdat deze mogelijkheid in de volgende versie van STOP vervalt.
</t>
  </si>
  <si>
    <t>Het element &lt;var naam="element"/&gt; mag niet binnen tekst:Figuur/Titel, tekst:Bijschrift, tekst:Bron, tekst:Lijstaanhef of tekst:Lijstsluiting voorkomen. Verwijder tekst:ExtIoRef met eId='&lt;var naam="eId"/&gt;'.</t>
  </si>
  <si>
    <t xml:space="preserve">Gebruik geen Figuur/Formule/Table in Aanhef omdat deze mogelijkheid in de volgende versie van STOP vervalt.
</t>
  </si>
  <si>
    <t>Het element &lt;var naam="element"/&gt; mag niet binnen tekst:Aanhef voorkomen. Dat mag niet omdat het in deze context in de volgende versie van STOP vervalt. Verplaats &lt;var naam="element"/&gt; met eId='&lt;var naam="eId"/&gt;'.</t>
  </si>
  <si>
    <t xml:space="preserve">Gebruik geen Figuur/Formule/Table in Definitie omdat deze mogelijkheid in de volgende versie van STOP vervalt.
</t>
  </si>
  <si>
    <t>Het element &lt;var naam="element"/&gt; mag niet binnen tekst:Definitie voorkomen. Dat mag niet omdat het in deze context in de volgende versie van STOP vervalt. Verplaats &lt;var naam="element"/&gt; met eId='&lt;var naam="eId"/&gt;'.</t>
  </si>
  <si>
    <t xml:space="preserve">Het nadruk-element i MAG NIET recursief gebruikt worden omdat recursief gebruik van dit element in de volgende versie van STOP vervalt.
</t>
  </si>
  <si>
    <t>Het element i in &lt;var naam="parent"/&gt; met &lt;var naam="parent-eId"/&gt; staat binnen een ander element i. Dit is niet toegestaan. Verwijder of vervang een van de twee elementen door een ander nadruk-element.</t>
  </si>
  <si>
    <t xml:space="preserve">Het nadruk-element u MAG NIET recursief gebruikt worden omdat recursief gebruik van dit element in de volgende versie van STOP vervalt.
</t>
  </si>
  <si>
    <t>Het element u in &lt;var naam="parent"/&gt; met &lt;var naam="parent-eId"/&gt; staat binnen een ander element u. Dit is niet toegestaan. Verwijder of vervang een van de twee elementen door een ander nadruk-element.</t>
  </si>
  <si>
    <t xml:space="preserve">Het nadruk-element strong MAG NIET recursief gebruikt worden omdat recursief gebruik van dit element in de volgende versie van STOP vervalt.
</t>
  </si>
  <si>
    <t>Het element strong in &lt;var naam="parent"/&gt; met &lt;var naam="parent-eId"/&gt; staat binnen een ander element strong. Dit is niet toegestaan. Verwijder of vervang een van de twee elementen door een ander nadruk-element.</t>
  </si>
  <si>
    <t xml:space="preserve">Het nadruk-element b MAG NIET recursief gebruikt worden omdat recursief gebruik van dit element in de volgende versie van STOP vervalt.
</t>
  </si>
  <si>
    <t>Het element b in &lt;var naam="parent"/&gt; met &lt;var naam="parent-eId"/&gt; staat binnen een ander element b. Dit is niet toegestaan. Verwijder of vervang een van de twee elementen door een ander nadruk-element.</t>
  </si>
  <si>
    <t xml:space="preserve">Het element Noot MAG NIET recursief gebruikt worden omdat recursief gebruik van dit element in de volgende versie van STOP vervalt.
</t>
  </si>
  <si>
    <t>Het element noot in &lt;var naam="parent"/&gt; met &lt;var naam="parent-eId"/&gt; staat binnen een ander element noot. Dit is niet toegestaan. Verwijder de noot binnen de noot.</t>
  </si>
  <si>
    <t xml:space="preserve">Redactioneel mag niet in het besluitdeel van BesluitCompact gebruikt worden omdat deze mogelijkheid in de volgende versie van STOP vervalt.
</t>
  </si>
  <si>
    <t>Het element &lt;var naam="element"/&gt; komt voor binnen &lt;var naam="parent"/&gt; met eId='&lt;var naam="parent-eId"/&gt;'. Dit mag niet. Tekst:Redactioneel mag niet gebruikt worden in het besluitdeel van BesluitCompact. Verwijder &lt;var naam="element"/&gt;.</t>
  </si>
  <si>
    <t>User Story 270084: [CDS] Nieuwe en aangepaste STOP 1.3.0.A schematrons in gebruik nemen X1 O4</t>
  </si>
  <si>
    <t>User Story 270084: [CDS] Nieuwe en aangepaste STOP 1.3.0.A schematrons in gebruik nemen X1 O5</t>
  </si>
  <si>
    <t>User Story 270084: [CDS] Nieuwe en aangepaste STOP 1.3.0.A schematrons in gebruik nemen X1 O6</t>
  </si>
  <si>
    <t>User Story 270084: [CDS] Nieuwe en aangepaste STOP 1.3.0.A schematrons in gebruik nemen X1 O7</t>
  </si>
  <si>
    <t>User Story 270084: [CDS] Nieuwe en aangepaste STOP 1.3.0.A schematrons in gebruik nemen X1 O8</t>
  </si>
  <si>
    <t>User Story 270084: [CDS] Nieuwe en aangepaste STOP 1.3.0.A schematrons in gebruik nemen X1 O9</t>
  </si>
  <si>
    <t>User Story 270084: [CDS] Nieuwe en aangepaste STOP 1.3.0.A schematrons in gebruik nemen X1 O10</t>
  </si>
  <si>
    <t>User Story 270084: [CDS] Nieuwe en aangepaste STOP 1.3.0.A schematrons in gebruik nemen X1 O11</t>
  </si>
  <si>
    <t>User Story 270084: [CDS] Nieuwe en aangepaste STOP 1.3.0.A schematrons in gebruik nemen X1 O12</t>
  </si>
  <si>
    <t>STOP0907</t>
  </si>
  <si>
    <t>STOP0908</t>
  </si>
  <si>
    <t>STOP0909</t>
  </si>
  <si>
    <t>STOP0912</t>
  </si>
  <si>
    <t>STOP0915</t>
  </si>
  <si>
    <t>STOP0916</t>
  </si>
  <si>
    <t>STOP0917</t>
  </si>
  <si>
    <t>STOP0919</t>
  </si>
  <si>
    <t>STOP0920</t>
  </si>
  <si>
    <t>STOP0921</t>
  </si>
  <si>
    <t>STOP0922</t>
  </si>
  <si>
    <t>STOP0923</t>
  </si>
  <si>
    <t>imop-tekst14.sch</t>
  </si>
  <si>
    <t>imop-tekstmutaties14.sch</t>
  </si>
  <si>
    <t xml:space="preserve">Het element tekst:Inhoudsopgave MAG NIET gebruikt worden omdat dit in de volgende versie van STOP vervalt.
</t>
  </si>
  <si>
    <t xml:space="preserve">De elementen tekst:Aanhef, tekst:Sluiting, tekst:Bijlage en tekst:Motivering MOGEN NIET gebruikt worden binnen tekst:BesluitKlassiek omdat deze in de volgende versie van STOP vervallen. De elementen tekst:Aanhef, tekst:Sluiting en tekst:Bijlage zijn wel toegestaan binnen tekst:RegelingKlassiek
</t>
  </si>
  <si>
    <t>Het element &lt;var naam="element"/&gt; staat direct binnen &lt;var naam="parent"/&gt;. Dat mag niet (in deze context) omdat het in de volgende versie van STOP vervalt. Verwijder of verplaats dit element naar tekst:RegelingKlassiek.</t>
  </si>
  <si>
    <t xml:space="preserve">Gebruik geen Lijst of Groep in Slotformulering omdat deze mogelijkheid in de volgende versie van STOP vervalt.
</t>
  </si>
  <si>
    <t>Het element &lt;var naam="element"/&gt; mag niet binnen tekst:Slotformulering omdat deze constructie in de volgende versie van STOP vervalt. Verwijder &lt;var naam="element"/&gt; binnen tekst:Slotformuerling (zie &lt;var naam="ancestor"/&gt; met eId='&lt;var naam="ancestor-eId"/&gt;').</t>
  </si>
  <si>
    <t xml:space="preserve">Gebruik geen Begrippenlijst in Citaat, Kadertekst of Lijst/Li omdat deze mogelijkheid in de volgende versie van STOP vervalt.
</t>
  </si>
  <si>
    <t>Het element &lt;var naam="element"/&gt; mag niet binnen tekst:Citaat, tekst:Kadertekst of tekst:Li voorkomen. Verplaats tekst:Begrippenlijst met eId='&lt;var naam="eId"/&gt;'.</t>
  </si>
  <si>
    <t xml:space="preserve">Gebruik geen Contact in Term omdat deze mogelijkheid in de volgende versie van STOP vervalt.
</t>
  </si>
  <si>
    <t>Het element &lt;var naam="element"/&gt; mag niet binnen tekst:Term voorkomen. Dat mag niet omdat het in deze context in de volgende versie van STOP vervalt. Verplaats dit element (zie &lt;var naam="ancestor"/&gt; met eId='&lt;var naam="ancestor-eId"/&gt;').</t>
  </si>
  <si>
    <t xml:space="preserve">Gebruik geen Contact of IntIoRef in Tussenkop, Opschrift, Subtitel, title of Figuur/Titel omdat deze mogelijkheid in de volgende versie van STOP vervalt.
</t>
  </si>
  <si>
    <t>Het element &lt;var naam="element"/&gt; mag niet binnen tekst:Tussenkop, tekst:Opschrift, tekst:Subtitel, tekst:title of tekst:Figuur/Titel voorkomen. Verwijder &lt;var naam="element"/&gt; (zie &lt;var naam="ancestor"/&gt; met eId='&lt;var naam="ancestor-eId"/&gt;').</t>
  </si>
  <si>
    <t xml:space="preserve">De elementen abbr | u | sub | sup | strong | br | Noot | ExtRef | IntRef | ExtIoRef | IntIoRef | InlineTekstAfbeelding | Contact MOGEN NIET binnen tekst:Label of tekst:Nummer gebruikt worden omdat deze elementen in deze context in de volgende versie van STOP vervallen.
</t>
  </si>
  <si>
    <t>Het element &lt;var naam="element"/&gt; mag niet binnen &lt;var naam="context"/&gt; voorkomen. Verwijder &lt;var naam="element"/&gt; binnen &lt;var naam="context"/&gt; (zie &lt;var naam="ancestor"/&gt; met eId='&lt;var naam="ancestor-eId"/&gt;').</t>
  </si>
  <si>
    <t xml:space="preserve">Het elementen tekst:br MAG NIET binnen de context van tekst:IntRef, tekst:ExtRef en tekst:IntIoRef gebruikt worden omdat deze mogelijkheid in de volgende versie van STOP vervalt.
</t>
  </si>
  <si>
    <t xml:space="preserve">De waarden 'eind' en 'marge' bij attribuut @type op tekst:Noot MOGEN NIET gebruikt worden omdat deze mogelijkheid in de volgende versie van STOP vervalt.
</t>
  </si>
  <si>
    <t xml:space="preserve">Het element tekst:NootNummer MOET gebruikt worden binnen tekst:Noot omdat NootNummers in de volgende versie van STOP verplicht worden.
</t>
  </si>
  <si>
    <t xml:space="preserve">Het element tekst:ArtikelgewijzeToelichting MAG NIET gebruikt worden binnen tekst:BesluitKlassiek zonder parent element tekst:Toelichting omdat dit in de volgende versie van STOP vervalt. Het is dus wel toegestaan tekst:ArtikelgewijzeToelichting binnen tekst:Toelichting te gebruiken.
</t>
  </si>
  <si>
    <t xml:space="preserve">Het element tekst:VervangRegeling MAG ALLEEN als enig element binnen tekst:RegelingMutatie voorkomen omdat deze mogelijkheid in de volgende versie van STOP vervalt.
</t>
  </si>
  <si>
    <t>User Story 270084: [CDS] Nieuwe en aangepaste STOP 1.3.0.A schematrons in gebruik nemen X1 O13</t>
  </si>
  <si>
    <t>User Story 270084: [CDS] Nieuwe en aangepaste STOP 1.3.0.A schematrons in gebruik nemen X1 O14</t>
  </si>
  <si>
    <t>User Story 270084: [CDS] Nieuwe en aangepaste STOP 1.3.0.A schematrons in gebruik nemen X1 O15</t>
  </si>
  <si>
    <t>User Story 270084: [CDS] Nieuwe en aangepaste STOP 1.3.0.A schematrons in gebruik nemen X1 O16</t>
  </si>
  <si>
    <t>User Story 270084: [CDS] Nieuwe en aangepaste STOP 1.3.0.A schematrons in gebruik nemen X1 O17</t>
  </si>
  <si>
    <t>User Story 270084: [CDS] Nieuwe en aangepaste STOP 1.3.0.A schematrons in gebruik nemen X1 O18</t>
  </si>
  <si>
    <t>User Story 270084: [CDS] Nieuwe en aangepaste STOP 1.3.0.A schematrons in gebruik nemen X1 O19</t>
  </si>
  <si>
    <t>User Story 270084: [CDS] Nieuwe en aangepaste STOP 1.3.0.A schematrons in gebruik nemen X1 O20</t>
  </si>
  <si>
    <t>User Story 270084: [CDS] Nieuwe en aangepaste STOP 1.3.0.A schematrons in gebruik nemen X1 O21</t>
  </si>
  <si>
    <t>User Story 270084: [CDS] Nieuwe en aangepaste STOP 1.3.0.A schematrons in gebruik nemen X1 O22</t>
  </si>
  <si>
    <t>User Story 270084: [CDS] Nieuwe en aangepaste STOP 1.3.0.A schematrons in gebruik nemen X1 O23</t>
  </si>
  <si>
    <t>User Story 270084: [CDS] Nieuwe en aangepaste STOP 1.3.0.A schematrons in gebruik nemen X1 O24</t>
  </si>
  <si>
    <t>De doelen van de versies in data:gemaaktOpBasisVan van instrumentversie &lt;var naam="instrumentVersie"/&gt; zijn niet uniek. Dit is niet toegestaan. Zorg ervoor dat elke Basisversie, VervlochtenVersie en OntvlochtenVersie een uniek doel heeft.</t>
  </si>
  <si>
    <t>Het doel &lt;var naam="doel"/&gt; van de Ver- of OntvlochtenVersie in data:gemaaktOpBasisVan van instrumentversie &lt;var naam="instrumentVersie"/&gt; komt ook voor als doel van de BeoogdeRegeling/BeoogdInformatieobject. Dit is niet toegestaan. Zorg ervoor dat het doel van de Ver- of OntvlochtenVersie verschilt van het doel van de BeoogdeRegeling/BeoogdInformatieobject.</t>
  </si>
  <si>
    <t>Bedrijfsregel STOP1032 en STOP1033 met betrekking tot data:OfficielePublicatieMetadata verwijderd omdat eventuele fouten hierin niet door bevoegd gezag hersteld kunnen worden. Deze moeten al in de aanlevering afgevangen worden.</t>
  </si>
  <si>
    <t>PI16 S4-7, 
PI19 S5, PI21 S6 PI34 S2</t>
  </si>
  <si>
    <t>Ja, schematron aangepast en validatie weer toegevoegd</t>
  </si>
  <si>
    <r>
      <t xml:space="preserve">Was STOP6006.
Meldingstekst is door PR34 gewijzigd.
</t>
    </r>
    <r>
      <rPr>
        <sz val="11"/>
        <color rgb="FFFF0000"/>
        <rFont val="Calibri"/>
        <family val="2"/>
        <scheme val="minor"/>
      </rPr>
      <t>In PI21 S6 aangegeven, dat schematron incorrect is. Wordt uitgezet. Om pas met release B gecorrigeerd te worden.</t>
    </r>
    <r>
      <rPr>
        <sz val="11"/>
        <rFont val="Calibri"/>
        <family val="2"/>
        <scheme val="minor"/>
      </rPr>
      <t xml:space="preserve"> 
User Story 273799: [ANA] Schematrons aanpassen om resterende LVBB overrides overbodig te maken</t>
    </r>
  </si>
  <si>
    <t>PI16 S4-7, PI19 S5 PI34 S2</t>
  </si>
  <si>
    <t>Was verwijderd in A'. Nu weer toegevoegd in A''?
Respons Aad op e-mail Arjan 17-9-2021 17:41 
User Story 273799: [ANA] Schematrons aanpassen om resterende LVBB overrides overbodig te maken</t>
  </si>
  <si>
    <t>Meldingstekst is door PR34 gewijzigd &lt;?&gt;
User Story 273799: [ANA] Schematrons aanpassen om resterende LVBB overrides overbodig te maken</t>
  </si>
  <si>
    <t>PI20 S1 PI34 S2</t>
  </si>
  <si>
    <t>BHKV-BR implementatie van STOP2022
User Story 273799: [ANA] Schematrons aanpassen om resterende LVBB overrides overbodig te maken</t>
  </si>
  <si>
    <t>De eId van een data:Intrekking van een informatieobject MOET verwijzen naar de plaats in de RegelingMutatie waar de tekst:ExtIORef wordt verwijderd (TENZIJ VervangRegeling wordt gebruikt). (Dat is de eId van de tekst:ExtIORef 1) binnen een wijzig- of verwijder-actie van een bovenliggend element; 2) binnen een tekst:verwijder; of 3) binnen een tekst:verwijderdeTekst.)</t>
  </si>
  <si>
    <t>TD (nw), geimplementeerd in LVBB3904</t>
  </si>
  <si>
    <t>PI19 S5 PI&lt;?&gt;</t>
  </si>
  <si>
    <t>PI19 S5 PI34&lt;?&gt;</t>
  </si>
  <si>
    <t>PI34&lt;?&gt;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</si>
</sst>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
  </numFmts>
  <fonts count="54" x14ac:knownFonts="1">
    <font>
      <sz val="11"/>
      <color theme="1"/>
      <name val="Calibri"/>
      <family val="2"/>
      <scheme val="minor"/>
    </font>
    <font>
      <sz val="11"/>
      <color rgb="FFFF0000"/>
      <name val="Calibri"/>
      <family val="2"/>
      <scheme val="minor"/>
    </font>
    <font>
      <b/>
      <sz val="11"/>
      <color theme="1"/>
      <name val="Calibri"/>
      <family val="2"/>
      <scheme val="minor"/>
    </font>
    <font>
      <u/>
      <sz val="11"/>
      <color theme="1"/>
      <name val="Calibri"/>
      <family val="2"/>
      <scheme val="minor"/>
    </font>
    <font>
      <sz val="11"/>
      <name val="Calibri"/>
      <family val="2"/>
      <scheme val="minor"/>
    </font>
    <font>
      <b/>
      <u/>
      <sz val="11"/>
      <color theme="1"/>
      <name val="Calibri"/>
      <family val="2"/>
      <scheme val="minor"/>
    </font>
    <font>
      <sz val="8"/>
      <name val="Calibri"/>
      <family val="2"/>
      <scheme val="minor"/>
    </font>
    <font>
      <b/>
      <u/>
      <sz val="18"/>
      <color theme="1"/>
      <name val="Calibri"/>
      <family val="2"/>
      <scheme val="minor"/>
    </font>
    <font>
      <strike/>
      <sz val="11"/>
      <color theme="1"/>
      <name val="Calibri"/>
      <family val="2"/>
      <scheme val="minor"/>
    </font>
    <font>
      <sz val="10"/>
      <color theme="1"/>
      <name val="Arial"/>
      <family val="2"/>
    </font>
    <font>
      <strike/>
      <sz val="11"/>
      <name val="Calibri"/>
      <family val="2"/>
      <scheme val="minor"/>
    </font>
    <font>
      <b/>
      <sz val="11"/>
      <color theme="0"/>
      <name val="Calibri"/>
      <family val="2"/>
      <scheme val="minor"/>
    </font>
    <font>
      <sz val="11"/>
      <color theme="1"/>
      <name val="Calibri"/>
      <family val="2"/>
      <scheme val="minor"/>
    </font>
    <font>
      <sz val="10"/>
      <color theme="1"/>
      <name val="Calibri"/>
      <family val="2"/>
      <scheme val="minor"/>
    </font>
    <font>
      <u/>
      <sz val="10"/>
      <color rgb="FF0070C0"/>
      <name val="Calibri"/>
      <family val="2"/>
      <scheme val="minor"/>
    </font>
    <font>
      <sz val="10"/>
      <color rgb="FF0070C0"/>
      <name val="Calibri"/>
      <family val="2"/>
      <scheme val="minor"/>
    </font>
    <font>
      <b/>
      <sz val="11"/>
      <color rgb="FFFF0000"/>
      <name val="Calibri"/>
      <family val="2"/>
      <scheme val="minor"/>
    </font>
    <font>
      <b/>
      <u/>
      <sz val="11"/>
      <name val="Calibri"/>
      <family val="2"/>
      <scheme val="minor"/>
    </font>
    <font>
      <u/>
      <sz val="11"/>
      <name val="Calibri"/>
      <family val="2"/>
      <scheme val="minor"/>
    </font>
    <font>
      <sz val="9"/>
      <color indexed="81"/>
      <name val="Tahoma"/>
      <family val="2"/>
    </font>
    <font>
      <b/>
      <sz val="9"/>
      <color indexed="81"/>
      <name val="Tahoma"/>
      <family val="2"/>
    </font>
    <font>
      <b/>
      <sz val="11"/>
      <color rgb="FF0070C0"/>
      <name val="Calibri"/>
      <family val="2"/>
      <scheme val="minor"/>
    </font>
    <font>
      <u/>
      <sz val="11"/>
      <color rgb="FFFF0000"/>
      <name val="Calibri"/>
      <family val="2"/>
      <scheme val="minor"/>
    </font>
    <font>
      <sz val="8"/>
      <color theme="1"/>
      <name val="Arial"/>
      <family val="2"/>
    </font>
    <font>
      <u/>
      <sz val="11"/>
      <color theme="10"/>
      <name val="Calibri"/>
      <family val="2"/>
      <scheme val="minor"/>
    </font>
    <font>
      <sz val="11"/>
      <name val="Calibri"/>
      <family val="2"/>
    </font>
    <font>
      <strike/>
      <sz val="11"/>
      <name val="Calibri"/>
      <family val="2"/>
    </font>
    <font>
      <sz val="11"/>
      <color rgb="FFFF0000"/>
      <name val="Calibri"/>
      <family val="2"/>
    </font>
    <font>
      <b/>
      <sz val="11"/>
      <color rgb="FFC00000"/>
      <name val="Calibri"/>
      <family val="2"/>
      <scheme val="minor"/>
    </font>
    <font>
      <sz val="11"/>
      <color rgb="FF0070C0"/>
      <name val="Calibri"/>
      <family val="2"/>
      <scheme val="minor"/>
    </font>
    <font>
      <b/>
      <sz val="11"/>
      <name val="Calibri"/>
      <family val="2"/>
      <scheme val="minor"/>
    </font>
    <font>
      <b/>
      <u/>
      <sz val="11"/>
      <color rgb="FFFF0000"/>
      <name val="Calibri"/>
      <family val="2"/>
      <scheme val="minor"/>
    </font>
    <font>
      <strike/>
      <sz val="11"/>
      <color rgb="FFFF0000"/>
      <name val="Calibri"/>
      <family val="2"/>
      <scheme val="minor"/>
    </font>
    <font>
      <b/>
      <strike/>
      <sz val="11"/>
      <name val="Calibri"/>
      <family val="2"/>
    </font>
    <font>
      <b/>
      <strike/>
      <sz val="11"/>
      <name val="Calibri"/>
      <family val="2"/>
      <scheme val="minor"/>
    </font>
    <font>
      <b/>
      <sz val="11"/>
      <color theme="1"/>
      <name val="Arial"/>
      <family val="2"/>
    </font>
    <font>
      <b/>
      <sz val="9"/>
      <color rgb="FF000000"/>
      <name val="Tahoma"/>
      <family val="2"/>
    </font>
    <font>
      <sz val="9"/>
      <color rgb="FF000000"/>
      <name val="Tahoma"/>
      <family val="2"/>
    </font>
    <font>
      <sz val="11"/>
      <color theme="1"/>
      <name val="Calibri (Body)"/>
    </font>
    <font>
      <sz val="11"/>
      <color theme="1"/>
      <name val="Calibri"/>
      <family val="2"/>
    </font>
    <font>
      <strike/>
      <sz val="11"/>
      <name val="Calibri (Body)"/>
    </font>
    <font>
      <strike/>
      <sz val="11"/>
      <color theme="1"/>
      <name val="Calibri (Body)"/>
    </font>
    <font>
      <strike/>
      <sz val="11"/>
      <color rgb="FFFF0000"/>
      <name val="Calibri (Body)"/>
    </font>
    <font>
      <strike/>
      <sz val="11"/>
      <color rgb="FF0070C0"/>
      <name val="Calibri (Body)"/>
    </font>
    <font>
      <b/>
      <sz val="11"/>
      <color theme="1"/>
      <name val="Calibri (Body)"/>
    </font>
    <font>
      <sz val="11"/>
      <color rgb="FFFF0000"/>
      <name val="Calibri (Body)"/>
    </font>
    <font>
      <sz val="11"/>
      <color rgb="FFFF0000"/>
      <name val="Calibri (Hoofdtekst)"/>
    </font>
    <font>
      <sz val="8"/>
      <color rgb="FFFF0000"/>
      <name val="Arial"/>
      <family val="2"/>
    </font>
    <font>
      <sz val="11"/>
      <color theme="1"/>
      <name val="Calibri (Hoofdtekst)"/>
    </font>
    <font>
      <strike/>
      <u/>
      <sz val="11"/>
      <color theme="10"/>
      <name val="Calibri (Body)"/>
    </font>
    <font>
      <strike/>
      <sz val="11"/>
      <name val="Calibri (Hoofdtekst)"/>
    </font>
    <font>
      <strike/>
      <sz val="11"/>
      <color theme="1"/>
      <name val="Calibri (Hoofdtekst)"/>
    </font>
    <font>
      <strike/>
      <sz val="11"/>
      <color theme="1"/>
      <name val="Calibri"/>
      <family val="2"/>
    </font>
    <font>
      <i/>
      <sz val="11"/>
      <color theme="1"/>
      <name val="Calibri"/>
      <family val="2"/>
      <scheme val="minor"/>
    </font>
  </fonts>
  <fills count="22">
    <fill>
      <patternFill patternType="none"/>
    </fill>
    <fill>
      <patternFill patternType="gray125"/>
    </fill>
    <fill>
      <patternFill patternType="solid">
        <fgColor rgb="FFFF0000"/>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rgb="FFFFFFCC"/>
        <bgColor indexed="64"/>
      </patternFill>
    </fill>
    <fill>
      <patternFill patternType="solid">
        <fgColor theme="8" tint="0.39994506668294322"/>
        <bgColor indexed="64"/>
      </patternFill>
    </fill>
    <fill>
      <patternFill patternType="solid">
        <fgColor rgb="FF0070C0"/>
        <bgColor indexed="64"/>
      </patternFill>
    </fill>
    <fill>
      <patternFill patternType="solid">
        <fgColor rgb="FFFFC000"/>
        <bgColor indexed="64"/>
      </patternFill>
    </fill>
    <fill>
      <patternFill patternType="solid">
        <fgColor theme="6" tint="0.39997558519241921"/>
        <bgColor indexed="64"/>
      </patternFill>
    </fill>
    <fill>
      <patternFill patternType="solid">
        <fgColor rgb="FFFF5050"/>
        <bgColor indexed="64"/>
      </patternFill>
    </fill>
    <fill>
      <patternFill patternType="solid">
        <fgColor rgb="FFFEB8C2"/>
        <bgColor indexed="64"/>
      </patternFill>
    </fill>
    <fill>
      <patternFill patternType="solid">
        <fgColor theme="7" tint="-0.249977111117893"/>
        <bgColor indexed="64"/>
      </patternFill>
    </fill>
    <fill>
      <patternFill patternType="solid">
        <fgColor rgb="FF9FFFFF"/>
        <bgColor indexed="64"/>
      </patternFill>
    </fill>
    <fill>
      <patternFill patternType="solid">
        <fgColor rgb="FFFF9999"/>
        <bgColor indexed="64"/>
      </patternFill>
    </fill>
    <fill>
      <patternFill patternType="solid">
        <fgColor theme="8" tint="0.39997558519241921"/>
        <bgColor indexed="64"/>
      </patternFill>
    </fill>
    <fill>
      <patternFill patternType="solid">
        <fgColor theme="9" tint="0.39997558519241921"/>
        <bgColor indexed="64"/>
      </patternFill>
    </fill>
    <fill>
      <patternFill patternType="solid">
        <fgColor rgb="FFFF6600"/>
        <bgColor indexed="64"/>
      </patternFill>
    </fill>
    <fill>
      <patternFill patternType="solid">
        <fgColor rgb="FF00B0F0"/>
        <bgColor indexed="64"/>
      </patternFill>
    </fill>
    <fill>
      <patternFill patternType="solid">
        <fgColor rgb="FF92D050"/>
        <bgColor indexed="64"/>
      </patternFill>
    </fill>
    <fill>
      <patternFill patternType="solid">
        <fgColor theme="0"/>
        <bgColor indexed="64"/>
      </patternFill>
    </fill>
    <fill>
      <patternFill patternType="solid">
        <fgColor rgb="FFFF0000"/>
        <bgColor rgb="FF000000"/>
      </patternFill>
    </fill>
  </fills>
  <borders count="80">
    <border>
      <left/>
      <right/>
      <top/>
      <bottom/>
      <diagonal/>
    </border>
    <border>
      <left style="medium">
        <color auto="1"/>
      </left>
      <right style="thin">
        <color auto="1"/>
      </right>
      <top style="dotted">
        <color auto="1"/>
      </top>
      <bottom style="dotted">
        <color auto="1"/>
      </bottom>
      <diagonal/>
    </border>
    <border>
      <left style="thin">
        <color auto="1"/>
      </left>
      <right style="thin">
        <color auto="1"/>
      </right>
      <top style="dotted">
        <color auto="1"/>
      </top>
      <bottom style="dotted">
        <color auto="1"/>
      </bottom>
      <diagonal/>
    </border>
    <border>
      <left style="thin">
        <color auto="1"/>
      </left>
      <right style="medium">
        <color auto="1"/>
      </right>
      <top style="dotted">
        <color auto="1"/>
      </top>
      <bottom style="dotted">
        <color auto="1"/>
      </bottom>
      <diagonal/>
    </border>
    <border>
      <left/>
      <right/>
      <top style="dotted">
        <color auto="1"/>
      </top>
      <bottom style="dotted">
        <color auto="1"/>
      </bottom>
      <diagonal/>
    </border>
    <border>
      <left/>
      <right/>
      <top style="medium">
        <color auto="1"/>
      </top>
      <bottom/>
      <diagonal/>
    </border>
    <border>
      <left style="medium">
        <color auto="1"/>
      </left>
      <right style="thin">
        <color auto="1"/>
      </right>
      <top/>
      <bottom style="medium">
        <color auto="1"/>
      </bottom>
      <diagonal/>
    </border>
    <border>
      <left style="thin">
        <color auto="1"/>
      </left>
      <right style="thin">
        <color auto="1"/>
      </right>
      <top/>
      <bottom style="medium">
        <color auto="1"/>
      </bottom>
      <diagonal/>
    </border>
    <border>
      <left style="thin">
        <color auto="1"/>
      </left>
      <right style="medium">
        <color auto="1"/>
      </right>
      <top/>
      <bottom style="medium">
        <color auto="1"/>
      </bottom>
      <diagonal/>
    </border>
    <border>
      <left/>
      <right/>
      <top/>
      <bottom style="medium">
        <color auto="1"/>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style="medium">
        <color auto="1"/>
      </right>
      <top style="medium">
        <color auto="1"/>
      </top>
      <bottom/>
      <diagonal/>
    </border>
    <border>
      <left style="thin">
        <color auto="1"/>
      </left>
      <right/>
      <top/>
      <bottom style="medium">
        <color auto="1"/>
      </bottom>
      <diagonal/>
    </border>
    <border>
      <left style="medium">
        <color auto="1"/>
      </left>
      <right style="medium">
        <color indexed="64"/>
      </right>
      <top style="dotted">
        <color auto="1"/>
      </top>
      <bottom style="dotted">
        <color indexed="64"/>
      </bottom>
      <diagonal/>
    </border>
    <border>
      <left/>
      <right/>
      <top/>
      <bottom style="dotted">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
      <left style="medium">
        <color auto="1"/>
      </left>
      <right style="medium">
        <color auto="1"/>
      </right>
      <top/>
      <bottom style="dotted">
        <color auto="1"/>
      </bottom>
      <diagonal/>
    </border>
    <border>
      <left style="thin">
        <color auto="1"/>
      </left>
      <right/>
      <top style="medium">
        <color auto="1"/>
      </top>
      <bottom/>
      <diagonal/>
    </border>
    <border>
      <left style="medium">
        <color auto="1"/>
      </left>
      <right/>
      <top style="dotted">
        <color auto="1"/>
      </top>
      <bottom style="dotted">
        <color auto="1"/>
      </bottom>
      <diagonal/>
    </border>
    <border>
      <left/>
      <right style="medium">
        <color auto="1"/>
      </right>
      <top style="medium">
        <color auto="1"/>
      </top>
      <bottom/>
      <diagonal/>
    </border>
    <border>
      <left/>
      <right style="thin">
        <color auto="1"/>
      </right>
      <top style="medium">
        <color auto="1"/>
      </top>
      <bottom/>
      <diagonal/>
    </border>
    <border>
      <left style="thin">
        <color auto="1"/>
      </left>
      <right style="thin">
        <color auto="1"/>
      </right>
      <top style="medium">
        <color auto="1"/>
      </top>
      <bottom style="thin">
        <color auto="1"/>
      </bottom>
      <diagonal/>
    </border>
    <border>
      <left style="medium">
        <color auto="1"/>
      </left>
      <right style="thin">
        <color auto="1"/>
      </right>
      <top style="medium">
        <color auto="1"/>
      </top>
      <bottom style="thin">
        <color auto="1"/>
      </bottom>
      <diagonal/>
    </border>
    <border>
      <left/>
      <right style="medium">
        <color auto="1"/>
      </right>
      <top/>
      <bottom style="medium">
        <color auto="1"/>
      </bottom>
      <diagonal/>
    </border>
    <border>
      <left/>
      <right style="thin">
        <color auto="1"/>
      </right>
      <top/>
      <bottom style="medium">
        <color auto="1"/>
      </bottom>
      <diagonal/>
    </border>
    <border>
      <left style="thin">
        <color auto="1"/>
      </left>
      <right style="thin">
        <color auto="1"/>
      </right>
      <top style="thin">
        <color auto="1"/>
      </top>
      <bottom style="medium">
        <color auto="1"/>
      </bottom>
      <diagonal/>
    </border>
    <border>
      <left/>
      <right style="medium">
        <color indexed="64"/>
      </right>
      <top style="dotted">
        <color indexed="64"/>
      </top>
      <bottom style="dotted">
        <color indexed="64"/>
      </bottom>
      <diagonal/>
    </border>
    <border>
      <left style="thin">
        <color auto="1"/>
      </left>
      <right/>
      <top style="dotted">
        <color auto="1"/>
      </top>
      <bottom style="dotted">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top style="medium">
        <color auto="1"/>
      </top>
      <bottom/>
      <diagonal/>
    </border>
    <border>
      <left style="medium">
        <color auto="1"/>
      </left>
      <right/>
      <top/>
      <bottom style="medium">
        <color auto="1"/>
      </bottom>
      <diagonal/>
    </border>
    <border>
      <left style="medium">
        <color auto="1"/>
      </left>
      <right style="thin">
        <color auto="1"/>
      </right>
      <top style="medium">
        <color auto="1"/>
      </top>
      <bottom style="dotted">
        <color auto="1"/>
      </bottom>
      <diagonal/>
    </border>
    <border>
      <left style="thin">
        <color auto="1"/>
      </left>
      <right style="thin">
        <color auto="1"/>
      </right>
      <top style="medium">
        <color auto="1"/>
      </top>
      <bottom style="dotted">
        <color auto="1"/>
      </bottom>
      <diagonal/>
    </border>
    <border>
      <left style="thin">
        <color auto="1"/>
      </left>
      <right/>
      <top/>
      <bottom style="dotted">
        <color auto="1"/>
      </bottom>
      <diagonal/>
    </border>
    <border>
      <left style="thin">
        <color auto="1"/>
      </left>
      <right style="thin">
        <color auto="1"/>
      </right>
      <top/>
      <bottom style="dotted">
        <color auto="1"/>
      </bottom>
      <diagonal/>
    </border>
    <border>
      <left style="thin">
        <color auto="1"/>
      </left>
      <right style="medium">
        <color auto="1"/>
      </right>
      <top/>
      <bottom style="dotted">
        <color auto="1"/>
      </bottom>
      <diagonal/>
    </border>
    <border>
      <left style="medium">
        <color indexed="64"/>
      </left>
      <right style="thin">
        <color indexed="64"/>
      </right>
      <top/>
      <bottom style="dotted">
        <color indexed="64"/>
      </bottom>
      <diagonal/>
    </border>
    <border>
      <left style="medium">
        <color indexed="64"/>
      </left>
      <right/>
      <top/>
      <bottom style="dotted">
        <color indexed="64"/>
      </bottom>
      <diagonal/>
    </border>
    <border>
      <left/>
      <right style="medium">
        <color indexed="64"/>
      </right>
      <top/>
      <bottom style="dotted">
        <color indexed="64"/>
      </bottom>
      <diagonal/>
    </border>
    <border>
      <left/>
      <right style="thin">
        <color auto="1"/>
      </right>
      <top style="dotted">
        <color auto="1"/>
      </top>
      <bottom style="dotted">
        <color auto="1"/>
      </bottom>
      <diagonal/>
    </border>
    <border>
      <left style="thin">
        <color auto="1"/>
      </left>
      <right style="thin">
        <color auto="1"/>
      </right>
      <top style="dotted">
        <color auto="1"/>
      </top>
      <bottom/>
      <diagonal/>
    </border>
    <border>
      <left style="thin">
        <color auto="1"/>
      </left>
      <right style="medium">
        <color auto="1"/>
      </right>
      <top style="dotted">
        <color auto="1"/>
      </top>
      <bottom/>
      <diagonal/>
    </border>
    <border>
      <left style="medium">
        <color auto="1"/>
      </left>
      <right style="thin">
        <color auto="1"/>
      </right>
      <top style="dotted">
        <color auto="1"/>
      </top>
      <bottom/>
      <diagonal/>
    </border>
    <border>
      <left style="medium">
        <color auto="1"/>
      </left>
      <right/>
      <top style="dotted">
        <color auto="1"/>
      </top>
      <bottom/>
      <diagonal/>
    </border>
    <border>
      <left/>
      <right style="medium">
        <color auto="1"/>
      </right>
      <top style="dotted">
        <color auto="1"/>
      </top>
      <bottom/>
      <diagonal/>
    </border>
    <border>
      <left style="thin">
        <color auto="1"/>
      </left>
      <right style="thin">
        <color auto="1"/>
      </right>
      <top style="dotted">
        <color auto="1"/>
      </top>
      <bottom style="medium">
        <color auto="1"/>
      </bottom>
      <diagonal/>
    </border>
    <border>
      <left style="medium">
        <color auto="1"/>
      </left>
      <right style="medium">
        <color auto="1"/>
      </right>
      <top style="dotted">
        <color auto="1"/>
      </top>
      <bottom style="medium">
        <color auto="1"/>
      </bottom>
      <diagonal/>
    </border>
    <border>
      <left style="medium">
        <color auto="1"/>
      </left>
      <right style="thin">
        <color auto="1"/>
      </right>
      <top style="dotted">
        <color auto="1"/>
      </top>
      <bottom style="medium">
        <color auto="1"/>
      </bottom>
      <diagonal/>
    </border>
    <border>
      <left style="thin">
        <color auto="1"/>
      </left>
      <right style="medium">
        <color auto="1"/>
      </right>
      <top style="dotted">
        <color auto="1"/>
      </top>
      <bottom style="medium">
        <color auto="1"/>
      </bottom>
      <diagonal/>
    </border>
    <border>
      <left/>
      <right/>
      <top style="dotted">
        <color auto="1"/>
      </top>
      <bottom style="medium">
        <color auto="1"/>
      </bottom>
      <diagonal/>
    </border>
    <border>
      <left style="medium">
        <color auto="1"/>
      </left>
      <right style="medium">
        <color auto="1"/>
      </right>
      <top/>
      <bottom/>
      <diagonal/>
    </border>
    <border>
      <left/>
      <right style="thin">
        <color auto="1"/>
      </right>
      <top style="thin">
        <color auto="1"/>
      </top>
      <bottom style="medium">
        <color auto="1"/>
      </bottom>
      <diagonal/>
    </border>
    <border>
      <left style="medium">
        <color auto="1"/>
      </left>
      <right/>
      <top style="dotted">
        <color auto="1"/>
      </top>
      <bottom style="medium">
        <color auto="1"/>
      </bottom>
      <diagonal/>
    </border>
    <border>
      <left style="medium">
        <color auto="1"/>
      </left>
      <right style="medium">
        <color auto="1"/>
      </right>
      <top style="dotted">
        <color auto="1"/>
      </top>
      <bottom/>
      <diagonal/>
    </border>
    <border>
      <left style="thin">
        <color auto="1"/>
      </left>
      <right/>
      <top style="dotted">
        <color auto="1"/>
      </top>
      <bottom/>
      <diagonal/>
    </border>
    <border>
      <left/>
      <right style="thin">
        <color auto="1"/>
      </right>
      <top/>
      <bottom style="dotted">
        <color auto="1"/>
      </bottom>
      <diagonal/>
    </border>
    <border>
      <left/>
      <right style="thin">
        <color auto="1"/>
      </right>
      <top style="dotted">
        <color auto="1"/>
      </top>
      <bottom/>
      <diagonal/>
    </border>
    <border>
      <left style="medium">
        <color auto="1"/>
      </left>
      <right style="medium">
        <color auto="1"/>
      </right>
      <top style="medium">
        <color auto="1"/>
      </top>
      <bottom style="dotted">
        <color auto="1"/>
      </bottom>
      <diagonal/>
    </border>
    <border>
      <left style="medium">
        <color auto="1"/>
      </left>
      <right style="medium">
        <color auto="1"/>
      </right>
      <top style="thin">
        <color auto="1"/>
      </top>
      <bottom/>
      <diagonal/>
    </border>
    <border>
      <left style="medium">
        <color auto="1"/>
      </left>
      <right style="thin">
        <color indexed="64"/>
      </right>
      <top/>
      <bottom/>
      <diagonal/>
    </border>
    <border>
      <left style="thin">
        <color auto="1"/>
      </left>
      <right style="thin">
        <color indexed="64"/>
      </right>
      <top/>
      <bottom/>
      <diagonal/>
    </border>
    <border>
      <left/>
      <right style="thin">
        <color indexed="64"/>
      </right>
      <top/>
      <bottom/>
      <diagonal/>
    </border>
    <border>
      <left/>
      <right style="medium">
        <color indexed="64"/>
      </right>
      <top/>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medium">
        <color auto="1"/>
      </right>
      <top/>
      <bottom/>
      <diagonal/>
    </border>
    <border>
      <left/>
      <right/>
      <top style="dotted">
        <color auto="1"/>
      </top>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s>
  <cellStyleXfs count="5">
    <xf numFmtId="0" fontId="0" fillId="0" borderId="0"/>
    <xf numFmtId="0" fontId="9" fillId="0" borderId="0"/>
    <xf numFmtId="0" fontId="9" fillId="0" borderId="0"/>
    <xf numFmtId="0" fontId="12" fillId="0" borderId="0"/>
    <xf numFmtId="0" fontId="24" fillId="0" borderId="0" applyNumberFormat="0" applyFill="0" applyBorder="0" applyAlignment="0" applyProtection="0"/>
  </cellStyleXfs>
  <cellXfs count="967">
    <xf numFmtId="0" fontId="0" fillId="0" borderId="0" xfId="0"/>
    <xf numFmtId="0" fontId="2" fillId="0" borderId="0" xfId="0" applyFont="1" applyAlignment="1">
      <alignment wrapText="1"/>
    </xf>
    <xf numFmtId="0" fontId="0" fillId="0" borderId="2" xfId="0" applyBorder="1" applyAlignment="1">
      <alignment horizontal="left" vertical="top" wrapText="1"/>
    </xf>
    <xf numFmtId="49" fontId="0" fillId="0" borderId="0" xfId="0" applyNumberFormat="1" applyAlignment="1">
      <alignment horizontal="left" vertical="top" wrapText="1"/>
    </xf>
    <xf numFmtId="0" fontId="0" fillId="0" borderId="0" xfId="0" applyAlignment="1">
      <alignment horizontal="left" vertical="top"/>
    </xf>
    <xf numFmtId="0" fontId="0" fillId="0" borderId="0" xfId="0" applyAlignment="1">
      <alignment vertical="top"/>
    </xf>
    <xf numFmtId="0" fontId="0" fillId="0" borderId="4" xfId="0" applyBorder="1" applyAlignment="1">
      <alignment vertical="top" wrapText="1"/>
    </xf>
    <xf numFmtId="0" fontId="0" fillId="0" borderId="0" xfId="0" applyAlignment="1">
      <alignment vertical="top" wrapText="1"/>
    </xf>
    <xf numFmtId="0" fontId="0" fillId="0" borderId="0" xfId="0" applyAlignment="1">
      <alignment horizontal="left" vertical="top" wrapText="1"/>
    </xf>
    <xf numFmtId="0" fontId="3" fillId="0" borderId="0" xfId="0" applyFont="1" applyAlignment="1">
      <alignment horizontal="left" vertical="top" wrapText="1"/>
    </xf>
    <xf numFmtId="0" fontId="2" fillId="0" borderId="0" xfId="0" applyFont="1" applyAlignment="1">
      <alignment horizontal="left"/>
    </xf>
    <xf numFmtId="0" fontId="2" fillId="0" borderId="0" xfId="0" applyFont="1" applyAlignment="1">
      <alignment vertical="top" wrapText="1"/>
    </xf>
    <xf numFmtId="0" fontId="5" fillId="0" borderId="0" xfId="0" applyFont="1" applyAlignment="1">
      <alignment horizontal="left" vertical="top" wrapText="1"/>
    </xf>
    <xf numFmtId="0" fontId="1" fillId="0" borderId="0" xfId="0" applyFont="1" applyAlignment="1">
      <alignment horizontal="left" vertical="top" wrapText="1"/>
    </xf>
    <xf numFmtId="49" fontId="2" fillId="3" borderId="0" xfId="0" applyNumberFormat="1" applyFont="1" applyFill="1" applyAlignment="1">
      <alignment horizontal="left" vertical="top" wrapText="1"/>
    </xf>
    <xf numFmtId="0" fontId="8" fillId="2" borderId="0" xfId="0" applyFont="1" applyFill="1" applyAlignment="1">
      <alignment horizontal="left" vertical="top" wrapText="1"/>
    </xf>
    <xf numFmtId="0" fontId="0" fillId="2" borderId="0" xfId="0" applyFill="1" applyAlignment="1">
      <alignment horizontal="left" vertical="top" wrapText="1"/>
    </xf>
    <xf numFmtId="49" fontId="0" fillId="5" borderId="0" xfId="0" applyNumberFormat="1" applyFill="1" applyAlignment="1">
      <alignment horizontal="left" vertical="top" wrapText="1"/>
    </xf>
    <xf numFmtId="0" fontId="1" fillId="5" borderId="0" xfId="0" applyFont="1" applyFill="1" applyAlignment="1">
      <alignment horizontal="left" vertical="top" wrapText="1"/>
    </xf>
    <xf numFmtId="49" fontId="5" fillId="0" borderId="0" xfId="0" applyNumberFormat="1" applyFont="1" applyAlignment="1">
      <alignment horizontal="left" vertical="top" wrapText="1"/>
    </xf>
    <xf numFmtId="0" fontId="2" fillId="0" borderId="0" xfId="0" applyFont="1" applyAlignment="1">
      <alignment horizontal="left" vertical="top" wrapText="1"/>
    </xf>
    <xf numFmtId="0" fontId="2" fillId="4" borderId="0" xfId="0" applyFont="1" applyFill="1" applyAlignment="1">
      <alignment horizontal="left" vertical="top" wrapText="1"/>
    </xf>
    <xf numFmtId="0" fontId="2" fillId="6" borderId="0" xfId="0" applyFont="1" applyFill="1" applyAlignment="1">
      <alignment horizontal="left" vertical="top" wrapText="1"/>
    </xf>
    <xf numFmtId="0" fontId="11" fillId="7" borderId="0" xfId="0" applyFont="1" applyFill="1" applyAlignment="1">
      <alignment horizontal="left" vertical="top" wrapText="1"/>
    </xf>
    <xf numFmtId="0" fontId="13" fillId="0" borderId="0" xfId="0" applyFont="1" applyAlignment="1">
      <alignment horizontal="left" vertical="top" wrapText="1"/>
    </xf>
    <xf numFmtId="0" fontId="2" fillId="0" borderId="7" xfId="0" applyFont="1" applyBorder="1" applyAlignment="1">
      <alignment horizontal="left" wrapText="1"/>
    </xf>
    <xf numFmtId="0" fontId="2" fillId="0" borderId="9" xfId="0" applyFont="1" applyBorder="1" applyAlignment="1">
      <alignment wrapText="1"/>
    </xf>
    <xf numFmtId="0" fontId="2" fillId="0" borderId="11" xfId="0" applyFont="1" applyBorder="1" applyAlignment="1">
      <alignment horizontal="left" wrapText="1"/>
    </xf>
    <xf numFmtId="0" fontId="15" fillId="0" borderId="0" xfId="0" applyFont="1" applyAlignment="1">
      <alignment horizontal="left" vertical="top" wrapText="1"/>
    </xf>
    <xf numFmtId="49" fontId="2" fillId="3" borderId="10" xfId="0" applyNumberFormat="1" applyFont="1" applyFill="1" applyBorder="1" applyAlignment="1">
      <alignment horizontal="left" wrapText="1"/>
    </xf>
    <xf numFmtId="49" fontId="2" fillId="3" borderId="6" xfId="0" applyNumberFormat="1" applyFont="1" applyFill="1" applyBorder="1" applyAlignment="1">
      <alignment horizontal="left" wrapText="1"/>
    </xf>
    <xf numFmtId="0" fontId="0" fillId="0" borderId="3" xfId="0" applyBorder="1" applyAlignment="1">
      <alignment horizontal="left" vertical="top" wrapText="1"/>
    </xf>
    <xf numFmtId="0" fontId="8" fillId="10" borderId="2" xfId="0" applyFont="1" applyFill="1" applyBorder="1" applyAlignment="1">
      <alignment horizontal="left" vertical="top" wrapText="1"/>
    </xf>
    <xf numFmtId="0" fontId="16" fillId="4" borderId="7" xfId="0" applyFont="1" applyFill="1" applyBorder="1" applyAlignment="1">
      <alignment horizontal="left" wrapText="1"/>
    </xf>
    <xf numFmtId="0" fontId="4" fillId="11" borderId="2" xfId="0" applyFont="1" applyFill="1" applyBorder="1" applyAlignment="1">
      <alignment horizontal="left" vertical="top" wrapText="1"/>
    </xf>
    <xf numFmtId="0" fontId="16" fillId="0" borderId="0" xfId="0" applyFont="1" applyAlignment="1">
      <alignment horizontal="left" vertical="top" wrapText="1"/>
    </xf>
    <xf numFmtId="0" fontId="0" fillId="12" borderId="0" xfId="0" applyFill="1" applyAlignment="1">
      <alignment horizontal="left" vertical="top" wrapText="1"/>
    </xf>
    <xf numFmtId="0" fontId="2" fillId="13" borderId="11" xfId="0" applyFont="1" applyFill="1" applyBorder="1" applyAlignment="1">
      <alignment horizontal="left" wrapText="1"/>
    </xf>
    <xf numFmtId="0" fontId="2" fillId="13" borderId="7" xfId="0" applyFont="1" applyFill="1" applyBorder="1" applyAlignment="1">
      <alignment horizontal="left" wrapText="1"/>
    </xf>
    <xf numFmtId="0" fontId="2" fillId="13" borderId="0" xfId="0" applyFont="1" applyFill="1" applyAlignment="1">
      <alignment horizontal="left" vertical="top" wrapText="1"/>
    </xf>
    <xf numFmtId="0" fontId="17" fillId="0" borderId="0" xfId="0" applyFont="1" applyAlignment="1">
      <alignment horizontal="left" vertical="top" wrapText="1"/>
    </xf>
    <xf numFmtId="0" fontId="4" fillId="0" borderId="0" xfId="0" applyFont="1" applyAlignment="1">
      <alignment horizontal="left" vertical="top" wrapText="1"/>
    </xf>
    <xf numFmtId="0" fontId="1" fillId="0" borderId="0" xfId="0" applyFont="1" applyAlignment="1">
      <alignment vertical="top"/>
    </xf>
    <xf numFmtId="0" fontId="2" fillId="4" borderId="8" xfId="0" applyFont="1" applyFill="1" applyBorder="1" applyAlignment="1">
      <alignment horizontal="left" wrapText="1"/>
    </xf>
    <xf numFmtId="0" fontId="0" fillId="14" borderId="2" xfId="0" applyFill="1" applyBorder="1" applyAlignment="1">
      <alignment horizontal="left" vertical="top" wrapText="1"/>
    </xf>
    <xf numFmtId="0" fontId="2" fillId="15" borderId="6" xfId="0" applyFont="1" applyFill="1" applyBorder="1" applyAlignment="1">
      <alignment wrapText="1"/>
    </xf>
    <xf numFmtId="0" fontId="2" fillId="15" borderId="7" xfId="0" applyFont="1" applyFill="1" applyBorder="1" applyAlignment="1">
      <alignment horizontal="left" wrapText="1"/>
    </xf>
    <xf numFmtId="0" fontId="2" fillId="15" borderId="8" xfId="0" applyFont="1" applyFill="1" applyBorder="1" applyAlignment="1">
      <alignment horizontal="left" wrapText="1"/>
    </xf>
    <xf numFmtId="0" fontId="2" fillId="15" borderId="6" xfId="0" applyFont="1" applyFill="1" applyBorder="1" applyAlignment="1">
      <alignment horizontal="left" wrapText="1"/>
    </xf>
    <xf numFmtId="0" fontId="1" fillId="0" borderId="1" xfId="0" applyFont="1" applyBorder="1" applyAlignment="1">
      <alignment horizontal="left" vertical="top" wrapText="1"/>
    </xf>
    <xf numFmtId="0" fontId="2" fillId="15" borderId="17" xfId="0" applyFont="1" applyFill="1" applyBorder="1" applyAlignment="1">
      <alignment horizontal="left" wrapText="1"/>
    </xf>
    <xf numFmtId="0" fontId="2" fillId="15" borderId="7" xfId="0" applyFont="1" applyFill="1" applyBorder="1" applyAlignment="1">
      <alignment wrapText="1"/>
    </xf>
    <xf numFmtId="0" fontId="2" fillId="15" borderId="8" xfId="0" applyFont="1" applyFill="1" applyBorder="1" applyAlignment="1">
      <alignment wrapText="1"/>
    </xf>
    <xf numFmtId="0" fontId="0" fillId="0" borderId="15" xfId="0" applyBorder="1" applyAlignment="1">
      <alignment horizontal="left" vertical="top" wrapText="1"/>
    </xf>
    <xf numFmtId="0" fontId="2" fillId="8" borderId="7" xfId="0" applyFont="1" applyFill="1" applyBorder="1" applyAlignment="1">
      <alignment horizontal="left" wrapText="1"/>
    </xf>
    <xf numFmtId="0" fontId="2" fillId="15" borderId="16" xfId="0" applyFont="1" applyFill="1" applyBorder="1" applyAlignment="1">
      <alignment horizontal="left" wrapText="1"/>
    </xf>
    <xf numFmtId="0" fontId="10" fillId="17" borderId="2" xfId="0" applyFont="1" applyFill="1" applyBorder="1" applyAlignment="1">
      <alignment horizontal="left" vertical="top" wrapText="1"/>
    </xf>
    <xf numFmtId="0" fontId="4" fillId="0" borderId="0" xfId="0" applyFont="1" applyAlignment="1">
      <alignment vertical="top"/>
    </xf>
    <xf numFmtId="0" fontId="2" fillId="9" borderId="6" xfId="0" applyFont="1" applyFill="1" applyBorder="1" applyAlignment="1">
      <alignment wrapText="1"/>
    </xf>
    <xf numFmtId="0" fontId="2" fillId="9" borderId="25" xfId="0" applyFont="1" applyFill="1" applyBorder="1" applyAlignment="1">
      <alignment wrapText="1"/>
    </xf>
    <xf numFmtId="0" fontId="2" fillId="3" borderId="8" xfId="0" applyFont="1" applyFill="1" applyBorder="1" applyAlignment="1">
      <alignment horizontal="left" wrapText="1"/>
    </xf>
    <xf numFmtId="0" fontId="4" fillId="0" borderId="3" xfId="0" applyFont="1" applyBorder="1" applyAlignment="1">
      <alignment vertical="top" wrapText="1"/>
    </xf>
    <xf numFmtId="0" fontId="23" fillId="0" borderId="0" xfId="0" applyFont="1" applyAlignment="1">
      <alignment vertical="top"/>
    </xf>
    <xf numFmtId="0" fontId="2" fillId="18" borderId="27" xfId="0" applyFont="1" applyFill="1" applyBorder="1" applyAlignment="1">
      <alignment horizontal="left" wrapText="1"/>
    </xf>
    <xf numFmtId="0" fontId="2" fillId="18" borderId="27" xfId="0" applyFont="1" applyFill="1" applyBorder="1" applyAlignment="1">
      <alignment wrapText="1"/>
    </xf>
    <xf numFmtId="0" fontId="2" fillId="18" borderId="34" xfId="0" applyFont="1" applyFill="1" applyBorder="1" applyAlignment="1">
      <alignment wrapText="1"/>
    </xf>
    <xf numFmtId="0" fontId="2" fillId="13" borderId="35" xfId="0" applyFont="1" applyFill="1" applyBorder="1" applyAlignment="1">
      <alignment horizontal="center" vertical="top"/>
    </xf>
    <xf numFmtId="0" fontId="2" fillId="13" borderId="36" xfId="0" applyFont="1" applyFill="1" applyBorder="1" applyAlignment="1">
      <alignment wrapText="1"/>
    </xf>
    <xf numFmtId="0" fontId="2" fillId="13" borderId="1" xfId="0" applyFont="1" applyFill="1" applyBorder="1" applyAlignment="1">
      <alignment wrapText="1"/>
    </xf>
    <xf numFmtId="0" fontId="2" fillId="13" borderId="2" xfId="0" applyFont="1" applyFill="1" applyBorder="1" applyAlignment="1">
      <alignment wrapText="1"/>
    </xf>
    <xf numFmtId="0" fontId="2" fillId="13" borderId="2" xfId="0" applyFont="1" applyFill="1" applyBorder="1"/>
    <xf numFmtId="0" fontId="2" fillId="16" borderId="10" xfId="0" applyFont="1" applyFill="1" applyBorder="1" applyAlignment="1">
      <alignment horizontal="left" wrapText="1"/>
    </xf>
    <xf numFmtId="0" fontId="2" fillId="16" borderId="36" xfId="0" applyFont="1" applyFill="1" applyBorder="1" applyAlignment="1">
      <alignment horizontal="left" wrapText="1"/>
    </xf>
    <xf numFmtId="49" fontId="2" fillId="3" borderId="12" xfId="0" applyNumberFormat="1" applyFont="1" applyFill="1" applyBorder="1" applyAlignment="1">
      <alignment horizontal="left" vertical="top" wrapText="1"/>
    </xf>
    <xf numFmtId="0" fontId="2" fillId="4" borderId="12" xfId="0" applyFont="1" applyFill="1" applyBorder="1" applyAlignment="1">
      <alignment horizontal="left" vertical="top" wrapText="1"/>
    </xf>
    <xf numFmtId="0" fontId="2" fillId="0" borderId="5" xfId="0" applyFont="1" applyBorder="1" applyAlignment="1">
      <alignment vertical="top"/>
    </xf>
    <xf numFmtId="0" fontId="2" fillId="15" borderId="10" xfId="0" applyFont="1" applyFill="1" applyBorder="1" applyAlignment="1">
      <alignment vertical="top"/>
    </xf>
    <xf numFmtId="0" fontId="2" fillId="15" borderId="12" xfId="0" applyFont="1" applyFill="1" applyBorder="1" applyAlignment="1">
      <alignment vertical="top"/>
    </xf>
    <xf numFmtId="0" fontId="2" fillId="8" borderId="11" xfId="0" applyFont="1" applyFill="1" applyBorder="1" applyAlignment="1">
      <alignment vertical="top"/>
    </xf>
    <xf numFmtId="0" fontId="2" fillId="9" borderId="36" xfId="0" applyFont="1" applyFill="1" applyBorder="1" applyAlignment="1">
      <alignment wrapText="1"/>
    </xf>
    <xf numFmtId="0" fontId="16" fillId="4" borderId="11" xfId="0" applyFont="1" applyFill="1" applyBorder="1" applyAlignment="1">
      <alignment horizontal="left" wrapText="1"/>
    </xf>
    <xf numFmtId="0" fontId="2" fillId="18" borderId="31" xfId="0" applyFont="1" applyFill="1" applyBorder="1" applyAlignment="1">
      <alignment vertical="top"/>
    </xf>
    <xf numFmtId="0" fontId="2" fillId="18" borderId="32" xfId="0" applyFont="1" applyFill="1" applyBorder="1" applyAlignment="1">
      <alignment vertical="top"/>
    </xf>
    <xf numFmtId="0" fontId="4" fillId="0" borderId="3" xfId="0" applyFont="1" applyBorder="1" applyAlignment="1">
      <alignment horizontal="left" vertical="top" wrapText="1"/>
    </xf>
    <xf numFmtId="0" fontId="4" fillId="0" borderId="3" xfId="0" applyFont="1" applyBorder="1" applyAlignment="1" applyProtection="1">
      <alignment horizontal="left" vertical="top" wrapText="1"/>
      <protection locked="0"/>
    </xf>
    <xf numFmtId="0" fontId="1" fillId="0" borderId="3" xfId="0" applyFont="1" applyBorder="1" applyAlignment="1">
      <alignment vertical="top" wrapText="1"/>
    </xf>
    <xf numFmtId="0" fontId="0" fillId="0" borderId="3" xfId="0" applyBorder="1" applyAlignment="1">
      <alignment vertical="top" wrapText="1"/>
    </xf>
    <xf numFmtId="49" fontId="10" fillId="17" borderId="1" xfId="0" applyNumberFormat="1" applyFont="1" applyFill="1" applyBorder="1" applyAlignment="1">
      <alignment horizontal="left" vertical="top" wrapText="1"/>
    </xf>
    <xf numFmtId="49" fontId="10" fillId="17" borderId="2" xfId="0" applyNumberFormat="1" applyFont="1" applyFill="1" applyBorder="1" applyAlignment="1">
      <alignment horizontal="left" vertical="top" wrapText="1"/>
    </xf>
    <xf numFmtId="0" fontId="4" fillId="17" borderId="1" xfId="0" applyFont="1" applyFill="1" applyBorder="1" applyAlignment="1">
      <alignment horizontal="left" vertical="top"/>
    </xf>
    <xf numFmtId="0" fontId="10" fillId="17" borderId="20" xfId="0" applyFont="1" applyFill="1" applyBorder="1" applyAlignment="1">
      <alignment horizontal="left" vertical="top"/>
    </xf>
    <xf numFmtId="0" fontId="4" fillId="17" borderId="28" xfId="0" applyFont="1" applyFill="1" applyBorder="1" applyAlignment="1">
      <alignment horizontal="left" vertical="top"/>
    </xf>
    <xf numFmtId="0" fontId="4" fillId="17" borderId="2" xfId="0" applyFont="1" applyFill="1" applyBorder="1" applyAlignment="1">
      <alignment horizontal="left" vertical="top" wrapText="1"/>
    </xf>
    <xf numFmtId="0" fontId="10" fillId="17" borderId="3" xfId="0" applyFont="1" applyFill="1" applyBorder="1" applyAlignment="1">
      <alignment vertical="top" wrapText="1"/>
    </xf>
    <xf numFmtId="49" fontId="10" fillId="17" borderId="3" xfId="0" applyNumberFormat="1" applyFont="1" applyFill="1" applyBorder="1" applyAlignment="1">
      <alignment horizontal="left" vertical="top" wrapText="1"/>
    </xf>
    <xf numFmtId="0" fontId="26" fillId="17" borderId="2" xfId="0" applyFont="1" applyFill="1" applyBorder="1" applyAlignment="1">
      <alignment horizontal="left" vertical="top" wrapText="1"/>
    </xf>
    <xf numFmtId="0" fontId="4" fillId="0" borderId="41" xfId="0" applyFont="1" applyBorder="1" applyAlignment="1" applyProtection="1">
      <alignment horizontal="left" vertical="top" wrapText="1"/>
      <protection locked="0"/>
    </xf>
    <xf numFmtId="0" fontId="4" fillId="0" borderId="2" xfId="0" applyFont="1" applyBorder="1" applyAlignment="1">
      <alignment vertical="top"/>
    </xf>
    <xf numFmtId="0" fontId="4" fillId="0" borderId="2" xfId="0" applyFont="1" applyBorder="1" applyAlignment="1">
      <alignment vertical="top" wrapText="1"/>
    </xf>
    <xf numFmtId="0" fontId="1" fillId="0" borderId="2" xfId="0" applyFont="1" applyBorder="1" applyAlignment="1">
      <alignment vertical="top" wrapText="1"/>
    </xf>
    <xf numFmtId="0" fontId="4" fillId="0" borderId="3" xfId="4" applyFont="1" applyFill="1" applyBorder="1" applyAlignment="1">
      <alignment horizontal="left" vertical="top" wrapText="1"/>
    </xf>
    <xf numFmtId="0" fontId="0" fillId="0" borderId="2" xfId="0" applyBorder="1" applyAlignment="1">
      <alignment vertical="top" wrapText="1"/>
    </xf>
    <xf numFmtId="0" fontId="5" fillId="0" borderId="2" xfId="0" applyFont="1" applyBorder="1" applyAlignment="1">
      <alignment horizontal="left" vertical="top"/>
    </xf>
    <xf numFmtId="0" fontId="2" fillId="0" borderId="2" xfId="0" applyFont="1" applyBorder="1" applyAlignment="1">
      <alignment vertical="top" wrapText="1"/>
    </xf>
    <xf numFmtId="0" fontId="0" fillId="5" borderId="2" xfId="0" applyFill="1" applyBorder="1" applyAlignment="1">
      <alignment horizontal="left" vertical="top" wrapText="1"/>
    </xf>
    <xf numFmtId="0" fontId="0" fillId="0" borderId="2" xfId="0" applyBorder="1" applyAlignment="1">
      <alignment vertical="top"/>
    </xf>
    <xf numFmtId="0" fontId="0" fillId="0" borderId="2" xfId="0" applyBorder="1" applyAlignment="1">
      <alignment horizontal="left" vertical="top"/>
    </xf>
    <xf numFmtId="49" fontId="1" fillId="0" borderId="0" xfId="0" applyNumberFormat="1" applyFont="1" applyAlignment="1">
      <alignment horizontal="left" vertical="top" wrapText="1"/>
    </xf>
    <xf numFmtId="0" fontId="4" fillId="0" borderId="0" xfId="0" applyFont="1" applyAlignment="1">
      <alignment vertical="top" wrapText="1"/>
    </xf>
    <xf numFmtId="0" fontId="0" fillId="0" borderId="1" xfId="0" applyBorder="1" applyAlignment="1">
      <alignment vertical="top" wrapText="1"/>
    </xf>
    <xf numFmtId="0" fontId="0" fillId="0" borderId="1" xfId="0" applyBorder="1" applyAlignment="1">
      <alignment vertical="top"/>
    </xf>
    <xf numFmtId="0" fontId="1" fillId="0" borderId="0" xfId="0" applyFont="1" applyAlignment="1">
      <alignment vertical="top" wrapText="1"/>
    </xf>
    <xf numFmtId="0" fontId="1" fillId="0" borderId="1" xfId="0" applyFont="1" applyBorder="1" applyAlignment="1">
      <alignment vertical="top" wrapText="1"/>
    </xf>
    <xf numFmtId="0" fontId="4" fillId="0" borderId="1" xfId="0" applyFont="1" applyBorder="1" applyAlignment="1">
      <alignment vertical="top" wrapText="1"/>
    </xf>
    <xf numFmtId="0" fontId="0" fillId="0" borderId="4" xfId="0" applyBorder="1" applyAlignment="1">
      <alignment vertical="top"/>
    </xf>
    <xf numFmtId="0" fontId="4" fillId="0" borderId="4" xfId="0" applyFont="1" applyBorder="1" applyAlignment="1">
      <alignment vertical="top"/>
    </xf>
    <xf numFmtId="0" fontId="29" fillId="0" borderId="3" xfId="0" applyFont="1" applyBorder="1" applyAlignment="1">
      <alignment horizontal="left" vertical="top" wrapText="1"/>
    </xf>
    <xf numFmtId="0" fontId="2" fillId="8" borderId="11" xfId="0" applyFont="1" applyFill="1" applyBorder="1" applyAlignment="1">
      <alignment vertical="top" wrapText="1"/>
    </xf>
    <xf numFmtId="0" fontId="2" fillId="15" borderId="11" xfId="0" applyFont="1" applyFill="1" applyBorder="1" applyAlignment="1">
      <alignment vertical="top" wrapText="1"/>
    </xf>
    <xf numFmtId="0" fontId="30" fillId="0" borderId="19" xfId="0" applyFont="1" applyBorder="1" applyAlignment="1">
      <alignment horizontal="left" wrapText="1"/>
    </xf>
    <xf numFmtId="0" fontId="30" fillId="0" borderId="13" xfId="0" applyFont="1" applyBorder="1" applyAlignment="1">
      <alignment horizontal="left" wrapText="1"/>
    </xf>
    <xf numFmtId="0" fontId="10" fillId="17" borderId="1" xfId="0" applyFont="1" applyFill="1" applyBorder="1" applyAlignment="1">
      <alignment horizontal="left" vertical="top" wrapText="1"/>
    </xf>
    <xf numFmtId="0" fontId="0" fillId="0" borderId="14" xfId="0" applyBorder="1" applyAlignment="1">
      <alignment vertical="top"/>
    </xf>
    <xf numFmtId="0" fontId="28" fillId="0" borderId="0" xfId="0" applyFont="1" applyAlignment="1">
      <alignment horizontal="left" vertical="top" wrapText="1"/>
    </xf>
    <xf numFmtId="0" fontId="2" fillId="9" borderId="8" xfId="0" applyFont="1" applyFill="1" applyBorder="1" applyAlignment="1">
      <alignment wrapText="1"/>
    </xf>
    <xf numFmtId="0" fontId="10" fillId="17" borderId="3" xfId="0" applyFont="1" applyFill="1" applyBorder="1" applyAlignment="1">
      <alignment horizontal="left" vertical="top" wrapText="1"/>
    </xf>
    <xf numFmtId="0" fontId="23" fillId="0" borderId="0" xfId="0" applyFont="1" applyAlignment="1">
      <alignment vertical="top" wrapText="1"/>
    </xf>
    <xf numFmtId="164" fontId="0" fillId="0" borderId="2" xfId="0" applyNumberFormat="1" applyBorder="1" applyAlignment="1">
      <alignment vertical="top" wrapText="1"/>
    </xf>
    <xf numFmtId="164" fontId="0" fillId="0" borderId="3" xfId="0" applyNumberFormat="1" applyBorder="1" applyAlignment="1">
      <alignment vertical="top" wrapText="1"/>
    </xf>
    <xf numFmtId="164" fontId="0" fillId="0" borderId="0" xfId="0" applyNumberFormat="1" applyAlignment="1">
      <alignment vertical="top" wrapText="1"/>
    </xf>
    <xf numFmtId="164" fontId="0" fillId="0" borderId="2" xfId="0" applyNumberFormat="1" applyBorder="1" applyAlignment="1">
      <alignment vertical="top"/>
    </xf>
    <xf numFmtId="0" fontId="2" fillId="0" borderId="16" xfId="0" applyFont="1" applyBorder="1" applyAlignment="1">
      <alignment vertical="top"/>
    </xf>
    <xf numFmtId="0" fontId="2" fillId="0" borderId="56" xfId="0" applyFont="1" applyBorder="1" applyAlignment="1">
      <alignment wrapText="1"/>
    </xf>
    <xf numFmtId="0" fontId="2" fillId="18" borderId="0" xfId="0" applyFont="1" applyFill="1" applyAlignment="1">
      <alignment horizontal="left" wrapText="1"/>
    </xf>
    <xf numFmtId="0" fontId="2" fillId="18" borderId="33" xfId="0" applyFont="1" applyFill="1" applyBorder="1" applyAlignment="1">
      <alignment wrapText="1"/>
    </xf>
    <xf numFmtId="0" fontId="2" fillId="18" borderId="57" xfId="0" applyFont="1" applyFill="1" applyBorder="1" applyAlignment="1">
      <alignment horizontal="left" wrapText="1"/>
    </xf>
    <xf numFmtId="0" fontId="2" fillId="18" borderId="23" xfId="0" applyFont="1" applyFill="1" applyBorder="1" applyAlignment="1">
      <alignment vertical="top"/>
    </xf>
    <xf numFmtId="0" fontId="4" fillId="0" borderId="18" xfId="0" applyFont="1" applyBorder="1" applyAlignment="1">
      <alignment horizontal="left" vertical="top" wrapText="1"/>
    </xf>
    <xf numFmtId="0" fontId="4" fillId="0" borderId="14" xfId="0" applyFont="1" applyBorder="1" applyAlignment="1">
      <alignment vertical="top"/>
    </xf>
    <xf numFmtId="0" fontId="4" fillId="0" borderId="45" xfId="0" applyFont="1" applyBorder="1" applyAlignment="1">
      <alignment vertical="top" wrapText="1"/>
    </xf>
    <xf numFmtId="0" fontId="25" fillId="0" borderId="2" xfId="0" applyFont="1" applyBorder="1" applyAlignment="1">
      <alignment horizontal="left" vertical="top" wrapText="1"/>
    </xf>
    <xf numFmtId="0" fontId="4" fillId="0" borderId="1" xfId="0" applyFont="1" applyBorder="1" applyAlignment="1">
      <alignment horizontal="left" vertical="top" wrapText="1"/>
    </xf>
    <xf numFmtId="0" fontId="4" fillId="0" borderId="2" xfId="0" applyFont="1" applyBorder="1" applyAlignment="1">
      <alignment horizontal="left" vertical="top" wrapText="1"/>
    </xf>
    <xf numFmtId="0" fontId="4" fillId="0" borderId="14" xfId="0" applyFont="1" applyBorder="1" applyAlignment="1">
      <alignment horizontal="left" vertical="top" wrapText="1"/>
    </xf>
    <xf numFmtId="0" fontId="4" fillId="0" borderId="14" xfId="0" applyFont="1" applyBorder="1" applyAlignment="1">
      <alignment horizontal="left" vertical="top"/>
    </xf>
    <xf numFmtId="0" fontId="2" fillId="15" borderId="36" xfId="0" applyFont="1" applyFill="1" applyBorder="1" applyAlignment="1">
      <alignment horizontal="left" wrapText="1"/>
    </xf>
    <xf numFmtId="0" fontId="4" fillId="0" borderId="20" xfId="0" applyFont="1" applyBorder="1" applyAlignment="1">
      <alignment horizontal="left" vertical="top" wrapText="1"/>
    </xf>
    <xf numFmtId="0" fontId="4" fillId="0" borderId="43" xfId="0" applyFont="1" applyBorder="1" applyAlignment="1">
      <alignment horizontal="left" vertical="top" wrapText="1"/>
    </xf>
    <xf numFmtId="164" fontId="4" fillId="0" borderId="2" xfId="0" applyNumberFormat="1" applyFont="1" applyBorder="1" applyAlignment="1">
      <alignment vertical="top" wrapText="1"/>
    </xf>
    <xf numFmtId="0" fontId="10" fillId="17" borderId="1" xfId="0" applyFont="1" applyFill="1" applyBorder="1" applyAlignment="1">
      <alignment horizontal="left" vertical="top"/>
    </xf>
    <xf numFmtId="0" fontId="10" fillId="17" borderId="28" xfId="0" applyFont="1" applyFill="1" applyBorder="1" applyAlignment="1">
      <alignment horizontal="left" vertical="top"/>
    </xf>
    <xf numFmtId="0" fontId="4" fillId="17" borderId="3" xfId="0" applyFont="1" applyFill="1" applyBorder="1" applyAlignment="1">
      <alignment vertical="top" wrapText="1"/>
    </xf>
    <xf numFmtId="49" fontId="4" fillId="17" borderId="3" xfId="0" applyNumberFormat="1" applyFont="1" applyFill="1" applyBorder="1" applyAlignment="1">
      <alignment horizontal="left" vertical="top" wrapText="1"/>
    </xf>
    <xf numFmtId="0" fontId="2" fillId="0" borderId="11" xfId="0" applyFont="1" applyBorder="1" applyAlignment="1">
      <alignment horizontal="left" vertical="top" wrapText="1"/>
    </xf>
    <xf numFmtId="0" fontId="16" fillId="13" borderId="7" xfId="0" applyFont="1" applyFill="1" applyBorder="1" applyAlignment="1">
      <alignment horizontal="left" wrapText="1"/>
    </xf>
    <xf numFmtId="0" fontId="2" fillId="0" borderId="26" xfId="0" applyFont="1" applyBorder="1" applyAlignment="1">
      <alignment horizontal="left" wrapText="1"/>
    </xf>
    <xf numFmtId="0" fontId="2" fillId="0" borderId="22" xfId="0" applyFont="1" applyBorder="1" applyAlignment="1">
      <alignment horizontal="left" wrapText="1"/>
    </xf>
    <xf numFmtId="0" fontId="2" fillId="3" borderId="12" xfId="0" applyFont="1" applyFill="1" applyBorder="1" applyAlignment="1">
      <alignment vertical="top" wrapText="1"/>
    </xf>
    <xf numFmtId="0" fontId="2" fillId="3" borderId="8" xfId="0" applyFont="1" applyFill="1" applyBorder="1" applyAlignment="1">
      <alignment vertical="top" wrapText="1"/>
    </xf>
    <xf numFmtId="49" fontId="4" fillId="0" borderId="1" xfId="0" applyNumberFormat="1" applyFont="1" applyBorder="1" applyAlignment="1">
      <alignment horizontal="left" vertical="top" wrapText="1"/>
    </xf>
    <xf numFmtId="49" fontId="4" fillId="0" borderId="2" xfId="0" applyNumberFormat="1" applyFont="1" applyBorder="1" applyAlignment="1">
      <alignment horizontal="left" vertical="top" wrapText="1"/>
    </xf>
    <xf numFmtId="0" fontId="4" fillId="0" borderId="1" xfId="0" applyFont="1" applyBorder="1" applyAlignment="1">
      <alignment horizontal="left" vertical="top"/>
    </xf>
    <xf numFmtId="0" fontId="4" fillId="0" borderId="20" xfId="0" applyFont="1" applyBorder="1" applyAlignment="1">
      <alignment horizontal="left" vertical="top"/>
    </xf>
    <xf numFmtId="0" fontId="4" fillId="0" borderId="28" xfId="0" applyFont="1" applyBorder="1" applyAlignment="1">
      <alignment horizontal="left" vertical="top"/>
    </xf>
    <xf numFmtId="0" fontId="4" fillId="0" borderId="29" xfId="0" applyFont="1" applyBorder="1" applyAlignment="1">
      <alignment horizontal="left" vertical="top" wrapText="1"/>
    </xf>
    <xf numFmtId="49" fontId="4" fillId="0" borderId="3" xfId="0" applyNumberFormat="1" applyFont="1" applyBorder="1" applyAlignment="1">
      <alignment horizontal="left" vertical="top" wrapText="1"/>
    </xf>
    <xf numFmtId="0" fontId="4" fillId="0" borderId="2" xfId="0" applyFont="1" applyBorder="1" applyAlignment="1">
      <alignment horizontal="left" vertical="top"/>
    </xf>
    <xf numFmtId="0" fontId="4" fillId="0" borderId="42" xfId="0" applyFont="1" applyBorder="1" applyAlignment="1">
      <alignment horizontal="left" vertical="top"/>
    </xf>
    <xf numFmtId="0" fontId="4" fillId="0" borderId="41" xfId="0" applyFont="1" applyBorder="1" applyAlignment="1">
      <alignment horizontal="left" vertical="top" wrapText="1"/>
    </xf>
    <xf numFmtId="0" fontId="4" fillId="0" borderId="43" xfId="0" applyFont="1" applyBorder="1" applyAlignment="1">
      <alignment horizontal="left" vertical="top"/>
    </xf>
    <xf numFmtId="0" fontId="4" fillId="0" borderId="44" xfId="0" applyFont="1" applyBorder="1" applyAlignment="1">
      <alignment horizontal="left" vertical="top"/>
    </xf>
    <xf numFmtId="0" fontId="25" fillId="0" borderId="3" xfId="0" applyFont="1" applyBorder="1" applyAlignment="1">
      <alignment vertical="top"/>
    </xf>
    <xf numFmtId="0" fontId="25" fillId="0" borderId="42" xfId="0" applyFont="1" applyBorder="1" applyAlignment="1">
      <alignment horizontal="left" vertical="top" wrapText="1"/>
    </xf>
    <xf numFmtId="0" fontId="17" fillId="0" borderId="2" xfId="0" applyFont="1" applyBorder="1" applyAlignment="1">
      <alignment horizontal="left" vertical="top" wrapText="1"/>
    </xf>
    <xf numFmtId="0" fontId="18" fillId="0" borderId="2" xfId="0" applyFont="1" applyBorder="1" applyAlignment="1">
      <alignment horizontal="left" vertical="top" wrapText="1"/>
    </xf>
    <xf numFmtId="0" fontId="25" fillId="0" borderId="2" xfId="0" applyFont="1" applyBorder="1"/>
    <xf numFmtId="0" fontId="25" fillId="0" borderId="29" xfId="0" applyFont="1" applyBorder="1" applyAlignment="1">
      <alignment horizontal="left" vertical="top" wrapText="1"/>
    </xf>
    <xf numFmtId="0" fontId="25" fillId="0" borderId="1" xfId="0" applyFont="1" applyBorder="1" applyAlignment="1">
      <alignment horizontal="left" vertical="top" wrapText="1"/>
    </xf>
    <xf numFmtId="0" fontId="25" fillId="0" borderId="3" xfId="0" applyFont="1" applyBorder="1" applyAlignment="1">
      <alignment horizontal="left" vertical="top" wrapText="1"/>
    </xf>
    <xf numFmtId="0" fontId="4" fillId="0" borderId="3" xfId="0" quotePrefix="1" applyFont="1" applyBorder="1" applyAlignment="1" applyProtection="1">
      <alignment horizontal="left" vertical="top" wrapText="1"/>
      <protection locked="0"/>
    </xf>
    <xf numFmtId="0" fontId="4" fillId="0" borderId="2" xfId="0" quotePrefix="1" applyFont="1" applyBorder="1" applyAlignment="1">
      <alignment horizontal="left" vertical="top" wrapText="1"/>
    </xf>
    <xf numFmtId="49" fontId="4" fillId="0" borderId="42" xfId="0" applyNumberFormat="1" applyFont="1" applyBorder="1" applyAlignment="1">
      <alignment horizontal="left" vertical="top" wrapText="1"/>
    </xf>
    <xf numFmtId="0" fontId="4" fillId="0" borderId="40" xfId="0" applyFont="1" applyBorder="1" applyAlignment="1">
      <alignment horizontal="left" vertical="top" wrapText="1"/>
    </xf>
    <xf numFmtId="0" fontId="17" fillId="0" borderId="2" xfId="0" applyFont="1" applyBorder="1" applyAlignment="1">
      <alignment horizontal="left" vertical="top"/>
    </xf>
    <xf numFmtId="0" fontId="4" fillId="0" borderId="45" xfId="0" applyFont="1" applyBorder="1" applyAlignment="1">
      <alignment horizontal="left" vertical="top"/>
    </xf>
    <xf numFmtId="0" fontId="25" fillId="0" borderId="40" xfId="0" applyFont="1" applyBorder="1" applyAlignment="1">
      <alignment horizontal="left" vertical="top" wrapText="1"/>
    </xf>
    <xf numFmtId="0" fontId="25" fillId="0" borderId="40" xfId="0" applyFont="1" applyBorder="1"/>
    <xf numFmtId="0" fontId="25" fillId="0" borderId="41" xfId="0" applyFont="1" applyBorder="1" applyAlignment="1">
      <alignment horizontal="left" vertical="top" wrapText="1"/>
    </xf>
    <xf numFmtId="0" fontId="25" fillId="0" borderId="41" xfId="0" applyFont="1" applyBorder="1" applyAlignment="1">
      <alignment vertical="top"/>
    </xf>
    <xf numFmtId="0" fontId="26" fillId="0" borderId="3" xfId="0" applyFont="1" applyBorder="1" applyAlignment="1">
      <alignment vertical="top"/>
    </xf>
    <xf numFmtId="0" fontId="25" fillId="0" borderId="46" xfId="0" applyFont="1" applyBorder="1" applyAlignment="1">
      <alignment horizontal="left" vertical="top" wrapText="1"/>
    </xf>
    <xf numFmtId="0" fontId="4" fillId="0" borderId="48" xfId="0" applyFont="1" applyBorder="1" applyAlignment="1">
      <alignment horizontal="left" vertical="top"/>
    </xf>
    <xf numFmtId="0" fontId="25" fillId="0" borderId="46" xfId="0" applyFont="1" applyBorder="1"/>
    <xf numFmtId="0" fontId="25" fillId="0" borderId="47" xfId="0" applyFont="1" applyBorder="1" applyAlignment="1">
      <alignment vertical="top"/>
    </xf>
    <xf numFmtId="0" fontId="25" fillId="0" borderId="47" xfId="0" applyFont="1" applyBorder="1" applyAlignment="1">
      <alignment horizontal="left" vertical="top" wrapText="1"/>
    </xf>
    <xf numFmtId="0" fontId="4" fillId="0" borderId="3" xfId="0" quotePrefix="1" applyFont="1" applyBorder="1" applyAlignment="1">
      <alignment horizontal="left" vertical="top" wrapText="1"/>
    </xf>
    <xf numFmtId="0" fontId="4" fillId="0" borderId="46" xfId="0" applyFont="1" applyBorder="1" applyAlignment="1">
      <alignment horizontal="left" vertical="top"/>
    </xf>
    <xf numFmtId="0" fontId="4" fillId="0" borderId="48" xfId="0" applyFont="1" applyBorder="1" applyAlignment="1">
      <alignment horizontal="left" vertical="top" wrapText="1"/>
    </xf>
    <xf numFmtId="0" fontId="4" fillId="0" borderId="28" xfId="0" applyFont="1" applyBorder="1" applyAlignment="1">
      <alignment horizontal="left" vertical="top" wrapText="1"/>
    </xf>
    <xf numFmtId="49" fontId="4" fillId="0" borderId="42" xfId="0" applyNumberFormat="1" applyFont="1" applyBorder="1" applyAlignment="1">
      <alignment horizontal="left" vertical="top"/>
    </xf>
    <xf numFmtId="0" fontId="30" fillId="0" borderId="2" xfId="0" applyFont="1" applyBorder="1" applyAlignment="1">
      <alignment horizontal="left" vertical="top"/>
    </xf>
    <xf numFmtId="0" fontId="4" fillId="0" borderId="3" xfId="0" applyFont="1" applyBorder="1" applyAlignment="1">
      <alignment horizontal="left" vertical="top"/>
    </xf>
    <xf numFmtId="0" fontId="17" fillId="0" borderId="1" xfId="0" applyFont="1" applyBorder="1" applyAlignment="1">
      <alignment horizontal="left" vertical="top"/>
    </xf>
    <xf numFmtId="0" fontId="30" fillId="0" borderId="2" xfId="0" applyFont="1" applyBorder="1" applyAlignment="1">
      <alignment vertical="top" wrapText="1"/>
    </xf>
    <xf numFmtId="164" fontId="10" fillId="0" borderId="2" xfId="0" applyNumberFormat="1" applyFont="1" applyBorder="1" applyAlignment="1">
      <alignment vertical="top" wrapText="1"/>
    </xf>
    <xf numFmtId="0" fontId="26" fillId="0" borderId="2" xfId="0" applyFont="1" applyBorder="1" applyAlignment="1">
      <alignment horizontal="left" vertical="top" wrapText="1"/>
    </xf>
    <xf numFmtId="0" fontId="4" fillId="0" borderId="29" xfId="0" applyFont="1" applyBorder="1" applyAlignment="1">
      <alignment horizontal="left" vertical="top"/>
    </xf>
    <xf numFmtId="0" fontId="4" fillId="0" borderId="37" xfId="0" applyFont="1" applyBorder="1" applyAlignment="1">
      <alignment horizontal="left" vertical="top" wrapText="1"/>
    </xf>
    <xf numFmtId="0" fontId="4" fillId="0" borderId="38" xfId="0" applyFont="1" applyBorder="1" applyAlignment="1">
      <alignment horizontal="left" vertical="top" wrapText="1"/>
    </xf>
    <xf numFmtId="0" fontId="4" fillId="0" borderId="2" xfId="2" applyFont="1" applyBorder="1" applyAlignment="1">
      <alignment horizontal="left" vertical="top" wrapText="1"/>
    </xf>
    <xf numFmtId="0" fontId="4" fillId="0" borderId="15" xfId="0" applyFont="1" applyBorder="1" applyAlignment="1">
      <alignment horizontal="left" vertical="top" wrapText="1"/>
    </xf>
    <xf numFmtId="0" fontId="10" fillId="0" borderId="14" xfId="0" applyFont="1" applyBorder="1" applyAlignment="1">
      <alignment vertical="top"/>
    </xf>
    <xf numFmtId="0" fontId="4" fillId="0" borderId="1" xfId="0" applyFont="1" applyBorder="1" applyAlignment="1">
      <alignment vertical="top"/>
    </xf>
    <xf numFmtId="0" fontId="4" fillId="0" borderId="3" xfId="0" applyFont="1" applyBorder="1" applyAlignment="1">
      <alignment vertical="top"/>
    </xf>
    <xf numFmtId="0" fontId="4" fillId="0" borderId="42" xfId="0" applyFont="1" applyBorder="1" applyAlignment="1">
      <alignment horizontal="left" vertical="top" wrapText="1"/>
    </xf>
    <xf numFmtId="0" fontId="4" fillId="0" borderId="4" xfId="0" applyFont="1" applyBorder="1" applyAlignment="1">
      <alignment vertical="top" wrapText="1"/>
    </xf>
    <xf numFmtId="0" fontId="4" fillId="0" borderId="15" xfId="0" applyFont="1" applyBorder="1" applyAlignment="1">
      <alignment vertical="top"/>
    </xf>
    <xf numFmtId="0" fontId="4" fillId="0" borderId="15" xfId="0" applyFont="1" applyBorder="1" applyAlignment="1">
      <alignment horizontal="left" vertical="top"/>
    </xf>
    <xf numFmtId="0" fontId="30" fillId="0" borderId="0" xfId="0" applyFont="1" applyAlignment="1">
      <alignment vertical="top"/>
    </xf>
    <xf numFmtId="0" fontId="1" fillId="0" borderId="2" xfId="0" applyFont="1" applyBorder="1" applyAlignment="1">
      <alignment horizontal="left" vertical="top" wrapText="1"/>
    </xf>
    <xf numFmtId="0" fontId="0" fillId="0" borderId="3" xfId="0" applyBorder="1" applyAlignment="1">
      <alignment vertical="top"/>
    </xf>
    <xf numFmtId="0" fontId="2" fillId="0" borderId="3" xfId="0" applyFont="1" applyBorder="1" applyAlignment="1">
      <alignment vertical="top" wrapText="1"/>
    </xf>
    <xf numFmtId="0" fontId="16" fillId="0" borderId="3" xfId="0" applyFont="1" applyBorder="1" applyAlignment="1">
      <alignment vertical="top" wrapText="1"/>
    </xf>
    <xf numFmtId="0" fontId="10" fillId="2" borderId="2" xfId="0" applyFont="1" applyFill="1" applyBorder="1" applyAlignment="1">
      <alignment horizontal="left" vertical="top" wrapText="1"/>
    </xf>
    <xf numFmtId="0" fontId="1" fillId="0" borderId="2" xfId="0" applyFont="1" applyBorder="1" applyAlignment="1">
      <alignment horizontal="left" vertical="top"/>
    </xf>
    <xf numFmtId="0" fontId="1" fillId="0" borderId="1" xfId="0" applyFont="1" applyBorder="1" applyAlignment="1">
      <alignment horizontal="left" vertical="top"/>
    </xf>
    <xf numFmtId="0" fontId="1" fillId="0" borderId="3" xfId="0" applyFont="1" applyBorder="1" applyAlignment="1">
      <alignment horizontal="left" vertical="top" wrapText="1"/>
    </xf>
    <xf numFmtId="0" fontId="1" fillId="0" borderId="28" xfId="0" applyFont="1" applyBorder="1" applyAlignment="1">
      <alignment horizontal="left" vertical="top"/>
    </xf>
    <xf numFmtId="0" fontId="27" fillId="0" borderId="2" xfId="0" applyFont="1" applyBorder="1" applyAlignment="1">
      <alignment horizontal="left" vertical="top" wrapText="1"/>
    </xf>
    <xf numFmtId="0" fontId="4" fillId="5" borderId="3" xfId="0" applyFont="1" applyFill="1" applyBorder="1" applyAlignment="1">
      <alignment horizontal="left" vertical="top" wrapText="1"/>
    </xf>
    <xf numFmtId="0" fontId="33" fillId="2" borderId="40" xfId="0" applyFont="1" applyFill="1" applyBorder="1" applyAlignment="1">
      <alignment horizontal="left" vertical="top" wrapText="1"/>
    </xf>
    <xf numFmtId="0" fontId="34" fillId="2" borderId="2" xfId="0" applyFont="1" applyFill="1" applyBorder="1" applyAlignment="1">
      <alignment horizontal="left" vertical="top" wrapText="1"/>
    </xf>
    <xf numFmtId="0" fontId="34" fillId="2" borderId="2" xfId="0" applyFont="1" applyFill="1" applyBorder="1" applyAlignment="1">
      <alignment vertical="top" wrapText="1"/>
    </xf>
    <xf numFmtId="0" fontId="34" fillId="2" borderId="1" xfId="0" applyFont="1" applyFill="1" applyBorder="1" applyAlignment="1">
      <alignment horizontal="left" vertical="top"/>
    </xf>
    <xf numFmtId="0" fontId="34" fillId="2" borderId="3" xfId="0" applyFont="1" applyFill="1" applyBorder="1" applyAlignment="1">
      <alignment horizontal="left" vertical="top" wrapText="1"/>
    </xf>
    <xf numFmtId="0" fontId="34" fillId="2" borderId="20" xfId="0" applyFont="1" applyFill="1" applyBorder="1" applyAlignment="1">
      <alignment horizontal="left" vertical="top"/>
    </xf>
    <xf numFmtId="0" fontId="34" fillId="2" borderId="28" xfId="0" applyFont="1" applyFill="1" applyBorder="1" applyAlignment="1">
      <alignment horizontal="left" vertical="top"/>
    </xf>
    <xf numFmtId="0" fontId="33" fillId="2" borderId="40" xfId="0" applyFont="1" applyFill="1" applyBorder="1"/>
    <xf numFmtId="0" fontId="33" fillId="2" borderId="41" xfId="0" applyFont="1" applyFill="1" applyBorder="1" applyAlignment="1">
      <alignment vertical="top"/>
    </xf>
    <xf numFmtId="0" fontId="33" fillId="2" borderId="41" xfId="0" applyFont="1" applyFill="1" applyBorder="1" applyAlignment="1">
      <alignment horizontal="left" vertical="top" wrapText="1"/>
    </xf>
    <xf numFmtId="0" fontId="34" fillId="2" borderId="1" xfId="0" applyFont="1" applyFill="1" applyBorder="1" applyAlignment="1">
      <alignment horizontal="left" vertical="top" wrapText="1"/>
    </xf>
    <xf numFmtId="0" fontId="34" fillId="2" borderId="41" xfId="0" applyFont="1" applyFill="1" applyBorder="1" applyAlignment="1">
      <alignment horizontal="left" vertical="top" wrapText="1"/>
    </xf>
    <xf numFmtId="0" fontId="26" fillId="2" borderId="2" xfId="0" applyFont="1" applyFill="1" applyBorder="1" applyAlignment="1">
      <alignment horizontal="left" vertical="top" wrapText="1"/>
    </xf>
    <xf numFmtId="0" fontId="10" fillId="2" borderId="2" xfId="0" applyFont="1" applyFill="1" applyBorder="1" applyAlignment="1">
      <alignment vertical="top" wrapText="1"/>
    </xf>
    <xf numFmtId="0" fontId="10" fillId="2" borderId="1" xfId="0" applyFont="1" applyFill="1" applyBorder="1" applyAlignment="1">
      <alignment horizontal="left" vertical="top"/>
    </xf>
    <xf numFmtId="0" fontId="10" fillId="2" borderId="3" xfId="0" applyFont="1" applyFill="1" applyBorder="1" applyAlignment="1">
      <alignment horizontal="left" vertical="top" wrapText="1"/>
    </xf>
    <xf numFmtId="0" fontId="10" fillId="2" borderId="20" xfId="0" applyFont="1" applyFill="1" applyBorder="1" applyAlignment="1">
      <alignment horizontal="left" vertical="top"/>
    </xf>
    <xf numFmtId="0" fontId="10" fillId="2" borderId="28" xfId="0" applyFont="1" applyFill="1" applyBorder="1" applyAlignment="1">
      <alignment horizontal="left" vertical="top"/>
    </xf>
    <xf numFmtId="0" fontId="26" fillId="2" borderId="2" xfId="0" applyFont="1" applyFill="1" applyBorder="1"/>
    <xf numFmtId="0" fontId="26" fillId="2" borderId="3" xfId="0" applyFont="1" applyFill="1" applyBorder="1" applyAlignment="1">
      <alignment vertical="top"/>
    </xf>
    <xf numFmtId="0" fontId="26" fillId="2" borderId="1" xfId="0" applyFont="1" applyFill="1" applyBorder="1" applyAlignment="1">
      <alignment horizontal="left" vertical="top" wrapText="1"/>
    </xf>
    <xf numFmtId="0" fontId="26" fillId="2" borderId="3" xfId="0" applyFont="1" applyFill="1" applyBorder="1" applyAlignment="1">
      <alignment horizontal="left" vertical="top" wrapText="1"/>
    </xf>
    <xf numFmtId="164" fontId="10" fillId="2" borderId="2" xfId="0" applyNumberFormat="1" applyFont="1" applyFill="1" applyBorder="1" applyAlignment="1">
      <alignment vertical="top" wrapText="1"/>
    </xf>
    <xf numFmtId="164" fontId="4" fillId="0" borderId="1" xfId="0" applyNumberFormat="1" applyFont="1" applyBorder="1" applyAlignment="1">
      <alignment horizontal="left" vertical="top" wrapText="1"/>
    </xf>
    <xf numFmtId="0" fontId="35" fillId="9" borderId="10" xfId="0" applyFont="1" applyFill="1" applyBorder="1" applyAlignment="1">
      <alignment vertical="top"/>
    </xf>
    <xf numFmtId="0" fontId="35" fillId="9" borderId="12" xfId="0" applyFont="1" applyFill="1" applyBorder="1" applyAlignment="1">
      <alignment vertical="top" wrapText="1"/>
    </xf>
    <xf numFmtId="0" fontId="35" fillId="9" borderId="35" xfId="0" applyFont="1" applyFill="1" applyBorder="1" applyAlignment="1">
      <alignment vertical="top"/>
    </xf>
    <xf numFmtId="0" fontId="35" fillId="9" borderId="21" xfId="0" applyFont="1" applyFill="1" applyBorder="1" applyAlignment="1">
      <alignment vertical="top"/>
    </xf>
    <xf numFmtId="0" fontId="4" fillId="0" borderId="59" xfId="0" applyFont="1" applyBorder="1" applyAlignment="1">
      <alignment horizontal="left" vertical="top"/>
    </xf>
    <xf numFmtId="0" fontId="1" fillId="5" borderId="20" xfId="0" applyFont="1" applyFill="1" applyBorder="1" applyAlignment="1">
      <alignment horizontal="left" vertical="top"/>
    </xf>
    <xf numFmtId="164" fontId="34" fillId="2" borderId="1" xfId="0" applyNumberFormat="1" applyFont="1" applyFill="1" applyBorder="1" applyAlignment="1">
      <alignment horizontal="left" vertical="top" wrapText="1"/>
    </xf>
    <xf numFmtId="0" fontId="2" fillId="0" borderId="19" xfId="0" applyFont="1" applyBorder="1" applyAlignment="1">
      <alignment horizontal="left" vertical="top" wrapText="1"/>
    </xf>
    <xf numFmtId="0" fontId="2" fillId="0" borderId="13" xfId="0" applyFont="1" applyBorder="1" applyAlignment="1">
      <alignment horizontal="left" wrapText="1"/>
    </xf>
    <xf numFmtId="0" fontId="4" fillId="0" borderId="39" xfId="0" applyFont="1" applyBorder="1" applyAlignment="1">
      <alignment horizontal="left" vertical="top" wrapText="1"/>
    </xf>
    <xf numFmtId="0" fontId="4" fillId="0" borderId="29" xfId="0" quotePrefix="1" applyFont="1" applyBorder="1" applyAlignment="1">
      <alignment horizontal="left" vertical="top" wrapText="1"/>
    </xf>
    <xf numFmtId="0" fontId="26" fillId="17" borderId="29" xfId="0" applyFont="1" applyFill="1" applyBorder="1" applyAlignment="1">
      <alignment horizontal="left" vertical="top" wrapText="1"/>
    </xf>
    <xf numFmtId="0" fontId="10" fillId="17" borderId="29" xfId="0" applyFont="1" applyFill="1" applyBorder="1" applyAlignment="1">
      <alignment horizontal="left" vertical="top" wrapText="1"/>
    </xf>
    <xf numFmtId="0" fontId="4" fillId="0" borderId="29" xfId="0" applyFont="1" applyBorder="1" applyAlignment="1">
      <alignment vertical="top" wrapText="1"/>
    </xf>
    <xf numFmtId="0" fontId="30" fillId="0" borderId="29" xfId="0" applyFont="1" applyBorder="1" applyAlignment="1">
      <alignment vertical="top" wrapText="1"/>
    </xf>
    <xf numFmtId="0" fontId="34" fillId="2" borderId="29" xfId="0" applyFont="1" applyFill="1" applyBorder="1" applyAlignment="1">
      <alignment vertical="top" wrapText="1"/>
    </xf>
    <xf numFmtId="0" fontId="10" fillId="2" borderId="29" xfId="0" applyFont="1" applyFill="1" applyBorder="1" applyAlignment="1">
      <alignment vertical="top" wrapText="1"/>
    </xf>
    <xf numFmtId="0" fontId="4" fillId="0" borderId="60" xfId="0" applyFont="1" applyBorder="1" applyAlignment="1">
      <alignment horizontal="left" vertical="top"/>
    </xf>
    <xf numFmtId="0" fontId="2" fillId="16" borderId="22" xfId="0" applyFont="1" applyFill="1" applyBorder="1" applyAlignment="1">
      <alignment horizontal="left" wrapText="1"/>
    </xf>
    <xf numFmtId="0" fontId="2" fillId="16" borderId="26" xfId="0" applyFont="1" applyFill="1" applyBorder="1" applyAlignment="1">
      <alignment horizontal="left" wrapText="1"/>
    </xf>
    <xf numFmtId="0" fontId="4" fillId="0" borderId="61" xfId="0" applyFont="1" applyBorder="1" applyAlignment="1">
      <alignment horizontal="left" vertical="top" wrapText="1"/>
    </xf>
    <xf numFmtId="0" fontId="4" fillId="0" borderId="45" xfId="0" applyFont="1" applyBorder="1" applyAlignment="1">
      <alignment horizontal="left" vertical="top" wrapText="1"/>
    </xf>
    <xf numFmtId="0" fontId="4" fillId="17" borderId="45" xfId="0" applyFont="1" applyFill="1" applyBorder="1" applyAlignment="1">
      <alignment horizontal="left" vertical="top" wrapText="1"/>
    </xf>
    <xf numFmtId="0" fontId="4" fillId="0" borderId="45" xfId="0" applyFont="1" applyBorder="1" applyAlignment="1">
      <alignment vertical="top"/>
    </xf>
    <xf numFmtId="0" fontId="25" fillId="0" borderId="45" xfId="0" applyFont="1" applyBorder="1" applyAlignment="1">
      <alignment horizontal="left" vertical="top" wrapText="1"/>
    </xf>
    <xf numFmtId="0" fontId="10" fillId="17" borderId="45" xfId="0" applyFont="1" applyFill="1" applyBorder="1" applyAlignment="1">
      <alignment horizontal="left" vertical="top" wrapText="1"/>
    </xf>
    <xf numFmtId="0" fontId="25" fillId="0" borderId="61" xfId="0" applyFont="1" applyBorder="1" applyAlignment="1">
      <alignment horizontal="left" vertical="top" wrapText="1"/>
    </xf>
    <xf numFmtId="0" fontId="33" fillId="2" borderId="61" xfId="0" applyFont="1" applyFill="1" applyBorder="1" applyAlignment="1">
      <alignment horizontal="left" vertical="top" wrapText="1"/>
    </xf>
    <xf numFmtId="0" fontId="26" fillId="2" borderId="45" xfId="0" applyFont="1" applyFill="1" applyBorder="1" applyAlignment="1">
      <alignment horizontal="left" vertical="top" wrapText="1"/>
    </xf>
    <xf numFmtId="0" fontId="25" fillId="0" borderId="62" xfId="0" applyFont="1" applyBorder="1" applyAlignment="1">
      <alignment horizontal="left" vertical="top" wrapText="1"/>
    </xf>
    <xf numFmtId="0" fontId="2" fillId="4" borderId="10" xfId="0" applyFont="1" applyFill="1" applyBorder="1" applyAlignment="1">
      <alignment horizontal="left" vertical="top" wrapText="1"/>
    </xf>
    <xf numFmtId="0" fontId="2" fillId="4" borderId="6" xfId="0" applyFont="1" applyFill="1" applyBorder="1" applyAlignment="1">
      <alignment horizontal="left" wrapText="1"/>
    </xf>
    <xf numFmtId="164" fontId="10" fillId="2" borderId="1" xfId="0" applyNumberFormat="1" applyFont="1" applyFill="1" applyBorder="1" applyAlignment="1">
      <alignment horizontal="left" vertical="top" wrapText="1"/>
    </xf>
    <xf numFmtId="164" fontId="1" fillId="0" borderId="1" xfId="0" applyNumberFormat="1" applyFont="1" applyBorder="1" applyAlignment="1">
      <alignment horizontal="left" vertical="top" wrapText="1"/>
    </xf>
    <xf numFmtId="49" fontId="1" fillId="0" borderId="1" xfId="0" applyNumberFormat="1" applyFont="1" applyBorder="1" applyAlignment="1">
      <alignment horizontal="left" vertical="top" wrapText="1"/>
    </xf>
    <xf numFmtId="0" fontId="1" fillId="0" borderId="29" xfId="0" applyFont="1" applyBorder="1" applyAlignment="1">
      <alignment horizontal="left" vertical="top" wrapText="1"/>
    </xf>
    <xf numFmtId="0" fontId="1" fillId="0" borderId="45" xfId="0" applyFont="1" applyBorder="1" applyAlignment="1">
      <alignment horizontal="left" vertical="top" wrapText="1"/>
    </xf>
    <xf numFmtId="0" fontId="1" fillId="5" borderId="2" xfId="0" applyFont="1" applyFill="1" applyBorder="1" applyAlignment="1">
      <alignment horizontal="left" vertical="top" wrapText="1"/>
    </xf>
    <xf numFmtId="0" fontId="26" fillId="2" borderId="42" xfId="0" applyFont="1" applyFill="1" applyBorder="1" applyAlignment="1">
      <alignment horizontal="left" vertical="top" wrapText="1"/>
    </xf>
    <xf numFmtId="0" fontId="26" fillId="2" borderId="40" xfId="0" applyFont="1" applyFill="1" applyBorder="1" applyAlignment="1">
      <alignment horizontal="left" vertical="top" wrapText="1"/>
    </xf>
    <xf numFmtId="0" fontId="10" fillId="2" borderId="1" xfId="0" applyFont="1" applyFill="1" applyBorder="1" applyAlignment="1">
      <alignment horizontal="left" vertical="top" wrapText="1"/>
    </xf>
    <xf numFmtId="164" fontId="4" fillId="17" borderId="1" xfId="0" applyNumberFormat="1" applyFont="1" applyFill="1" applyBorder="1" applyAlignment="1">
      <alignment horizontal="left" vertical="top" wrapText="1"/>
    </xf>
    <xf numFmtId="164" fontId="4" fillId="0" borderId="42" xfId="0" applyNumberFormat="1" applyFont="1" applyBorder="1" applyAlignment="1">
      <alignment horizontal="left" vertical="top" wrapText="1"/>
    </xf>
    <xf numFmtId="164" fontId="10" fillId="17" borderId="1" xfId="0" applyNumberFormat="1" applyFont="1" applyFill="1" applyBorder="1" applyAlignment="1">
      <alignment horizontal="left" vertical="top" wrapText="1"/>
    </xf>
    <xf numFmtId="164" fontId="4" fillId="0" borderId="48" xfId="0" applyNumberFormat="1" applyFont="1" applyBorder="1" applyAlignment="1">
      <alignment horizontal="left" vertical="top" wrapText="1"/>
    </xf>
    <xf numFmtId="164" fontId="4" fillId="0" borderId="40" xfId="0" applyNumberFormat="1" applyFont="1" applyBorder="1" applyAlignment="1">
      <alignment horizontal="left" vertical="top" wrapText="1"/>
    </xf>
    <xf numFmtId="164" fontId="4" fillId="0" borderId="41" xfId="0" applyNumberFormat="1" applyFont="1" applyBorder="1" applyAlignment="1">
      <alignment horizontal="left" vertical="top" wrapText="1"/>
    </xf>
    <xf numFmtId="164" fontId="4" fillId="0" borderId="2" xfId="0" applyNumberFormat="1" applyFont="1" applyBorder="1" applyAlignment="1">
      <alignment horizontal="left" vertical="top" wrapText="1"/>
    </xf>
    <xf numFmtId="164" fontId="4" fillId="0" borderId="3" xfId="0" applyNumberFormat="1" applyFont="1" applyBorder="1" applyAlignment="1">
      <alignment horizontal="left" vertical="top" wrapText="1"/>
    </xf>
    <xf numFmtId="164" fontId="4" fillId="0" borderId="2" xfId="0" applyNumberFormat="1" applyFont="1" applyBorder="1" applyAlignment="1">
      <alignment vertical="top"/>
    </xf>
    <xf numFmtId="164" fontId="4" fillId="0" borderId="3" xfId="0" applyNumberFormat="1" applyFont="1" applyBorder="1" applyAlignment="1">
      <alignment vertical="top" wrapText="1"/>
    </xf>
    <xf numFmtId="164" fontId="10" fillId="0" borderId="3" xfId="0" applyNumberFormat="1" applyFont="1" applyBorder="1" applyAlignment="1">
      <alignment vertical="top" wrapText="1"/>
    </xf>
    <xf numFmtId="164" fontId="2" fillId="19" borderId="7" xfId="0" applyNumberFormat="1" applyFont="1" applyFill="1" applyBorder="1" applyAlignment="1">
      <alignment horizontal="left" wrapText="1"/>
    </xf>
    <xf numFmtId="164" fontId="2" fillId="19" borderId="8" xfId="0" applyNumberFormat="1" applyFont="1" applyFill="1" applyBorder="1" applyAlignment="1">
      <alignment horizontal="left" wrapText="1"/>
    </xf>
    <xf numFmtId="49" fontId="32" fillId="2" borderId="1" xfId="0" applyNumberFormat="1" applyFont="1" applyFill="1" applyBorder="1" applyAlignment="1">
      <alignment horizontal="left" vertical="top" wrapText="1"/>
    </xf>
    <xf numFmtId="49" fontId="10" fillId="2" borderId="2" xfId="0" applyNumberFormat="1" applyFont="1" applyFill="1" applyBorder="1" applyAlignment="1">
      <alignment horizontal="left" vertical="top" wrapText="1"/>
    </xf>
    <xf numFmtId="0" fontId="10" fillId="2" borderId="29" xfId="0" applyFont="1" applyFill="1" applyBorder="1" applyAlignment="1">
      <alignment horizontal="left" vertical="top" wrapText="1"/>
    </xf>
    <xf numFmtId="0" fontId="10" fillId="2" borderId="3" xfId="0" applyFont="1" applyFill="1" applyBorder="1" applyAlignment="1">
      <alignment vertical="top" wrapText="1"/>
    </xf>
    <xf numFmtId="49" fontId="10" fillId="2" borderId="1" xfId="0" applyNumberFormat="1" applyFont="1" applyFill="1" applyBorder="1" applyAlignment="1">
      <alignment horizontal="left" vertical="top" wrapText="1"/>
    </xf>
    <xf numFmtId="49" fontId="10" fillId="2" borderId="3" xfId="0" applyNumberFormat="1" applyFont="1" applyFill="1" applyBorder="1" applyAlignment="1">
      <alignment horizontal="left" vertical="top" wrapText="1"/>
    </xf>
    <xf numFmtId="0" fontId="10" fillId="2" borderId="45" xfId="0" applyFont="1" applyFill="1" applyBorder="1" applyAlignment="1">
      <alignment horizontal="left" vertical="top" wrapText="1"/>
    </xf>
    <xf numFmtId="0" fontId="10" fillId="2" borderId="2" xfId="0" applyFont="1" applyFill="1" applyBorder="1" applyAlignment="1">
      <alignment horizontal="left" vertical="top"/>
    </xf>
    <xf numFmtId="0" fontId="26" fillId="2" borderId="29" xfId="0" applyFont="1" applyFill="1" applyBorder="1" applyAlignment="1">
      <alignment horizontal="left" vertical="top" wrapText="1"/>
    </xf>
    <xf numFmtId="164" fontId="2" fillId="19" borderId="6" xfId="0" applyNumberFormat="1" applyFont="1" applyFill="1" applyBorder="1" applyAlignment="1">
      <alignment horizontal="left" wrapText="1"/>
    </xf>
    <xf numFmtId="164" fontId="4" fillId="0" borderId="45" xfId="0" applyNumberFormat="1" applyFont="1" applyBorder="1" applyAlignment="1">
      <alignment vertical="top" wrapText="1"/>
    </xf>
    <xf numFmtId="164" fontId="30" fillId="19" borderId="63" xfId="0" applyNumberFormat="1" applyFont="1" applyFill="1" applyBorder="1" applyAlignment="1">
      <alignment wrapText="1"/>
    </xf>
    <xf numFmtId="164" fontId="30" fillId="15" borderId="64" xfId="0" applyNumberFormat="1" applyFont="1" applyFill="1" applyBorder="1" applyAlignment="1">
      <alignment wrapText="1"/>
    </xf>
    <xf numFmtId="164" fontId="4" fillId="0" borderId="14" xfId="0" applyNumberFormat="1" applyFont="1" applyBorder="1" applyAlignment="1">
      <alignment vertical="top"/>
    </xf>
    <xf numFmtId="164" fontId="4" fillId="0" borderId="20" xfId="0" applyNumberFormat="1" applyFont="1" applyBorder="1" applyAlignment="1">
      <alignment horizontal="left" vertical="top" wrapText="1"/>
    </xf>
    <xf numFmtId="164" fontId="0" fillId="0" borderId="0" xfId="0" applyNumberFormat="1" applyAlignment="1">
      <alignment vertical="top"/>
    </xf>
    <xf numFmtId="164" fontId="4" fillId="0" borderId="18" xfId="0" applyNumberFormat="1" applyFont="1" applyBorder="1" applyAlignment="1">
      <alignment horizontal="left" vertical="top" wrapText="1"/>
    </xf>
    <xf numFmtId="164" fontId="10" fillId="0" borderId="14" xfId="0" applyNumberFormat="1" applyFont="1" applyBorder="1" applyAlignment="1">
      <alignment vertical="top"/>
    </xf>
    <xf numFmtId="164" fontId="25" fillId="0" borderId="2" xfId="0" applyNumberFormat="1" applyFont="1" applyBorder="1" applyAlignment="1">
      <alignment horizontal="left" vertical="top" wrapText="1"/>
    </xf>
    <xf numFmtId="164" fontId="26" fillId="17" borderId="2" xfId="0" applyNumberFormat="1" applyFont="1" applyFill="1" applyBorder="1" applyAlignment="1">
      <alignment horizontal="left" vertical="top" wrapText="1"/>
    </xf>
    <xf numFmtId="164" fontId="10" fillId="2" borderId="2" xfId="0" applyNumberFormat="1" applyFont="1" applyFill="1" applyBorder="1" applyAlignment="1">
      <alignment horizontal="left" vertical="top" wrapText="1"/>
    </xf>
    <xf numFmtId="164" fontId="10" fillId="17" borderId="2" xfId="0" applyNumberFormat="1" applyFont="1" applyFill="1" applyBorder="1" applyAlignment="1">
      <alignment horizontal="left" vertical="top" wrapText="1"/>
    </xf>
    <xf numFmtId="164" fontId="26" fillId="2" borderId="2" xfId="0" applyNumberFormat="1" applyFont="1" applyFill="1" applyBorder="1" applyAlignment="1">
      <alignment horizontal="left" vertical="top" wrapText="1"/>
    </xf>
    <xf numFmtId="164" fontId="17" fillId="0" borderId="2" xfId="0" applyNumberFormat="1" applyFont="1" applyBorder="1" applyAlignment="1">
      <alignment horizontal="left" vertical="top" wrapText="1"/>
    </xf>
    <xf numFmtId="49" fontId="0" fillId="0" borderId="2" xfId="0" applyNumberFormat="1" applyBorder="1" applyAlignment="1">
      <alignment horizontal="left" vertical="top" wrapText="1"/>
    </xf>
    <xf numFmtId="49" fontId="0" fillId="0" borderId="1" xfId="0" applyNumberFormat="1" applyBorder="1" applyAlignment="1">
      <alignment horizontal="left" vertical="top" wrapText="1"/>
    </xf>
    <xf numFmtId="0" fontId="0" fillId="0" borderId="1" xfId="0" applyBorder="1" applyAlignment="1">
      <alignment horizontal="left" vertical="top" wrapText="1"/>
    </xf>
    <xf numFmtId="0" fontId="38" fillId="0" borderId="2" xfId="0" applyFont="1" applyBorder="1" applyAlignment="1">
      <alignment horizontal="left" vertical="top" wrapText="1"/>
    </xf>
    <xf numFmtId="0" fontId="38" fillId="0" borderId="2" xfId="0" applyFont="1" applyBorder="1" applyAlignment="1">
      <alignment horizontal="left" vertical="top"/>
    </xf>
    <xf numFmtId="0" fontId="0" fillId="0" borderId="1" xfId="0" applyBorder="1" applyAlignment="1">
      <alignment horizontal="left" vertical="top"/>
    </xf>
    <xf numFmtId="0" fontId="0" fillId="0" borderId="20" xfId="0" applyBorder="1" applyAlignment="1">
      <alignment horizontal="left" vertical="top"/>
    </xf>
    <xf numFmtId="0" fontId="38" fillId="0" borderId="45" xfId="0" applyFont="1" applyBorder="1" applyAlignment="1">
      <alignment horizontal="left" vertical="top"/>
    </xf>
    <xf numFmtId="0" fontId="0" fillId="0" borderId="45" xfId="0" applyBorder="1" applyAlignment="1">
      <alignment horizontal="left" vertical="top"/>
    </xf>
    <xf numFmtId="49" fontId="8" fillId="2" borderId="1" xfId="0" applyNumberFormat="1" applyFont="1" applyFill="1" applyBorder="1" applyAlignment="1">
      <alignment horizontal="left" vertical="top" wrapText="1"/>
    </xf>
    <xf numFmtId="49" fontId="38" fillId="0" borderId="2" xfId="0" applyNumberFormat="1" applyFont="1" applyBorder="1" applyAlignment="1">
      <alignment horizontal="left" vertical="top" wrapText="1"/>
    </xf>
    <xf numFmtId="49" fontId="38" fillId="0" borderId="1" xfId="0" applyNumberFormat="1" applyFont="1" applyBorder="1" applyAlignment="1">
      <alignment horizontal="left" vertical="top" wrapText="1"/>
    </xf>
    <xf numFmtId="0" fontId="0" fillId="0" borderId="28" xfId="0" applyBorder="1" applyAlignment="1">
      <alignment horizontal="left" vertical="top"/>
    </xf>
    <xf numFmtId="0" fontId="0" fillId="0" borderId="45" xfId="0" applyBorder="1" applyAlignment="1">
      <alignment horizontal="left" vertical="top" wrapText="1"/>
    </xf>
    <xf numFmtId="49" fontId="40" fillId="2" borderId="1" xfId="0" applyNumberFormat="1" applyFont="1" applyFill="1" applyBorder="1" applyAlignment="1">
      <alignment horizontal="left" vertical="top" wrapText="1"/>
    </xf>
    <xf numFmtId="49" fontId="40" fillId="2" borderId="2" xfId="0" applyNumberFormat="1" applyFont="1" applyFill="1" applyBorder="1" applyAlignment="1">
      <alignment horizontal="left" vertical="top" wrapText="1"/>
    </xf>
    <xf numFmtId="0" fontId="40" fillId="2" borderId="2" xfId="0" applyFont="1" applyFill="1" applyBorder="1" applyAlignment="1">
      <alignment horizontal="left" vertical="top" wrapText="1"/>
    </xf>
    <xf numFmtId="0" fontId="41" fillId="2" borderId="2" xfId="0" applyFont="1" applyFill="1" applyBorder="1" applyAlignment="1">
      <alignment horizontal="left" vertical="top" wrapText="1"/>
    </xf>
    <xf numFmtId="0" fontId="40" fillId="2" borderId="45" xfId="0" applyFont="1" applyFill="1" applyBorder="1" applyAlignment="1">
      <alignment horizontal="left" vertical="top" wrapText="1"/>
    </xf>
    <xf numFmtId="0" fontId="40" fillId="2" borderId="1" xfId="0" applyFont="1" applyFill="1" applyBorder="1" applyAlignment="1">
      <alignment horizontal="left" vertical="top"/>
    </xf>
    <xf numFmtId="0" fontId="40" fillId="2" borderId="3" xfId="0" applyFont="1" applyFill="1" applyBorder="1" applyAlignment="1">
      <alignment horizontal="left" vertical="top" wrapText="1"/>
    </xf>
    <xf numFmtId="0" fontId="40" fillId="2" borderId="20" xfId="0" applyFont="1" applyFill="1" applyBorder="1" applyAlignment="1">
      <alignment horizontal="left" vertical="top"/>
    </xf>
    <xf numFmtId="0" fontId="40" fillId="2" borderId="28" xfId="0" applyFont="1" applyFill="1" applyBorder="1" applyAlignment="1">
      <alignment horizontal="left" vertical="top"/>
    </xf>
    <xf numFmtId="0" fontId="40" fillId="2" borderId="29" xfId="0" applyFont="1" applyFill="1" applyBorder="1" applyAlignment="1">
      <alignment horizontal="left" vertical="top" wrapText="1"/>
    </xf>
    <xf numFmtId="0" fontId="40" fillId="2" borderId="3" xfId="0" applyFont="1" applyFill="1" applyBorder="1" applyAlignment="1">
      <alignment vertical="top" wrapText="1"/>
    </xf>
    <xf numFmtId="49" fontId="40" fillId="2" borderId="3" xfId="0" applyNumberFormat="1" applyFont="1" applyFill="1" applyBorder="1" applyAlignment="1">
      <alignment horizontal="left" vertical="top" wrapText="1"/>
    </xf>
    <xf numFmtId="0" fontId="40" fillId="2" borderId="1" xfId="0" applyFont="1" applyFill="1" applyBorder="1" applyAlignment="1">
      <alignment horizontal="left" vertical="top" wrapText="1"/>
    </xf>
    <xf numFmtId="164" fontId="40" fillId="2" borderId="1" xfId="0" applyNumberFormat="1" applyFont="1" applyFill="1" applyBorder="1" applyAlignment="1">
      <alignment horizontal="left" vertical="top" wrapText="1"/>
    </xf>
    <xf numFmtId="0" fontId="40" fillId="2" borderId="3" xfId="0" applyFont="1" applyFill="1" applyBorder="1" applyAlignment="1" applyProtection="1">
      <alignment horizontal="left" vertical="top" wrapText="1"/>
      <protection locked="0"/>
    </xf>
    <xf numFmtId="0" fontId="41" fillId="2" borderId="0" xfId="0" applyFont="1" applyFill="1" applyAlignment="1">
      <alignment vertical="top"/>
    </xf>
    <xf numFmtId="0" fontId="40" fillId="2" borderId="1" xfId="0" applyFont="1" applyFill="1" applyBorder="1" applyAlignment="1">
      <alignment vertical="top"/>
    </xf>
    <xf numFmtId="0" fontId="40" fillId="2" borderId="2" xfId="0" applyFont="1" applyFill="1" applyBorder="1" applyAlignment="1">
      <alignment vertical="top"/>
    </xf>
    <xf numFmtId="0" fontId="40" fillId="2" borderId="3" xfId="0" applyFont="1" applyFill="1" applyBorder="1" applyAlignment="1">
      <alignment vertical="top"/>
    </xf>
    <xf numFmtId="0" fontId="40" fillId="2" borderId="14" xfId="0" applyFont="1" applyFill="1" applyBorder="1" applyAlignment="1">
      <alignment vertical="top"/>
    </xf>
    <xf numFmtId="164" fontId="40" fillId="2" borderId="14" xfId="0" applyNumberFormat="1" applyFont="1" applyFill="1" applyBorder="1" applyAlignment="1">
      <alignment vertical="top"/>
    </xf>
    <xf numFmtId="164" fontId="40" fillId="2" borderId="45" xfId="0" applyNumberFormat="1" applyFont="1" applyFill="1" applyBorder="1" applyAlignment="1">
      <alignment vertical="top" wrapText="1"/>
    </xf>
    <xf numFmtId="164" fontId="40" fillId="2" borderId="2" xfId="0" applyNumberFormat="1" applyFont="1" applyFill="1" applyBorder="1" applyAlignment="1">
      <alignment vertical="top" wrapText="1"/>
    </xf>
    <xf numFmtId="164" fontId="40" fillId="2" borderId="2" xfId="0" applyNumberFormat="1" applyFont="1" applyFill="1" applyBorder="1" applyAlignment="1">
      <alignment vertical="top"/>
    </xf>
    <xf numFmtId="164" fontId="40" fillId="2" borderId="3" xfId="0" applyNumberFormat="1" applyFont="1" applyFill="1" applyBorder="1" applyAlignment="1">
      <alignment vertical="top" wrapText="1"/>
    </xf>
    <xf numFmtId="0" fontId="43" fillId="2" borderId="3" xfId="0" applyFont="1" applyFill="1" applyBorder="1" applyAlignment="1">
      <alignment vertical="top" wrapText="1"/>
    </xf>
    <xf numFmtId="0" fontId="41" fillId="2" borderId="15" xfId="0" applyFont="1" applyFill="1" applyBorder="1" applyAlignment="1">
      <alignment horizontal="left" vertical="top" wrapText="1"/>
    </xf>
    <xf numFmtId="0" fontId="42" fillId="2" borderId="1" xfId="0" applyFont="1" applyFill="1" applyBorder="1" applyAlignment="1">
      <alignment horizontal="left" vertical="top" wrapText="1"/>
    </xf>
    <xf numFmtId="0" fontId="41" fillId="2" borderId="2" xfId="0" applyFont="1" applyFill="1" applyBorder="1" applyAlignment="1">
      <alignment vertical="top"/>
    </xf>
    <xf numFmtId="0" fontId="41" fillId="2" borderId="3" xfId="0" applyFont="1" applyFill="1" applyBorder="1" applyAlignment="1">
      <alignment horizontal="left" vertical="top" wrapText="1"/>
    </xf>
    <xf numFmtId="0" fontId="41" fillId="2" borderId="4" xfId="0" applyFont="1" applyFill="1" applyBorder="1" applyAlignment="1">
      <alignment vertical="top"/>
    </xf>
    <xf numFmtId="0" fontId="41" fillId="2" borderId="0" xfId="0" applyFont="1" applyFill="1" applyAlignment="1">
      <alignment vertical="top" wrapText="1"/>
    </xf>
    <xf numFmtId="0" fontId="41" fillId="2" borderId="1" xfId="0" applyFont="1" applyFill="1" applyBorder="1" applyAlignment="1">
      <alignment vertical="top" wrapText="1"/>
    </xf>
    <xf numFmtId="0" fontId="41" fillId="2" borderId="2" xfId="0" applyFont="1" applyFill="1" applyBorder="1" applyAlignment="1">
      <alignment vertical="top" wrapText="1"/>
    </xf>
    <xf numFmtId="0" fontId="38" fillId="0" borderId="28" xfId="0" applyFont="1" applyBorder="1" applyAlignment="1">
      <alignment horizontal="left" vertical="top"/>
    </xf>
    <xf numFmtId="0" fontId="38" fillId="0" borderId="2" xfId="0" applyFont="1" applyBorder="1"/>
    <xf numFmtId="0" fontId="38" fillId="0" borderId="29" xfId="0" applyFont="1" applyBorder="1" applyAlignment="1">
      <alignment horizontal="left" vertical="top" wrapText="1"/>
    </xf>
    <xf numFmtId="0" fontId="38" fillId="0" borderId="3" xfId="0" applyFont="1" applyBorder="1" applyAlignment="1">
      <alignment vertical="top" wrapText="1"/>
    </xf>
    <xf numFmtId="0" fontId="38" fillId="0" borderId="1" xfId="0" applyFont="1" applyBorder="1" applyAlignment="1">
      <alignment horizontal="left" vertical="top" wrapText="1"/>
    </xf>
    <xf numFmtId="0" fontId="38" fillId="0" borderId="3" xfId="0" applyFont="1" applyBorder="1" applyAlignment="1">
      <alignment horizontal="left" vertical="top" wrapText="1"/>
    </xf>
    <xf numFmtId="164" fontId="38" fillId="0" borderId="2" xfId="0" applyNumberFormat="1" applyFont="1" applyBorder="1" applyAlignment="1">
      <alignment vertical="top" wrapText="1"/>
    </xf>
    <xf numFmtId="0" fontId="0" fillId="0" borderId="3" xfId="0" applyBorder="1" applyAlignment="1" applyProtection="1">
      <alignment horizontal="left" vertical="top" wrapText="1"/>
      <protection locked="0"/>
    </xf>
    <xf numFmtId="49" fontId="0" fillId="20" borderId="1" xfId="0" applyNumberFormat="1" applyFill="1" applyBorder="1" applyAlignment="1">
      <alignment horizontal="left" vertical="top" wrapText="1"/>
    </xf>
    <xf numFmtId="0" fontId="39" fillId="0" borderId="45" xfId="0" applyFont="1" applyBorder="1" applyAlignment="1">
      <alignment horizontal="left" vertical="top" wrapText="1"/>
    </xf>
    <xf numFmtId="0" fontId="0" fillId="20" borderId="45" xfId="0" applyFill="1" applyBorder="1" applyAlignment="1">
      <alignment horizontal="left" vertical="top" wrapText="1"/>
    </xf>
    <xf numFmtId="0" fontId="38" fillId="0" borderId="1" xfId="0" applyFont="1" applyBorder="1" applyAlignment="1">
      <alignment horizontal="left" vertical="top"/>
    </xf>
    <xf numFmtId="0" fontId="38" fillId="0" borderId="20" xfId="0" applyFont="1" applyBorder="1" applyAlignment="1">
      <alignment horizontal="left" vertical="top"/>
    </xf>
    <xf numFmtId="0" fontId="38" fillId="0" borderId="45" xfId="0" applyFont="1" applyBorder="1" applyAlignment="1">
      <alignment horizontal="left" vertical="top" wrapText="1"/>
    </xf>
    <xf numFmtId="0" fontId="38" fillId="0" borderId="0" xfId="0" applyFont="1" applyAlignment="1">
      <alignment horizontal="left" vertical="top" wrapText="1"/>
    </xf>
    <xf numFmtId="164" fontId="38" fillId="0" borderId="1" xfId="0" applyNumberFormat="1" applyFont="1" applyBorder="1" applyAlignment="1">
      <alignment horizontal="left" vertical="top" wrapText="1"/>
    </xf>
    <xf numFmtId="0" fontId="38" fillId="0" borderId="3" xfId="0" applyFont="1" applyBorder="1" applyAlignment="1" applyProtection="1">
      <alignment horizontal="left" vertical="top" wrapText="1"/>
      <protection locked="0"/>
    </xf>
    <xf numFmtId="0" fontId="38" fillId="0" borderId="0" xfId="0" applyFont="1" applyAlignment="1">
      <alignment vertical="top"/>
    </xf>
    <xf numFmtId="0" fontId="38" fillId="0" borderId="1" xfId="0" applyFont="1" applyBorder="1" applyAlignment="1">
      <alignment vertical="top"/>
    </xf>
    <xf numFmtId="0" fontId="38" fillId="0" borderId="2" xfId="0" applyFont="1" applyBorder="1" applyAlignment="1">
      <alignment vertical="top"/>
    </xf>
    <xf numFmtId="0" fontId="38" fillId="0" borderId="3" xfId="0" applyFont="1" applyBorder="1" applyAlignment="1">
      <alignment vertical="top"/>
    </xf>
    <xf numFmtId="0" fontId="38" fillId="0" borderId="14" xfId="0" applyFont="1" applyBorder="1" applyAlignment="1">
      <alignment vertical="top"/>
    </xf>
    <xf numFmtId="164" fontId="38" fillId="0" borderId="14" xfId="0" applyNumberFormat="1" applyFont="1" applyBorder="1" applyAlignment="1">
      <alignment vertical="top"/>
    </xf>
    <xf numFmtId="164" fontId="38" fillId="0" borderId="45" xfId="0" applyNumberFormat="1" applyFont="1" applyBorder="1" applyAlignment="1">
      <alignment vertical="top" wrapText="1"/>
    </xf>
    <xf numFmtId="164" fontId="38" fillId="0" borderId="2" xfId="0" applyNumberFormat="1" applyFont="1" applyBorder="1" applyAlignment="1">
      <alignment vertical="top"/>
    </xf>
    <xf numFmtId="164" fontId="38" fillId="0" borderId="3" xfId="0" applyNumberFormat="1" applyFont="1" applyBorder="1" applyAlignment="1">
      <alignment vertical="top" wrapText="1"/>
    </xf>
    <xf numFmtId="0" fontId="38" fillId="0" borderId="15" xfId="0" applyFont="1" applyBorder="1" applyAlignment="1">
      <alignment horizontal="left" vertical="top" wrapText="1"/>
    </xf>
    <xf numFmtId="0" fontId="38" fillId="0" borderId="4" xfId="0" applyFont="1" applyBorder="1" applyAlignment="1">
      <alignment vertical="top"/>
    </xf>
    <xf numFmtId="0" fontId="38" fillId="0" borderId="0" xfId="0" applyFont="1" applyAlignment="1">
      <alignment vertical="top" wrapText="1"/>
    </xf>
    <xf numFmtId="0" fontId="38" fillId="0" borderId="1" xfId="0" applyFont="1" applyBorder="1" applyAlignment="1">
      <alignment vertical="top" wrapText="1"/>
    </xf>
    <xf numFmtId="0" fontId="38" fillId="0" borderId="2" xfId="0" applyFont="1" applyBorder="1" applyAlignment="1">
      <alignment vertical="top" wrapText="1"/>
    </xf>
    <xf numFmtId="49" fontId="38" fillId="0" borderId="3" xfId="0" applyNumberFormat="1" applyFont="1" applyBorder="1" applyAlignment="1">
      <alignment horizontal="left" vertical="top" wrapText="1"/>
    </xf>
    <xf numFmtId="0" fontId="24" fillId="0" borderId="3" xfId="4" applyFill="1" applyBorder="1" applyAlignment="1" applyProtection="1">
      <alignment horizontal="left" vertical="top" wrapText="1"/>
      <protection locked="0"/>
    </xf>
    <xf numFmtId="0" fontId="0" fillId="2" borderId="3" xfId="0" applyFill="1" applyBorder="1" applyAlignment="1">
      <alignment horizontal="left" vertical="top" wrapText="1"/>
    </xf>
    <xf numFmtId="0" fontId="0" fillId="2" borderId="0" xfId="0" applyFill="1" applyAlignment="1">
      <alignment vertical="top"/>
    </xf>
    <xf numFmtId="0" fontId="0" fillId="2" borderId="1" xfId="0" applyFill="1" applyBorder="1" applyAlignment="1">
      <alignment vertical="top"/>
    </xf>
    <xf numFmtId="0" fontId="0" fillId="2" borderId="2" xfId="0" applyFill="1" applyBorder="1" applyAlignment="1">
      <alignment vertical="top"/>
    </xf>
    <xf numFmtId="0" fontId="0" fillId="2" borderId="0" xfId="0" applyFill="1" applyAlignment="1">
      <alignment vertical="top" wrapText="1"/>
    </xf>
    <xf numFmtId="49" fontId="4" fillId="2" borderId="1" xfId="0" applyNumberFormat="1" applyFont="1" applyFill="1" applyBorder="1" applyAlignment="1">
      <alignment horizontal="left" vertical="top" wrapText="1"/>
    </xf>
    <xf numFmtId="49" fontId="4" fillId="2" borderId="2" xfId="0" applyNumberFormat="1" applyFont="1" applyFill="1" applyBorder="1" applyAlignment="1">
      <alignment horizontal="left" vertical="top" wrapText="1"/>
    </xf>
    <xf numFmtId="0" fontId="4" fillId="2" borderId="2" xfId="0" applyFont="1" applyFill="1" applyBorder="1" applyAlignment="1">
      <alignment vertical="top" wrapText="1"/>
    </xf>
    <xf numFmtId="0" fontId="4" fillId="2" borderId="2" xfId="0" applyFont="1" applyFill="1" applyBorder="1" applyAlignment="1">
      <alignment horizontal="left" vertical="top" wrapText="1"/>
    </xf>
    <xf numFmtId="0" fontId="4" fillId="2" borderId="45" xfId="0" applyFont="1" applyFill="1" applyBorder="1" applyAlignment="1">
      <alignment horizontal="left" vertical="top" wrapText="1"/>
    </xf>
    <xf numFmtId="0" fontId="4" fillId="2" borderId="1" xfId="0" applyFont="1" applyFill="1" applyBorder="1" applyAlignment="1">
      <alignment horizontal="left" vertical="top"/>
    </xf>
    <xf numFmtId="0" fontId="4" fillId="2" borderId="3" xfId="0" applyFont="1" applyFill="1" applyBorder="1" applyAlignment="1">
      <alignment horizontal="left" vertical="top" wrapText="1"/>
    </xf>
    <xf numFmtId="0" fontId="4" fillId="2" borderId="20" xfId="0" applyFont="1" applyFill="1" applyBorder="1" applyAlignment="1">
      <alignment horizontal="left" vertical="top"/>
    </xf>
    <xf numFmtId="0" fontId="4" fillId="2" borderId="28" xfId="0" applyFont="1" applyFill="1" applyBorder="1" applyAlignment="1">
      <alignment horizontal="left" vertical="top"/>
    </xf>
    <xf numFmtId="0" fontId="4" fillId="2" borderId="3" xfId="0" applyFont="1" applyFill="1" applyBorder="1" applyAlignment="1">
      <alignment vertical="top" wrapText="1"/>
    </xf>
    <xf numFmtId="49" fontId="4" fillId="2" borderId="3" xfId="0" applyNumberFormat="1" applyFont="1" applyFill="1" applyBorder="1" applyAlignment="1">
      <alignment horizontal="left" vertical="top" wrapText="1"/>
    </xf>
    <xf numFmtId="0" fontId="4" fillId="2" borderId="29" xfId="0" applyFont="1" applyFill="1" applyBorder="1" applyAlignment="1">
      <alignment vertical="top" wrapText="1"/>
    </xf>
    <xf numFmtId="164" fontId="4" fillId="2" borderId="1" xfId="0" applyNumberFormat="1" applyFont="1" applyFill="1" applyBorder="1" applyAlignment="1">
      <alignment horizontal="left" vertical="top" wrapText="1"/>
    </xf>
    <xf numFmtId="0" fontId="4" fillId="2" borderId="45" xfId="0" applyFont="1" applyFill="1" applyBorder="1" applyAlignment="1">
      <alignment vertical="top"/>
    </xf>
    <xf numFmtId="0" fontId="4" fillId="2" borderId="3" xfId="0" applyFont="1" applyFill="1" applyBorder="1" applyAlignment="1" applyProtection="1">
      <alignment horizontal="left" vertical="top" wrapText="1"/>
      <protection locked="0"/>
    </xf>
    <xf numFmtId="0" fontId="4" fillId="2" borderId="0" xfId="0" applyFont="1" applyFill="1" applyAlignment="1">
      <alignment vertical="top"/>
    </xf>
    <xf numFmtId="0" fontId="4" fillId="2" borderId="1" xfId="0" applyFont="1" applyFill="1" applyBorder="1" applyAlignment="1">
      <alignment vertical="top"/>
    </xf>
    <xf numFmtId="0" fontId="4" fillId="2" borderId="2" xfId="0" applyFont="1" applyFill="1" applyBorder="1" applyAlignment="1">
      <alignment vertical="top"/>
    </xf>
    <xf numFmtId="0" fontId="4" fillId="2" borderId="3" xfId="0" applyFont="1" applyFill="1" applyBorder="1" applyAlignment="1">
      <alignment vertical="top"/>
    </xf>
    <xf numFmtId="0" fontId="4" fillId="2" borderId="14" xfId="0" applyFont="1" applyFill="1" applyBorder="1" applyAlignment="1">
      <alignment vertical="top"/>
    </xf>
    <xf numFmtId="164" fontId="4" fillId="2" borderId="14" xfId="0" applyNumberFormat="1" applyFont="1" applyFill="1" applyBorder="1" applyAlignment="1">
      <alignment vertical="top"/>
    </xf>
    <xf numFmtId="164" fontId="4" fillId="2" borderId="45" xfId="0" applyNumberFormat="1" applyFont="1" applyFill="1" applyBorder="1" applyAlignment="1">
      <alignment vertical="top" wrapText="1"/>
    </xf>
    <xf numFmtId="164" fontId="4" fillId="2" borderId="2" xfId="0" applyNumberFormat="1" applyFont="1" applyFill="1" applyBorder="1" applyAlignment="1">
      <alignment vertical="top" wrapText="1"/>
    </xf>
    <xf numFmtId="164" fontId="4" fillId="2" borderId="2" xfId="0" applyNumberFormat="1" applyFont="1" applyFill="1" applyBorder="1" applyAlignment="1">
      <alignment vertical="top"/>
    </xf>
    <xf numFmtId="164" fontId="4" fillId="2" borderId="3" xfId="0" applyNumberFormat="1" applyFont="1" applyFill="1" applyBorder="1" applyAlignment="1">
      <alignment vertical="top" wrapText="1"/>
    </xf>
    <xf numFmtId="0" fontId="4" fillId="2" borderId="15" xfId="0" applyFont="1" applyFill="1" applyBorder="1" applyAlignment="1">
      <alignment horizontal="left" vertical="top" wrapText="1"/>
    </xf>
    <xf numFmtId="0" fontId="4" fillId="2" borderId="1" xfId="0" applyFont="1" applyFill="1" applyBorder="1" applyAlignment="1">
      <alignment horizontal="left" vertical="top" wrapText="1"/>
    </xf>
    <xf numFmtId="0" fontId="25" fillId="2" borderId="2" xfId="0" applyFont="1" applyFill="1" applyBorder="1" applyAlignment="1">
      <alignment horizontal="left" vertical="top" wrapText="1"/>
    </xf>
    <xf numFmtId="0" fontId="25" fillId="2" borderId="2" xfId="0" applyFont="1" applyFill="1" applyBorder="1"/>
    <xf numFmtId="0" fontId="25" fillId="2" borderId="3" xfId="0" applyFont="1" applyFill="1" applyBorder="1" applyAlignment="1">
      <alignment horizontal="left" vertical="top" wrapText="1"/>
    </xf>
    <xf numFmtId="0" fontId="4" fillId="2" borderId="29" xfId="0" applyFont="1" applyFill="1" applyBorder="1" applyAlignment="1">
      <alignment horizontal="left" vertical="top" wrapText="1"/>
    </xf>
    <xf numFmtId="0" fontId="25" fillId="2" borderId="45" xfId="0" applyFont="1" applyFill="1" applyBorder="1" applyAlignment="1">
      <alignment horizontal="left" vertical="top" wrapText="1"/>
    </xf>
    <xf numFmtId="0" fontId="4" fillId="2" borderId="4" xfId="0" applyFont="1" applyFill="1" applyBorder="1" applyAlignment="1">
      <alignment vertical="top" wrapText="1"/>
    </xf>
    <xf numFmtId="0" fontId="1" fillId="2" borderId="0" xfId="0" applyFont="1" applyFill="1" applyAlignment="1">
      <alignment vertical="top" wrapText="1"/>
    </xf>
    <xf numFmtId="0" fontId="4" fillId="2" borderId="0" xfId="0" applyFont="1" applyFill="1" applyAlignment="1">
      <alignment vertical="top" wrapText="1"/>
    </xf>
    <xf numFmtId="0" fontId="1" fillId="2" borderId="1" xfId="0" applyFont="1" applyFill="1" applyBorder="1" applyAlignment="1">
      <alignment vertical="top" wrapText="1"/>
    </xf>
    <xf numFmtId="0" fontId="1" fillId="2" borderId="2" xfId="0" applyFont="1" applyFill="1" applyBorder="1" applyAlignment="1">
      <alignment vertical="top" wrapText="1"/>
    </xf>
    <xf numFmtId="0" fontId="0" fillId="0" borderId="29" xfId="0" applyBorder="1" applyAlignment="1">
      <alignment horizontal="left" vertical="top" wrapText="1"/>
    </xf>
    <xf numFmtId="49" fontId="0" fillId="0" borderId="3" xfId="0" applyNumberFormat="1" applyBorder="1" applyAlignment="1">
      <alignment horizontal="left" vertical="top" wrapText="1"/>
    </xf>
    <xf numFmtId="164" fontId="0" fillId="0" borderId="1" xfId="0" applyNumberFormat="1" applyBorder="1" applyAlignment="1">
      <alignment horizontal="left" vertical="top" wrapText="1"/>
    </xf>
    <xf numFmtId="0" fontId="0" fillId="0" borderId="18" xfId="0" applyBorder="1" applyAlignment="1">
      <alignment horizontal="left" vertical="top" wrapText="1"/>
    </xf>
    <xf numFmtId="0" fontId="0" fillId="0" borderId="43" xfId="0" applyBorder="1" applyAlignment="1">
      <alignment horizontal="left" vertical="top" wrapText="1"/>
    </xf>
    <xf numFmtId="164" fontId="0" fillId="0" borderId="18" xfId="0" applyNumberFormat="1" applyBorder="1" applyAlignment="1">
      <alignment horizontal="left" vertical="top" wrapText="1"/>
    </xf>
    <xf numFmtId="164" fontId="0" fillId="0" borderId="2" xfId="0" applyNumberFormat="1" applyBorder="1" applyAlignment="1">
      <alignment horizontal="left" vertical="top" wrapText="1"/>
    </xf>
    <xf numFmtId="164" fontId="0" fillId="0" borderId="3" xfId="0" applyNumberFormat="1" applyBorder="1" applyAlignment="1">
      <alignment horizontal="left" vertical="top" wrapText="1"/>
    </xf>
    <xf numFmtId="0" fontId="0" fillId="0" borderId="20" xfId="0" applyBorder="1" applyAlignment="1">
      <alignment horizontal="left" vertical="top" wrapText="1"/>
    </xf>
    <xf numFmtId="0" fontId="0" fillId="0" borderId="14" xfId="0" applyBorder="1" applyAlignment="1">
      <alignment horizontal="left" vertical="top" wrapText="1"/>
    </xf>
    <xf numFmtId="0" fontId="0" fillId="0" borderId="2" xfId="0" quotePrefix="1" applyBorder="1" applyAlignment="1">
      <alignment horizontal="left" vertical="top" wrapText="1"/>
    </xf>
    <xf numFmtId="0" fontId="0" fillId="0" borderId="29" xfId="0" quotePrefix="1" applyBorder="1" applyAlignment="1">
      <alignment horizontal="left" vertical="top" wrapText="1"/>
    </xf>
    <xf numFmtId="164" fontId="0" fillId="0" borderId="14" xfId="0" applyNumberFormat="1" applyBorder="1" applyAlignment="1">
      <alignment vertical="top"/>
    </xf>
    <xf numFmtId="164" fontId="0" fillId="0" borderId="45" xfId="0" applyNumberFormat="1" applyBorder="1" applyAlignment="1">
      <alignment vertical="top" wrapText="1"/>
    </xf>
    <xf numFmtId="0" fontId="38" fillId="0" borderId="61" xfId="0" applyFont="1" applyBorder="1" applyAlignment="1">
      <alignment horizontal="left" vertical="top" wrapText="1"/>
    </xf>
    <xf numFmtId="0" fontId="39" fillId="0" borderId="2" xfId="0" applyFont="1" applyBorder="1" applyAlignment="1">
      <alignment horizontal="left" vertical="top" wrapText="1"/>
    </xf>
    <xf numFmtId="0" fontId="39" fillId="0" borderId="29" xfId="0" applyFont="1" applyBorder="1" applyAlignment="1">
      <alignment horizontal="left" vertical="top" wrapText="1"/>
    </xf>
    <xf numFmtId="0" fontId="0" fillId="0" borderId="29" xfId="0" applyBorder="1" applyAlignment="1">
      <alignment vertical="top" wrapText="1"/>
    </xf>
    <xf numFmtId="0" fontId="0" fillId="0" borderId="45" xfId="0" applyBorder="1" applyAlignment="1">
      <alignment vertical="top" wrapText="1"/>
    </xf>
    <xf numFmtId="0" fontId="41" fillId="0" borderId="14" xfId="0" applyFont="1" applyBorder="1" applyAlignment="1">
      <alignment vertical="top"/>
    </xf>
    <xf numFmtId="164" fontId="41" fillId="0" borderId="14" xfId="0" applyNumberFormat="1" applyFont="1" applyBorder="1" applyAlignment="1">
      <alignment vertical="top"/>
    </xf>
    <xf numFmtId="164" fontId="41" fillId="0" borderId="2" xfId="0" applyNumberFormat="1" applyFont="1" applyBorder="1" applyAlignment="1">
      <alignment vertical="top" wrapText="1"/>
    </xf>
    <xf numFmtId="164" fontId="41" fillId="0" borderId="2" xfId="0" applyNumberFormat="1" applyFont="1" applyBorder="1" applyAlignment="1">
      <alignment vertical="top"/>
    </xf>
    <xf numFmtId="164" fontId="41" fillId="0" borderId="3" xfId="0" applyNumberFormat="1" applyFont="1" applyBorder="1" applyAlignment="1">
      <alignment vertical="top" wrapText="1"/>
    </xf>
    <xf numFmtId="0" fontId="39" fillId="0" borderId="1" xfId="0" applyFont="1" applyBorder="1" applyAlignment="1">
      <alignment horizontal="left" vertical="top" wrapText="1"/>
    </xf>
    <xf numFmtId="0" fontId="39" fillId="0" borderId="3" xfId="0" applyFont="1" applyBorder="1" applyAlignment="1">
      <alignment horizontal="left" vertical="top" wrapText="1"/>
    </xf>
    <xf numFmtId="0" fontId="39" fillId="0" borderId="2" xfId="0" applyFont="1" applyBorder="1"/>
    <xf numFmtId="0" fontId="2" fillId="0" borderId="1" xfId="0" applyFont="1" applyBorder="1" applyAlignment="1">
      <alignment vertical="top" wrapText="1"/>
    </xf>
    <xf numFmtId="49" fontId="0" fillId="0" borderId="42" xfId="0" applyNumberFormat="1" applyBorder="1" applyAlignment="1">
      <alignment horizontal="left" vertical="top" wrapText="1"/>
    </xf>
    <xf numFmtId="49" fontId="0" fillId="0" borderId="40" xfId="0" applyNumberFormat="1" applyBorder="1" applyAlignment="1">
      <alignment horizontal="left" vertical="top" wrapText="1"/>
    </xf>
    <xf numFmtId="0" fontId="0" fillId="0" borderId="40" xfId="0" applyBorder="1" applyAlignment="1">
      <alignment horizontal="left" vertical="top" wrapText="1"/>
    </xf>
    <xf numFmtId="0" fontId="0" fillId="0" borderId="41" xfId="0" applyBorder="1" applyAlignment="1">
      <alignment vertical="top" wrapText="1"/>
    </xf>
    <xf numFmtId="49" fontId="0" fillId="0" borderId="41" xfId="0" applyNumberFormat="1" applyBorder="1" applyAlignment="1">
      <alignment horizontal="left" vertical="top" wrapText="1"/>
    </xf>
    <xf numFmtId="0" fontId="0" fillId="0" borderId="39" xfId="0" applyBorder="1" applyAlignment="1">
      <alignment horizontal="left" vertical="top" wrapText="1"/>
    </xf>
    <xf numFmtId="0" fontId="0" fillId="0" borderId="61" xfId="0" applyBorder="1" applyAlignment="1">
      <alignment horizontal="left" vertical="top" wrapText="1"/>
    </xf>
    <xf numFmtId="0" fontId="0" fillId="0" borderId="41" xfId="0" applyBorder="1" applyAlignment="1">
      <alignment horizontal="left" vertical="top" wrapText="1"/>
    </xf>
    <xf numFmtId="49" fontId="38" fillId="0" borderId="48" xfId="0" applyNumberFormat="1" applyFont="1" applyBorder="1" applyAlignment="1">
      <alignment horizontal="left" vertical="top" wrapText="1"/>
    </xf>
    <xf numFmtId="0" fontId="38" fillId="0" borderId="46" xfId="0" applyFont="1" applyBorder="1" applyAlignment="1">
      <alignment horizontal="left" vertical="top"/>
    </xf>
    <xf numFmtId="0" fontId="38" fillId="0" borderId="46" xfId="0" applyFont="1" applyBorder="1" applyAlignment="1">
      <alignment horizontal="left" vertical="top" wrapText="1"/>
    </xf>
    <xf numFmtId="0" fontId="38" fillId="0" borderId="47" xfId="0" applyFont="1" applyBorder="1" applyAlignment="1">
      <alignment horizontal="left" vertical="top" wrapText="1"/>
    </xf>
    <xf numFmtId="49" fontId="38" fillId="0" borderId="46" xfId="0" applyNumberFormat="1" applyFont="1" applyBorder="1" applyAlignment="1">
      <alignment horizontal="left" vertical="top" wrapText="1"/>
    </xf>
    <xf numFmtId="0" fontId="38" fillId="0" borderId="48" xfId="0" applyFont="1" applyBorder="1" applyAlignment="1">
      <alignment horizontal="left" vertical="top" wrapText="1"/>
    </xf>
    <xf numFmtId="0" fontId="38" fillId="0" borderId="60" xfId="0" applyFont="1" applyBorder="1" applyAlignment="1">
      <alignment horizontal="left" vertical="top" wrapText="1"/>
    </xf>
    <xf numFmtId="164" fontId="38" fillId="0" borderId="48" xfId="0" applyNumberFormat="1" applyFont="1" applyBorder="1" applyAlignment="1">
      <alignment horizontal="left" vertical="top" wrapText="1"/>
    </xf>
    <xf numFmtId="0" fontId="38" fillId="0" borderId="62" xfId="0" applyFont="1" applyBorder="1" applyAlignment="1">
      <alignment horizontal="left" vertical="top" wrapText="1"/>
    </xf>
    <xf numFmtId="0" fontId="38" fillId="0" borderId="14" xfId="0" applyFont="1" applyBorder="1" applyAlignment="1">
      <alignment horizontal="left" vertical="top" wrapText="1"/>
    </xf>
    <xf numFmtId="0" fontId="38" fillId="0" borderId="20" xfId="0" applyFont="1" applyBorder="1" applyAlignment="1">
      <alignment horizontal="left" vertical="top" wrapText="1"/>
    </xf>
    <xf numFmtId="164" fontId="38" fillId="0" borderId="20" xfId="0" applyNumberFormat="1" applyFont="1" applyBorder="1" applyAlignment="1">
      <alignment horizontal="left" vertical="top" wrapText="1"/>
    </xf>
    <xf numFmtId="164" fontId="38" fillId="0" borderId="2" xfId="0" applyNumberFormat="1" applyFont="1" applyBorder="1" applyAlignment="1">
      <alignment horizontal="left" vertical="top" wrapText="1"/>
    </xf>
    <xf numFmtId="164" fontId="38" fillId="0" borderId="3" xfId="0" applyNumberFormat="1" applyFont="1" applyBorder="1" applyAlignment="1">
      <alignment horizontal="left" vertical="top" wrapText="1"/>
    </xf>
    <xf numFmtId="0" fontId="38" fillId="0" borderId="42" xfId="0" applyFont="1" applyBorder="1" applyAlignment="1">
      <alignment horizontal="left" vertical="top" wrapText="1"/>
    </xf>
    <xf numFmtId="0" fontId="38" fillId="0" borderId="29" xfId="0" applyFont="1" applyBorder="1" applyAlignment="1">
      <alignment vertical="top" wrapText="1"/>
    </xf>
    <xf numFmtId="0" fontId="44" fillId="0" borderId="0" xfId="0" applyFont="1" applyAlignment="1">
      <alignment vertical="top"/>
    </xf>
    <xf numFmtId="0" fontId="38" fillId="0" borderId="40" xfId="0" applyFont="1" applyBorder="1" applyAlignment="1">
      <alignment horizontal="left" vertical="top" wrapText="1"/>
    </xf>
    <xf numFmtId="0" fontId="44" fillId="0" borderId="2" xfId="0" applyFont="1" applyBorder="1" applyAlignment="1">
      <alignment vertical="top" wrapText="1"/>
    </xf>
    <xf numFmtId="0" fontId="38" fillId="0" borderId="40" xfId="0" applyFont="1" applyBorder="1"/>
    <xf numFmtId="0" fontId="38" fillId="0" borderId="41" xfId="0" applyFont="1" applyBorder="1" applyAlignment="1">
      <alignment vertical="top"/>
    </xf>
    <xf numFmtId="0" fontId="38" fillId="0" borderId="41" xfId="0" applyFont="1" applyBorder="1" applyAlignment="1">
      <alignment horizontal="left" vertical="top" wrapText="1"/>
    </xf>
    <xf numFmtId="0" fontId="44" fillId="0" borderId="29" xfId="0" applyFont="1" applyBorder="1" applyAlignment="1">
      <alignment vertical="top" wrapText="1"/>
    </xf>
    <xf numFmtId="0" fontId="44" fillId="0" borderId="3" xfId="0" applyFont="1" applyBorder="1" applyAlignment="1">
      <alignment vertical="top" wrapText="1"/>
    </xf>
    <xf numFmtId="0" fontId="38" fillId="0" borderId="29" xfId="0" applyFont="1" applyBorder="1" applyAlignment="1">
      <alignment vertical="top"/>
    </xf>
    <xf numFmtId="0" fontId="38" fillId="0" borderId="45" xfId="0" applyFont="1" applyBorder="1" applyAlignment="1">
      <alignment vertical="top"/>
    </xf>
    <xf numFmtId="0" fontId="38" fillId="0" borderId="14" xfId="0" applyFont="1" applyBorder="1" applyAlignment="1">
      <alignment horizontal="left" vertical="top"/>
    </xf>
    <xf numFmtId="0" fontId="39" fillId="0" borderId="42" xfId="0" applyFont="1" applyBorder="1" applyAlignment="1">
      <alignment horizontal="left" vertical="top" wrapText="1"/>
    </xf>
    <xf numFmtId="0" fontId="39" fillId="0" borderId="40" xfId="0" applyFont="1" applyBorder="1" applyAlignment="1">
      <alignment horizontal="left" vertical="top" wrapText="1"/>
    </xf>
    <xf numFmtId="0" fontId="0" fillId="0" borderId="14" xfId="0" applyBorder="1" applyAlignment="1">
      <alignment horizontal="left" vertical="top"/>
    </xf>
    <xf numFmtId="0" fontId="39" fillId="0" borderId="3" xfId="0" applyFont="1" applyBorder="1" applyAlignment="1">
      <alignment vertical="top"/>
    </xf>
    <xf numFmtId="164" fontId="0" fillId="0" borderId="20" xfId="0" applyNumberFormat="1" applyBorder="1" applyAlignment="1">
      <alignment horizontal="left" vertical="top" wrapText="1"/>
    </xf>
    <xf numFmtId="0" fontId="41" fillId="0" borderId="2" xfId="0" applyFont="1" applyBorder="1" applyAlignment="1">
      <alignment horizontal="left" vertical="top" wrapText="1"/>
    </xf>
    <xf numFmtId="0" fontId="38" fillId="0" borderId="3" xfId="0" applyFont="1" applyBorder="1" applyAlignment="1">
      <alignment horizontal="left" vertical="top"/>
    </xf>
    <xf numFmtId="0" fontId="0" fillId="0" borderId="42" xfId="0" applyBorder="1" applyAlignment="1">
      <alignment horizontal="left" vertical="top" wrapText="1"/>
    </xf>
    <xf numFmtId="0" fontId="0" fillId="0" borderId="3" xfId="0" applyBorder="1" applyAlignment="1">
      <alignment horizontal="left" vertical="top"/>
    </xf>
    <xf numFmtId="0" fontId="0" fillId="0" borderId="2" xfId="0" applyBorder="1"/>
    <xf numFmtId="0" fontId="38" fillId="0" borderId="29" xfId="0" applyFont="1" applyBorder="1" applyAlignment="1">
      <alignment horizontal="left" vertical="top"/>
    </xf>
    <xf numFmtId="0" fontId="41" fillId="0" borderId="3" xfId="0" applyFont="1" applyBorder="1" applyAlignment="1">
      <alignment horizontal="left" vertical="top" wrapText="1"/>
    </xf>
    <xf numFmtId="0" fontId="38" fillId="0" borderId="60" xfId="0" applyFont="1" applyBorder="1" applyAlignment="1">
      <alignment horizontal="left" vertical="top"/>
    </xf>
    <xf numFmtId="0" fontId="0" fillId="20" borderId="42" xfId="0" applyFill="1" applyBorder="1" applyAlignment="1">
      <alignment horizontal="left" vertical="top" wrapText="1"/>
    </xf>
    <xf numFmtId="0" fontId="0" fillId="20" borderId="2" xfId="0" applyFill="1" applyBorder="1" applyAlignment="1">
      <alignment horizontal="left" vertical="top" wrapText="1"/>
    </xf>
    <xf numFmtId="0" fontId="0" fillId="20" borderId="2" xfId="0" applyFill="1" applyBorder="1" applyAlignment="1">
      <alignment vertical="top" wrapText="1"/>
    </xf>
    <xf numFmtId="0" fontId="0" fillId="20" borderId="1" xfId="0" applyFill="1" applyBorder="1" applyAlignment="1">
      <alignment horizontal="left" vertical="top" wrapText="1"/>
    </xf>
    <xf numFmtId="0" fontId="0" fillId="20" borderId="3" xfId="0" applyFill="1" applyBorder="1" applyAlignment="1">
      <alignment horizontal="left" vertical="top" wrapText="1"/>
    </xf>
    <xf numFmtId="0" fontId="0" fillId="20" borderId="0" xfId="0" applyFill="1" applyAlignment="1">
      <alignment vertical="top"/>
    </xf>
    <xf numFmtId="0" fontId="0" fillId="20" borderId="1" xfId="0" applyFill="1" applyBorder="1" applyAlignment="1">
      <alignment vertical="top"/>
    </xf>
    <xf numFmtId="0" fontId="0" fillId="20" borderId="2" xfId="0" applyFill="1" applyBorder="1" applyAlignment="1">
      <alignment vertical="top"/>
    </xf>
    <xf numFmtId="0" fontId="0" fillId="20" borderId="3" xfId="0" applyFill="1" applyBorder="1" applyAlignment="1">
      <alignment vertical="top"/>
    </xf>
    <xf numFmtId="0" fontId="0" fillId="20" borderId="14" xfId="0" applyFill="1" applyBorder="1" applyAlignment="1">
      <alignment horizontal="left" vertical="top" wrapText="1"/>
    </xf>
    <xf numFmtId="164" fontId="0" fillId="20" borderId="14" xfId="0" applyNumberFormat="1" applyFill="1" applyBorder="1" applyAlignment="1">
      <alignment vertical="top"/>
    </xf>
    <xf numFmtId="164" fontId="0" fillId="20" borderId="45" xfId="0" applyNumberFormat="1" applyFill="1" applyBorder="1" applyAlignment="1">
      <alignment vertical="top" wrapText="1"/>
    </xf>
    <xf numFmtId="164" fontId="0" fillId="20" borderId="3" xfId="0" applyNumberFormat="1" applyFill="1" applyBorder="1" applyAlignment="1">
      <alignment vertical="top" wrapText="1"/>
    </xf>
    <xf numFmtId="0" fontId="0" fillId="20" borderId="15" xfId="0" applyFill="1" applyBorder="1" applyAlignment="1">
      <alignment horizontal="left" vertical="top" wrapText="1"/>
    </xf>
    <xf numFmtId="0" fontId="0" fillId="20" borderId="0" xfId="0" applyFill="1" applyAlignment="1">
      <alignment vertical="top" wrapText="1"/>
    </xf>
    <xf numFmtId="0" fontId="0" fillId="20" borderId="3" xfId="0" applyFill="1" applyBorder="1" applyAlignment="1">
      <alignment vertical="top" wrapText="1"/>
    </xf>
    <xf numFmtId="0" fontId="0" fillId="20" borderId="1" xfId="0" applyFill="1" applyBorder="1" applyAlignment="1">
      <alignment vertical="top" wrapText="1"/>
    </xf>
    <xf numFmtId="49" fontId="4" fillId="0" borderId="29" xfId="0" applyNumberFormat="1" applyFont="1" applyBorder="1" applyAlignment="1">
      <alignment horizontal="left" vertical="top" wrapText="1"/>
    </xf>
    <xf numFmtId="0" fontId="46" fillId="5" borderId="2" xfId="0" applyFont="1" applyFill="1" applyBorder="1" applyAlignment="1">
      <alignment horizontal="left" vertical="top" wrapText="1"/>
    </xf>
    <xf numFmtId="0" fontId="46" fillId="5" borderId="3" xfId="0" applyFont="1" applyFill="1" applyBorder="1" applyAlignment="1">
      <alignment horizontal="left" vertical="top" wrapText="1"/>
    </xf>
    <xf numFmtId="0" fontId="46" fillId="5" borderId="2" xfId="0" applyFont="1" applyFill="1" applyBorder="1"/>
    <xf numFmtId="0" fontId="46" fillId="5" borderId="3" xfId="0" applyFont="1" applyFill="1" applyBorder="1" applyAlignment="1">
      <alignment vertical="top"/>
    </xf>
    <xf numFmtId="164" fontId="46" fillId="5" borderId="2" xfId="0" applyNumberFormat="1" applyFont="1" applyFill="1" applyBorder="1" applyAlignment="1">
      <alignment vertical="top" wrapText="1"/>
    </xf>
    <xf numFmtId="164" fontId="46" fillId="5" borderId="2" xfId="0" applyNumberFormat="1" applyFont="1" applyFill="1" applyBorder="1" applyAlignment="1">
      <alignment vertical="top"/>
    </xf>
    <xf numFmtId="164" fontId="46" fillId="5" borderId="3" xfId="0" applyNumberFormat="1" applyFont="1" applyFill="1" applyBorder="1" applyAlignment="1">
      <alignment vertical="top" wrapText="1"/>
    </xf>
    <xf numFmtId="0" fontId="46" fillId="0" borderId="2" xfId="0" applyFont="1" applyBorder="1" applyAlignment="1">
      <alignment horizontal="left" vertical="top" wrapText="1"/>
    </xf>
    <xf numFmtId="0" fontId="46" fillId="0" borderId="40" xfId="0" applyFont="1" applyBorder="1" applyAlignment="1">
      <alignment horizontal="left" vertical="top" wrapText="1"/>
    </xf>
    <xf numFmtId="0" fontId="46" fillId="0" borderId="2" xfId="0" applyFont="1" applyBorder="1" applyAlignment="1">
      <alignment vertical="top" wrapText="1"/>
    </xf>
    <xf numFmtId="0" fontId="46" fillId="0" borderId="1" xfId="0" applyFont="1" applyBorder="1" applyAlignment="1">
      <alignment horizontal="left" vertical="top"/>
    </xf>
    <xf numFmtId="0" fontId="46" fillId="0" borderId="3" xfId="0" applyFont="1" applyBorder="1" applyAlignment="1">
      <alignment horizontal="left" vertical="top" wrapText="1"/>
    </xf>
    <xf numFmtId="0" fontId="46" fillId="0" borderId="20" xfId="0" applyFont="1" applyBorder="1" applyAlignment="1">
      <alignment horizontal="left" vertical="top"/>
    </xf>
    <xf numFmtId="0" fontId="46" fillId="0" borderId="28" xfId="0" applyFont="1" applyBorder="1" applyAlignment="1">
      <alignment horizontal="left" vertical="top"/>
    </xf>
    <xf numFmtId="0" fontId="46" fillId="0" borderId="2" xfId="0" applyFont="1" applyBorder="1"/>
    <xf numFmtId="0" fontId="46" fillId="0" borderId="3" xfId="0" applyFont="1" applyBorder="1" applyAlignment="1">
      <alignment vertical="top"/>
    </xf>
    <xf numFmtId="164" fontId="46" fillId="0" borderId="2" xfId="0" applyNumberFormat="1" applyFont="1" applyBorder="1" applyAlignment="1">
      <alignment vertical="top" wrapText="1"/>
    </xf>
    <xf numFmtId="164" fontId="46" fillId="0" borderId="2" xfId="0" applyNumberFormat="1" applyFont="1" applyBorder="1" applyAlignment="1">
      <alignment vertical="top"/>
    </xf>
    <xf numFmtId="164" fontId="46" fillId="0" borderId="3" xfId="0" applyNumberFormat="1" applyFont="1" applyBorder="1" applyAlignment="1">
      <alignment vertical="top" wrapText="1"/>
    </xf>
    <xf numFmtId="49" fontId="8" fillId="2" borderId="2" xfId="0" applyNumberFormat="1" applyFont="1" applyFill="1" applyBorder="1" applyAlignment="1">
      <alignment horizontal="left" vertical="top" wrapText="1"/>
    </xf>
    <xf numFmtId="0" fontId="8" fillId="2" borderId="2" xfId="0" applyFont="1" applyFill="1" applyBorder="1" applyAlignment="1">
      <alignment horizontal="left" vertical="top" wrapText="1"/>
    </xf>
    <xf numFmtId="0" fontId="8" fillId="2" borderId="1" xfId="0" applyFont="1" applyFill="1" applyBorder="1" applyAlignment="1">
      <alignment horizontal="left" vertical="top"/>
    </xf>
    <xf numFmtId="0" fontId="8" fillId="2" borderId="3" xfId="0" applyFont="1" applyFill="1" applyBorder="1" applyAlignment="1">
      <alignment horizontal="left" vertical="top" wrapText="1"/>
    </xf>
    <xf numFmtId="0" fontId="8" fillId="2" borderId="20" xfId="0" applyFont="1" applyFill="1" applyBorder="1" applyAlignment="1">
      <alignment horizontal="left" vertical="top"/>
    </xf>
    <xf numFmtId="0" fontId="8" fillId="2" borderId="28" xfId="0" applyFont="1" applyFill="1" applyBorder="1" applyAlignment="1">
      <alignment horizontal="left" vertical="top"/>
    </xf>
    <xf numFmtId="0" fontId="8" fillId="2" borderId="29" xfId="0" applyFont="1" applyFill="1" applyBorder="1" applyAlignment="1">
      <alignment horizontal="left" vertical="top" wrapText="1"/>
    </xf>
    <xf numFmtId="0" fontId="8" fillId="2" borderId="3" xfId="0" applyFont="1" applyFill="1" applyBorder="1" applyAlignment="1">
      <alignment vertical="top" wrapText="1"/>
    </xf>
    <xf numFmtId="49" fontId="8" fillId="2" borderId="29" xfId="0" applyNumberFormat="1" applyFont="1" applyFill="1" applyBorder="1" applyAlignment="1">
      <alignment horizontal="left" vertical="top" wrapText="1"/>
    </xf>
    <xf numFmtId="0" fontId="8" fillId="2" borderId="45" xfId="0" applyFont="1" applyFill="1" applyBorder="1" applyAlignment="1">
      <alignment horizontal="left" vertical="top" wrapText="1"/>
    </xf>
    <xf numFmtId="0" fontId="8" fillId="2" borderId="2" xfId="0" applyFont="1" applyFill="1" applyBorder="1" applyAlignment="1">
      <alignment vertical="top" wrapText="1"/>
    </xf>
    <xf numFmtId="164" fontId="8" fillId="2" borderId="1" xfId="0" applyNumberFormat="1" applyFont="1" applyFill="1" applyBorder="1" applyAlignment="1">
      <alignment horizontal="left" vertical="top" wrapText="1"/>
    </xf>
    <xf numFmtId="0" fontId="8" fillId="2" borderId="0" xfId="0" applyFont="1" applyFill="1" applyAlignment="1">
      <alignment vertical="top"/>
    </xf>
    <xf numFmtId="0" fontId="8" fillId="2" borderId="1" xfId="0" applyFont="1" applyFill="1" applyBorder="1" applyAlignment="1">
      <alignment vertical="top"/>
    </xf>
    <xf numFmtId="0" fontId="8" fillId="2" borderId="2" xfId="0" applyFont="1" applyFill="1" applyBorder="1" applyAlignment="1">
      <alignment vertical="top"/>
    </xf>
    <xf numFmtId="0" fontId="8" fillId="2" borderId="3" xfId="0" applyFont="1" applyFill="1" applyBorder="1" applyAlignment="1">
      <alignment vertical="top"/>
    </xf>
    <xf numFmtId="0" fontId="8" fillId="2" borderId="14" xfId="0" applyFont="1" applyFill="1" applyBorder="1" applyAlignment="1">
      <alignment vertical="top"/>
    </xf>
    <xf numFmtId="164" fontId="8" fillId="2" borderId="14" xfId="0" applyNumberFormat="1" applyFont="1" applyFill="1" applyBorder="1" applyAlignment="1">
      <alignment vertical="top"/>
    </xf>
    <xf numFmtId="164" fontId="8" fillId="2" borderId="45" xfId="0" applyNumberFormat="1" applyFont="1" applyFill="1" applyBorder="1" applyAlignment="1">
      <alignment vertical="top" wrapText="1"/>
    </xf>
    <xf numFmtId="164" fontId="8" fillId="2" borderId="2" xfId="0" applyNumberFormat="1" applyFont="1" applyFill="1" applyBorder="1" applyAlignment="1">
      <alignment vertical="top" wrapText="1"/>
    </xf>
    <xf numFmtId="164" fontId="8" fillId="2" borderId="2" xfId="0" applyNumberFormat="1" applyFont="1" applyFill="1" applyBorder="1" applyAlignment="1">
      <alignment vertical="top"/>
    </xf>
    <xf numFmtId="164" fontId="8" fillId="2" borderId="3" xfId="0" applyNumberFormat="1" applyFont="1" applyFill="1" applyBorder="1" applyAlignment="1">
      <alignment vertical="top" wrapText="1"/>
    </xf>
    <xf numFmtId="0" fontId="8" fillId="2" borderId="15" xfId="0" applyFont="1" applyFill="1" applyBorder="1" applyAlignment="1">
      <alignment horizontal="left" vertical="top" wrapText="1"/>
    </xf>
    <xf numFmtId="0" fontId="8" fillId="2" borderId="1" xfId="0" applyFont="1" applyFill="1" applyBorder="1" applyAlignment="1">
      <alignment horizontal="left" vertical="top" wrapText="1"/>
    </xf>
    <xf numFmtId="0" fontId="8" fillId="2" borderId="4" xfId="0" applyFont="1" applyFill="1" applyBorder="1" applyAlignment="1">
      <alignment vertical="top"/>
    </xf>
    <xf numFmtId="0" fontId="8" fillId="2" borderId="0" xfId="0" applyFont="1" applyFill="1" applyAlignment="1">
      <alignment vertical="top" wrapText="1"/>
    </xf>
    <xf numFmtId="0" fontId="8" fillId="2" borderId="1" xfId="0" applyFont="1" applyFill="1" applyBorder="1" applyAlignment="1">
      <alignment vertical="top" wrapText="1"/>
    </xf>
    <xf numFmtId="164" fontId="1" fillId="5" borderId="2" xfId="0" applyNumberFormat="1" applyFont="1" applyFill="1" applyBorder="1" applyAlignment="1">
      <alignment vertical="top" wrapText="1"/>
    </xf>
    <xf numFmtId="0" fontId="0" fillId="0" borderId="29" xfId="0" applyBorder="1" applyAlignment="1">
      <alignment horizontal="left" vertical="top"/>
    </xf>
    <xf numFmtId="164" fontId="0" fillId="0" borderId="20" xfId="0" applyNumberFormat="1" applyBorder="1" applyAlignment="1">
      <alignment horizontal="left" vertical="top"/>
    </xf>
    <xf numFmtId="164" fontId="0" fillId="0" borderId="2" xfId="0" quotePrefix="1" applyNumberFormat="1" applyBorder="1" applyAlignment="1">
      <alignment horizontal="left" vertical="top" wrapText="1"/>
    </xf>
    <xf numFmtId="164" fontId="0" fillId="0" borderId="2" xfId="0" applyNumberFormat="1" applyBorder="1" applyAlignment="1">
      <alignment horizontal="left" vertical="top"/>
    </xf>
    <xf numFmtId="164" fontId="0" fillId="0" borderId="3" xfId="0" applyNumberFormat="1" applyBorder="1" applyAlignment="1">
      <alignment horizontal="left" vertical="top"/>
    </xf>
    <xf numFmtId="0" fontId="0" fillId="0" borderId="15" xfId="0" applyBorder="1" applyAlignment="1">
      <alignment horizontal="left" vertical="top"/>
    </xf>
    <xf numFmtId="0" fontId="0" fillId="0" borderId="20" xfId="0" applyBorder="1" applyAlignment="1">
      <alignment vertical="top"/>
    </xf>
    <xf numFmtId="164" fontId="8" fillId="0" borderId="20" xfId="0" applyNumberFormat="1" applyFont="1" applyBorder="1" applyAlignment="1">
      <alignment vertical="top"/>
    </xf>
    <xf numFmtId="164" fontId="8" fillId="0" borderId="45" xfId="0" applyNumberFormat="1" applyFont="1" applyBorder="1" applyAlignment="1">
      <alignment vertical="top" wrapText="1"/>
    </xf>
    <xf numFmtId="164" fontId="8" fillId="0" borderId="2" xfId="0" applyNumberFormat="1" applyFont="1" applyBorder="1" applyAlignment="1">
      <alignment vertical="top" wrapText="1"/>
    </xf>
    <xf numFmtId="164" fontId="8" fillId="0" borderId="2" xfId="0" applyNumberFormat="1" applyFont="1" applyBorder="1" applyAlignment="1">
      <alignment vertical="top"/>
    </xf>
    <xf numFmtId="164" fontId="8" fillId="0" borderId="3" xfId="0" applyNumberFormat="1" applyFont="1" applyBorder="1" applyAlignment="1">
      <alignment vertical="top" wrapText="1"/>
    </xf>
    <xf numFmtId="0" fontId="0" fillId="0" borderId="45" xfId="0" applyBorder="1" applyAlignment="1">
      <alignment vertical="top"/>
    </xf>
    <xf numFmtId="0" fontId="38" fillId="0" borderId="4" xfId="0" applyFont="1" applyBorder="1" applyAlignment="1">
      <alignment vertical="top" wrapText="1"/>
    </xf>
    <xf numFmtId="0" fontId="38" fillId="20" borderId="2" xfId="0" applyFont="1" applyFill="1" applyBorder="1" applyAlignment="1">
      <alignment horizontal="left" vertical="top" wrapText="1"/>
    </xf>
    <xf numFmtId="0" fontId="1" fillId="0" borderId="20" xfId="0" applyFont="1" applyBorder="1" applyAlignment="1">
      <alignment horizontal="left" vertical="top"/>
    </xf>
    <xf numFmtId="49" fontId="1" fillId="0" borderId="3" xfId="0" applyNumberFormat="1" applyFont="1" applyBorder="1" applyAlignment="1">
      <alignment horizontal="left" vertical="top" wrapText="1"/>
    </xf>
    <xf numFmtId="0" fontId="1" fillId="0" borderId="1" xfId="0" applyFont="1" applyBorder="1" applyAlignment="1">
      <alignment vertical="top"/>
    </xf>
    <xf numFmtId="0" fontId="1" fillId="0" borderId="2" xfId="0" applyFont="1" applyBorder="1" applyAlignment="1">
      <alignment vertical="top"/>
    </xf>
    <xf numFmtId="0" fontId="1" fillId="0" borderId="3" xfId="0" applyFont="1" applyBorder="1" applyAlignment="1">
      <alignment vertical="top"/>
    </xf>
    <xf numFmtId="0" fontId="1" fillId="0" borderId="14" xfId="0" applyFont="1" applyBorder="1" applyAlignment="1">
      <alignment vertical="top"/>
    </xf>
    <xf numFmtId="0" fontId="1" fillId="0" borderId="20" xfId="0" applyFont="1" applyBorder="1" applyAlignment="1">
      <alignment vertical="top"/>
    </xf>
    <xf numFmtId="164" fontId="32" fillId="0" borderId="20" xfId="0" applyNumberFormat="1" applyFont="1" applyBorder="1" applyAlignment="1">
      <alignment vertical="top"/>
    </xf>
    <xf numFmtId="164" fontId="32" fillId="0" borderId="45" xfId="0" applyNumberFormat="1" applyFont="1" applyBorder="1" applyAlignment="1">
      <alignment vertical="top" wrapText="1"/>
    </xf>
    <xf numFmtId="164" fontId="32" fillId="0" borderId="2" xfId="0" applyNumberFormat="1" applyFont="1" applyBorder="1" applyAlignment="1">
      <alignment vertical="top" wrapText="1"/>
    </xf>
    <xf numFmtId="164" fontId="32" fillId="0" borderId="2" xfId="0" applyNumberFormat="1" applyFont="1" applyBorder="1" applyAlignment="1">
      <alignment vertical="top"/>
    </xf>
    <xf numFmtId="164" fontId="32" fillId="0" borderId="3" xfId="0" applyNumberFormat="1" applyFont="1" applyBorder="1" applyAlignment="1">
      <alignment vertical="top" wrapText="1"/>
    </xf>
    <xf numFmtId="0" fontId="1" fillId="0" borderId="15" xfId="0" applyFont="1" applyBorder="1" applyAlignment="1">
      <alignment horizontal="left" vertical="top" wrapText="1"/>
    </xf>
    <xf numFmtId="0" fontId="1" fillId="0" borderId="5" xfId="0" applyFont="1" applyBorder="1" applyAlignment="1">
      <alignment horizontal="left" vertical="top" wrapText="1"/>
    </xf>
    <xf numFmtId="0" fontId="47" fillId="0" borderId="5" xfId="0" applyFont="1" applyBorder="1" applyAlignment="1">
      <alignment vertical="top"/>
    </xf>
    <xf numFmtId="0" fontId="47" fillId="0" borderId="5" xfId="0" applyFont="1" applyBorder="1" applyAlignment="1">
      <alignment vertical="top" wrapText="1"/>
    </xf>
    <xf numFmtId="0" fontId="1" fillId="0" borderId="5" xfId="0" applyFont="1" applyBorder="1" applyAlignment="1">
      <alignment vertical="top" wrapText="1"/>
    </xf>
    <xf numFmtId="49" fontId="1" fillId="0" borderId="5" xfId="0" applyNumberFormat="1" applyFont="1" applyBorder="1" applyAlignment="1">
      <alignment horizontal="left" vertical="top" wrapText="1"/>
    </xf>
    <xf numFmtId="164" fontId="1" fillId="0" borderId="5" xfId="0" applyNumberFormat="1" applyFont="1" applyBorder="1" applyAlignment="1">
      <alignment vertical="top" wrapText="1"/>
    </xf>
    <xf numFmtId="164" fontId="1" fillId="0" borderId="0" xfId="0" applyNumberFormat="1" applyFont="1" applyAlignment="1">
      <alignment vertical="top" wrapText="1"/>
    </xf>
    <xf numFmtId="49" fontId="1" fillId="0" borderId="65" xfId="0" applyNumberFormat="1" applyFont="1" applyBorder="1" applyAlignment="1">
      <alignment horizontal="left" vertical="top" wrapText="1"/>
    </xf>
    <xf numFmtId="49" fontId="1" fillId="0" borderId="66" xfId="0" applyNumberFormat="1" applyFont="1" applyBorder="1" applyAlignment="1">
      <alignment horizontal="left" vertical="top" wrapText="1"/>
    </xf>
    <xf numFmtId="0" fontId="1" fillId="0" borderId="66" xfId="0" applyFont="1" applyBorder="1" applyAlignment="1">
      <alignment horizontal="left" vertical="top" wrapText="1"/>
    </xf>
    <xf numFmtId="0" fontId="1" fillId="0" borderId="67" xfId="0" applyFont="1" applyBorder="1" applyAlignment="1">
      <alignment horizontal="left" vertical="top" wrapText="1"/>
    </xf>
    <xf numFmtId="0" fontId="47" fillId="0" borderId="0" xfId="0" applyFont="1" applyAlignment="1">
      <alignment vertical="top"/>
    </xf>
    <xf numFmtId="0" fontId="47" fillId="0" borderId="0" xfId="0" applyFont="1" applyAlignment="1">
      <alignment vertical="top" wrapText="1"/>
    </xf>
    <xf numFmtId="164" fontId="1" fillId="0" borderId="0" xfId="0" applyNumberFormat="1" applyFont="1" applyAlignment="1">
      <alignment vertical="top"/>
    </xf>
    <xf numFmtId="0" fontId="1" fillId="0" borderId="68" xfId="0" applyFont="1" applyBorder="1" applyAlignment="1">
      <alignment vertical="top" wrapText="1"/>
    </xf>
    <xf numFmtId="0" fontId="1" fillId="0" borderId="56" xfId="0" applyFont="1" applyBorder="1" applyAlignment="1">
      <alignment vertical="top"/>
    </xf>
    <xf numFmtId="0" fontId="1" fillId="0" borderId="69" xfId="0" applyFont="1" applyBorder="1" applyAlignment="1">
      <alignment vertical="top"/>
    </xf>
    <xf numFmtId="0" fontId="1" fillId="0" borderId="70" xfId="0" applyFont="1" applyBorder="1" applyAlignment="1">
      <alignment vertical="top"/>
    </xf>
    <xf numFmtId="0" fontId="1" fillId="0" borderId="70" xfId="0" applyFont="1" applyBorder="1" applyAlignment="1">
      <alignment vertical="top" wrapText="1"/>
    </xf>
    <xf numFmtId="0" fontId="1" fillId="0" borderId="71" xfId="0" applyFont="1" applyBorder="1" applyAlignment="1">
      <alignment vertical="top"/>
    </xf>
    <xf numFmtId="0" fontId="0" fillId="0" borderId="68" xfId="0" applyBorder="1" applyAlignment="1">
      <alignment vertical="top" wrapText="1"/>
    </xf>
    <xf numFmtId="0" fontId="4" fillId="0" borderId="56" xfId="0" applyFont="1" applyBorder="1" applyAlignment="1">
      <alignment vertical="top"/>
    </xf>
    <xf numFmtId="0" fontId="0" fillId="0" borderId="69" xfId="0" applyBorder="1" applyAlignment="1">
      <alignment vertical="top"/>
    </xf>
    <xf numFmtId="0" fontId="0" fillId="0" borderId="70" xfId="0" applyBorder="1" applyAlignment="1">
      <alignment vertical="top"/>
    </xf>
    <xf numFmtId="0" fontId="0" fillId="0" borderId="70" xfId="0" applyBorder="1" applyAlignment="1">
      <alignment vertical="top" wrapText="1"/>
    </xf>
    <xf numFmtId="0" fontId="0" fillId="0" borderId="71" xfId="0" applyBorder="1" applyAlignment="1">
      <alignment vertical="top"/>
    </xf>
    <xf numFmtId="49" fontId="1" fillId="0" borderId="6" xfId="0" applyNumberFormat="1" applyFont="1" applyBorder="1" applyAlignment="1">
      <alignment horizontal="left" vertical="top" wrapText="1"/>
    </xf>
    <xf numFmtId="49" fontId="1" fillId="0" borderId="7" xfId="0" applyNumberFormat="1" applyFont="1" applyBorder="1" applyAlignment="1">
      <alignment horizontal="left" vertical="top" wrapText="1"/>
    </xf>
    <xf numFmtId="0" fontId="1" fillId="0" borderId="7" xfId="0" applyFont="1" applyBorder="1" applyAlignment="1">
      <alignment horizontal="left" vertical="top" wrapText="1"/>
    </xf>
    <xf numFmtId="0" fontId="1" fillId="0" borderId="26" xfId="0" applyFont="1" applyBorder="1" applyAlignment="1">
      <alignment horizontal="left" vertical="top" wrapText="1"/>
    </xf>
    <xf numFmtId="0" fontId="1" fillId="0" borderId="9" xfId="0" applyFont="1" applyBorder="1" applyAlignment="1">
      <alignment horizontal="left" vertical="top" wrapText="1"/>
    </xf>
    <xf numFmtId="0" fontId="23" fillId="0" borderId="9" xfId="0" applyFont="1" applyBorder="1" applyAlignment="1">
      <alignment vertical="top"/>
    </xf>
    <xf numFmtId="0" fontId="23" fillId="0" borderId="9" xfId="0" applyFont="1" applyBorder="1" applyAlignment="1">
      <alignment vertical="top" wrapText="1"/>
    </xf>
    <xf numFmtId="0" fontId="0" fillId="0" borderId="9" xfId="0" applyBorder="1" applyAlignment="1">
      <alignment horizontal="left" vertical="top" wrapText="1"/>
    </xf>
    <xf numFmtId="0" fontId="0" fillId="0" borderId="9" xfId="0" applyBorder="1" applyAlignment="1">
      <alignment vertical="top" wrapText="1"/>
    </xf>
    <xf numFmtId="49" fontId="0" fillId="0" borderId="9" xfId="0" applyNumberFormat="1" applyBorder="1" applyAlignment="1">
      <alignment horizontal="left" vertical="top" wrapText="1"/>
    </xf>
    <xf numFmtId="0" fontId="0" fillId="0" borderId="9" xfId="0" applyBorder="1" applyAlignment="1">
      <alignment vertical="top"/>
    </xf>
    <xf numFmtId="164" fontId="0" fillId="0" borderId="9" xfId="0" applyNumberFormat="1" applyBorder="1" applyAlignment="1">
      <alignment vertical="top"/>
    </xf>
    <xf numFmtId="164" fontId="0" fillId="0" borderId="9" xfId="0" applyNumberFormat="1" applyBorder="1" applyAlignment="1">
      <alignment vertical="top" wrapText="1"/>
    </xf>
    <xf numFmtId="0" fontId="0" fillId="0" borderId="25" xfId="0" applyBorder="1" applyAlignment="1">
      <alignment vertical="top" wrapText="1"/>
    </xf>
    <xf numFmtId="0" fontId="4" fillId="0" borderId="17" xfId="0" applyFont="1" applyBorder="1" applyAlignment="1">
      <alignment vertical="top"/>
    </xf>
    <xf numFmtId="0" fontId="0" fillId="0" borderId="33" xfId="0" applyBorder="1" applyAlignment="1">
      <alignment vertical="top"/>
    </xf>
    <xf numFmtId="0" fontId="0" fillId="0" borderId="27" xfId="0" applyBorder="1" applyAlignment="1">
      <alignment vertical="top"/>
    </xf>
    <xf numFmtId="0" fontId="0" fillId="0" borderId="27" xfId="0" applyBorder="1" applyAlignment="1">
      <alignment vertical="top" wrapText="1"/>
    </xf>
    <xf numFmtId="0" fontId="0" fillId="0" borderId="34" xfId="0" applyBorder="1" applyAlignment="1">
      <alignment vertical="top"/>
    </xf>
    <xf numFmtId="49" fontId="4" fillId="0" borderId="65" xfId="0" applyNumberFormat="1" applyFont="1" applyBorder="1" applyAlignment="1">
      <alignment horizontal="left" vertical="top" wrapText="1"/>
    </xf>
    <xf numFmtId="0" fontId="4" fillId="0" borderId="66" xfId="0" applyFont="1" applyBorder="1" applyAlignment="1">
      <alignment horizontal="left" vertical="top"/>
    </xf>
    <xf numFmtId="0" fontId="4" fillId="0" borderId="66" xfId="0" applyFont="1" applyBorder="1" applyAlignment="1">
      <alignment horizontal="left" vertical="top" wrapText="1"/>
    </xf>
    <xf numFmtId="0" fontId="4" fillId="0" borderId="67" xfId="0" applyFont="1" applyBorder="1" applyAlignment="1">
      <alignment horizontal="left" vertical="top" wrapText="1"/>
    </xf>
    <xf numFmtId="0" fontId="25" fillId="0" borderId="0" xfId="0" applyFont="1" applyAlignment="1">
      <alignment horizontal="left" vertical="top" wrapText="1"/>
    </xf>
    <xf numFmtId="0" fontId="4" fillId="0" borderId="0" xfId="0" applyFont="1" applyAlignment="1">
      <alignment horizontal="left" vertical="top"/>
    </xf>
    <xf numFmtId="49" fontId="4" fillId="0" borderId="0" xfId="0" applyNumberFormat="1" applyFont="1" applyAlignment="1">
      <alignment horizontal="left" vertical="top" wrapText="1"/>
    </xf>
    <xf numFmtId="164" fontId="4" fillId="0" borderId="0" xfId="0" applyNumberFormat="1" applyFont="1" applyAlignment="1">
      <alignment horizontal="left" vertical="top" wrapText="1"/>
    </xf>
    <xf numFmtId="0" fontId="4" fillId="0" borderId="0" xfId="0" applyFont="1" applyAlignment="1" applyProtection="1">
      <alignment horizontal="left" vertical="top" wrapText="1"/>
      <protection locked="0"/>
    </xf>
    <xf numFmtId="0" fontId="4" fillId="0" borderId="68" xfId="0" applyFont="1" applyBorder="1" applyAlignment="1">
      <alignment horizontal="left" vertical="top" wrapText="1"/>
    </xf>
    <xf numFmtId="0" fontId="4" fillId="0" borderId="65" xfId="0" applyFont="1" applyBorder="1" applyAlignment="1">
      <alignment horizontal="left" vertical="top" wrapText="1"/>
    </xf>
    <xf numFmtId="0" fontId="4" fillId="0" borderId="72" xfId="0" applyFont="1" applyBorder="1" applyAlignment="1">
      <alignment horizontal="left" vertical="top" wrapText="1"/>
    </xf>
    <xf numFmtId="0" fontId="17" fillId="0" borderId="66" xfId="0" applyFont="1" applyBorder="1" applyAlignment="1">
      <alignment horizontal="left" vertical="top"/>
    </xf>
    <xf numFmtId="0" fontId="48" fillId="0" borderId="42" xfId="0" applyFont="1" applyBorder="1" applyAlignment="1">
      <alignment horizontal="left" vertical="top" wrapText="1"/>
    </xf>
    <xf numFmtId="0" fontId="48" fillId="0" borderId="2" xfId="0" applyFont="1" applyBorder="1" applyAlignment="1">
      <alignment horizontal="left" vertical="top" wrapText="1"/>
    </xf>
    <xf numFmtId="0" fontId="48" fillId="0" borderId="1" xfId="0" applyFont="1" applyBorder="1" applyAlignment="1">
      <alignment horizontal="left" vertical="top" wrapText="1"/>
    </xf>
    <xf numFmtId="0" fontId="48" fillId="0" borderId="2" xfId="0" applyFont="1" applyBorder="1" applyAlignment="1">
      <alignment vertical="top" wrapText="1"/>
    </xf>
    <xf numFmtId="0" fontId="48" fillId="0" borderId="29" xfId="0" applyFont="1" applyBorder="1" applyAlignment="1">
      <alignment vertical="top" wrapText="1"/>
    </xf>
    <xf numFmtId="164" fontId="48" fillId="0" borderId="1" xfId="0" applyNumberFormat="1" applyFont="1" applyBorder="1" applyAlignment="1">
      <alignment horizontal="left" vertical="top" wrapText="1"/>
    </xf>
    <xf numFmtId="0" fontId="48" fillId="0" borderId="45" xfId="0" applyFont="1" applyBorder="1" applyAlignment="1">
      <alignment horizontal="left" vertical="top" wrapText="1"/>
    </xf>
    <xf numFmtId="0" fontId="48" fillId="0" borderId="3" xfId="4" applyFont="1" applyFill="1" applyBorder="1" applyAlignment="1">
      <alignment horizontal="left" vertical="top" wrapText="1"/>
    </xf>
    <xf numFmtId="0" fontId="48" fillId="0" borderId="0" xfId="0" applyFont="1" applyAlignment="1">
      <alignment vertical="top"/>
    </xf>
    <xf numFmtId="0" fontId="48" fillId="0" borderId="1" xfId="0" applyFont="1" applyBorder="1" applyAlignment="1">
      <alignment vertical="top"/>
    </xf>
    <xf numFmtId="0" fontId="48" fillId="0" borderId="2" xfId="0" applyFont="1" applyBorder="1" applyAlignment="1">
      <alignment vertical="top"/>
    </xf>
    <xf numFmtId="0" fontId="48" fillId="0" borderId="3" xfId="0" applyFont="1" applyBorder="1" applyAlignment="1">
      <alignment vertical="top"/>
    </xf>
    <xf numFmtId="0" fontId="48" fillId="0" borderId="14" xfId="0" applyFont="1" applyBorder="1" applyAlignment="1">
      <alignment vertical="top"/>
    </xf>
    <xf numFmtId="164" fontId="48" fillId="0" borderId="14" xfId="0" applyNumberFormat="1" applyFont="1" applyBorder="1" applyAlignment="1">
      <alignment vertical="top"/>
    </xf>
    <xf numFmtId="164" fontId="48" fillId="0" borderId="3" xfId="0" applyNumberFormat="1" applyFont="1" applyBorder="1" applyAlignment="1">
      <alignment vertical="top" wrapText="1"/>
    </xf>
    <xf numFmtId="0" fontId="48" fillId="0" borderId="3" xfId="0" applyFont="1" applyBorder="1" applyAlignment="1">
      <alignment horizontal="left" vertical="top" wrapText="1"/>
    </xf>
    <xf numFmtId="0" fontId="48" fillId="0" borderId="15" xfId="0" applyFont="1" applyBorder="1" applyAlignment="1">
      <alignment horizontal="left" vertical="top" wrapText="1"/>
    </xf>
    <xf numFmtId="0" fontId="48" fillId="0" borderId="0" xfId="0" applyFont="1" applyAlignment="1">
      <alignment vertical="top" wrapText="1"/>
    </xf>
    <xf numFmtId="0" fontId="48" fillId="0" borderId="1" xfId="0" applyFont="1" applyBorder="1" applyAlignment="1">
      <alignment vertical="top" wrapText="1"/>
    </xf>
    <xf numFmtId="49" fontId="0" fillId="0" borderId="65" xfId="0" applyNumberFormat="1" applyBorder="1" applyAlignment="1">
      <alignment horizontal="left" vertical="top" wrapText="1"/>
    </xf>
    <xf numFmtId="49" fontId="0" fillId="0" borderId="66" xfId="0" applyNumberFormat="1" applyBorder="1" applyAlignment="1">
      <alignment horizontal="left" vertical="top" wrapText="1"/>
    </xf>
    <xf numFmtId="0" fontId="0" fillId="0" borderId="66" xfId="0" applyBorder="1" applyAlignment="1">
      <alignment horizontal="left" vertical="top" wrapText="1"/>
    </xf>
    <xf numFmtId="0" fontId="0" fillId="0" borderId="67" xfId="0" applyBorder="1" applyAlignment="1">
      <alignment horizontal="left" vertical="top" wrapText="1"/>
    </xf>
    <xf numFmtId="0" fontId="0" fillId="0" borderId="56" xfId="0" applyBorder="1" applyAlignment="1">
      <alignment vertical="top"/>
    </xf>
    <xf numFmtId="0" fontId="45" fillId="0" borderId="2" xfId="0" applyFont="1" applyBorder="1" applyAlignment="1">
      <alignment horizontal="left" vertical="top" wrapText="1"/>
    </xf>
    <xf numFmtId="0" fontId="45" fillId="0" borderId="2" xfId="0" applyFont="1" applyBorder="1" applyAlignment="1">
      <alignment horizontal="left" vertical="top"/>
    </xf>
    <xf numFmtId="0" fontId="1" fillId="0" borderId="4" xfId="0" applyFont="1" applyBorder="1" applyAlignment="1">
      <alignment horizontal="left" vertical="top"/>
    </xf>
    <xf numFmtId="0" fontId="45" fillId="0" borderId="29" xfId="0" applyFont="1" applyBorder="1" applyAlignment="1">
      <alignment horizontal="left" vertical="top" wrapText="1"/>
    </xf>
    <xf numFmtId="0" fontId="45" fillId="0" borderId="45" xfId="0" applyFont="1" applyBorder="1" applyAlignment="1">
      <alignment horizontal="left" vertical="top"/>
    </xf>
    <xf numFmtId="0" fontId="45" fillId="0" borderId="29" xfId="0" applyFont="1" applyBorder="1" applyAlignment="1">
      <alignment vertical="top" wrapText="1"/>
    </xf>
    <xf numFmtId="164" fontId="45" fillId="0" borderId="2" xfId="0" applyNumberFormat="1" applyFont="1" applyBorder="1" applyAlignment="1">
      <alignment vertical="top" wrapText="1"/>
    </xf>
    <xf numFmtId="164" fontId="45" fillId="0" borderId="2" xfId="0" applyNumberFormat="1" applyFont="1" applyBorder="1" applyAlignment="1">
      <alignment vertical="top"/>
    </xf>
    <xf numFmtId="164" fontId="45" fillId="0" borderId="29" xfId="0" applyNumberFormat="1" applyFont="1" applyBorder="1" applyAlignment="1">
      <alignment vertical="top" wrapText="1"/>
    </xf>
    <xf numFmtId="0" fontId="4" fillId="0" borderId="46" xfId="0" applyFont="1" applyBorder="1" applyAlignment="1">
      <alignment horizontal="left" vertical="top" wrapText="1"/>
    </xf>
    <xf numFmtId="0" fontId="4" fillId="0" borderId="47" xfId="0" applyFont="1" applyBorder="1" applyAlignment="1">
      <alignment horizontal="left" vertical="top" wrapText="1"/>
    </xf>
    <xf numFmtId="0" fontId="4" fillId="0" borderId="49" xfId="0" applyFont="1" applyBorder="1" applyAlignment="1">
      <alignment horizontal="left" vertical="top"/>
    </xf>
    <xf numFmtId="0" fontId="4" fillId="0" borderId="50" xfId="0" applyFont="1" applyBorder="1" applyAlignment="1">
      <alignment horizontal="left" vertical="top"/>
    </xf>
    <xf numFmtId="0" fontId="4" fillId="0" borderId="47" xfId="0" applyFont="1" applyBorder="1" applyAlignment="1">
      <alignment vertical="top" wrapText="1"/>
    </xf>
    <xf numFmtId="49" fontId="4" fillId="0" borderId="47" xfId="0" applyNumberFormat="1" applyFont="1" applyBorder="1" applyAlignment="1">
      <alignment horizontal="left" vertical="top" wrapText="1"/>
    </xf>
    <xf numFmtId="164" fontId="4" fillId="0" borderId="46" xfId="0" applyNumberFormat="1" applyFont="1" applyBorder="1" applyAlignment="1">
      <alignment vertical="top" wrapText="1"/>
    </xf>
    <xf numFmtId="0" fontId="4" fillId="0" borderId="41" xfId="0" applyFont="1" applyBorder="1" applyAlignment="1">
      <alignment vertical="top" wrapText="1"/>
    </xf>
    <xf numFmtId="49" fontId="4" fillId="0" borderId="41" xfId="0" applyNumberFormat="1" applyFont="1" applyBorder="1" applyAlignment="1">
      <alignment horizontal="left" vertical="top" wrapText="1"/>
    </xf>
    <xf numFmtId="0" fontId="4" fillId="0" borderId="70" xfId="0" applyFont="1" applyBorder="1" applyAlignment="1">
      <alignment horizontal="left" vertical="top" wrapText="1"/>
    </xf>
    <xf numFmtId="0" fontId="25" fillId="0" borderId="70" xfId="0" applyFont="1" applyBorder="1" applyAlignment="1">
      <alignment horizontal="left" vertical="top" wrapText="1"/>
    </xf>
    <xf numFmtId="0" fontId="4" fillId="0" borderId="70" xfId="0" applyFont="1" applyBorder="1" applyAlignment="1">
      <alignment horizontal="left" vertical="top"/>
    </xf>
    <xf numFmtId="0" fontId="4" fillId="0" borderId="70" xfId="0" applyFont="1" applyBorder="1" applyAlignment="1">
      <alignment vertical="top" wrapText="1"/>
    </xf>
    <xf numFmtId="49" fontId="4" fillId="0" borderId="70" xfId="0" applyNumberFormat="1" applyFont="1" applyBorder="1" applyAlignment="1">
      <alignment horizontal="left" vertical="top" wrapText="1"/>
    </xf>
    <xf numFmtId="0" fontId="0" fillId="0" borderId="62" xfId="0" applyBorder="1" applyAlignment="1">
      <alignment horizontal="left" vertical="top" wrapText="1"/>
    </xf>
    <xf numFmtId="0" fontId="0" fillId="0" borderId="47" xfId="0" applyBorder="1" applyAlignment="1">
      <alignment horizontal="left" vertical="top" wrapText="1"/>
    </xf>
    <xf numFmtId="0" fontId="1" fillId="0" borderId="70" xfId="0" applyFont="1" applyBorder="1" applyAlignment="1">
      <alignment horizontal="left" vertical="top" wrapText="1"/>
    </xf>
    <xf numFmtId="49" fontId="4" fillId="0" borderId="60" xfId="0" applyNumberFormat="1" applyFont="1" applyBorder="1" applyAlignment="1">
      <alignment horizontal="left" vertical="top" wrapText="1"/>
    </xf>
    <xf numFmtId="0" fontId="38" fillId="0" borderId="46" xfId="0" applyFont="1" applyBorder="1" applyAlignment="1">
      <alignment vertical="top" wrapText="1"/>
    </xf>
    <xf numFmtId="0" fontId="38" fillId="0" borderId="48" xfId="0" applyFont="1" applyBorder="1" applyAlignment="1">
      <alignment vertical="top"/>
    </xf>
    <xf numFmtId="0" fontId="38" fillId="0" borderId="46" xfId="0" applyFont="1" applyBorder="1" applyAlignment="1">
      <alignment vertical="top"/>
    </xf>
    <xf numFmtId="0" fontId="38" fillId="0" borderId="47" xfId="0" applyFont="1" applyBorder="1" applyAlignment="1">
      <alignment vertical="top"/>
    </xf>
    <xf numFmtId="0" fontId="38" fillId="0" borderId="59" xfId="0" applyFont="1" applyBorder="1" applyAlignment="1">
      <alignment vertical="top"/>
    </xf>
    <xf numFmtId="164" fontId="38" fillId="0" borderId="59" xfId="0" applyNumberFormat="1" applyFont="1" applyBorder="1" applyAlignment="1">
      <alignment vertical="top"/>
    </xf>
    <xf numFmtId="164" fontId="38" fillId="0" borderId="62" xfId="0" applyNumberFormat="1" applyFont="1" applyBorder="1" applyAlignment="1">
      <alignment vertical="top" wrapText="1"/>
    </xf>
    <xf numFmtId="164" fontId="4" fillId="0" borderId="46" xfId="0" applyNumberFormat="1" applyFont="1" applyBorder="1" applyAlignment="1">
      <alignment vertical="top"/>
    </xf>
    <xf numFmtId="164" fontId="4" fillId="0" borderId="47" xfId="0" applyNumberFormat="1" applyFont="1" applyBorder="1" applyAlignment="1">
      <alignment vertical="top" wrapText="1"/>
    </xf>
    <xf numFmtId="164" fontId="38" fillId="0" borderId="47" xfId="0" applyNumberFormat="1" applyFont="1" applyBorder="1" applyAlignment="1">
      <alignment vertical="top" wrapText="1"/>
    </xf>
    <xf numFmtId="0" fontId="38" fillId="0" borderId="73" xfId="0" applyFont="1" applyBorder="1" applyAlignment="1">
      <alignment vertical="top"/>
    </xf>
    <xf numFmtId="0" fontId="38" fillId="0" borderId="48" xfId="0" applyFont="1" applyBorder="1" applyAlignment="1">
      <alignment vertical="top" wrapText="1"/>
    </xf>
    <xf numFmtId="49" fontId="38" fillId="0" borderId="42" xfId="0" applyNumberFormat="1" applyFont="1" applyBorder="1" applyAlignment="1">
      <alignment horizontal="left" vertical="top" wrapText="1"/>
    </xf>
    <xf numFmtId="49" fontId="38" fillId="0" borderId="40" xfId="0" applyNumberFormat="1" applyFont="1" applyBorder="1" applyAlignment="1">
      <alignment horizontal="left" vertical="top" wrapText="1"/>
    </xf>
    <xf numFmtId="0" fontId="38" fillId="0" borderId="39" xfId="0" applyFont="1" applyBorder="1" applyAlignment="1">
      <alignment horizontal="left" vertical="top" wrapText="1"/>
    </xf>
    <xf numFmtId="164" fontId="38" fillId="0" borderId="42" xfId="0" applyNumberFormat="1" applyFont="1" applyBorder="1" applyAlignment="1">
      <alignment horizontal="left" vertical="top" wrapText="1"/>
    </xf>
    <xf numFmtId="0" fontId="38" fillId="0" borderId="42" xfId="0" applyFont="1" applyBorder="1" applyAlignment="1">
      <alignment vertical="top"/>
    </xf>
    <xf numFmtId="0" fontId="38" fillId="0" borderId="40" xfId="0" applyFont="1" applyBorder="1" applyAlignment="1">
      <alignment vertical="top"/>
    </xf>
    <xf numFmtId="0" fontId="38" fillId="0" borderId="18" xfId="0" applyFont="1" applyBorder="1" applyAlignment="1">
      <alignment vertical="top"/>
    </xf>
    <xf numFmtId="164" fontId="38" fillId="0" borderId="18" xfId="0" applyNumberFormat="1" applyFont="1" applyBorder="1" applyAlignment="1">
      <alignment vertical="top"/>
    </xf>
    <xf numFmtId="164" fontId="38" fillId="0" borderId="40" xfId="0" applyNumberFormat="1" applyFont="1" applyBorder="1" applyAlignment="1">
      <alignment horizontal="left" vertical="top" wrapText="1"/>
    </xf>
    <xf numFmtId="164" fontId="4" fillId="0" borderId="40" xfId="0" applyNumberFormat="1" applyFont="1" applyBorder="1" applyAlignment="1">
      <alignment vertical="top" wrapText="1"/>
    </xf>
    <xf numFmtId="164" fontId="4" fillId="0" borderId="41" xfId="0" applyNumberFormat="1" applyFont="1" applyBorder="1" applyAlignment="1">
      <alignment vertical="top" wrapText="1"/>
    </xf>
    <xf numFmtId="164" fontId="38" fillId="0" borderId="41" xfId="0" applyNumberFormat="1" applyFont="1" applyBorder="1" applyAlignment="1">
      <alignment vertical="top" wrapText="1"/>
    </xf>
    <xf numFmtId="0" fontId="38" fillId="0" borderId="15" xfId="0" applyFont="1" applyBorder="1" applyAlignment="1">
      <alignment vertical="top"/>
    </xf>
    <xf numFmtId="0" fontId="38" fillId="0" borderId="42" xfId="0" applyFont="1" applyBorder="1" applyAlignment="1">
      <alignment vertical="top" wrapText="1"/>
    </xf>
    <xf numFmtId="0" fontId="38" fillId="0" borderId="40" xfId="0" applyFont="1" applyBorder="1" applyAlignment="1">
      <alignment vertical="top" wrapText="1"/>
    </xf>
    <xf numFmtId="0" fontId="38" fillId="0" borderId="70" xfId="0" applyFont="1" applyBorder="1" applyAlignment="1">
      <alignment horizontal="left" vertical="top" wrapText="1"/>
    </xf>
    <xf numFmtId="164" fontId="4" fillId="0" borderId="70" xfId="0" applyNumberFormat="1" applyFont="1" applyBorder="1" applyAlignment="1">
      <alignment vertical="top" wrapText="1"/>
    </xf>
    <xf numFmtId="164" fontId="4" fillId="0" borderId="70" xfId="0" applyNumberFormat="1" applyFont="1" applyBorder="1" applyAlignment="1">
      <alignment vertical="top"/>
    </xf>
    <xf numFmtId="0" fontId="1" fillId="0" borderId="74" xfId="0" applyFont="1" applyBorder="1" applyAlignment="1">
      <alignment vertical="top"/>
    </xf>
    <xf numFmtId="0" fontId="1" fillId="0" borderId="75" xfId="0" applyFont="1" applyBorder="1" applyAlignment="1">
      <alignment vertical="top"/>
    </xf>
    <xf numFmtId="0" fontId="1" fillId="0" borderId="75" xfId="0" applyFont="1" applyBorder="1" applyAlignment="1">
      <alignment vertical="top" wrapText="1"/>
    </xf>
    <xf numFmtId="0" fontId="1" fillId="0" borderId="76" xfId="0" applyFont="1" applyBorder="1" applyAlignment="1">
      <alignment vertical="top"/>
    </xf>
    <xf numFmtId="49" fontId="1" fillId="0" borderId="70" xfId="0" applyNumberFormat="1" applyFont="1" applyBorder="1" applyAlignment="1">
      <alignment horizontal="left" vertical="top" wrapText="1"/>
    </xf>
    <xf numFmtId="164" fontId="1" fillId="0" borderId="70" xfId="0" applyNumberFormat="1" applyFont="1" applyBorder="1" applyAlignment="1">
      <alignment vertical="top"/>
    </xf>
    <xf numFmtId="164" fontId="1" fillId="0" borderId="70" xfId="0" applyNumberFormat="1" applyFont="1" applyBorder="1" applyAlignment="1">
      <alignment vertical="top" wrapText="1"/>
    </xf>
    <xf numFmtId="0" fontId="0" fillId="0" borderId="77" xfId="0" applyBorder="1" applyAlignment="1">
      <alignment vertical="top"/>
    </xf>
    <xf numFmtId="0" fontId="0" fillId="0" borderId="78" xfId="0" applyBorder="1" applyAlignment="1">
      <alignment vertical="top"/>
    </xf>
    <xf numFmtId="0" fontId="0" fillId="0" borderId="78" xfId="0" applyBorder="1" applyAlignment="1">
      <alignment vertical="top" wrapText="1"/>
    </xf>
    <xf numFmtId="0" fontId="0" fillId="0" borderId="79" xfId="0" applyBorder="1" applyAlignment="1">
      <alignment vertical="top"/>
    </xf>
    <xf numFmtId="0" fontId="0" fillId="0" borderId="74" xfId="0" applyBorder="1" applyAlignment="1">
      <alignment vertical="top"/>
    </xf>
    <xf numFmtId="0" fontId="0" fillId="0" borderId="75" xfId="0" applyBorder="1" applyAlignment="1">
      <alignment vertical="top"/>
    </xf>
    <xf numFmtId="0" fontId="0" fillId="0" borderId="75" xfId="0" applyBorder="1" applyAlignment="1">
      <alignment vertical="top" wrapText="1"/>
    </xf>
    <xf numFmtId="0" fontId="0" fillId="0" borderId="76" xfId="0" applyBorder="1" applyAlignment="1">
      <alignment vertical="top"/>
    </xf>
    <xf numFmtId="0" fontId="4" fillId="0" borderId="62" xfId="0" applyFont="1" applyBorder="1" applyAlignment="1">
      <alignment horizontal="left" vertical="top" wrapText="1"/>
    </xf>
    <xf numFmtId="49" fontId="38" fillId="0" borderId="45" xfId="0" applyNumberFormat="1" applyFont="1" applyBorder="1" applyAlignment="1">
      <alignment horizontal="left" vertical="top" wrapText="1"/>
    </xf>
    <xf numFmtId="164" fontId="38" fillId="0" borderId="45" xfId="0" applyNumberFormat="1" applyFont="1" applyBorder="1" applyAlignment="1">
      <alignment horizontal="left" vertical="top" wrapText="1"/>
    </xf>
    <xf numFmtId="0" fontId="38" fillId="0" borderId="29" xfId="0" applyFont="1" applyBorder="1" applyAlignment="1" applyProtection="1">
      <alignment horizontal="left" vertical="top" wrapText="1"/>
      <protection locked="0"/>
    </xf>
    <xf numFmtId="164" fontId="38" fillId="0" borderId="4" xfId="0" applyNumberFormat="1" applyFont="1" applyBorder="1" applyAlignment="1">
      <alignment vertical="top"/>
    </xf>
    <xf numFmtId="164" fontId="38" fillId="0" borderId="29" xfId="0" applyNumberFormat="1" applyFont="1" applyBorder="1" applyAlignment="1">
      <alignment vertical="top" wrapText="1"/>
    </xf>
    <xf numFmtId="0" fontId="38" fillId="0" borderId="45" xfId="0" applyFont="1" applyBorder="1" applyAlignment="1">
      <alignment vertical="top" wrapText="1"/>
    </xf>
    <xf numFmtId="49" fontId="38" fillId="0" borderId="70" xfId="0" applyNumberFormat="1" applyFont="1" applyBorder="1" applyAlignment="1">
      <alignment horizontal="left" vertical="top" wrapText="1"/>
    </xf>
    <xf numFmtId="164" fontId="38" fillId="0" borderId="70" xfId="0" applyNumberFormat="1" applyFont="1" applyBorder="1" applyAlignment="1">
      <alignment vertical="top" wrapText="1"/>
    </xf>
    <xf numFmtId="164" fontId="38" fillId="0" borderId="70" xfId="0" applyNumberFormat="1" applyFont="1" applyBorder="1" applyAlignment="1">
      <alignment horizontal="left" vertical="top" wrapText="1"/>
    </xf>
    <xf numFmtId="0" fontId="38" fillId="0" borderId="70" xfId="0" applyFont="1" applyBorder="1" applyAlignment="1">
      <alignment vertical="top" wrapText="1"/>
    </xf>
    <xf numFmtId="0" fontId="38" fillId="0" borderId="70" xfId="0" applyFont="1" applyBorder="1" applyAlignment="1">
      <alignment vertical="top"/>
    </xf>
    <xf numFmtId="164" fontId="38" fillId="0" borderId="70" xfId="0" applyNumberFormat="1" applyFont="1" applyBorder="1" applyAlignment="1">
      <alignment vertical="top"/>
    </xf>
    <xf numFmtId="0" fontId="0" fillId="0" borderId="70" xfId="0" applyBorder="1" applyAlignment="1">
      <alignment horizontal="left" vertical="top" wrapText="1"/>
    </xf>
    <xf numFmtId="164" fontId="0" fillId="0" borderId="70" xfId="0" applyNumberFormat="1" applyBorder="1" applyAlignment="1">
      <alignment vertical="top" wrapText="1"/>
    </xf>
    <xf numFmtId="49" fontId="0" fillId="0" borderId="70" xfId="0" applyNumberFormat="1" applyBorder="1" applyAlignment="1">
      <alignment horizontal="left" vertical="top" wrapText="1"/>
    </xf>
    <xf numFmtId="164" fontId="0" fillId="0" borderId="70" xfId="0" applyNumberFormat="1" applyBorder="1" applyAlignment="1">
      <alignment vertical="top"/>
    </xf>
    <xf numFmtId="0" fontId="40" fillId="2" borderId="0" xfId="0" applyFont="1" applyFill="1" applyAlignment="1">
      <alignment vertical="top"/>
    </xf>
    <xf numFmtId="164" fontId="40" fillId="2" borderId="2" xfId="0" quotePrefix="1" applyNumberFormat="1" applyFont="1" applyFill="1" applyBorder="1" applyAlignment="1">
      <alignment vertical="top" wrapText="1"/>
    </xf>
    <xf numFmtId="164" fontId="40" fillId="2" borderId="3" xfId="0" quotePrefix="1" applyNumberFormat="1" applyFont="1" applyFill="1" applyBorder="1" applyAlignment="1">
      <alignment vertical="top" wrapText="1"/>
    </xf>
    <xf numFmtId="0" fontId="40" fillId="2" borderId="15" xfId="0" applyFont="1" applyFill="1" applyBorder="1" applyAlignment="1">
      <alignment horizontal="left" vertical="top" wrapText="1"/>
    </xf>
    <xf numFmtId="0" fontId="40" fillId="2" borderId="4" xfId="0" applyFont="1" applyFill="1" applyBorder="1" applyAlignment="1">
      <alignment vertical="top" wrapText="1"/>
    </xf>
    <xf numFmtId="0" fontId="49" fillId="2" borderId="0" xfId="4" applyFont="1" applyFill="1" applyAlignment="1">
      <alignment wrapText="1"/>
    </xf>
    <xf numFmtId="0" fontId="29" fillId="2" borderId="3" xfId="0" applyFont="1" applyFill="1" applyBorder="1" applyAlignment="1">
      <alignment horizontal="left" vertical="top" wrapText="1"/>
    </xf>
    <xf numFmtId="0" fontId="0" fillId="2" borderId="15" xfId="0" applyFill="1" applyBorder="1" applyAlignment="1">
      <alignment horizontal="left" vertical="top" wrapText="1"/>
    </xf>
    <xf numFmtId="0" fontId="1" fillId="2" borderId="1" xfId="0" applyFont="1" applyFill="1" applyBorder="1" applyAlignment="1">
      <alignment horizontal="left" vertical="top" wrapText="1"/>
    </xf>
    <xf numFmtId="0" fontId="0" fillId="2" borderId="2" xfId="0" applyFill="1" applyBorder="1" applyAlignment="1">
      <alignment horizontal="left" vertical="top" wrapText="1"/>
    </xf>
    <xf numFmtId="0" fontId="4" fillId="2" borderId="4" xfId="0" applyFont="1" applyFill="1" applyBorder="1" applyAlignment="1">
      <alignment vertical="top"/>
    </xf>
    <xf numFmtId="0" fontId="0" fillId="2" borderId="1" xfId="0" applyFill="1" applyBorder="1" applyAlignment="1">
      <alignment vertical="top" wrapText="1"/>
    </xf>
    <xf numFmtId="0" fontId="0" fillId="2" borderId="2" xfId="0" applyFill="1" applyBorder="1" applyAlignment="1">
      <alignment vertical="top" wrapText="1"/>
    </xf>
    <xf numFmtId="49" fontId="10" fillId="2" borderId="42" xfId="0" applyNumberFormat="1" applyFont="1" applyFill="1" applyBorder="1" applyAlignment="1">
      <alignment horizontal="left" vertical="top" wrapText="1"/>
    </xf>
    <xf numFmtId="0" fontId="10" fillId="2" borderId="3" xfId="0" applyFont="1" applyFill="1" applyBorder="1" applyAlignment="1" applyProtection="1">
      <alignment horizontal="left" vertical="top" wrapText="1"/>
      <protection locked="0"/>
    </xf>
    <xf numFmtId="0" fontId="10" fillId="2" borderId="0" xfId="0" applyFont="1" applyFill="1" applyAlignment="1">
      <alignment vertical="top"/>
    </xf>
    <xf numFmtId="0" fontId="10" fillId="2" borderId="1" xfId="0" applyFont="1" applyFill="1" applyBorder="1" applyAlignment="1">
      <alignment vertical="top"/>
    </xf>
    <xf numFmtId="0" fontId="10" fillId="2" borderId="2" xfId="0" applyFont="1" applyFill="1" applyBorder="1" applyAlignment="1">
      <alignment vertical="top"/>
    </xf>
    <xf numFmtId="0" fontId="10" fillId="2" borderId="3" xfId="0" applyFont="1" applyFill="1" applyBorder="1" applyAlignment="1">
      <alignment vertical="top"/>
    </xf>
    <xf numFmtId="0" fontId="10" fillId="2" borderId="14" xfId="0" applyFont="1" applyFill="1" applyBorder="1" applyAlignment="1">
      <alignment vertical="top"/>
    </xf>
    <xf numFmtId="164" fontId="10" fillId="2" borderId="14" xfId="0" applyNumberFormat="1" applyFont="1" applyFill="1" applyBorder="1" applyAlignment="1">
      <alignment vertical="top"/>
    </xf>
    <xf numFmtId="164" fontId="10" fillId="2" borderId="45" xfId="0" applyNumberFormat="1" applyFont="1" applyFill="1" applyBorder="1" applyAlignment="1">
      <alignment vertical="top" wrapText="1"/>
    </xf>
    <xf numFmtId="164" fontId="10" fillId="2" borderId="2" xfId="0" applyNumberFormat="1" applyFont="1" applyFill="1" applyBorder="1" applyAlignment="1">
      <alignment vertical="top"/>
    </xf>
    <xf numFmtId="164" fontId="10" fillId="2" borderId="3" xfId="0" applyNumberFormat="1" applyFont="1" applyFill="1" applyBorder="1" applyAlignment="1">
      <alignment vertical="top" wrapText="1"/>
    </xf>
    <xf numFmtId="0" fontId="10" fillId="2" borderId="15" xfId="0" applyFont="1" applyFill="1" applyBorder="1" applyAlignment="1">
      <alignment horizontal="left" vertical="top" wrapText="1"/>
    </xf>
    <xf numFmtId="0" fontId="10" fillId="2" borderId="14" xfId="0" applyFont="1" applyFill="1" applyBorder="1" applyAlignment="1">
      <alignment horizontal="left" vertical="top"/>
    </xf>
    <xf numFmtId="0" fontId="10" fillId="2" borderId="14" xfId="0" applyFont="1" applyFill="1" applyBorder="1" applyAlignment="1">
      <alignment horizontal="left" vertical="top" wrapText="1"/>
    </xf>
    <xf numFmtId="0" fontId="10" fillId="2" borderId="20" xfId="0" applyFont="1" applyFill="1" applyBorder="1" applyAlignment="1">
      <alignment horizontal="left" vertical="top" wrapText="1"/>
    </xf>
    <xf numFmtId="164" fontId="10" fillId="2" borderId="20" xfId="0" applyNumberFormat="1" applyFont="1" applyFill="1" applyBorder="1" applyAlignment="1">
      <alignment horizontal="left" vertical="top" wrapText="1"/>
    </xf>
    <xf numFmtId="164" fontId="10" fillId="2" borderId="3" xfId="0" applyNumberFormat="1" applyFont="1" applyFill="1" applyBorder="1" applyAlignment="1">
      <alignment horizontal="left" vertical="top" wrapText="1"/>
    </xf>
    <xf numFmtId="0" fontId="10" fillId="2" borderId="0" xfId="0" applyFont="1" applyFill="1" applyAlignment="1">
      <alignment vertical="top" wrapText="1"/>
    </xf>
    <xf numFmtId="49" fontId="41" fillId="2" borderId="48" xfId="0" applyNumberFormat="1" applyFont="1" applyFill="1" applyBorder="1" applyAlignment="1">
      <alignment horizontal="left" vertical="top" wrapText="1"/>
    </xf>
    <xf numFmtId="0" fontId="41" fillId="2" borderId="46" xfId="0" applyFont="1" applyFill="1" applyBorder="1" applyAlignment="1">
      <alignment horizontal="left" vertical="top"/>
    </xf>
    <xf numFmtId="0" fontId="41" fillId="2" borderId="46" xfId="0" applyFont="1" applyFill="1" applyBorder="1" applyAlignment="1">
      <alignment horizontal="left" vertical="top" wrapText="1"/>
    </xf>
    <xf numFmtId="0" fontId="41" fillId="2" borderId="48" xfId="0" applyFont="1" applyFill="1" applyBorder="1" applyAlignment="1">
      <alignment horizontal="left" vertical="top"/>
    </xf>
    <xf numFmtId="0" fontId="41" fillId="2" borderId="47" xfId="0" applyFont="1" applyFill="1" applyBorder="1" applyAlignment="1">
      <alignment horizontal="left" vertical="top" wrapText="1"/>
    </xf>
    <xf numFmtId="0" fontId="41" fillId="2" borderId="49" xfId="0" applyFont="1" applyFill="1" applyBorder="1" applyAlignment="1">
      <alignment horizontal="left" vertical="top"/>
    </xf>
    <xf numFmtId="0" fontId="41" fillId="2" borderId="59" xfId="0" applyFont="1" applyFill="1" applyBorder="1" applyAlignment="1">
      <alignment horizontal="left" vertical="top"/>
    </xf>
    <xf numFmtId="0" fontId="41" fillId="2" borderId="50" xfId="0" applyFont="1" applyFill="1" applyBorder="1" applyAlignment="1">
      <alignment horizontal="left" vertical="top"/>
    </xf>
    <xf numFmtId="0" fontId="41" fillId="2" borderId="47" xfId="0" applyFont="1" applyFill="1" applyBorder="1" applyAlignment="1">
      <alignment vertical="top" wrapText="1"/>
    </xf>
    <xf numFmtId="49" fontId="41" fillId="2" borderId="47" xfId="0" applyNumberFormat="1" applyFont="1" applyFill="1" applyBorder="1" applyAlignment="1">
      <alignment horizontal="left" vertical="top" wrapText="1"/>
    </xf>
    <xf numFmtId="0" fontId="41" fillId="2" borderId="48" xfId="0" applyFont="1" applyFill="1" applyBorder="1" applyAlignment="1">
      <alignment horizontal="left" vertical="top" wrapText="1"/>
    </xf>
    <xf numFmtId="0" fontId="41" fillId="2" borderId="60" xfId="0" applyFont="1" applyFill="1" applyBorder="1" applyAlignment="1">
      <alignment horizontal="left" vertical="top" wrapText="1"/>
    </xf>
    <xf numFmtId="164" fontId="41" fillId="2" borderId="48" xfId="0" applyNumberFormat="1" applyFont="1" applyFill="1" applyBorder="1" applyAlignment="1">
      <alignment horizontal="left" vertical="top" wrapText="1"/>
    </xf>
    <xf numFmtId="0" fontId="41" fillId="2" borderId="62" xfId="0" applyFont="1" applyFill="1" applyBorder="1" applyAlignment="1">
      <alignment horizontal="left" vertical="top" wrapText="1"/>
    </xf>
    <xf numFmtId="0" fontId="41" fillId="2" borderId="3" xfId="0" applyFont="1" applyFill="1" applyBorder="1" applyAlignment="1" applyProtection="1">
      <alignment horizontal="left" vertical="top" wrapText="1"/>
      <protection locked="0"/>
    </xf>
    <xf numFmtId="0" fontId="41" fillId="2" borderId="1" xfId="0" applyFont="1" applyFill="1" applyBorder="1" applyAlignment="1">
      <alignment vertical="top"/>
    </xf>
    <xf numFmtId="0" fontId="41" fillId="2" borderId="3" xfId="0" applyFont="1" applyFill="1" applyBorder="1" applyAlignment="1">
      <alignment vertical="top"/>
    </xf>
    <xf numFmtId="0" fontId="41" fillId="2" borderId="14" xfId="0" applyFont="1" applyFill="1" applyBorder="1" applyAlignment="1">
      <alignment horizontal="left" vertical="top" wrapText="1"/>
    </xf>
    <xf numFmtId="0" fontId="41" fillId="2" borderId="20" xfId="0" applyFont="1" applyFill="1" applyBorder="1" applyAlignment="1">
      <alignment horizontal="left" vertical="top" wrapText="1"/>
    </xf>
    <xf numFmtId="164" fontId="41" fillId="2" borderId="20" xfId="0" applyNumberFormat="1" applyFont="1" applyFill="1" applyBorder="1" applyAlignment="1">
      <alignment horizontal="left" vertical="top" wrapText="1"/>
    </xf>
    <xf numFmtId="164" fontId="41" fillId="2" borderId="1" xfId="0" applyNumberFormat="1" applyFont="1" applyFill="1" applyBorder="1" applyAlignment="1">
      <alignment horizontal="left" vertical="top" wrapText="1"/>
    </xf>
    <xf numFmtId="164" fontId="41" fillId="2" borderId="2" xfId="0" applyNumberFormat="1" applyFont="1" applyFill="1" applyBorder="1" applyAlignment="1">
      <alignment horizontal="left" vertical="top" wrapText="1"/>
    </xf>
    <xf numFmtId="164" fontId="41" fillId="2" borderId="3" xfId="0" applyNumberFormat="1" applyFont="1" applyFill="1" applyBorder="1" applyAlignment="1">
      <alignment horizontal="left" vertical="top" wrapText="1"/>
    </xf>
    <xf numFmtId="0" fontId="41" fillId="2" borderId="1" xfId="0" applyFont="1" applyFill="1" applyBorder="1" applyAlignment="1">
      <alignment horizontal="left" vertical="top" wrapText="1"/>
    </xf>
    <xf numFmtId="0" fontId="10" fillId="2" borderId="4" xfId="0" applyFont="1" applyFill="1" applyBorder="1" applyAlignment="1">
      <alignment horizontal="left" vertical="top" wrapText="1"/>
    </xf>
    <xf numFmtId="49" fontId="10" fillId="2" borderId="6" xfId="0" applyNumberFormat="1" applyFont="1" applyFill="1" applyBorder="1" applyAlignment="1">
      <alignment horizontal="left" vertical="top" wrapText="1"/>
    </xf>
    <xf numFmtId="0" fontId="10" fillId="2" borderId="7" xfId="0" applyFont="1" applyFill="1" applyBorder="1" applyAlignment="1">
      <alignment horizontal="left" vertical="top"/>
    </xf>
    <xf numFmtId="0" fontId="10" fillId="2" borderId="7" xfId="0" applyFont="1" applyFill="1" applyBorder="1" applyAlignment="1">
      <alignment horizontal="left" vertical="top" wrapText="1"/>
    </xf>
    <xf numFmtId="0" fontId="10" fillId="2" borderId="51" xfId="0" applyFont="1" applyFill="1" applyBorder="1" applyAlignment="1">
      <alignment horizontal="left" vertical="top" wrapText="1"/>
    </xf>
    <xf numFmtId="0" fontId="26" fillId="2" borderId="7" xfId="0" applyFont="1" applyFill="1" applyBorder="1" applyAlignment="1">
      <alignment horizontal="left" vertical="top" wrapText="1"/>
    </xf>
    <xf numFmtId="0" fontId="10" fillId="2" borderId="6" xfId="0" applyFont="1" applyFill="1" applyBorder="1" applyAlignment="1">
      <alignment horizontal="left" vertical="top"/>
    </xf>
    <xf numFmtId="0" fontId="10" fillId="2" borderId="8" xfId="0" applyFont="1" applyFill="1" applyBorder="1" applyAlignment="1">
      <alignment horizontal="left" vertical="top" wrapText="1"/>
    </xf>
    <xf numFmtId="0" fontId="10" fillId="2" borderId="36" xfId="0" applyFont="1" applyFill="1" applyBorder="1" applyAlignment="1">
      <alignment horizontal="left" vertical="top"/>
    </xf>
    <xf numFmtId="0" fontId="10" fillId="2" borderId="17" xfId="0" applyFont="1" applyFill="1" applyBorder="1" applyAlignment="1">
      <alignment horizontal="left" vertical="top"/>
    </xf>
    <xf numFmtId="0" fontId="10" fillId="2" borderId="25" xfId="0" applyFont="1" applyFill="1" applyBorder="1" applyAlignment="1">
      <alignment horizontal="left" vertical="top"/>
    </xf>
    <xf numFmtId="0" fontId="10" fillId="2" borderId="8" xfId="0" applyFont="1" applyFill="1" applyBorder="1" applyAlignment="1">
      <alignment vertical="top" wrapText="1"/>
    </xf>
    <xf numFmtId="49" fontId="10" fillId="2" borderId="8" xfId="0" applyNumberFormat="1" applyFont="1" applyFill="1" applyBorder="1" applyAlignment="1">
      <alignment horizontal="left" vertical="top" wrapText="1"/>
    </xf>
    <xf numFmtId="0" fontId="10" fillId="2" borderId="6" xfId="0" applyFont="1" applyFill="1" applyBorder="1" applyAlignment="1">
      <alignment horizontal="left" vertical="top" wrapText="1"/>
    </xf>
    <xf numFmtId="0" fontId="10" fillId="2" borderId="13" xfId="0" applyFont="1" applyFill="1" applyBorder="1" applyAlignment="1">
      <alignment horizontal="left" vertical="top" wrapText="1"/>
    </xf>
    <xf numFmtId="164" fontId="10" fillId="2" borderId="6" xfId="0" applyNumberFormat="1" applyFont="1" applyFill="1" applyBorder="1" applyAlignment="1">
      <alignment horizontal="left" vertical="top" wrapText="1"/>
    </xf>
    <xf numFmtId="0" fontId="10" fillId="2" borderId="26" xfId="0" applyFont="1" applyFill="1" applyBorder="1" applyAlignment="1">
      <alignment horizontal="left" vertical="top" wrapText="1"/>
    </xf>
    <xf numFmtId="0" fontId="10" fillId="2" borderId="8" xfId="0" applyFont="1" applyFill="1" applyBorder="1" applyAlignment="1" applyProtection="1">
      <alignment horizontal="left" vertical="top" wrapText="1"/>
      <protection locked="0"/>
    </xf>
    <xf numFmtId="0" fontId="10" fillId="2" borderId="53" xfId="0" applyFont="1" applyFill="1" applyBorder="1" applyAlignment="1">
      <alignment vertical="top"/>
    </xf>
    <xf numFmtId="0" fontId="10" fillId="2" borderId="51" xfId="0" applyFont="1" applyFill="1" applyBorder="1" applyAlignment="1">
      <alignment vertical="top"/>
    </xf>
    <xf numFmtId="0" fontId="10" fillId="2" borderId="54" xfId="0" applyFont="1" applyFill="1" applyBorder="1" applyAlignment="1">
      <alignment vertical="top"/>
    </xf>
    <xf numFmtId="0" fontId="10" fillId="2" borderId="52" xfId="0" applyFont="1" applyFill="1" applyBorder="1" applyAlignment="1">
      <alignment horizontal="left" vertical="top" wrapText="1"/>
    </xf>
    <xf numFmtId="0" fontId="10" fillId="2" borderId="58" xfId="0" applyFont="1" applyFill="1" applyBorder="1" applyAlignment="1">
      <alignment horizontal="left" vertical="top" wrapText="1"/>
    </xf>
    <xf numFmtId="164" fontId="10" fillId="2" borderId="58" xfId="0" applyNumberFormat="1" applyFont="1" applyFill="1" applyBorder="1" applyAlignment="1">
      <alignment horizontal="left" vertical="top" wrapText="1"/>
    </xf>
    <xf numFmtId="164" fontId="10" fillId="2" borderId="51" xfId="0" applyNumberFormat="1" applyFont="1" applyFill="1" applyBorder="1" applyAlignment="1">
      <alignment horizontal="left" vertical="top" wrapText="1"/>
    </xf>
    <xf numFmtId="164" fontId="10" fillId="2" borderId="54" xfId="0" applyNumberFormat="1" applyFont="1" applyFill="1" applyBorder="1" applyAlignment="1">
      <alignment horizontal="left" vertical="top" wrapText="1"/>
    </xf>
    <xf numFmtId="0" fontId="10" fillId="2" borderId="54" xfId="0" applyFont="1" applyFill="1" applyBorder="1" applyAlignment="1">
      <alignment horizontal="left" vertical="top" wrapText="1"/>
    </xf>
    <xf numFmtId="0" fontId="10" fillId="2" borderId="55" xfId="0" applyFont="1" applyFill="1" applyBorder="1" applyAlignment="1">
      <alignment horizontal="left" vertical="top" wrapText="1"/>
    </xf>
    <xf numFmtId="0" fontId="10" fillId="2" borderId="53" xfId="0" applyFont="1" applyFill="1" applyBorder="1" applyAlignment="1">
      <alignment horizontal="left" vertical="top" wrapText="1"/>
    </xf>
    <xf numFmtId="49" fontId="50" fillId="2" borderId="1" xfId="0" applyNumberFormat="1" applyFont="1" applyFill="1" applyBorder="1" applyAlignment="1">
      <alignment horizontal="left" vertical="top" wrapText="1"/>
    </xf>
    <xf numFmtId="0" fontId="50" fillId="2" borderId="2" xfId="0" applyFont="1" applyFill="1" applyBorder="1" applyAlignment="1">
      <alignment horizontal="left" vertical="top"/>
    </xf>
    <xf numFmtId="0" fontId="50" fillId="2" borderId="2" xfId="0" applyFont="1" applyFill="1" applyBorder="1" applyAlignment="1">
      <alignment horizontal="left" vertical="top" wrapText="1"/>
    </xf>
    <xf numFmtId="0" fontId="50" fillId="2" borderId="61" xfId="0" applyFont="1" applyFill="1" applyBorder="1" applyAlignment="1">
      <alignment horizontal="left" vertical="top" wrapText="1"/>
    </xf>
    <xf numFmtId="0" fontId="50" fillId="2" borderId="42" xfId="0" applyFont="1" applyFill="1" applyBorder="1" applyAlignment="1">
      <alignment horizontal="left" vertical="top"/>
    </xf>
    <xf numFmtId="0" fontId="50" fillId="2" borderId="41" xfId="0" applyFont="1" applyFill="1" applyBorder="1" applyAlignment="1">
      <alignment horizontal="left" vertical="top" wrapText="1"/>
    </xf>
    <xf numFmtId="0" fontId="50" fillId="2" borderId="43" xfId="0" applyFont="1" applyFill="1" applyBorder="1" applyAlignment="1">
      <alignment horizontal="left" vertical="top"/>
    </xf>
    <xf numFmtId="0" fontId="50" fillId="2" borderId="44" xfId="0" applyFont="1" applyFill="1" applyBorder="1" applyAlignment="1">
      <alignment horizontal="left" vertical="top"/>
    </xf>
    <xf numFmtId="0" fontId="50" fillId="2" borderId="29" xfId="0" applyFont="1" applyFill="1" applyBorder="1" applyAlignment="1">
      <alignment horizontal="left" vertical="top" wrapText="1"/>
    </xf>
    <xf numFmtId="0" fontId="50" fillId="2" borderId="3" xfId="0" applyFont="1" applyFill="1" applyBorder="1" applyAlignment="1">
      <alignment vertical="top" wrapText="1"/>
    </xf>
    <xf numFmtId="49" fontId="50" fillId="2" borderId="3" xfId="0" applyNumberFormat="1" applyFont="1" applyFill="1" applyBorder="1" applyAlignment="1">
      <alignment horizontal="left" vertical="top" wrapText="1"/>
    </xf>
    <xf numFmtId="0" fontId="50" fillId="2" borderId="1" xfId="0" applyFont="1" applyFill="1" applyBorder="1" applyAlignment="1">
      <alignment horizontal="left" vertical="top" wrapText="1"/>
    </xf>
    <xf numFmtId="164" fontId="50" fillId="2" borderId="42" xfId="0" applyNumberFormat="1" applyFont="1" applyFill="1" applyBorder="1" applyAlignment="1">
      <alignment horizontal="left" vertical="top" wrapText="1"/>
    </xf>
    <xf numFmtId="0" fontId="50" fillId="2" borderId="45" xfId="0" applyFont="1" applyFill="1" applyBorder="1" applyAlignment="1">
      <alignment horizontal="left" vertical="top" wrapText="1"/>
    </xf>
    <xf numFmtId="0" fontId="50" fillId="2" borderId="41" xfId="0" applyFont="1" applyFill="1" applyBorder="1" applyAlignment="1" applyProtection="1">
      <alignment horizontal="left" vertical="top" wrapText="1"/>
      <protection locked="0"/>
    </xf>
    <xf numFmtId="0" fontId="50" fillId="2" borderId="0" xfId="0" applyFont="1" applyFill="1" applyAlignment="1">
      <alignment vertical="top"/>
    </xf>
    <xf numFmtId="0" fontId="50" fillId="2" borderId="1" xfId="0" applyFont="1" applyFill="1" applyBorder="1" applyAlignment="1">
      <alignment vertical="top"/>
    </xf>
    <xf numFmtId="0" fontId="50" fillId="2" borderId="2" xfId="0" applyFont="1" applyFill="1" applyBorder="1" applyAlignment="1">
      <alignment vertical="top"/>
    </xf>
    <xf numFmtId="0" fontId="50" fillId="2" borderId="3" xfId="0" applyFont="1" applyFill="1" applyBorder="1" applyAlignment="1">
      <alignment vertical="top"/>
    </xf>
    <xf numFmtId="0" fontId="50" fillId="2" borderId="14" xfId="0" applyFont="1" applyFill="1" applyBorder="1" applyAlignment="1">
      <alignment vertical="top"/>
    </xf>
    <xf numFmtId="164" fontId="50" fillId="2" borderId="14" xfId="0" applyNumberFormat="1" applyFont="1" applyFill="1" applyBorder="1" applyAlignment="1">
      <alignment vertical="top"/>
    </xf>
    <xf numFmtId="164" fontId="50" fillId="2" borderId="45" xfId="0" applyNumberFormat="1" applyFont="1" applyFill="1" applyBorder="1" applyAlignment="1">
      <alignment vertical="top" wrapText="1"/>
    </xf>
    <xf numFmtId="164" fontId="50" fillId="2" borderId="2" xfId="0" applyNumberFormat="1" applyFont="1" applyFill="1" applyBorder="1" applyAlignment="1">
      <alignment vertical="top" wrapText="1"/>
    </xf>
    <xf numFmtId="164" fontId="50" fillId="2" borderId="2" xfId="0" applyNumberFormat="1" applyFont="1" applyFill="1" applyBorder="1" applyAlignment="1">
      <alignment vertical="top"/>
    </xf>
    <xf numFmtId="164" fontId="50" fillId="2" borderId="3" xfId="0" applyNumberFormat="1" applyFont="1" applyFill="1" applyBorder="1" applyAlignment="1">
      <alignment vertical="top" wrapText="1"/>
    </xf>
    <xf numFmtId="0" fontId="50" fillId="2" borderId="3" xfId="0" applyFont="1" applyFill="1" applyBorder="1" applyAlignment="1">
      <alignment horizontal="left" vertical="top" wrapText="1"/>
    </xf>
    <xf numFmtId="0" fontId="50" fillId="2" borderId="15" xfId="0" applyFont="1" applyFill="1" applyBorder="1" applyAlignment="1">
      <alignment horizontal="left" vertical="top" wrapText="1"/>
    </xf>
    <xf numFmtId="0" fontId="50" fillId="2" borderId="15" xfId="0" applyFont="1" applyFill="1" applyBorder="1" applyAlignment="1">
      <alignment vertical="top"/>
    </xf>
    <xf numFmtId="0" fontId="51" fillId="2" borderId="0" xfId="0" applyFont="1" applyFill="1" applyAlignment="1">
      <alignment vertical="top" wrapText="1"/>
    </xf>
    <xf numFmtId="0" fontId="51" fillId="2" borderId="1" xfId="0" applyFont="1" applyFill="1" applyBorder="1" applyAlignment="1">
      <alignment vertical="top" wrapText="1"/>
    </xf>
    <xf numFmtId="0" fontId="51" fillId="2" borderId="2" xfId="0" applyFont="1" applyFill="1" applyBorder="1" applyAlignment="1">
      <alignment vertical="top" wrapText="1"/>
    </xf>
    <xf numFmtId="0" fontId="10" fillId="2" borderId="4" xfId="0" applyFont="1" applyFill="1" applyBorder="1" applyAlignment="1">
      <alignment vertical="top"/>
    </xf>
    <xf numFmtId="0" fontId="10" fillId="2" borderId="1" xfId="0" applyFont="1" applyFill="1" applyBorder="1" applyAlignment="1">
      <alignment vertical="top" wrapText="1"/>
    </xf>
    <xf numFmtId="0" fontId="8" fillId="2" borderId="3" xfId="0" applyFont="1" applyFill="1" applyBorder="1" applyAlignment="1" applyProtection="1">
      <alignment horizontal="left" vertical="top" wrapText="1"/>
      <protection locked="0"/>
    </xf>
    <xf numFmtId="0" fontId="2" fillId="13" borderId="22" xfId="0" applyFont="1" applyFill="1" applyBorder="1" applyAlignment="1">
      <alignment horizontal="left" wrapText="1"/>
    </xf>
    <xf numFmtId="0" fontId="16" fillId="13" borderId="26" xfId="0" applyFont="1" applyFill="1" applyBorder="1" applyAlignment="1">
      <alignment horizontal="left" wrapText="1"/>
    </xf>
    <xf numFmtId="0" fontId="10" fillId="21" borderId="45" xfId="0" applyFont="1" applyFill="1" applyBorder="1" applyAlignment="1">
      <alignment horizontal="left" vertical="top" wrapText="1"/>
    </xf>
    <xf numFmtId="0" fontId="52" fillId="2" borderId="2" xfId="0" applyFont="1" applyFill="1" applyBorder="1" applyAlignment="1">
      <alignment horizontal="left" vertical="top" wrapText="1"/>
    </xf>
    <xf numFmtId="0" fontId="8" fillId="2" borderId="45" xfId="0" applyFont="1" applyFill="1" applyBorder="1" applyAlignment="1">
      <alignment horizontal="left" vertical="top"/>
    </xf>
    <xf numFmtId="0" fontId="38" fillId="0" borderId="42" xfId="0" applyFont="1" applyBorder="1" applyAlignment="1">
      <alignment horizontal="left" vertical="top"/>
    </xf>
    <xf numFmtId="0" fontId="38" fillId="0" borderId="44" xfId="0" applyFont="1" applyBorder="1" applyAlignment="1">
      <alignment horizontal="left" vertical="top"/>
    </xf>
    <xf numFmtId="0" fontId="38" fillId="0" borderId="41" xfId="0" applyFont="1" applyBorder="1" applyAlignment="1" applyProtection="1">
      <alignment horizontal="left" vertical="top" wrapText="1"/>
      <protection locked="0"/>
    </xf>
    <xf numFmtId="0" fontId="0" fillId="0" borderId="4" xfId="0" applyBorder="1" applyAlignment="1">
      <alignment horizontal="left" vertical="top"/>
    </xf>
    <xf numFmtId="0" fontId="0" fillId="0" borderId="41" xfId="0" applyBorder="1" applyAlignment="1" applyProtection="1">
      <alignment horizontal="left" vertical="top" wrapText="1"/>
      <protection locked="0"/>
    </xf>
    <xf numFmtId="164" fontId="0" fillId="0" borderId="14" xfId="0" applyNumberFormat="1" applyBorder="1" applyAlignment="1">
      <alignment horizontal="left" vertical="top" wrapText="1"/>
    </xf>
    <xf numFmtId="0" fontId="1" fillId="5" borderId="70" xfId="0" applyFont="1" applyFill="1" applyBorder="1" applyAlignment="1">
      <alignment horizontal="left" vertical="top" wrapText="1"/>
    </xf>
    <xf numFmtId="49" fontId="45" fillId="0" borderId="1" xfId="0" applyNumberFormat="1" applyFont="1" applyBorder="1" applyAlignment="1">
      <alignment horizontal="left" vertical="top" wrapText="1"/>
    </xf>
    <xf numFmtId="49" fontId="45" fillId="0" borderId="2" xfId="0" applyNumberFormat="1" applyFont="1" applyBorder="1" applyAlignment="1">
      <alignment horizontal="left" vertical="top" wrapText="1"/>
    </xf>
    <xf numFmtId="0" fontId="45" fillId="0" borderId="1" xfId="0" applyFont="1" applyBorder="1" applyAlignment="1">
      <alignment horizontal="left" vertical="top"/>
    </xf>
    <xf numFmtId="0" fontId="45" fillId="0" borderId="3" xfId="0" applyFont="1" applyBorder="1" applyAlignment="1">
      <alignment horizontal="left" vertical="top" wrapText="1"/>
    </xf>
    <xf numFmtId="0" fontId="45" fillId="0" borderId="20" xfId="0" applyFont="1" applyBorder="1" applyAlignment="1">
      <alignment horizontal="left" vertical="top"/>
    </xf>
    <xf numFmtId="0" fontId="45" fillId="0" borderId="28" xfId="0" applyFont="1" applyBorder="1" applyAlignment="1">
      <alignment horizontal="left" vertical="top"/>
    </xf>
    <xf numFmtId="0" fontId="45" fillId="0" borderId="3" xfId="0" applyFont="1" applyBorder="1" applyAlignment="1">
      <alignment vertical="top" wrapText="1"/>
    </xf>
    <xf numFmtId="49" fontId="45" fillId="0" borderId="3" xfId="0" applyNumberFormat="1" applyFont="1" applyBorder="1" applyAlignment="1">
      <alignment horizontal="left" vertical="top" wrapText="1"/>
    </xf>
    <xf numFmtId="0" fontId="45" fillId="0" borderId="1" xfId="0" applyFont="1" applyBorder="1" applyAlignment="1">
      <alignment horizontal="left" vertical="top" wrapText="1"/>
    </xf>
    <xf numFmtId="164" fontId="45" fillId="0" borderId="1" xfId="0" applyNumberFormat="1" applyFont="1" applyBorder="1" applyAlignment="1">
      <alignment horizontal="left" vertical="top" wrapText="1"/>
    </xf>
    <xf numFmtId="0" fontId="45" fillId="0" borderId="45" xfId="0" applyFont="1" applyBorder="1" applyAlignment="1">
      <alignment horizontal="left" vertical="top" wrapText="1"/>
    </xf>
    <xf numFmtId="0" fontId="45" fillId="0" borderId="3" xfId="0" applyFont="1" applyBorder="1" applyAlignment="1" applyProtection="1">
      <alignment horizontal="left" vertical="top" wrapText="1"/>
      <protection locked="0"/>
    </xf>
    <xf numFmtId="0" fontId="45" fillId="0" borderId="0" xfId="0" applyFont="1" applyAlignment="1">
      <alignment vertical="top"/>
    </xf>
    <xf numFmtId="0" fontId="45" fillId="0" borderId="1" xfId="0" applyFont="1" applyBorder="1" applyAlignment="1">
      <alignment vertical="top"/>
    </xf>
    <xf numFmtId="0" fontId="45" fillId="0" borderId="2" xfId="0" applyFont="1" applyBorder="1" applyAlignment="1">
      <alignment vertical="top"/>
    </xf>
    <xf numFmtId="0" fontId="45" fillId="0" borderId="3" xfId="0" applyFont="1" applyBorder="1" applyAlignment="1">
      <alignment vertical="top"/>
    </xf>
    <xf numFmtId="0" fontId="45" fillId="0" borderId="14" xfId="0" applyFont="1" applyBorder="1" applyAlignment="1">
      <alignment vertical="top"/>
    </xf>
    <xf numFmtId="164" fontId="45" fillId="0" borderId="14" xfId="0" applyNumberFormat="1" applyFont="1" applyBorder="1" applyAlignment="1">
      <alignment vertical="top"/>
    </xf>
    <xf numFmtId="164" fontId="45" fillId="0" borderId="45" xfId="0" applyNumberFormat="1" applyFont="1" applyBorder="1" applyAlignment="1">
      <alignment vertical="top" wrapText="1"/>
    </xf>
    <xf numFmtId="164" fontId="45" fillId="0" borderId="3" xfId="0" applyNumberFormat="1" applyFont="1" applyBorder="1" applyAlignment="1">
      <alignment vertical="top" wrapText="1"/>
    </xf>
    <xf numFmtId="0" fontId="45" fillId="0" borderId="15" xfId="0" applyFont="1" applyBorder="1" applyAlignment="1">
      <alignment horizontal="left" vertical="top" wrapText="1"/>
    </xf>
    <xf numFmtId="0" fontId="45" fillId="0" borderId="4" xfId="0" applyFont="1" applyBorder="1" applyAlignment="1">
      <alignment vertical="top"/>
    </xf>
    <xf numFmtId="0" fontId="45" fillId="0" borderId="0" xfId="0" applyFont="1" applyAlignment="1">
      <alignment vertical="top" wrapText="1"/>
    </xf>
    <xf numFmtId="0" fontId="45" fillId="0" borderId="1" xfId="0" applyFont="1" applyBorder="1" applyAlignment="1">
      <alignment vertical="top" wrapText="1"/>
    </xf>
    <xf numFmtId="0" fontId="45" fillId="0" borderId="2" xfId="0" applyFont="1" applyBorder="1" applyAlignment="1">
      <alignment vertical="top" wrapText="1"/>
    </xf>
    <xf numFmtId="0" fontId="2" fillId="0" borderId="23" xfId="0" applyFont="1" applyBorder="1" applyAlignment="1">
      <alignment horizontal="center" vertical="top"/>
    </xf>
    <xf numFmtId="0" fontId="1" fillId="5" borderId="46" xfId="0" applyFont="1" applyFill="1" applyBorder="1" applyAlignment="1">
      <alignment horizontal="left" vertical="top" wrapText="1"/>
    </xf>
    <xf numFmtId="0" fontId="1" fillId="5" borderId="2" xfId="0" applyFont="1" applyFill="1" applyBorder="1" applyAlignment="1">
      <alignment vertical="top" wrapText="1"/>
    </xf>
    <xf numFmtId="164" fontId="2" fillId="15" borderId="30" xfId="0" quotePrefix="1" applyNumberFormat="1" applyFont="1" applyFill="1" applyBorder="1" applyAlignment="1">
      <alignment horizontal="center" vertical="top"/>
    </xf>
    <xf numFmtId="164" fontId="2" fillId="15" borderId="32" xfId="0" quotePrefix="1" applyNumberFormat="1" applyFont="1" applyFill="1" applyBorder="1" applyAlignment="1">
      <alignment horizontal="center" vertical="top"/>
    </xf>
    <xf numFmtId="0" fontId="2" fillId="13" borderId="37" xfId="0" applyFont="1" applyFill="1" applyBorder="1" applyAlignment="1">
      <alignment horizontal="center" vertical="top"/>
    </xf>
    <xf numFmtId="0" fontId="2" fillId="13" borderId="38" xfId="0" applyFont="1" applyFill="1" applyBorder="1" applyAlignment="1">
      <alignment horizontal="center" vertical="top"/>
    </xf>
    <xf numFmtId="0" fontId="2" fillId="18" borderId="24" xfId="0" applyFont="1" applyFill="1" applyBorder="1" applyAlignment="1">
      <alignment horizontal="center" vertical="top" wrapText="1"/>
    </xf>
    <xf numFmtId="0" fontId="2" fillId="18" borderId="23" xfId="0" applyFont="1" applyFill="1" applyBorder="1" applyAlignment="1">
      <alignment horizontal="center" vertical="top" wrapText="1"/>
    </xf>
    <xf numFmtId="164" fontId="2" fillId="15" borderId="30" xfId="0" applyNumberFormat="1" applyFont="1" applyFill="1" applyBorder="1" applyAlignment="1">
      <alignment horizontal="center" vertical="top"/>
    </xf>
    <xf numFmtId="164" fontId="2" fillId="15" borderId="31" xfId="0" applyNumberFormat="1" applyFont="1" applyFill="1" applyBorder="1" applyAlignment="1">
      <alignment horizontal="center" vertical="top"/>
    </xf>
    <xf numFmtId="164" fontId="2" fillId="15" borderId="32" xfId="0" applyNumberFormat="1" applyFont="1" applyFill="1" applyBorder="1" applyAlignment="1">
      <alignment horizontal="center" vertical="top"/>
    </xf>
    <xf numFmtId="0" fontId="2" fillId="15" borderId="30" xfId="0" applyFont="1" applyFill="1" applyBorder="1" applyAlignment="1">
      <alignment horizontal="center" vertical="top"/>
    </xf>
    <xf numFmtId="0" fontId="2" fillId="15" borderId="31" xfId="0" applyFont="1" applyFill="1" applyBorder="1" applyAlignment="1">
      <alignment horizontal="center" vertical="top"/>
    </xf>
    <xf numFmtId="0" fontId="2" fillId="15" borderId="32" xfId="0" applyFont="1" applyFill="1" applyBorder="1" applyAlignment="1">
      <alignment horizontal="center" vertical="top"/>
    </xf>
    <xf numFmtId="0" fontId="7" fillId="0" borderId="0" xfId="0" applyFont="1" applyAlignment="1">
      <alignment horizontal="left"/>
    </xf>
    <xf numFmtId="0" fontId="1" fillId="5" borderId="40" xfId="0" applyFont="1" applyFill="1" applyBorder="1" applyAlignment="1">
      <alignment horizontal="left" vertical="top" wrapText="1"/>
    </xf>
  </cellXfs>
  <cellStyles count="5">
    <cellStyle name="Hyperlink" xfId="4" builtinId="8"/>
    <cellStyle name="Normal" xfId="0" builtinId="0"/>
    <cellStyle name="Standaard 2" xfId="2" xr:uid="{00000000-0005-0000-0000-000002000000}"/>
    <cellStyle name="Standaard 3" xfId="1" xr:uid="{00000000-0005-0000-0000-000003000000}"/>
    <cellStyle name="Standaard 3 2" xfId="3" xr:uid="{00000000-0005-0000-0000-000004000000}"/>
  </cellStyles>
  <dxfs count="49">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s>
  <tableStyles count="0" defaultTableStyle="TableStyleMedium2" defaultPivotStyle="PivotStyleLight16"/>
  <colors>
    <mruColors>
      <color rgb="FFFFFFCC"/>
      <color rgb="FFFF6600"/>
      <color rgb="FF9FFFFF"/>
      <color rgb="FFFEB8C2"/>
      <color rgb="FFFEC200"/>
      <color rgb="FFFF9999"/>
      <color rgb="FFFF6699"/>
      <color rgb="FFFF33CC"/>
      <color rgb="FFFF5050"/>
      <color rgb="FFBF8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5" Type="http://schemas.openxmlformats.org/officeDocument/2006/relationships/externalLink" Target="externalLinks/externalLink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22951</xdr:colOff>
      <xdr:row>0</xdr:row>
      <xdr:rowOff>22952</xdr:rowOff>
    </xdr:from>
    <xdr:to>
      <xdr:col>14</xdr:col>
      <xdr:colOff>84156</xdr:colOff>
      <xdr:row>29</xdr:row>
      <xdr:rowOff>126841</xdr:rowOff>
    </xdr:to>
    <xdr:pic>
      <xdr:nvPicPr>
        <xdr:cNvPr id="4" name="Afbeelding 3">
          <a:extLst>
            <a:ext uri="{FF2B5EF4-FFF2-40B4-BE49-F238E27FC236}">
              <a16:creationId xmlns:a16="http://schemas.microsoft.com/office/drawing/2014/main" id="{AD00D351-8702-D541-911B-D361630B3D0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2951" y="22952"/>
          <a:ext cx="9486747" cy="5650576"/>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Cloud/ownCloud/Documents/BZK/UBR/KOOP/Projecten/PR30%20(LVBB)/F-US/98499%20(F%20Validaties%20Tranche%204;%20ontwikkeling%20validaties)/4a.%20Validatiematrix%20(reverse%20engineering)/CDS-validatiematrix-delta.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Cloud/ownCloud/Documents/BZK/UBR/KOOP/Projecten/PR30%20(LVBB)/F-US/98499%20(F%20Validaties%20Tranche%204;%20ontwikkeling%20validaties)/4a.%20Validatiematrix%20(reverse%20engineering)/Te%20verbeteren%20meldingen%20Alle%20validati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DS-VM-delta"/>
    </sheetNames>
    <sheetDataSet>
      <sheetData sheetId="0" refreshError="1">
        <row r="1">
          <cell r="A1" t="str">
            <v>code</v>
          </cell>
          <cell r="B1" t="str">
            <v>omschrijving [CDS-validatiematrix-2022-05-12T14-42-30]</v>
          </cell>
          <cell r="C1" t="str">
            <v>programma</v>
          </cell>
          <cell r="D1" t="str">
            <v>context</v>
          </cell>
          <cell r="E1" t="str">
            <v>extra-context</v>
          </cell>
          <cell r="L1" t="str">
            <v>code</v>
          </cell>
          <cell r="M1" t="str">
            <v>omschrijving [CDS-validatiematrix-2021-12-06T12-26-07]</v>
          </cell>
        </row>
        <row r="2">
          <cell r="A2" t="str">
            <v>BHKV1004</v>
          </cell>
          <cell r="B2" t="str">
            <v>Het ontwerpbesluit heeft tijdstempels, dit is niet toegestaan. Verwijder de tijdstempels.</v>
          </cell>
          <cell r="C2" t="str">
            <v>lvbb-aanlevering.sch</v>
          </cell>
          <cell r="D2" t="str">
            <v>Tijdstempels in ontwerpbesluit</v>
          </cell>
          <cell r="L2" t="str">
            <v>BHKV1004</v>
          </cell>
          <cell r="M2" t="str">
            <v>Het ontwerpbesluit heeft tijdstempels, dit is niet toegestaan. Verwijder de tijdstempels.</v>
          </cell>
        </row>
        <row r="3">
          <cell r="A3" t="str">
            <v>BHKV1005</v>
          </cell>
          <cell r="B3" t="str">
            <v>Het geleverde besluit heeft als soortWork '%1' , Dit moet zijn: '/join/id/stop/work_003'.</v>
          </cell>
          <cell r="C3" t="str">
            <v>lvbb-aanlevering.sch</v>
          </cell>
          <cell r="D3" t="str">
            <v>Besluit met soort werk '/join/id/stop/work_003'</v>
          </cell>
          <cell r="L3" t="str">
            <v>BHKV1005</v>
          </cell>
          <cell r="M3" t="str">
            <v>Het geleverde besluit heeft als soortWork '%1' , Dit moet zijn: '/join/id/stop/work_003'.</v>
          </cell>
        </row>
        <row r="4">
          <cell r="A4" t="str">
            <v>BHKV1006</v>
          </cell>
          <cell r="B4" t="str">
            <v>Het geleverde regelingversie heeft als soortWork '%1'. Dit moet voor een RegelingCompact, RegelingKlassiek of RegelingVrijetekst zijn '/join/id/stop/work_019'</v>
          </cell>
          <cell r="C4" t="str">
            <v>lvbb-aanlevering.sch</v>
          </cell>
          <cell r="D4" t="str">
            <v>Regeling met soort werk '/join/id/stop/work_019</v>
          </cell>
          <cell r="L4" t="str">
            <v>BHKV1006</v>
          </cell>
          <cell r="M4" t="str">
            <v>Het geleverde regelingversie heeft als soortWork '%1'. Dit moet voor een RegelingCompact, RegelingKlassiek of RegelingVrijetekst zijn '/join/id/stop/work_019'</v>
          </cell>
        </row>
        <row r="5">
          <cell r="A5" t="str">
            <v>BHKV1009</v>
          </cell>
          <cell r="B5" t="str">
            <v>In het besluit of rectificatie is de eId %1 voor de BeoogdeRegeling %2 niet te vinden. Controleer de referentie naar het besluit.</v>
          </cell>
          <cell r="C5" t="str">
            <v>lvbb-aanlevering.sch</v>
          </cell>
          <cell r="D5" t="str">
            <v>eId van BeoogdeRegeling in Besluit</v>
          </cell>
          <cell r="L5" t="str">
            <v>BHKV1009</v>
          </cell>
          <cell r="M5" t="str">
            <v>In het besluit of rectificatie is de eId %1 voor de BeoogdeRegeling %2 niet te vinden. Controleer de referentie naar het besluit.</v>
          </cell>
        </row>
        <row r="6">
          <cell r="A6" t="str">
            <v>BHKV1010</v>
          </cell>
          <cell r="B6" t="str">
            <v>In het besluit of rectificatie is de eId %1 voor de tijdstempel niet te vinden. Controleer de referentie naar het besluit.</v>
          </cell>
          <cell r="C6" t="str">
            <v>lvbb-aanlevering.sch</v>
          </cell>
          <cell r="D6" t="str">
            <v>eId van Tijdstempel in Besluit</v>
          </cell>
          <cell r="L6" t="str">
            <v>BHKV1010</v>
          </cell>
          <cell r="M6" t="str">
            <v>In het besluit of rectificatie is de eId %1 voor de tijdstempel niet te vinden. Controleer de referentie naar het besluit.</v>
          </cell>
        </row>
        <row r="7">
          <cell r="A7" t="str">
            <v>BHKV1011</v>
          </cell>
          <cell r="B7" t="str">
            <v>In het besluit of rectificatie is de eId %1 voor de data:Intrekking van de regeling %2 niet te vinden. Controleer de referentie naar het besluit/rectificatie.</v>
          </cell>
          <cell r="C7" t="str">
            <v>lvbb-aanlevering.sch</v>
          </cell>
          <cell r="D7" t="str">
            <v>eId van data:Intrekking in Besluit</v>
          </cell>
          <cell r="L7" t="str">
            <v>BHKV1011</v>
          </cell>
          <cell r="M7" t="str">
            <v>In het besluit of rectificatie is de eId %1 voor de data:Intrekking van de regeling %2 niet te vinden. Controleer de referentie naar het besluit/rectificatie.</v>
          </cell>
        </row>
        <row r="8">
          <cell r="A8" t="str">
            <v>BHKV1014</v>
          </cell>
          <cell r="B8" t="str">
            <v>Element data:heeftBestanden van %1 moet bestaan uit één bestand. In de aanlevering zitten meer of minder dan één bestand. Dit is niet toegestaan, lever precies één bestand aan.</v>
          </cell>
          <cell r="C8" t="str">
            <v>lvbb-aanlevering-io.sch</v>
          </cell>
          <cell r="D8" t="str">
            <v>Informatieobject - aanleveren GIO</v>
          </cell>
          <cell r="L8" t="str">
            <v>BHKV1014</v>
          </cell>
          <cell r="M8" t="str">
            <v>Element data:heeftBestanden van %1 heeft géén of meer dan één bestand. Dit is niet toegestaan, lever slechts één bestand aan.</v>
          </cell>
        </row>
        <row r="9">
          <cell r="A9" t="str">
            <v>BHKV1015</v>
          </cell>
          <cell r="B9" t="str">
            <v>heeftGeboorteregeling voor %1 is niet aanwezig, is verplicht wanneer soortWork=/join/id/stop/work_010 èn formaatinformatieobject=/join/id/stop/informatieobject/gio_002. Voeg de AKN-identificatie voor heeftGeboorteregeling toe.</v>
          </cell>
          <cell r="C9" t="str">
            <v>lvbb-aanlevering-io.sch</v>
          </cell>
          <cell r="D9" t="str">
            <v>heeftGeboorteregeling met juiste soortWork en formaatInformatieobject</v>
          </cell>
          <cell r="L9" t="str">
            <v>BHKV1015</v>
          </cell>
          <cell r="M9" t="str">
            <v>heeftGeboorteregeling voor %1 is niet aanwezig, is verplicht wanneer soortWork=/join/id/stop/work_010 èn formaatinformatieobject=/join/id/stop/informatieobject/gio_002. Voeg de AKN-identificatie voor heeftGeboorteregeling toe.</v>
          </cell>
        </row>
        <row r="10">
          <cell r="A10" t="str">
            <v>BHKV1016</v>
          </cell>
          <cell r="B10" t="str">
            <v>Het aangeleverde informatieobject %1 heeft als soortWork %2 dit moet '/join/id/stop/work_010' zijn.</v>
          </cell>
          <cell r="C10" t="str">
            <v>lvbb-aanlevering-io.sch</v>
          </cell>
          <cell r="D10" t="str">
            <v>Informatieobject van het juiste type</v>
          </cell>
          <cell r="L10" t="str">
            <v>BHKV1016</v>
          </cell>
          <cell r="M10" t="str">
            <v>Het aangeleverde informatieobject %1 heeft als soortWork %2 dit moet '/join/id/stop/work_010' zijn.</v>
          </cell>
        </row>
        <row r="11">
          <cell r="A11" t="str">
            <v>BHKV1017</v>
          </cell>
          <cell r="B11" t="str">
            <v>De officiele titel %1 komt niet overeen met de identifier FRBRWork %2</v>
          </cell>
          <cell r="C11" t="str">
            <v>lvbb-aanlevering-io.sch</v>
          </cell>
          <cell r="D11" t="str">
            <v>Officieletitel gelijk aan FRBRWork</v>
          </cell>
          <cell r="L11" t="str">
            <v>BHKV1017</v>
          </cell>
          <cell r="M11" t="str">
            <v>De officiele titel %1 komt niet overeen met de identifier FRBRWork %2</v>
          </cell>
        </row>
        <row r="12">
          <cell r="A12" t="str">
            <v>BHKV1018</v>
          </cell>
          <cell r="B12" t="str">
            <v>De collectie in de FRBRWork identifier %1 komt niet overeen met de publicatieinstructie %2</v>
          </cell>
          <cell r="C12" t="str">
            <v>lvbb-aanlevering-io.sch</v>
          </cell>
          <cell r="D12" t="str">
            <v>De collectie gebruikt in de AKN identifier van een informatieobject MOET overeenkomen met zijn data:publicatieinstructie</v>
          </cell>
          <cell r="L12" t="str">
            <v>BHKV1018</v>
          </cell>
          <cell r="M12" t="str">
            <v>De collectie in de FRBRWork identifier %1 komt niet overeen met de publicatieinstructie %2</v>
          </cell>
        </row>
        <row r="13">
          <cell r="A13" t="str">
            <v>BHKV1033</v>
          </cell>
          <cell r="B13" t="str">
            <v>InformatieobjectRef %1 is consolideerbaar, maar komt niet voor als data:BeoogdInformatieobject als een ExtIoRef van het besluit</v>
          </cell>
          <cell r="C13" t="str">
            <v>lvbb-aanlevering.sch</v>
          </cell>
          <cell r="D13" t="str">
            <v>data:informatieobjectRef en data:BeoogdInformatieobject</v>
          </cell>
          <cell r="L13" t="str">
            <v>BHKV1033</v>
          </cell>
          <cell r="M13" t="str">
            <v>InformatieobjectRef %1 is consolideerbaar, maar komt niet voor als data:BeoogdInformatieobject als een ExtIoRef van het besluit</v>
          </cell>
        </row>
        <row r="14">
          <cell r="A14" t="str">
            <v>BHKV1036</v>
          </cell>
          <cell r="B14" t="str">
            <v>De identifier van instrumentVersie "%1" komt niet overeen met de ExtIoRef met eId "%2". Corrigeer de identifier of de eId zodat deze gelijk zijn.</v>
          </cell>
          <cell r="C14" t="str">
            <v>lvbb-aanlevering.sch</v>
          </cell>
          <cell r="D14" t="str">
            <v>BeoogdInformatieobject in overeenstemming met ExtIoRef/@eId</v>
          </cell>
          <cell r="L14" t="str">
            <v>BHKV1036</v>
          </cell>
          <cell r="M14" t="str">
            <v>De identifier van instrumentVersie "%1" komt niet overeen met de ExtIoRef met eId "%2". Corrigeer de identifier of de eId zodat deze gelijk zijn.</v>
          </cell>
        </row>
        <row r="15">
          <cell r="A15" t="str">
            <v>BHKV1044</v>
          </cell>
          <cell r="B15" t="str">
            <v>Er moet versieinformatie meegeleverd worden voor "%1" van component "%2", deze ontbreekt %3. Voeg versieinformatie toe of verwijder de dubbele.
OF:
Er moet versieinformatie meegeleverd worden, deze ontbreekt of is niet correct voor component "%1". Corrigeer de versieinformatie "%2".</v>
          </cell>
          <cell r="C15" t="str">
            <v>lvbb-aanlevering.sch</v>
          </cell>
          <cell r="D15" t="str">
            <v>Een @wordt-versie in een besluit komt overeen met de FRBRExpression identificatie</v>
          </cell>
          <cell r="L15" t="str">
            <v>BHKV1044</v>
          </cell>
          <cell r="M15" t="str">
            <v>Er moet versieinformatie meegeleverd worden, deze ontbreekt of is niet correct voor component "%1". Corrigeer de versieinformatie "%2".</v>
          </cell>
        </row>
        <row r="16">
          <cell r="A16" t="str">
            <v>BHKV1046</v>
          </cell>
          <cell r="B16" t="str">
            <v>Het aangeleverde Procedureverloop bevat een stap Publicatie. Dit is niet toegestaan. Verwijder de stap Publicatie.</v>
          </cell>
          <cell r="C16" t="str">
            <v>lvbb-aanlevering.sch</v>
          </cell>
          <cell r="D16" t="str">
            <v>Procedurestap Publicatie</v>
          </cell>
        </row>
        <row r="17">
          <cell r="A17" t="str">
            <v>BHKV1047</v>
          </cell>
          <cell r="B17" t="str">
            <v>Procedurestap(pen) "%1" is/zijn niet toegestaan bij een Aanlevering definitief besluit. Verwijder deze stap(pen).</v>
          </cell>
          <cell r="C17" t="str">
            <v>lvbb-aanlevering.sch</v>
          </cell>
          <cell r="D17" t="str">
            <v>definitief besluit ALLEEN de procedurestappen</v>
          </cell>
        </row>
        <row r="18">
          <cell r="A18" t="str">
            <v>BHKV1048</v>
          </cell>
          <cell r="B18" t="str">
            <v>Procedurestap Ondertekening ontbreekt bij een Aanlevering definitief besluit, deze is verplicht. Voeg deze stap toe.</v>
          </cell>
          <cell r="C18" t="str">
            <v>lvbb-aanlevering.sch</v>
          </cell>
          <cell r="D18" t="str">
            <v>definitief besluit ALLEEN de procedurestappen</v>
          </cell>
        </row>
        <row r="19">
          <cell r="A19" t="str">
            <v>BHKV1049</v>
          </cell>
          <cell r="B19" t="str">
            <v>Procedurestap "%1" is niet toegestaan bij een Aanlevering ontwerp besluit. Verwijder deze stap.</v>
          </cell>
          <cell r="C19" t="str">
            <v>lvbb-aanlevering.sch</v>
          </cell>
          <cell r="D19" t="str">
            <v>ontwerp besluit ALLEEN de procedurestappen</v>
          </cell>
        </row>
        <row r="20">
          <cell r="A20" t="str">
            <v>BHKV1057</v>
          </cell>
          <cell r="B20" t="str">
            <v>Procedurestap "%1" is niet toegestaan bij een Aanlevering kennisgeving. Verwijder deze stap.</v>
          </cell>
          <cell r="C20" t="str">
            <v>lvbb-aanlevering.sch</v>
          </cell>
          <cell r="D20" t="str">
            <v>kennisgeving procedurestappen</v>
          </cell>
        </row>
        <row r="21">
          <cell r="A21" t="str">
            <v>BHKV1058</v>
          </cell>
          <cell r="B21" t="str">
            <v>Voor de FRBRExpression (%1) is RegelingVersieInformatie aangeleverd, maar deze regelingversie komt niet voor in het Besluit als initiele regeling of als regelingmutatie. Verwijder de RegelingVersieInformatie, of voeg de FRBRExpression toe in een wordt attribuut.</v>
          </cell>
          <cell r="C21" t="str">
            <v>lvbb-aanlevering.sch</v>
          </cell>
          <cell r="D21" t="str">
            <v>FRBRExpression-identificatie RegelingVersieInformatie bij regelingmutatie</v>
          </cell>
        </row>
        <row r="22">
          <cell r="A22" t="str">
            <v>BHKV1063</v>
          </cell>
          <cell r="B22" t="str">
            <v>De eId(%1) van de data:Intrekking van %2 is niet van een ExtIoRef binnen een wijzig- of verwijder- actie, tekst:verwijder of een tekst:verwijderdeTekst. Pas de eId aan, of plaats de ExtIoRef binnen een element met een wijzig- of verwijder- actie, tekst:verwijder of tekst:verwijderdeTekst.</v>
          </cell>
          <cell r="C22" t="str">
            <v>lvbb-aanlevering.sch</v>
          </cell>
          <cell r="D22" t="str">
            <v>Intrekking van een informatieobject</v>
          </cell>
        </row>
        <row r="23">
          <cell r="A23" t="str">
            <v>BHKV1064</v>
          </cell>
          <cell r="B23" t="str">
            <v>De aanlevering van %1 mag de module %2 niet bevatten omdat het formaatInformatieobject(%3) niet "/join/id/stop/informatieobject/gio_002"(GIO) is. Verwijder de module of wijzig het formaat.</v>
          </cell>
          <cell r="C23" t="str">
            <v>lvbb-aanlevering-io.sch</v>
          </cell>
          <cell r="D23" t="str">
            <v>De module se:FeatureTypeStyle MAG ALLEEN bij een Geoinformatieobject aangeleverd worden.</v>
          </cell>
        </row>
        <row r="24">
          <cell r="A24" t="str">
            <v>BHKV1065</v>
          </cell>
          <cell r="B24" t="str">
            <v>De aanlevering van %1 mag de module %2 niet bevatten omdat het formaatInformatieobject(%3) niet "/join/id/stop/informatieobject/gio_002"(GIO) is. Verwijder de module of wijzig het formaat.</v>
          </cell>
          <cell r="C24" t="str">
            <v>lvbb-aanlevering-io.sch</v>
          </cell>
          <cell r="D24" t="str">
            <v>De module gio:JuridischeBorgingVan MAG ALLEEN bij een Geoinformatieobject aangeleverd worden.</v>
          </cell>
        </row>
        <row r="25">
          <cell r="A25" t="str">
            <v>BHKV1066</v>
          </cell>
          <cell r="B25" t="str">
            <v>Het aangeleverde besluit(%1) heeft als data:soortProcedure '/join/id/stop/proceduretype_definitief', maar heeft geen data:Procedureverloop module. Dit is niet toegestaan. Voeg module data:Procedureverloop toe, of wijzig data:soortProcedure.</v>
          </cell>
          <cell r="C25" t="str">
            <v>lvbb-aanlevering.sch</v>
          </cell>
          <cell r="D25" t="str">
            <v>Procedureverloop verplicht bij definitief besluit</v>
          </cell>
        </row>
        <row r="26">
          <cell r="A26" t="str">
            <v>BHKV1067</v>
          </cell>
          <cell r="B26" t="str">
            <v>AanleveringKennisgeving "%1" heeft als data:soortKennisgeving="KennisgevingBesluittermijnen" (of data:soortKennisgeving ontbreekt) maar heeft geen module data:Procedureverloopmutatie en het gegeven data:mededelingOver. Dit is niet toegestaan. Voeg data:Procedureverloopmutatie toe, of wijzig data:soortKennisgeving.</v>
          </cell>
          <cell r="C26" t="str">
            <v>lvbb-aanlevering.sch</v>
          </cell>
          <cell r="D26" t="str">
            <v>Procedureverloopmutatie verplicht bij soortKennisgeving="KennisgevingBesluittermijnen"</v>
          </cell>
        </row>
        <row r="27">
          <cell r="A27" t="str">
            <v>DLSV9999</v>
          </cell>
          <cell r="B27" t="str">
            <v>Fouten in schema bij Momentopname
OF:
Fouten in schema bij Pakbon</v>
          </cell>
          <cell r="C27" t="str">
            <v>manifest.xml</v>
          </cell>
          <cell r="L27" t="str">
            <v>DLSV9999</v>
          </cell>
          <cell r="M27" t="str">
            <v>Fouten in schema bij Pakbon</v>
          </cell>
        </row>
        <row r="28">
          <cell r="A28" t="str">
            <v>LVBB1006</v>
          </cell>
          <cell r="B28" t="str">
            <v>Fouten in schema bij Opdracht-intern
OF:
Fouten in schema bij Opdracht</v>
          </cell>
          <cell r="C28" t="str">
            <v>manifest.xml</v>
          </cell>
        </row>
        <row r="29">
          <cell r="A29" t="str">
            <v>LVBB1008</v>
          </cell>
          <cell r="B29" t="str">
            <v>Fouten in schema bij Manifest</v>
          </cell>
          <cell r="C29" t="str">
            <v>manifest.xml</v>
          </cell>
        </row>
        <row r="30">
          <cell r="A30" t="str">
            <v>LVBB1012</v>
          </cell>
          <cell r="B30" t="str">
            <v>%1 bestaat al voor oin : %2 en id-levering : %3</v>
          </cell>
          <cell r="C30" t="str">
            <v>besluit.xqy</v>
          </cell>
          <cell r="D30" t="str">
            <v>valideer-besluit-is-nieuw</v>
          </cell>
          <cell r="E30" t="str">
            <v>Ga na of er al een besluit is met de opgegeven oin en idlevering</v>
          </cell>
          <cell r="L30" t="str">
            <v>LVBB1012</v>
          </cell>
          <cell r="M30" t="str">
            <v>%1 bestaat al voor oin : %2 en id-levering : %3</v>
          </cell>
        </row>
        <row r="31">
          <cell r="L31" t="str">
            <v>LVBB1024</v>
          </cell>
          <cell r="M31" t="str">
            <v>(Tijdelijk) In het manifest-ow mag maar voor 1 doel aangeleverd worden</v>
          </cell>
        </row>
        <row r="32">
          <cell r="A32" t="str">
            <v>LVBB1025</v>
          </cell>
          <cell r="B32" t="str">
            <v>[Manifest-OW - Controleer bestand] Objecttype Geometrie is niet toegestaan; komt voor bij bestand met naam %1</v>
          </cell>
          <cell r="C32" t="str">
            <v>VP-Manifest-OW.sch</v>
          </cell>
          <cell r="D32" t="str">
            <v>Controle Bestand</v>
          </cell>
          <cell r="L32" t="str">
            <v>LVBB1025</v>
          </cell>
          <cell r="M32" t="str">
            <v>[Manifest-OW - Controleer bestand] Objecttype Geometrie is niet toegestaan; komt voor bij bestand met naam %1</v>
          </cell>
        </row>
        <row r="33">
          <cell r="A33" t="str">
            <v>LVBB1026</v>
          </cell>
          <cell r="B33" t="str">
            <v>[Manifest-OW - Controleer bestand] Bestand met naam %1 eindigt op .gml en dat is niet toegestaan</v>
          </cell>
          <cell r="C33" t="str">
            <v>VP-Manifest-OW.sch</v>
          </cell>
          <cell r="D33" t="str">
            <v>Controle Bestand</v>
          </cell>
          <cell r="L33" t="str">
            <v>LVBB1026</v>
          </cell>
          <cell r="M33" t="str">
            <v>[Manifest-OW - Controleer bestand] Bestand met naam %1 eindigt op .gml en dat is niet toegestaan</v>
          </cell>
        </row>
        <row r="34">
          <cell r="A34" t="str">
            <v>LVBB1027</v>
          </cell>
          <cell r="B34" t="str">
            <v>Het bestand manifest-ow.xml is verplicht, maar ontbreekt in het gecomprimeerde bestand van de aanlevering</v>
          </cell>
          <cell r="C34" t="str">
            <v>manifest.xqy</v>
          </cell>
          <cell r="D34" t="str">
            <v>valideer-aanlevering</v>
          </cell>
          <cell r="E34" t="str">
            <v>Deze functie valideert het manifest van de aanlevering tegen schema en schematron. Ook valideert deze functie de aan of afwezigheid van een manifest-ow en manifest-bhkv bestand. Dit gebeurt op de volgende regels - als opdracht-type een van ("validatieOpdracht", "publicatieOpdracht") is en het type aanlevering is AanleveringBesluit of als opdracht-type een van ("valideerRegelingVersie","registreerRegelingVersie", "valideerDoorleverenRegelingVersie", "doorleverenRegelingVersie","validatieDirecteMutatieOpdracht","directeMutatieOpdracht") is en het type aanlevering is any, dan is een manifest-ow verplicht OOK als er geen ow data in de aanlevering zit. Zoniet, dan wordt foutcode LVBB1027 afgegeven. - als opdracht-type een van ("validatieOpdracht", "publicatieOpdracht") is en het type aanlevering is AanleveringKennisgeving of als opdracht-type een van ("breekPublicatieAfOpdracht", "valideerGio", "publiceerGio", "valideerCio", "publiceerCio") is dan MAG er geen manifest-ow in de aanlevering zitten. Zoja, dan wordt foutcode LVBB1028 afgegeven. - als opdracht-type een van ("valideerRegelingVersie","registreerRegelingVersie", "valideerDoorleverenRegelingVersie", "doorleverenRegelingVersie") is en het type aanlevering is any, dan is een manifest-bhkv verplicht OOK als er geen ow data in de aanlevering zit. Zoniet, dan wordt foutcode LVBB1037 afgegeven. - als opdracht-type een van ("validatieOpdracht", "publicatieOpdracht","validatieDirecteMutatieOpdracht","directeMutatieOpdracht, "breekPublicatieAfOpdracht", "valideerGio", "publiceerGio", "valideerCio", "publiceerCio") is dan MAG er geen manifest-bhkv in de aanlevering zitten. Zoja, dan wordt foutcode LVBB1038 afgegeven.</v>
          </cell>
          <cell r="L34" t="str">
            <v>LVBB1027</v>
          </cell>
          <cell r="M34" t="str">
            <v>Het bestand manifest-ow.xml is verplicht, maar ontbreekt in het gecomprimeerde bestand van de aanlevering</v>
          </cell>
        </row>
        <row r="35">
          <cell r="A35" t="str">
            <v>LVBB1028</v>
          </cell>
          <cell r="B35" t="str">
            <v>Het bestand manifest-ow.xml is niet toegestaan, maar is aanwezig in het gecomprimeerde bestand van de aanlevering</v>
          </cell>
          <cell r="C35" t="str">
            <v>manifest.xqy</v>
          </cell>
          <cell r="D35" t="str">
            <v>valideer-aanlevering</v>
          </cell>
          <cell r="E35" t="str">
            <v>Deze functie valideert het manifest van de aanlevering tegen schema en schematron. Ook valideert deze functie de aan of afwezigheid van een manifest-ow en manifest-bhkv bestand. Dit gebeurt op de volgende regels - als opdracht-type een van ("validatieOpdracht", "publicatieOpdracht") is en het type aanlevering is AanleveringBesluit of als opdracht-type een van ("valideerRegelingVersie","registreerRegelingVersie", "valideerDoorleverenRegelingVersie", "doorleverenRegelingVersie","validatieDirecteMutatieOpdracht","directeMutatieOpdracht") is en het type aanlevering is any, dan is een manifest-ow verplicht OOK als er geen ow data in de aanlevering zit. Zoniet, dan wordt foutcode LVBB1027 afgegeven. - als opdracht-type een van ("validatieOpdracht", "publicatieOpdracht") is en het type aanlevering is AanleveringKennisgeving of als opdracht-type een van ("breekPublicatieAfOpdracht", "valideerGio", "publiceerGio", "valideerCio", "publiceerCio") is dan MAG er geen manifest-ow in de aanlevering zitten. Zoja, dan wordt foutcode LVBB1028 afgegeven. - als opdracht-type een van ("valideerRegelingVersie","registreerRegelingVersie", "valideerDoorleverenRegelingVersie", "doorleverenRegelingVersie") is en het type aanlevering is any, dan is een manifest-bhkv verplicht OOK als er geen ow data in de aanlevering zit. Zoniet, dan wordt foutcode LVBB1037 afgegeven. - als opdracht-type een van ("validatieOpdracht", "publicatieOpdracht","validatieDirecteMutatieOpdracht","directeMutatieOpdracht, "breekPublicatieAfOpdracht", "valideerGio", "publiceerGio", "valideerCio", "publiceerCio") is dan MAG er geen manifest-bhkv in de aanlevering zitten. Zoja, dan wordt foutcode LVBB1038 afgegeven.</v>
          </cell>
          <cell r="L35" t="str">
            <v>LVBB1028</v>
          </cell>
          <cell r="M35" t="str">
            <v>Het bestand manifest-ow.xml is niet toegestaan, maar is aanwezig in het gecomprimeerde bestand van de aanlevering</v>
          </cell>
        </row>
        <row r="36">
          <cell r="A36" t="str">
            <v>LVBB1032</v>
          </cell>
          <cell r="B36" t="str">
            <v>Fouten in schema bij Manifest-bhkv
OF:
Fouten in schema bij Manifest-OW</v>
          </cell>
          <cell r="C36" t="str">
            <v>manifest.xml</v>
          </cell>
          <cell r="L36" t="str">
            <v>LVBB1032</v>
          </cell>
          <cell r="M36" t="str">
            <v>Fouten in schema bij Manifest-bhkv</v>
          </cell>
        </row>
        <row r="37">
          <cell r="L37" t="str">
            <v>LVBB1034</v>
          </cell>
          <cell r="M37" t="str">
            <v>[Manifest-bhkv - Controleer doel] In het manifest-bhkv mag maar voor 1 doel aangeleverd worden</v>
          </cell>
        </row>
        <row r="38">
          <cell r="A38" t="str">
            <v>LVBB1035</v>
          </cell>
          <cell r="B38" t="str">
            <v>[Manifest-bhkv - Controleer bestand] Alleen Objecttype Geometrie is toegestaan; komt NIET voor bij bestand met naam %1</v>
          </cell>
          <cell r="C38" t="str">
            <v>VP-Manifest-bhkv.sch</v>
          </cell>
          <cell r="D38" t="str">
            <v>Controle Bestand</v>
          </cell>
          <cell r="L38" t="str">
            <v>LVBB1035</v>
          </cell>
          <cell r="M38" t="str">
            <v>[Manifest-bhkv - Controleer bestand] Alleen Objecttype Geometrie is toegestaan; komt NIET voor bij bestand met naam %1</v>
          </cell>
        </row>
        <row r="39">
          <cell r="A39" t="str">
            <v>LVBB1036</v>
          </cell>
          <cell r="B39" t="str">
            <v>[Manifest-bhkv - Controleer bestand] Bestand met naam %1 eindigt NIET op .gml en dat is niet toegestaan</v>
          </cell>
          <cell r="C39" t="str">
            <v>VP-Manifest-bhkv.sch</v>
          </cell>
          <cell r="D39" t="str">
            <v>Controle Bestand</v>
          </cell>
          <cell r="L39" t="str">
            <v>LVBB1036</v>
          </cell>
          <cell r="M39" t="str">
            <v>[Manifest-bhkv - Controleer bestand] Bestand met naam %1 eindigt NIET op .gml en dat is niet toegestaan</v>
          </cell>
        </row>
        <row r="40">
          <cell r="A40" t="str">
            <v>LVBB1037</v>
          </cell>
          <cell r="B40" t="str">
            <v>Het bestand manifest-bhkv.xml is verplicht, maar ontbreekt in het gecomprimeerde bestand van de aanlevering</v>
          </cell>
          <cell r="C40" t="str">
            <v>manifest.xqy</v>
          </cell>
          <cell r="D40" t="str">
            <v>valideer-aanlevering</v>
          </cell>
          <cell r="E40" t="str">
            <v>Deze functie valideert het manifest van de aanlevering tegen schema en schematron. Ook valideert deze functie de aan of afwezigheid van een manifest-ow en manifest-bhkv bestand. Dit gebeurt op de volgende regels - als opdracht-type een van ("validatieOpdracht", "publicatieOpdracht") is en het type aanlevering is AanleveringBesluit of als opdracht-type een van ("valideerRegelingVersie","registreerRegelingVersie", "valideerDoorleverenRegelingVersie", "doorleverenRegelingVersie","validatieDirecteMutatieOpdracht","directeMutatieOpdracht") is en het type aanlevering is any, dan is een manifest-ow verplicht OOK als er geen ow data in de aanlevering zit. Zoniet, dan wordt foutcode LVBB1027 afgegeven. - als opdracht-type een van ("validatieOpdracht", "publicatieOpdracht") is en het type aanlevering is AanleveringKennisgeving of als opdracht-type een van ("breekPublicatieAfOpdracht", "valideerGio", "publiceerGio", "valideerCio", "publiceerCio") is dan MAG er geen manifest-ow in de aanlevering zitten. Zoja, dan wordt foutcode LVBB1028 afgegeven. - als opdracht-type een van ("valideerRegelingVersie","registreerRegelingVersie", "valideerDoorleverenRegelingVersie", "doorleverenRegelingVersie") is en het type aanlevering is any, dan is een manifest-bhkv verplicht OOK als er geen ow data in de aanlevering zit. Zoniet, dan wordt foutcode LVBB1037 afgegeven. - als opdracht-type een van ("validatieOpdracht", "publicatieOpdracht","validatieDirecteMutatieOpdracht","directeMutatieOpdracht, "breekPublicatieAfOpdracht", "valideerGio", "publiceerGio", "valideerCio", "publiceerCio") is dan MAG er geen manifest-bhkv in de aanlevering zitten. Zoja, dan wordt foutcode LVBB1038 afgegeven.</v>
          </cell>
          <cell r="L40" t="str">
            <v>LVBB1037</v>
          </cell>
          <cell r="M40" t="str">
            <v>Het bestand manifest-bhkv.xml is verplicht, maar ontbreekt in het gecomprimeerde bestand van de aanlevering</v>
          </cell>
        </row>
        <row r="41">
          <cell r="A41" t="str">
            <v>LVBB1038</v>
          </cell>
          <cell r="B41" t="str">
            <v>Het bestand manifest-bhkv.xml is niet toegestaan, maar is aanwezig in het gecomprimeerde bestand van de aanlevering</v>
          </cell>
          <cell r="C41" t="str">
            <v>manifest.xqy</v>
          </cell>
          <cell r="D41" t="str">
            <v>valideer-aanlevering</v>
          </cell>
          <cell r="E41" t="str">
            <v>Deze functie valideert het manifest van de aanlevering tegen schema en schematron. Ook valideert deze functie de aan of afwezigheid van een manifest-ow en manifest-bhkv bestand. Dit gebeurt op de volgende regels - als opdracht-type een van ("validatieOpdracht", "publicatieOpdracht") is en het type aanlevering is AanleveringBesluit of als opdracht-type een van ("valideerRegelingVersie","registreerRegelingVersie", "valideerDoorleverenRegelingVersie", "doorleverenRegelingVersie","validatieDirecteMutatieOpdracht","directeMutatieOpdracht") is en het type aanlevering is any, dan is een manifest-ow verplicht OOK als er geen ow data in de aanlevering zit. Zoniet, dan wordt foutcode LVBB1027 afgegeven. - als opdracht-type een van ("validatieOpdracht", "publicatieOpdracht") is en het type aanlevering is AanleveringKennisgeving of als opdracht-type een van ("breekPublicatieAfOpdracht", "valideerGio", "publiceerGio", "valideerCio", "publiceerCio") is dan MAG er geen manifest-ow in de aanlevering zitten. Zoja, dan wordt foutcode LVBB1028 afgegeven. - als opdracht-type een van ("valideerRegelingVersie","registreerRegelingVersie", "valideerDoorleverenRegelingVersie", "doorleverenRegelingVersie") is en het type aanlevering is any, dan is een manifest-bhkv verplicht OOK als er geen ow data in de aanlevering zit. Zoniet, dan wordt foutcode LVBB1037 afgegeven. - als opdracht-type een van ("validatieOpdracht", "publicatieOpdracht","validatieDirecteMutatieOpdracht","directeMutatieOpdracht, "breekPublicatieAfOpdracht", "valideerGio", "publiceerGio", "valideerCio", "publiceerCio") is dan MAG er geen manifest-bhkv in de aanlevering zitten. Zoja, dan wordt foutcode LVBB1038 afgegeven.</v>
          </cell>
          <cell r="L41" t="str">
            <v>LVBB1038</v>
          </cell>
          <cell r="M41" t="str">
            <v>Het bestand manifest-bhkv.xml is niet toegestaan, maar is aanwezig in het gecomprimeerde bestand van de aanlevering</v>
          </cell>
        </row>
        <row r="42">
          <cell r="A42" t="str">
            <v>LVBB1501</v>
          </cell>
          <cell r="B42" t="str">
            <v>[Opdracht- Controleer Inhoud Datum Bekendmaking] Datum bekendmaking %1 heeft niet het formaat JJJJ-MM-DD
OF:
[Opdracht- Controleer Inhoud Datum Bekendmaking] Datum bekendmaking %1 is geen juiste datum
OF:
[Opdracht- Controleer Inhoud Datum Bekendmaking] Datum bekendmaking %1 moet in de toekomst liggen</v>
          </cell>
          <cell r="C42" t="str">
            <v>VP-Opdracht-algemeen.sch</v>
          </cell>
          <cell r="D42" t="str">
            <v>Controleer Inhoud Datum Bekendmaking</v>
          </cell>
          <cell r="L42" t="str">
            <v>LVBB1501</v>
          </cell>
          <cell r="M42" t="str">
            <v>[Opdracht- Controleer Inhoud Datum Bekendmaking] Datum bekendmaking %1 heeft niet het formaat JJJJ-MM-DD
OF:
[Opdracht- Controleer Inhoud Datum Bekendmaking] Datum bekendmaking %1 is geen juiste datum
OF:
[Opdracht- Controleer Inhoud Datum Bekendmaking] Datum bekendmaking %1 moet in de toekomst liggen</v>
          </cell>
        </row>
        <row r="43">
          <cell r="A43" t="str">
            <v>LVBB1502</v>
          </cell>
          <cell r="B43" t="str">
            <v>[AanleveringBesluit - Controleer Inhoud Identificatie] Waarde van type %1 binnen %2 is niet gelijk aan %3
OF:
[Opdracht - Controleer Inhoud Identificatie] Waarde van type %1 binnen %2 is niet gelijk aan %3 of %4</v>
          </cell>
          <cell r="C43" t="str">
            <v>VP-AanleveringBesluit.sch
OF:
VP-Opdracht.sch</v>
          </cell>
          <cell r="D43" t="str">
            <v>Controles AKN aanvullend bill</v>
          </cell>
          <cell r="L43" t="str">
            <v>LVBB1502</v>
          </cell>
          <cell r="M43" t="str">
            <v>[AanleveringBesluit - Controleer Inhoud Identificatie] Waarde van type %1 binnen %2 is niet gelijk aan %3
OF:
[Opdracht - Controleer Inhoud Identificatie] Waarde van type %1 binnen %2 is niet gelijk aan %3 of %4</v>
          </cell>
        </row>
        <row r="44">
          <cell r="A44" t="str">
            <v>LVBB1505</v>
          </cell>
          <cell r="B44" t="str">
            <v>[Controleer Aanwezig Datum Bekendmaking bij Aanwezig Publicatie] Geen datum bekendmaking aanwezig terwijl er wel een publicatie aanwezig is</v>
          </cell>
          <cell r="C44" t="str">
            <v>VP-Opdracht.sch</v>
          </cell>
          <cell r="D44" t="str">
            <v>Controleer Aanwezig Datum Bekendmaking bij Aanwezig Publictaie</v>
          </cell>
          <cell r="L44" t="str">
            <v>LVBB1505</v>
          </cell>
          <cell r="M44" t="str">
            <v>[Controleer Aanwezig Datum Bekendmaking bij Aanwezig Publicatie] Geen datum bekendmaking aanwezig terwijl er wel een publicatie aanwezig is</v>
          </cell>
        </row>
        <row r="45">
          <cell r="A45" t="str">
            <v>LVBB1506</v>
          </cell>
          <cell r="B45" t="str">
            <v>Document gespecificeerd in opdracht niet gevonden : %1</v>
          </cell>
          <cell r="C45" t="str">
            <v>opdracht.xqy</v>
          </cell>
          <cell r="D45" t="str">
            <v>valideer-invoer</v>
          </cell>
          <cell r="E45" t="str">
            <v>Het valideren van mogelijke invoerbestanden</v>
          </cell>
          <cell r="L45" t="str">
            <v>LVBB1506</v>
          </cell>
          <cell r="M45" t="str">
            <v>Document gespecificeerd in opdracht niet gevonden : %1</v>
          </cell>
        </row>
        <row r="46">
          <cell r="A46" t="str">
            <v>LVBB1507</v>
          </cell>
          <cell r="B46" t="str">
            <v>Bestand wel aangeleverd door regisseur maar wordt niet gebruikt : %1
OF:
Bestand wordt wel gebruikt maar niet aangeleverd door regisseur : %1</v>
          </cell>
          <cell r="C46" t="str">
            <v>manifest.xqy</v>
          </cell>
          <cell r="D46" t="str">
            <v>valideer-manifest</v>
          </cell>
          <cell r="E46" t="str">
            <v>Controle of alle bestanden die in de manifesten zijn beschreven ook aanwezig zijn</v>
          </cell>
          <cell r="L46" t="str">
            <v>LVBB1507</v>
          </cell>
          <cell r="M46" t="str">
            <v>Bestand wel aangeleverd door regisseur maar wordt niet gebruikt : %1
OF:
Bestand wordt wel gebruikt maar niet aangeleverd door regisseur : %1</v>
          </cell>
        </row>
        <row r="47">
          <cell r="A47" t="str">
            <v>LVBB1509</v>
          </cell>
          <cell r="B47" t="str">
            <v>Opdracht bestand niet aanwezig</v>
          </cell>
          <cell r="C47" t="str">
            <v>opdracht.xqy</v>
          </cell>
          <cell r="D47" t="str">
            <v>controleer-opdracht-aanwezig</v>
          </cell>
          <cell r="E47" t="str">
            <v>Controleert of het opdracht bestand aanwezig is</v>
          </cell>
          <cell r="L47" t="str">
            <v>LVBB1509</v>
          </cell>
          <cell r="M47" t="str">
            <v>Opdracht bestand niet aanwezig</v>
          </cell>
        </row>
        <row r="48">
          <cell r="A48" t="str">
            <v>LVBB1510</v>
          </cell>
          <cell r="B48" t="str">
            <v>[Controleer Aanwezig IdBevoegdGezag] Geen idBevoegdGezag aanwezig</v>
          </cell>
          <cell r="C48" t="str">
            <v>VP-Opdracht-algemeen.sch</v>
          </cell>
          <cell r="D48" t="str">
            <v>Controleer Aanwezig IdBevoegdGezag en IdAanleveraar</v>
          </cell>
          <cell r="L48" t="str">
            <v>LVBB1510</v>
          </cell>
          <cell r="M48" t="str">
            <v>[Controleer Aanwezig IdBevoegdGezag] Geen idBevoegdGezag aanwezig</v>
          </cell>
        </row>
        <row r="49">
          <cell r="A49" t="str">
            <v>LVBB1511</v>
          </cell>
          <cell r="B49" t="str">
            <v>[Controleer Aanwezig IdAanleveraar] Geen idAanleveraar aanwezig</v>
          </cell>
          <cell r="C49" t="str">
            <v>VP-Opdracht-algemeen.sch</v>
          </cell>
          <cell r="D49" t="str">
            <v>Controleer Aanwezig IdBevoegdGezag en IdAanleveraar</v>
          </cell>
          <cell r="L49" t="str">
            <v>LVBB1511</v>
          </cell>
          <cell r="M49" t="str">
            <v>[Controleer Aanwezig IdAanleveraar] Geen idAanleveraar aanwezig</v>
          </cell>
        </row>
        <row r="50">
          <cell r="A50" t="str">
            <v>LVBB1512</v>
          </cell>
          <cell r="B50" t="str">
            <v>U bent niet gemachtigd</v>
          </cell>
          <cell r="C50" t="str">
            <v>opdracht.xqy</v>
          </cell>
          <cell r="D50" t="str">
            <v>valideer-machtiging</v>
          </cell>
          <cell r="E50" t="str">
            <v>Het valideren van de machtiging (relatie aanleveraar - bevoegd gezag)</v>
          </cell>
          <cell r="L50" t="str">
            <v>LVBB1512</v>
          </cell>
          <cell r="M50" t="str">
            <v>U bent niet gemachtigd</v>
          </cell>
        </row>
        <row r="51">
          <cell r="L51" t="str">
            <v>LVBB1513</v>
          </cell>
          <cell r="M51" t="str">
            <v>[Opdracht- Controleer Inhoud vastgesteldDoor] Waarde van type %1 binnen %2 is niet gelijk aan %3</v>
          </cell>
        </row>
        <row r="52">
          <cell r="A52" t="str">
            <v>LVBB1515</v>
          </cell>
          <cell r="B52" t="str">
            <v>Het aangeboden bestand is geen besluit of een kennisgeving met een geldige schemaversie.</v>
          </cell>
          <cell r="C52" t="str">
            <v>aanlevering.xqy</v>
          </cell>
          <cell r="D52" t="str">
            <v>geef-soort-aanlevering</v>
          </cell>
          <cell r="E52" t="str">
            <v>Geef aan om wat voor soort aanlevering het gaat (besluit of kennisgeving)</v>
          </cell>
          <cell r="L52" t="str">
            <v>LVBB1515</v>
          </cell>
          <cell r="M52" t="str">
            <v>Het aangeboden bestand is geen besluit of een kennisgeving met een geldige schemaversie.</v>
          </cell>
        </row>
        <row r="53">
          <cell r="L53" t="str">
            <v>LVBB1516</v>
          </cell>
          <cell r="M53" t="str">
            <v>[Opdracht- Controleer naam consolidatie] Naam van consolidatie bestand is %1 en daarmee niet gelijk aan consolidaties.xml</v>
          </cell>
        </row>
        <row r="54">
          <cell r="A54" t="str">
            <v>LVBB1517</v>
          </cell>
          <cell r="B54" t="str">
            <v>[AanleveringBesluit - Controleer Inhoud Identificatie Regelingversie] Waarde van type %1 binnen %2 is niet gelijk aan %3
OF:
[AanleveringBesluit - Controleer Inhoud Identificatie Regelingversie] Waarde van type %1 binnen %2 is niet gelijk aan %3
OF:
[AanleveringInformatieObject - Controleer Inhoud Identificatie Regelingversie] Waarde van type %1 binnen %2 is niet gelijk aan %3</v>
          </cell>
          <cell r="C54" t="str">
            <v>VP-AanleveringBesluit-consolidatie.sch
OF:
VP-AanleveringBesluit.sch
OF:
VP-AanleveringIO.sch</v>
          </cell>
          <cell r="D54" t="str">
            <v>Controles AKN aanvullend 'act'
OF:
Controles AKN aanvullend 'act'
OF:
Controles AKN aanvullend 'regdata'</v>
          </cell>
          <cell r="L54" t="str">
            <v>LVBB1517</v>
          </cell>
          <cell r="M54" t="str">
            <v>[AanleveringBesluit - Controleer Inhoud Identificatie Regelingversie] Waarde van type %1 binnen %2 is niet gelijk aan %3
OF:
[AanleveringBesluit - Controleer Inhoud Identificatie Regelingversie] Waarde van type %1 binnen %2 is niet gelijk aan %3
OF:
[AanleveringInformatieObject - Controleer Inhoud Identificatie Regelingversie] Waarde van type %1 binnen %2 is niet gelijk aan %3</v>
          </cell>
        </row>
        <row r="55">
          <cell r="A55" t="str">
            <v>LVBB1518</v>
          </cell>
          <cell r="B55" t="str">
            <v>[Gml - Controleer Inhoud Identificatie] Waarde van type %1 binnen %2 is niet gelijk aan %3</v>
          </cell>
          <cell r="C55" t="str">
            <v>VP-Geometrie.sch</v>
          </cell>
          <cell r="L55" t="str">
            <v>LVBB1518</v>
          </cell>
          <cell r="M55" t="str">
            <v>[Gml - Controleer Inhoud Identificatie] Waarde van type %1 binnen %2 is niet gelijk aan %3</v>
          </cell>
        </row>
        <row r="56">
          <cell r="A56" t="str">
            <v>LVBB1550</v>
          </cell>
          <cell r="B56" t="str">
            <v>Opdracht bestand niet aanwezig bij afbreken voor oin %1 en id-levering %2</v>
          </cell>
          <cell r="C56" t="str">
            <v>afbreken.xqy</v>
          </cell>
          <cell r="D56" t="str">
            <v>controleer-opdracht-bestaat</v>
          </cell>
          <cell r="E56" t="str">
            <v>Controleer of de opdracht bestaat</v>
          </cell>
          <cell r="L56" t="str">
            <v>LVBB1550</v>
          </cell>
          <cell r="M56" t="str">
            <v>Opdracht bestand niet aanwezig bij afbreken voor oin %1 en id-levering %2</v>
          </cell>
        </row>
        <row r="57">
          <cell r="A57" t="str">
            <v>LVBB1551</v>
          </cell>
          <cell r="B57" t="str">
            <v>Geen besluit, kennisgeving of versie kunnen vinden met AKN identificatie : %1</v>
          </cell>
          <cell r="C57" t="str">
            <v>verwijderen.xqy</v>
          </cell>
          <cell r="D57" t="str">
            <v>controleer-type-aanlevering
OF:
controleer-uri-aanlevering</v>
          </cell>
          <cell r="E57" t="str">
            <v>Controleert of het soort aanlevering bij een besluit, kennisgeving of regelingversie hoort
OF:
Controleert of de uri bij de aanlevering bestaat</v>
          </cell>
          <cell r="L57" t="str">
            <v>LVBB1551</v>
          </cell>
          <cell r="M57" t="str">
            <v>Geen besluit, kennisgeving of versie kunnen vinden met AKN identificatie : %1</v>
          </cell>
        </row>
        <row r="58">
          <cell r="A58" t="str">
            <v>LVBB1553</v>
          </cell>
          <cell r="B58" t="str">
            <v>Datum bekendmaking %1 bij besluit met oin %2 en idlevering %3 is reeds geweest</v>
          </cell>
          <cell r="C58" t="str">
            <v>afbreken.xqy</v>
          </cell>
          <cell r="D58" t="str">
            <v>check-datum-bekendmaking-reeds-geweest</v>
          </cell>
          <cell r="E58" t="str">
            <v>Controleert of de publicatie-datum in de toekomst ligt</v>
          </cell>
          <cell r="L58" t="str">
            <v>LVBB1553</v>
          </cell>
          <cell r="M58" t="str">
            <v>Datum bekendmaking %1 bij besluit met oin %2 en idlevering %3 is reeds geweest</v>
          </cell>
        </row>
        <row r="59">
          <cell r="A59" t="str">
            <v>LVBB1554</v>
          </cell>
          <cell r="B59" t="str">
            <v>Het besluit van OIN %1 met idlevering %2 is in afwachting om afgebroken te worden, hierdoor is het onmogelijk om een tweede afbreekopdracht te verwerken voor besluit met id: %3.</v>
          </cell>
          <cell r="C59" t="str">
            <v>afbreken.xqy</v>
          </cell>
          <cell r="D59" t="str">
            <v>check-aanlevering-reeds-gereserveerd</v>
          </cell>
          <cell r="E59" t="str">
            <v>Controleert of het besluit of kennisgeving in afwachting is van een antwoord voor het wel of niet afbreken</v>
          </cell>
          <cell r="L59" t="str">
            <v>LVBB1554</v>
          </cell>
          <cell r="M59" t="str">
            <v>Het besluit van OIN %1 met idLevering %2 is in afwachting om afgebroken te worden, hierdoor is het onmogelijk om een tweede afbreekopdracht te verwerken voor besluit met id: %3.</v>
          </cell>
        </row>
        <row r="60">
          <cell r="A60" t="str">
            <v>LVBB1555</v>
          </cell>
          <cell r="B60" t="str">
            <v>Besluit bij oin %1 en idlevering %2 is al gepubliceerd</v>
          </cell>
          <cell r="C60" t="str">
            <v>afbreken.xqy</v>
          </cell>
          <cell r="D60" t="str">
            <v>check-aanlevering-reeds-gepubliceerd</v>
          </cell>
          <cell r="E60" t="str">
            <v>Controleert of het besluit of kennisgeving reeds gepubliceerd is</v>
          </cell>
          <cell r="L60" t="str">
            <v>LVBB1555</v>
          </cell>
          <cell r="M60" t="str">
            <v>Besluit bij oin %1 en idlevering %2 is al gepubliceerd</v>
          </cell>
        </row>
        <row r="61">
          <cell r="A61" t="str">
            <v>LVBB1556</v>
          </cell>
          <cell r="B61" t="str">
            <v>Versie met akn %1 is is al gepubliceerd</v>
          </cell>
          <cell r="C61" t="str">
            <v>afbreken.xqy</v>
          </cell>
          <cell r="D61" t="str">
            <v>check-versie-reeds-gepubliceerd</v>
          </cell>
          <cell r="E61" t="str">
            <v>Controleert of een versie al gepubliceerd is</v>
          </cell>
          <cell r="L61" t="str">
            <v>LVBB1556</v>
          </cell>
          <cell r="M61" t="str">
            <v>Versie met akn %1 is is al gepubliceerd</v>
          </cell>
        </row>
        <row r="62">
          <cell r="A62" t="str">
            <v>LVBB1557</v>
          </cell>
          <cell r="B62" t="str">
            <v>Informatie-object met join-id %1 is is al gepubliceerd</v>
          </cell>
          <cell r="C62" t="str">
            <v>afbreken.xqy</v>
          </cell>
          <cell r="D62" t="str">
            <v>check-ios-reeds-gepubliceerd</v>
          </cell>
          <cell r="E62" t="str">
            <v>Controleert of er informatie-objecten al gepublieerd zijn</v>
          </cell>
          <cell r="L62" t="str">
            <v>LVBB1557</v>
          </cell>
          <cell r="M62" t="str">
            <v>Informatie-object met join-id %1 is is al gepubliceerd</v>
          </cell>
        </row>
        <row r="63">
          <cell r="A63" t="str">
            <v>LVBB1558</v>
          </cell>
          <cell r="B63" t="str">
            <v>De volgende versie(s) dienen als was-versie in een ander besluit : %1</v>
          </cell>
          <cell r="C63" t="str">
            <v>afbreken.xqy</v>
          </cell>
          <cell r="D63" t="str">
            <v>check-versie-als-basis-voor-mutatie</v>
          </cell>
          <cell r="E63" t="str">
            <v>Controleert of de regelingversie dient als was-versie voor een andere regelingversie</v>
          </cell>
          <cell r="L63" t="str">
            <v>LVBB1558</v>
          </cell>
          <cell r="M63" t="str">
            <v>De volgende versie(s) dienen als was-versie in een ander besluit : %1</v>
          </cell>
        </row>
        <row r="64">
          <cell r="A64" t="str">
            <v>LVBB1559</v>
          </cell>
          <cell r="B64" t="str">
            <v>Bestand met consolidatie-procedurestappen bij besluit met oin %1 en idlevering %2 is in afwachting om wel of niet afgebroken te mogen worden</v>
          </cell>
          <cell r="C64" t="str">
            <v>afbreken.xqy</v>
          </cell>
          <cell r="D64" t="str">
            <v>check-procedurestappen-reeds-gereserveerd</v>
          </cell>
          <cell r="E64" t="str">
            <v>Controleert of het bestand met consolidatie-procedurestappen bij een besluit of kennisgeving in afwachting is van een antwoord voor het wel of niet afbreken</v>
          </cell>
          <cell r="L64" t="str">
            <v>LVBB1559</v>
          </cell>
          <cell r="M64" t="str">
            <v>Bestand met consolidatie-procedurestappen bij besluit met oin %1 en idlevering %2 is in afwachting om wel of niet afgebroken te mogen worden</v>
          </cell>
        </row>
        <row r="65">
          <cell r="A65" t="str">
            <v>LVBB1560</v>
          </cell>
          <cell r="B65" t="str">
            <v xml:space="preserve">Het besluit van OIN %1 met idLevering %2 heeft een of meerdere kennisgevingen, waardoor het niet afgebroken kan worden. Breek eerst de kennisgeving(en) af. </v>
          </cell>
          <cell r="C65" t="str">
            <v>afbreken.xqy</v>
          </cell>
          <cell r="D65" t="str">
            <v>check-procedurestappen-consolidatie</v>
          </cell>
          <cell r="E65" t="str">
            <v>Controleert of de laatste consolidatie van procedurestappen bij deze aanlevering hoort</v>
          </cell>
          <cell r="L65" t="str">
            <v>LVBB1560</v>
          </cell>
          <cell r="M65" t="str">
            <v xml:space="preserve">Het besluit van OIN %1 met idLevering %2 heeft een of meerdere kennisgevingen, waardoor het niet afgebroken kan worden. Breek eerst de kennisgeving(en) af. </v>
          </cell>
        </row>
        <row r="66">
          <cell r="A66" t="str">
            <v>LVBB1561</v>
          </cell>
          <cell r="B66" t="str">
            <v>Besluit met oin %1 en idlevering %2 bevat een geometrie met geo-id %3 van waaruit wordt verwezen door een in een ander besluit vastgestelde regelingversie %4</v>
          </cell>
          <cell r="C66" t="str">
            <v>afbreken.xqy</v>
          </cell>
          <cell r="D66" t="str">
            <v>controleer-gml-ids-in-regelingversies</v>
          </cell>
          <cell r="E66" t="str">
            <v>Controleert of er regelingversies zijn buiten het besluit, die verwijzen naar en gml-id</v>
          </cell>
          <cell r="L66" t="str">
            <v>LVBB1561</v>
          </cell>
          <cell r="M66" t="str">
            <v>Besluit met oin %1 en idlevering %2 bevat een geometrie met geo-id %3 van waaruit wordt verwezen door een in een ander besluit vastgestelde regelingversie %4</v>
          </cell>
        </row>
        <row r="67">
          <cell r="A67" t="str">
            <v>LVBB1562</v>
          </cell>
          <cell r="B67" t="str">
            <v>Versie met akn %1 hoort bij een besluit en kan daardoor niet afgebroken worden</v>
          </cell>
          <cell r="C67" t="str">
            <v>afbreken.xqy</v>
          </cell>
          <cell r="D67" t="str">
            <v>check-regelingversie-heeft-geen-besluit</v>
          </cell>
          <cell r="E67" t="str">
            <v>Controleert of er geen besluit aanwezig is bij een regelingversie Als dat zo is is de regelingversie via een consolidatie aangeboden en zou het nog afgebroken mogen worden</v>
          </cell>
          <cell r="L67" t="str">
            <v>LVBB1562</v>
          </cell>
          <cell r="M67" t="str">
            <v>Versie met akn %1 hoort bij een besluit en kan daardoor niet afgebroken worden</v>
          </cell>
        </row>
        <row r="68">
          <cell r="A68" t="str">
            <v>LVBB1563</v>
          </cell>
          <cell r="B68" t="str">
            <v>Om de opdracht voor het vaststellen van het besluit dat leidt tot regelingversie %1 af te mogen breken, moet vanuit de tijdstempels van het besluit de juridisch-werkend-vanaf-datum nog niet zijn ingegaan. Het besluit is juridisch werkend vanaf %2 en vandaag is een latere datum, waardoor het besluit niet kan worden afgebroken.</v>
          </cell>
          <cell r="C68" t="str">
            <v>afbreken.xqy</v>
          </cell>
          <cell r="D68" t="str">
            <v>check-versie-jwv-datum-reeds-geweest</v>
          </cell>
          <cell r="E68" t="str">
            <v>Controleert of bij de regelingversie de datum juridisch-werkend-vanaf in de toekomst ligt of leeg is</v>
          </cell>
          <cell r="L68" t="str">
            <v>LVBB1563</v>
          </cell>
          <cell r="M68" t="str">
            <v>Om de opdracht voor het vaststellen van het besluit dat leidt tot regelingversie %1 af te mogen breken, moet vanuit de tijdstempels van het besluit de juridisch-werkend-vanaf-datum nog niet zijn ingegaan. Het besluit is juridisch werkend vanaf %2 en vandaag is een latere datum, waardoor het besluit niet kan worden afgebroken.</v>
          </cell>
        </row>
        <row r="69">
          <cell r="A69" t="str">
            <v>LVBB1564</v>
          </cell>
          <cell r="B69" t="str">
            <v>Het informatieobject %1 is juridisch werkend vanaf %2 en vandaag is een latere datum, waardoor de opdracht waarmee het informatieobject wordt vastgesteld niet kan worden afgebroken.</v>
          </cell>
          <cell r="C69" t="str">
            <v>afbreken.xqy</v>
          </cell>
          <cell r="D69" t="str">
            <v>check-io-jwv-datum-reeds-geweest</v>
          </cell>
          <cell r="E69" t="str">
            <v>Controleert of bij het informatie-object de datum juridisch-werkend-vanaf in de toekomst ligt of leeg is</v>
          </cell>
          <cell r="L69" t="str">
            <v>LVBB1564</v>
          </cell>
          <cell r="M69" t="str">
            <v>Het informatieobject %1 is juridisch werkend vanaf %2 en vandaag is een latere datum, waardoor de opdracht waarmee het informatieobject wordt vastgesteld niet kan worden afgebroken.</v>
          </cell>
        </row>
        <row r="70">
          <cell r="A70" t="str">
            <v>LVBB1565</v>
          </cell>
          <cell r="B70" t="str">
            <v>De volgende cio(s) dienen als was-versie in een ander besluit : %1</v>
          </cell>
          <cell r="C70" t="str">
            <v>afbreken.xqy</v>
          </cell>
          <cell r="D70" t="str">
            <v>check-cio-als-basis-voor-mutatie</v>
          </cell>
          <cell r="E70" t="str">
            <v>Controleert of de cio dient als was-versie voor een andere cio</v>
          </cell>
        </row>
        <row r="71">
          <cell r="A71" t="str">
            <v>LVBB1566</v>
          </cell>
          <cell r="B71" t="str">
            <v>Regeling %1 is ingetrokken door een ander besluit</v>
          </cell>
          <cell r="C71" t="str">
            <v>afbreken.xqy</v>
          </cell>
          <cell r="D71" t="str">
            <v>check-regelingen-niet-ingetrokken</v>
          </cell>
          <cell r="E71" t="str">
            <v>Controleert of er regelingen ingetrokken zijn via een ander besluit</v>
          </cell>
        </row>
        <row r="72">
          <cell r="A72" t="str">
            <v>LVBB1567</v>
          </cell>
          <cell r="B72" t="str">
            <v>Regeling %1 dient als hoofdregeling voor een regeling tijdelijk dat vastgesteld is in een ander besluit</v>
          </cell>
          <cell r="C72" t="str">
            <v>afbreken.xqy</v>
          </cell>
          <cell r="D72" t="str">
            <v>check-regelingen-geen-tijdelijk-deel-van</v>
          </cell>
          <cell r="E72" t="str">
            <v>Controleert of er regelingen zijn, die als hoofdregeling dienen voor een regeling in een ander besluit</v>
          </cell>
        </row>
        <row r="73">
          <cell r="A73" t="str">
            <v>LVBB1600</v>
          </cell>
          <cell r="B73" t="str">
            <v>Een directeMutatie kan alleen in het geval dat het besluit al is gepubliceerd, de directeMutatie op doel %1 en regeling(en) %2 kan niet, omdat er geen besluit is gepubliceerd met deze gegevens.</v>
          </cell>
          <cell r="C73" t="str">
            <v>doelen.xqy</v>
          </cell>
          <cell r="D73" t="str">
            <v>check-informatie-objecten-bij-doel
OF:
check-versies-bij-doel</v>
          </cell>
          <cell r="E73" t="str">
            <v>Controleert of er informatie-object versies bij het doel zijn die gepubliceerd zijn
OF:
Controleert of er regelingversies bij het doel zijn die gepubliceerd zijn, zoniet wordten informatie-object versies gechecked</v>
          </cell>
          <cell r="L73" t="str">
            <v>LVBB1600</v>
          </cell>
          <cell r="M73" t="str">
            <v>Een directeMutatie kan alleen in het geval dat het besluit al is gepubliceerd, de directeMutatie op doel %1 en regeling %2 kan niet, omdat er geen besluit is gepubliceerd met deze gegevens.</v>
          </cell>
        </row>
        <row r="74">
          <cell r="A74" t="str">
            <v>LVBB2002</v>
          </cell>
          <cell r="B74" t="str">
            <v>Geen validatie kunnen uitvoeren o.b.v conform profiel %1</v>
          </cell>
          <cell r="C74" t="str">
            <v>validation.xqy</v>
          </cell>
          <cell r="D74" t="str">
            <v>valideer-validatieplan-met-profiel</v>
          </cell>
          <cell r="E74" t="str">
            <v>Het uitvoeren van een validatieplan voor een gml met een profiel</v>
          </cell>
          <cell r="L74" t="str">
            <v>LVBB2002</v>
          </cell>
          <cell r="M74" t="str">
            <v>Geen validatie kunnen uitvoeren o.b.v conform profiel %1</v>
          </cell>
        </row>
        <row r="75">
          <cell r="A75" t="str">
            <v>LVBB2003</v>
          </cell>
          <cell r="B75" t="str">
            <v>Fouten in schema bij AanleveringBesluit
OF:
Fouten in schema bij AanleveringKennisgeving</v>
          </cell>
          <cell r="C75" t="str">
            <v>manifest.xml</v>
          </cell>
          <cell r="L75" t="str">
            <v>LVBB2003</v>
          </cell>
          <cell r="M75" t="str">
            <v>Fouten in schema bij AanleveringBesluit
OF:
Fouten in schema bij AanleveringKennisgeving</v>
          </cell>
        </row>
        <row r="76">
          <cell r="A76" t="str">
            <v>LVBB2004</v>
          </cell>
          <cell r="B76" t="str">
            <v>Geen conformProfiel aanwezig voor versie %1</v>
          </cell>
          <cell r="C76" t="str">
            <v>mutaties.xqy</v>
          </cell>
          <cell r="D76" t="str">
            <v>controleer-leeg-conform-profiel</v>
          </cell>
          <cell r="E76" t="str">
            <v>Controleert of het conform-profiel binnen de metadata van de regelingversie gevuld is</v>
          </cell>
          <cell r="L76" t="str">
            <v>LVBB2004</v>
          </cell>
          <cell r="M76" t="str">
            <v>Geen conformProfiel aanwezig voor versie %1</v>
          </cell>
        </row>
        <row r="77">
          <cell r="A77" t="str">
            <v>LVBB2008</v>
          </cell>
          <cell r="B77" t="str">
            <v>%1 Waarde van eerste string %2 binnen %3 is niet gelijk aan %4</v>
          </cell>
          <cell r="C77" t="str">
            <v>common.xsl</v>
          </cell>
          <cell r="D77" t="str">
            <v>Algemene controles t.b.v akn en join</v>
          </cell>
          <cell r="L77" t="str">
            <v>LVBB2008</v>
          </cell>
          <cell r="M77" t="str">
            <v>%1 Waarde van eerste string %2 binnen %3 is niet gelijk aan %4</v>
          </cell>
        </row>
        <row r="78">
          <cell r="A78" t="str">
            <v>LVBB2009</v>
          </cell>
          <cell r="B78" t="str">
            <v>%1 Waarde van tweede string %2 binnen %3 is niet gelijk aan een waarde binnen %4</v>
          </cell>
          <cell r="C78" t="str">
            <v>common.xsl</v>
          </cell>
          <cell r="D78" t="str">
            <v>Algemene controles t.b.v akn en join</v>
          </cell>
          <cell r="L78" t="str">
            <v>LVBB2009</v>
          </cell>
          <cell r="M78" t="str">
            <v>%1 Waarde van tweede string %2 binnen %3 is niet gelijk aan een waarde binnen %4</v>
          </cell>
        </row>
        <row r="79">
          <cell r="A79" t="str">
            <v>LVBB2010</v>
          </cell>
          <cell r="B79" t="str">
            <v>%1 Waarde van derde string %2 binnen %3 is niet gelijk aan een waarde binnen %4</v>
          </cell>
          <cell r="C79" t="str">
            <v>common.xsl</v>
          </cell>
          <cell r="D79" t="str">
            <v>Algemene controles t.b.v akn en join</v>
          </cell>
          <cell r="L79" t="str">
            <v>LVBB2010</v>
          </cell>
          <cell r="M79" t="str">
            <v>%1 Waarde van derde string %2 binnen %3 is niet gelijk aan een waarde binnen %4</v>
          </cell>
        </row>
        <row r="80">
          <cell r="A80" t="str">
            <v>LVBB2011</v>
          </cell>
          <cell r="B80" t="str">
            <v>%1 Waarde van tweede string %2 binnen %3 is niet gelijk aan id</v>
          </cell>
          <cell r="C80" t="str">
            <v>common.xsl</v>
          </cell>
          <cell r="D80" t="str">
            <v>Algemene controles t.b.v akn en join</v>
          </cell>
          <cell r="L80" t="str">
            <v>LVBB2011</v>
          </cell>
          <cell r="M80" t="str">
            <v>%1 Waarde van tweede string %2 binnen %3 is niet gelijk aan id</v>
          </cell>
        </row>
        <row r="81">
          <cell r="A81" t="str">
            <v>LVBB2012</v>
          </cell>
          <cell r="B81" t="str">
            <v>%1 Waarde van derde string %2 binnen %3 is niet gelijk aan een waarde binnen %4</v>
          </cell>
          <cell r="C81" t="str">
            <v>common.xsl</v>
          </cell>
          <cell r="D81" t="str">
            <v>Algemene controles t.b.v akn en join</v>
          </cell>
          <cell r="L81" t="str">
            <v>LVBB2012</v>
          </cell>
          <cell r="M81" t="str">
            <v>%1 Waarde van derde string %2 binnen %3 is niet gelijk aan een waarde binnen %4</v>
          </cell>
        </row>
        <row r="82">
          <cell r="A82" t="str">
            <v>LVBB2013</v>
          </cell>
          <cell r="B82" t="str">
            <v>%1 Waarde van %2-datum %3 binnen %4 heeft een lengte ongelijk aan 4 of 10
OF:
%1 Waarde van %2-datum %3 binnen %4 is geen juiste datum
OF:
%1 Waarde van %2-datum %3 binnen %4 is niet numeriek</v>
          </cell>
          <cell r="C82" t="str">
            <v>common.xsl</v>
          </cell>
          <cell r="D82" t="str">
            <v>Algemene controles t.b.v akn en join</v>
          </cell>
          <cell r="L82" t="str">
            <v>LVBB2013</v>
          </cell>
          <cell r="M82" t="str">
            <v>%1 Waarde van %2-datum %3 binnen %4 heeft een lengte ongelijk aan 4 of 10
OF:
%1 Waarde van %2-datum %3 binnen %4 is geen juiste datum
OF:
%1 Waarde van %2-datum %3 binnen %4 is niet numeriek</v>
          </cell>
        </row>
        <row r="83">
          <cell r="A83" t="str">
            <v>LVBB2015</v>
          </cell>
          <cell r="B83" t="str">
            <v>%1 Waarde van expressie-datum %2 binnen %3 moet hetzelfde zijn of later als datum werk %4</v>
          </cell>
          <cell r="C83" t="str">
            <v>common.xsl</v>
          </cell>
          <cell r="D83" t="str">
            <v>Algemene controles t.b.v akn en join</v>
          </cell>
          <cell r="L83" t="str">
            <v>LVBB2015</v>
          </cell>
          <cell r="M83" t="str">
            <v>%1 Waarde van expressie-datum %2 binnen %3 moet hetzelfde zijn of later als datum werk %4</v>
          </cell>
        </row>
        <row r="84">
          <cell r="A84" t="str">
            <v>LVBB2016</v>
          </cell>
          <cell r="B84" t="str">
            <v>%1 Waarde van taal %2 binnen van %3 is niet gelijk aan een waarde binnen %4</v>
          </cell>
          <cell r="C84" t="str">
            <v>common.xsl</v>
          </cell>
          <cell r="D84" t="str">
            <v>Algemene controles t.b.v akn en join</v>
          </cell>
          <cell r="L84" t="str">
            <v>LVBB2016</v>
          </cell>
          <cell r="M84" t="str">
            <v>%1 Waarde van taal %2 binnen van %3 is niet gelijk aan een waarde binnen %4</v>
          </cell>
        </row>
        <row r="85">
          <cell r="A85" t="str">
            <v>LVBB2017</v>
          </cell>
          <cell r="B85" t="str">
            <v>%1 Waarde %2 mag geen punt bevatten'))</v>
          </cell>
          <cell r="C85" t="str">
            <v>common.xsl</v>
          </cell>
          <cell r="D85" t="str">
            <v>Algemene controles t.b.v akn en join</v>
          </cell>
          <cell r="L85" t="str">
            <v>LVBB2017</v>
          </cell>
          <cell r="M85" t="str">
            <v>%1 Waarde %2 mag geen punt bevatten'))</v>
          </cell>
        </row>
        <row r="86">
          <cell r="A86" t="str">
            <v>LVBB2019</v>
          </cell>
          <cell r="B86" t="str">
            <v>%1 Expressie %2 bevat geen 7 delen vooraf gegaan door een '/' gevolgd door een deel dat vooraf gaat met '@'</v>
          </cell>
          <cell r="C86" t="str">
            <v>common.xsl</v>
          </cell>
          <cell r="D86" t="str">
            <v>Algemene controles t.b.v akn en join</v>
          </cell>
          <cell r="L86" t="str">
            <v>LVBB2019</v>
          </cell>
          <cell r="M86" t="str">
            <v>%1 Expressie %2 bevat geen 7 delen vooraf gegaan door een '/' gevolgd door een deel dat vooraf gaat met '@'</v>
          </cell>
        </row>
        <row r="87">
          <cell r="A87" t="str">
            <v>LVBB2020</v>
          </cell>
          <cell r="B87" t="str">
            <v>%1 Waarde van zevende string %2 binnen %3 voldoet niet aan de reguliere expressie '[a-zA-Z0-9][a-zA-Z0-9\_\-]*'</v>
          </cell>
          <cell r="C87" t="str">
            <v>common.xsl</v>
          </cell>
          <cell r="D87" t="str">
            <v>Algemene controles t.b.v akn en join</v>
          </cell>
          <cell r="L87" t="str">
            <v>LVBB2020</v>
          </cell>
          <cell r="M87" t="str">
            <v>%1 Waarde van zevende string %2 binnen %3 voldoet niet aan de reguliere expressie '[a-zA-Z0-9][a-zA-Z0-9\_\-]*'</v>
          </cell>
        </row>
        <row r="88">
          <cell r="A88" t="str">
            <v>LVBB2021</v>
          </cell>
          <cell r="B88" t="str">
            <v>%1 Waarde van zevende string %2 binnen %3 is langer dan 128 tekens</v>
          </cell>
          <cell r="C88" t="str">
            <v>common.xsl</v>
          </cell>
          <cell r="D88" t="str">
            <v>Algemene controles t.b.v akn en join</v>
          </cell>
          <cell r="L88" t="str">
            <v>LVBB2021</v>
          </cell>
          <cell r="M88" t="str">
            <v>%1 Waarde van zevende string %2 binnen %3 is langer dan 128 tekens</v>
          </cell>
        </row>
        <row r="89">
          <cell r="A89" t="str">
            <v>LVBB2022</v>
          </cell>
          <cell r="B89" t="str">
            <v>%1 Waarde van publicatie %2 binnen %3 is niet gelijk aan een waarde binnen %4</v>
          </cell>
          <cell r="C89" t="str">
            <v>common.xsl</v>
          </cell>
          <cell r="D89" t="str">
            <v>Algemene controles t.b.v akn en join</v>
          </cell>
          <cell r="L89" t="str">
            <v>LVBB2022</v>
          </cell>
          <cell r="M89" t="str">
            <v>%1 Waarde van publicatie %2 binnen %3 is niet gelijk aan een waarde binnen %4</v>
          </cell>
        </row>
        <row r="90">
          <cell r="A90" t="str">
            <v>LVBB2501</v>
          </cell>
          <cell r="B90" t="str">
            <v>Geen domein manifest aanwezig</v>
          </cell>
          <cell r="C90" t="str">
            <v>domeinmanifest.xqy</v>
          </cell>
          <cell r="D90" t="str">
            <v>opslaan-ow-data
OF:
valideer-ow-data</v>
          </cell>
          <cell r="E90" t="str">
            <v>Opslaan van de ow data
OF:
Valideert de meegeleverde ow data (ow manifest en ow bestanden)</v>
          </cell>
          <cell r="L90" t="str">
            <v>LVBB2501</v>
          </cell>
          <cell r="M90" t="str">
            <v>Geen domein manifest aanwezig</v>
          </cell>
        </row>
        <row r="91">
          <cell r="A91" t="str">
            <v>LVBB2502</v>
          </cell>
          <cell r="B91" t="str">
            <v>Geen doel aanwezig in domein manifest</v>
          </cell>
          <cell r="C91" t="str">
            <v>manifest-bhkv.xqy</v>
          </cell>
          <cell r="D91" t="str">
            <v>valideer-manifest-bhkv-obv-invoer</v>
          </cell>
          <cell r="E91" t="str">
            <v>Valideert het manifest-bhkv (manifest-bhkv en bestanden) zonder schema / schematron en louter obv de door de regisseur aangeleverde bestanden</v>
          </cell>
          <cell r="L91" t="str">
            <v>LVBB2502</v>
          </cell>
          <cell r="M91" t="str">
            <v>Geen doel aanwezig in domein manifest</v>
          </cell>
        </row>
        <row r="92">
          <cell r="A92" t="str">
            <v>LVBB2503</v>
          </cell>
          <cell r="B92" t="str">
            <v>Doel %1 genoemd in domein manifest bestaat niet</v>
          </cell>
          <cell r="C92" t="str">
            <v>domeinmanifest.xqy</v>
          </cell>
          <cell r="D92" t="str">
            <v>valideer-ow-data-obv-invoer
OF:
valideer-ow-data</v>
          </cell>
          <cell r="E92" t="str">
            <v>Valideert de meegeleverde ow data (ow manifest en ow bestanden) zonder schema / schematron en louter obv de door de regisseur aangeleverde bestanden
OF:
Valideert de meegeleverde ow data (ow manifest en ow bestanden)</v>
          </cell>
          <cell r="L92" t="str">
            <v>LVBB2503</v>
          </cell>
          <cell r="M92" t="str">
            <v>Doel %1 genoemd in domein manifest bestaat niet</v>
          </cell>
        </row>
        <row r="93">
          <cell r="A93" t="str">
            <v>LVBB2504</v>
          </cell>
          <cell r="B93" t="str">
            <v>Bij doel %1 zijn de volgende bestand(en) in domein manifest niet meegeleverd : %2</v>
          </cell>
          <cell r="C93" t="str">
            <v>domeinmanifest.xqy</v>
          </cell>
          <cell r="D93" t="str">
            <v>opslaan-ow-data
OF:
valideer-ow-data-obv-invoer
OF:
valideer-ow-data</v>
          </cell>
          <cell r="E93" t="str">
            <v>Opslaan van de ow data
OF:
Valideert de meegeleverde ow data (ow manifest en ow bestanden) zonder schema / schematron en louter obv de door de regisseur aangeleverde bestanden
OF:
Valideert de meegeleverde ow data (ow manifest en ow bestanden)</v>
          </cell>
          <cell r="L93" t="str">
            <v>LVBB2504</v>
          </cell>
          <cell r="M93" t="str">
            <v>Bij doel %1 zijn de volgende bestand(en) in domein manifest niet meegeleverd : %2</v>
          </cell>
        </row>
        <row r="94">
          <cell r="A94" t="str">
            <v>LVBB2505</v>
          </cell>
          <cell r="B94" t="str">
            <v>In de aanlevering is er een relatie tussen doel %1 en regeling %2 maar deze relatie is niet aanwezig in domein manifest</v>
          </cell>
          <cell r="C94" t="str">
            <v>domeinmanifest.xqy</v>
          </cell>
          <cell r="D94" t="str">
            <v>valideer-ow-data-obv-invoer
OF:
valideer-ow-data</v>
          </cell>
          <cell r="E94" t="str">
            <v>Valideert de meegeleverde ow data (ow manifest en ow bestanden) zonder schema / schematron en louter obv de door de regisseur aangeleverde bestanden
OF:
Valideert de meegeleverde ow data (ow manifest en ow bestanden)</v>
          </cell>
          <cell r="L94" t="str">
            <v>LVBB2505</v>
          </cell>
          <cell r="M94" t="str">
            <v>In de aanlevering is er een relatie tussen doel %1 en regeling %2 maar deze relatie is niet aanwezig in domein manifest</v>
          </cell>
        </row>
        <row r="95">
          <cell r="A95" t="str">
            <v>LVBB2511</v>
          </cell>
          <cell r="B95" t="str">
            <v>Geen manifest-bhkv aanwezig</v>
          </cell>
          <cell r="C95" t="str">
            <v>manifest-bhkv.xqy</v>
          </cell>
          <cell r="D95" t="str">
            <v>valideer-manifest-bhkv</v>
          </cell>
          <cell r="E95" t="str">
            <v>Valideert het manifest-bhkv (manifest-bhkv en bestanden)</v>
          </cell>
          <cell r="L95" t="str">
            <v>LVBB2511</v>
          </cell>
          <cell r="M95" t="str">
            <v>Geen manifest-bhkv aanwezig</v>
          </cell>
        </row>
        <row r="96">
          <cell r="A96" t="str">
            <v>LVBB2512</v>
          </cell>
          <cell r="B96" t="str">
            <v>Geen doel aanwezig in manifest-bhkv</v>
          </cell>
          <cell r="C96" t="str">
            <v>manifest-bhkv.xqy</v>
          </cell>
          <cell r="D96" t="str">
            <v>valideer-manifest-bhkv</v>
          </cell>
          <cell r="E96" t="str">
            <v>Valideert het manifest-bhkv (manifest-bhkv en bestanden)</v>
          </cell>
          <cell r="L96" t="str">
            <v>LVBB2512</v>
          </cell>
          <cell r="M96" t="str">
            <v>Geen doel aanwezig in manifest-bhkv</v>
          </cell>
        </row>
        <row r="97">
          <cell r="A97" t="str">
            <v>LVBB2513</v>
          </cell>
          <cell r="B97" t="str">
            <v>Doel %1 genoemd in manifest-bhkv bestaat niet</v>
          </cell>
          <cell r="C97" t="str">
            <v>manifest-bhkv.xqy</v>
          </cell>
          <cell r="D97" t="str">
            <v>valideer-manifest-bhkv-obv-invoer
OF:
valideer-manifest-bhkv</v>
          </cell>
          <cell r="E97" t="str">
            <v>Valideert het manifest-bhkv (manifest-bhkv en bestanden) zonder schema / schematron en louter obv de door de regisseur aangeleverde bestanden
OF:
Valideert het manifest-bhkv (manifest-bhkv en bestanden)</v>
          </cell>
          <cell r="L97" t="str">
            <v>LVBB2513</v>
          </cell>
          <cell r="M97" t="str">
            <v>Doel %1 genoemd in manifest-bhkv bestaat niet</v>
          </cell>
        </row>
        <row r="98">
          <cell r="A98" t="str">
            <v>LVBB2514</v>
          </cell>
          <cell r="B98" t="str">
            <v>Bij doel %1 zijn de volgende bestand(en) in manifest-bhkv niet meegeleverd : %2</v>
          </cell>
          <cell r="C98" t="str">
            <v>manifest-bhkv.xqy</v>
          </cell>
          <cell r="D98" t="str">
            <v>valideer-manifest-bhkv-obv-invoer
OF:
valideer-manifest-bhkv</v>
          </cell>
          <cell r="E98" t="str">
            <v>Valideert het manifest-bhkv (manifest-bhkv en bestanden) zonder schema / schematron en louter obv de door de regisseur aangeleverde bestanden
OF:
Valideert het manifest-bhkv (manifest-bhkv en bestanden)</v>
          </cell>
          <cell r="L98" t="str">
            <v>LVBB2514</v>
          </cell>
          <cell r="M98" t="str">
            <v>Bij doel %1 zijn de volgende bestand(en) in manifest-bhkv niet meegeleverd : %2</v>
          </cell>
        </row>
        <row r="99">
          <cell r="A99" t="str">
            <v>LVBB2515</v>
          </cell>
          <cell r="B99" t="str">
            <v>In de aanlevering is er een relatie tussen doel %1 en regeling %2 maar deze relatie is niet aanwezig in manifest-bhkv</v>
          </cell>
          <cell r="C99" t="str">
            <v>manifest-bhkv.xqy</v>
          </cell>
          <cell r="D99" t="str">
            <v>valideer-manifest-bhkv-obv-invoer
OF:
valideer-manifest-bhkv</v>
          </cell>
          <cell r="E99" t="str">
            <v>Valideert het manifest-bhkv (manifest-bhkv en bestanden) zonder schema / schematron en louter obv de door de regisseur aangeleverde bestanden
OF:
Valideert het manifest-bhkv (manifest-bhkv en bestanden)</v>
          </cell>
          <cell r="L99" t="str">
            <v>LVBB2515</v>
          </cell>
          <cell r="M99" t="str">
            <v>In de aanlevering is er een relatie tussen doel %1 en regeling %2 maar deze relatie is niet aanwezig in manifest-bhkv</v>
          </cell>
        </row>
        <row r="100">
          <cell r="A100" t="str">
            <v>LVBB2516</v>
          </cell>
          <cell r="B100" t="str">
            <v>Bij doel %1 staan de volgende bestand(en) niet in manifest-bhkv : %2</v>
          </cell>
          <cell r="C100" t="str">
            <v>manifest-bhkv.xqy</v>
          </cell>
          <cell r="D100" t="str">
            <v>valideer-manifest-bhkv-obv-invoer
OF:
valideer-manifest-bhkv</v>
          </cell>
          <cell r="E100" t="str">
            <v>Valideert het manifest-bhkv (manifest-bhkv en bestanden) zonder schema / schematron en louter obv de door de regisseur aangeleverde bestanden
OF:
Valideert het manifest-bhkv (manifest-bhkv en bestanden)</v>
          </cell>
          <cell r="L100" t="str">
            <v>LVBB2516</v>
          </cell>
          <cell r="M100" t="str">
            <v>Bij doel %1 staan de volgende bestand(en) niet in manifest-bhkv : %2</v>
          </cell>
        </row>
        <row r="101">
          <cell r="A101" t="str">
            <v>LVBB3002</v>
          </cell>
          <cell r="B101" t="str">
            <v>Arc moet element posList bevatten
Circle moet element posList bevatten
CircleByCenterPoint moet element pos of radius bevatten
CompositeCurve mag niet vorkomen
CompositeSolid mag niet vorkomen
CompositeSurface mag niet vorkomen
Curve moet juiste segments bevatten
Edge mag niet vorkomen
Face mag niet vorkomen
Grid mag niet vorkomen
LinearRing moet element posList bevatten
LineStringSegment moet element posList bevatten
MultiCurve mag geen element curveMembers bevatten
MultiGeometry mag geen element geometryMembers bevatten
MultiPoint mag geen element pointMembers bevatten
MultiSolid mag niet vorkomen
MultiSurface mag geen element surfaceMembers bevatten
Node mag niet vorkomen
OrientableSurface mag niet vorkomen
Point moet element pos bevatten
PolyhedralSurface mag niet vorkomen
Solid mag niet vorkomen
Surface/patches moet een element PolygonPatch bevatten
This profile prohibits use of gml:metaDataProperty elements for referencing metadata in instance documents.
Tin mag niet vorkomen
TopoComplex mag niet vorkomen
TopoCurve mag niet vorkomen
TopoPoint mag niet vorkomen
TopoSolid mag niet vorkomen
TopoSurface mag niet vorkomen
TopoVolume mag niet vorkomen
TriangulatedSurface mag niet vorkomen</v>
          </cell>
          <cell r="C101" t="str">
            <v>gmlsfL2.sch</v>
          </cell>
          <cell r="L101" t="str">
            <v>LVBB3002</v>
          </cell>
          <cell r="M101" t="str">
            <v>Arc moet element posList bevatten
Circle moet element posList bevatten
CircleByCenterPoint moet element pos of radius bevatten
CompositeCurve mag niet vorkomen
CompositeSolid mag niet vorkomen
CompositeSurface mag niet vorkomen
Curve moet juiste segments bevatten
Edge mag niet vorkomen
Face mag niet vorkomen
Grid mag niet vorkomen
LinearRing moet element posList bevatten
LineStringSegment moet element posList bevatten
MultiCurve mag geen element curveMembers bevatten
MultiGeometry mag geen element geometryMembers bevatten
MultiPoint mag geen element pointMembers bevatten
MultiSolid mag niet vorkomen
MultiSurface mag geen element surfaceMembers bevatten
Node mag niet vorkomen
OrientableSurface mag niet vorkomen
Point moet element pos bevatten
PolyhedralSurface mag niet vorkomen
Solid mag niet vorkomen
Surface/patches moet een element PolygonPatch bevatten
This profile prohibits use of gml:metaDataProperty elements for referencing metadata in instance documents.
Tin mag niet vorkomen
TopoComplex mag niet vorkomen
TopoCurve mag niet vorkomen
TopoPoint mag niet vorkomen
TopoSolid mag niet vorkomen
TopoSurface mag niet vorkomen
TopoVolume mag niet vorkomen
TriangulatedSurface mag niet vorkomen</v>
          </cell>
        </row>
        <row r="102">
          <cell r="A102" t="str">
            <v>LVBB3003</v>
          </cell>
          <cell r="B102" t="str">
            <v>[Controleer gml element heeft juiste srsDimension] Binnen Geometrie met id %1 is er een srsDimension ongelijk aan 2 opgegeven voor de reeks(en) : %2
OF:
[Controleer gml element heeft srsName] Binnen Geometrie met id %1 is er geen srsName opgegeven voor de reeks(en) : %2</v>
          </cell>
          <cell r="C102" t="str">
            <v>VP-Geometrie.sch</v>
          </cell>
          <cell r="D102" t="str">
            <v>Controleer gml element heeft srsName en juiste srsDimension</v>
          </cell>
          <cell r="L102" t="str">
            <v>LVBB3003</v>
          </cell>
          <cell r="M102" t="str">
            <v>[Controleer gml element heeft juiste srsDimension] Binnen Geometrie met id %1 is er een srsDimension ongelijk aan 2 opgegeven voor de reeks(en) : %2
OF:
[Controleer gml element heeft srsName] Binnen Geometrie met id %1 is er geen srsName opgegeven voor de reeks(en) : %2</v>
          </cell>
        </row>
        <row r="103">
          <cell r="A103" t="str">
            <v>LVBB3004</v>
          </cell>
          <cell r="B103" t="str">
            <v>Join-id %1 heeft een gml bestand %2 dat geen (verwerkbare) gml bevat</v>
          </cell>
          <cell r="C103" t="str">
            <v>informatie-objecten.xqy</v>
          </cell>
          <cell r="D103" t="str">
            <v>controle-gml-is-op-te-slaan</v>
          </cell>
          <cell r="E103" t="str">
            <v>Controleert of de aangboden gml ook op te slaan is in MarkLogic (dus conversie naar etrs mogelijk, geen oneven aantal coordinaten)</v>
          </cell>
          <cell r="L103" t="str">
            <v>LVBB3004</v>
          </cell>
          <cell r="M103" t="str">
            <v>Join-id %1 heeft een gml bestand %2 dat geen (verwerkbare) gml bevat</v>
          </cell>
        </row>
        <row r="104">
          <cell r="A104" t="str">
            <v>LVBB3008</v>
          </cell>
          <cell r="B104" t="str">
            <v>Binnen bestand met versie informatie %1 heeft gerelateerd bestand %2 een foute hash</v>
          </cell>
          <cell r="C104" t="str">
            <v>informatie-objecten.xqy</v>
          </cell>
          <cell r="D104" t="str">
            <v>controle-hash</v>
          </cell>
          <cell r="E104" t="str">
            <v>Controleert of meegeleverde hash in de xml overeenkomt met de daadwerkelijke hash van de externe bijlage</v>
          </cell>
          <cell r="L104" t="str">
            <v>LVBB3008</v>
          </cell>
          <cell r="M104" t="str">
            <v>Binnen bestand met versie informatie %1 heeft gerelateerd bestand %2 een foute hash</v>
          </cell>
        </row>
        <row r="105">
          <cell r="A105" t="str">
            <v>LVBB3009</v>
          </cell>
          <cell r="B105" t="str">
            <v>Fouten in schema bij Geometrie</v>
          </cell>
          <cell r="C105" t="str">
            <v>manifest.xml</v>
          </cell>
          <cell r="L105" t="str">
            <v>LVBB3009</v>
          </cell>
          <cell r="M105" t="str">
            <v>Fouten in schema bij Geometrie</v>
          </cell>
        </row>
        <row r="106">
          <cell r="A106" t="str">
            <v>LVBB3010</v>
          </cell>
          <cell r="B106" t="str">
            <v>Fouten in schema bij BasisGeometrie</v>
          </cell>
          <cell r="C106" t="str">
            <v>manifest.xml</v>
          </cell>
          <cell r="L106" t="str">
            <v>LVBB3010</v>
          </cell>
          <cell r="M106" t="str">
            <v>Fouten in schema bij BasisGeometrie</v>
          </cell>
        </row>
        <row r="107">
          <cell r="A107" t="str">
            <v>LVBB3011</v>
          </cell>
          <cell r="B107" t="str">
            <v>Er is een coördinaat dat niet compleet is, er zijn incomplete coördinaatparen bij GML:id %1.</v>
          </cell>
          <cell r="C107" t="str">
            <v>gml-helper.xqy</v>
          </cell>
          <cell r="D107" t="str">
            <v>controleer-gml</v>
          </cell>
          <cell r="E107" t="str">
            <v>Daadwerkelijk controle en eventueel omzetten van de gml structuur Dit is een functie met recursief karakter</v>
          </cell>
          <cell r="L107" t="str">
            <v>LVBB3011</v>
          </cell>
          <cell r="M107" t="str">
            <v>Er is een coördinaat dat niet compleet is, er zijn incomplete coördinaatparen bij GML:id %1.</v>
          </cell>
        </row>
        <row r="108">
          <cell r="A108" t="str">
            <v>LVBB3012</v>
          </cell>
          <cell r="B108" t="str">
            <v>[Controleer gml element heeft content] Lege gml:posList in gml met gml:id %1</v>
          </cell>
          <cell r="C108" t="str">
            <v>VP-Geometrie.sch</v>
          </cell>
          <cell r="D108" t="str">
            <v>posList rules</v>
          </cell>
          <cell r="L108" t="str">
            <v>LVBB3012</v>
          </cell>
          <cell r="M108" t="str">
            <v>[Controleer gml element heeft content] Lege gml:posList in gml met gml:id %1</v>
          </cell>
        </row>
        <row r="109">
          <cell r="A109" t="str">
            <v>LVBB3020</v>
          </cell>
          <cell r="B109" t="str">
            <v>Onbekende status opgevraagd : %1</v>
          </cell>
          <cell r="C109" t="str">
            <v>async.xqy</v>
          </cell>
          <cell r="D109" t="str">
            <v>get-status</v>
          </cell>
          <cell r="E109" t="str">
            <v>Opvragen van de status van een opgestart proces met gegeven status identifier</v>
          </cell>
          <cell r="L109" t="str">
            <v>LVBB3020</v>
          </cell>
          <cell r="M109" t="str">
            <v>Onbekende status opgevraagd : %1</v>
          </cell>
        </row>
        <row r="110">
          <cell r="A110" t="str">
            <v>LVBB3021</v>
          </cell>
          <cell r="B110" t="str">
            <v>Validatierapport %1 is niet gevonden.</v>
          </cell>
          <cell r="C110" t="str">
            <v>aanlevering.xqy</v>
          </cell>
          <cell r="D110" t="str">
            <v>afmelden-rapport</v>
          </cell>
          <cell r="E110" t="str">
            <v>Deze functie meld een validatie-rapport af die reeds is afgehandeld</v>
          </cell>
          <cell r="L110" t="str">
            <v>LVBB3021</v>
          </cell>
          <cell r="M110" t="str">
            <v>Validatierapport %1 is niet gevonden.</v>
          </cell>
        </row>
        <row r="111">
          <cell r="A111" t="str">
            <v>LVBB3022</v>
          </cell>
          <cell r="B111" t="str">
            <v>Validatierapport %1 is al afgemeld.</v>
          </cell>
          <cell r="C111" t="str">
            <v>aanlevering.xqy</v>
          </cell>
          <cell r="D111" t="str">
            <v>afmelden-rapport</v>
          </cell>
          <cell r="E111" t="str">
            <v>Deze functie meld een validatie-rapport af die reeds is afgehandeld</v>
          </cell>
          <cell r="L111" t="str">
            <v>LVBB3022</v>
          </cell>
          <cell r="M111" t="str">
            <v>Validatierapport %1 is al afgemeld.</v>
          </cell>
        </row>
        <row r="112">
          <cell r="A112" t="str">
            <v>LVBB3501</v>
          </cell>
          <cell r="B112" t="str">
            <v>Fouten in schema bij AanleveringIO</v>
          </cell>
          <cell r="C112" t="str">
            <v>manifest.xml</v>
          </cell>
          <cell r="L112" t="str">
            <v>LVBB3501</v>
          </cell>
          <cell r="M112" t="str">
            <v>Fouten in schema bij AanleveringIO</v>
          </cell>
        </row>
        <row r="113">
          <cell r="A113" t="str">
            <v>LVBB3502</v>
          </cell>
          <cell r="B113" t="str">
            <v>[AanleveringInformatieObject - Controles JOIN aanvullend] Waarde van collectie %1 binnen %2 is niet gelijk aan waarde binnen %3</v>
          </cell>
          <cell r="C113" t="str">
            <v>VP-AanleveringIO.sch</v>
          </cell>
          <cell r="D113" t="str">
            <v>Controles JOIN aanvullend collectie</v>
          </cell>
          <cell r="L113" t="str">
            <v>LVBB3502</v>
          </cell>
          <cell r="M113" t="str">
            <v>[AanleveringInformatieObject - Controles JOIN aanvullend] Waarde van collectie %1 binnen %2 is niet gelijk aan waarde binnen %3</v>
          </cell>
        </row>
        <row r="114">
          <cell r="A114" t="str">
            <v>LVBB3504</v>
          </cell>
          <cell r="B114" t="str">
            <v>Het informatieobject (%1) is niet aangeleverd, maar staat wel in de lijst met informatieobjectRefs bij de BesluitMetadata.</v>
          </cell>
          <cell r="C114" t="str">
            <v>besluit.xqy</v>
          </cell>
          <cell r="D114" t="str">
            <v>valideer-ios-bij-besluit</v>
          </cell>
          <cell r="E114" t="str">
            <v>Valideer aangeleverd besluit</v>
          </cell>
          <cell r="L114" t="str">
            <v>LVBB3504</v>
          </cell>
          <cell r="M114" t="str">
            <v>Het informatieobject (%1) is niet aangeleverd, maar staat wel in de lijst met informatieobjectRefs bij de BesluitMetadata.</v>
          </cell>
        </row>
        <row r="115">
          <cell r="A115" t="str">
            <v>LVBB3506</v>
          </cell>
          <cell r="B115" t="str">
            <v>Bestand met naam %3 niet meegeleverd bij oin : %1 en id-levering : %2</v>
          </cell>
          <cell r="C115" t="str">
            <v>informatie-objecten.xqy</v>
          </cell>
          <cell r="D115" t="str">
            <v>controle-externe-bijlage-meegeleverd</v>
          </cell>
          <cell r="E115" t="str">
            <v>Controleert of het bestand, waar de xml naar verwijst en dat de externe bijlage is, ook daadwerkelijk is meegeleverd</v>
          </cell>
          <cell r="L115" t="str">
            <v>LVBB3506</v>
          </cell>
          <cell r="M115" t="str">
            <v>Bestand met naam %3 niet meegeleverd bij oin : %1 en id-levering : %2</v>
          </cell>
        </row>
        <row r="116">
          <cell r="A116" t="str">
            <v>LVBB3507</v>
          </cell>
          <cell r="B116" t="str">
            <v>Informatie-object %1 heeft bestand %2 met onjuist content-type %3</v>
          </cell>
          <cell r="C116" t="str">
            <v>informatie-objecten.xqy</v>
          </cell>
          <cell r="D116" t="str">
            <v>controle-contenttype</v>
          </cell>
          <cell r="E116" t="str">
            <v>Controleert of de contenttype van een externe bijlage in het manifest juist is</v>
          </cell>
          <cell r="L116" t="str">
            <v>LVBB3507</v>
          </cell>
          <cell r="M116" t="str">
            <v>Informatie-object %1 heeft bestand %2 met onjuist content-type %3</v>
          </cell>
        </row>
        <row r="117">
          <cell r="A117" t="str">
            <v>LVBB3508</v>
          </cell>
          <cell r="B117" t="str">
            <v>Informatie-object %1 bestaat al</v>
          </cell>
          <cell r="C117" t="str">
            <v>informatie-objecten.xqy</v>
          </cell>
          <cell r="D117" t="str">
            <v>controleer-io-bestaat-al</v>
          </cell>
          <cell r="E117" t="str">
            <v>Controleert of de opgegeven join-id al in de database voorkomt</v>
          </cell>
          <cell r="L117" t="str">
            <v>LVBB3508</v>
          </cell>
          <cell r="M117" t="str">
            <v>Informatie-object %1 bestaat al</v>
          </cell>
        </row>
        <row r="118">
          <cell r="A118" t="str">
            <v>LVBB3509</v>
          </cell>
          <cell r="B118" t="str">
            <v>Het geleverde informatieobject (%1) is niet aanwezig in de lijst met informatieobjectRefs bij de BesluitMetadata.</v>
          </cell>
          <cell r="C118" t="str">
            <v>besluit.xqy</v>
          </cell>
          <cell r="D118" t="str">
            <v>valideer-ios-bij-besluit</v>
          </cell>
          <cell r="E118" t="str">
            <v>Valideer aangeleverd besluit</v>
          </cell>
          <cell r="L118" t="str">
            <v>LVBB3509</v>
          </cell>
          <cell r="M118" t="str">
            <v>Het geleverde informatieobject (%1) is niet aanwezig in de lijst met informatieobjectRefs bij de BesluitMetadata.</v>
          </cell>
        </row>
        <row r="119">
          <cell r="A119" t="str">
            <v>LVBB3510</v>
          </cell>
          <cell r="B119" t="str">
            <v>Geboorteregeling %1 in informatie-object %2 komt niet voor als regeling</v>
          </cell>
          <cell r="C119" t="str">
            <v>informatie-objecten.xqy</v>
          </cell>
          <cell r="D119" t="str">
            <v>valideer-geboorteregeling</v>
          </cell>
          <cell r="E119" t="str">
            <v>Controleert of de geboortegregeling voorkomt Het moet of voorkomen in de database of voorkomen in het aangeleverde besluit</v>
          </cell>
          <cell r="L119" t="str">
            <v>LVBB3510</v>
          </cell>
          <cell r="M119" t="str">
            <v>Geboorteregeling %1 in informatie-object %2 komt niet voor als regeling</v>
          </cell>
        </row>
        <row r="120">
          <cell r="A120" t="str">
            <v>LVBB3511</v>
          </cell>
          <cell r="B120" t="str">
            <v>Werk van join-id in informatie-object %1 is niet gelijk aan dat in gml %2</v>
          </cell>
          <cell r="C120" t="str">
            <v>informatie-objecten.xqy</v>
          </cell>
          <cell r="D120" t="str">
            <v>controle-gml-werk</v>
          </cell>
          <cell r="E120" t="str">
            <v>Controleert of de identificatie van het werk van het informatie-object overeen met datgene dat in de gml staat</v>
          </cell>
          <cell r="L120" t="str">
            <v>LVBB3511</v>
          </cell>
          <cell r="M120" t="str">
            <v>Werk van join-id in informatie-object %1 is niet gelijk aan dat in gml %2</v>
          </cell>
        </row>
        <row r="121">
          <cell r="A121" t="str">
            <v>LVBB3512</v>
          </cell>
          <cell r="B121" t="str">
            <v>Join-id in informatie-object %1 is niet gelijk aan dat in gml %2</v>
          </cell>
          <cell r="C121" t="str">
            <v>informatie-objecten.xqy</v>
          </cell>
          <cell r="D121" t="str">
            <v>controle-gml-expressie</v>
          </cell>
          <cell r="E121" t="str">
            <v>Controleert of de identificatie van het informatie-object overeen met datgene dat in de gml staat</v>
          </cell>
          <cell r="L121" t="str">
            <v>LVBB3512</v>
          </cell>
          <cell r="M121" t="str">
            <v>Join-id in informatie-object %1 is niet gelijk aan dat in gml %2</v>
          </cell>
        </row>
        <row r="122">
          <cell r="A122" t="str">
            <v>LVBB3513</v>
          </cell>
          <cell r="B122" t="str">
            <v>Bij informatieobject %1 moet InformatieObjectMetadata bekend zijn.</v>
          </cell>
          <cell r="C122" t="str">
            <v>informatie-objecten.xqy</v>
          </cell>
          <cell r="D122" t="str">
            <v>controleer-io-werk-metadata</v>
          </cell>
          <cell r="E122" t="str">
            <v>Controleert of de metadata bij het informatie-object op werk-nivo bestaat</v>
          </cell>
          <cell r="L122" t="str">
            <v>LVBB3513</v>
          </cell>
          <cell r="M122" t="str">
            <v>Bij informatieobject %1 moet InformatieObjectMetadata bekend zijn.</v>
          </cell>
        </row>
        <row r="123">
          <cell r="A123" t="str">
            <v>LVBB3514</v>
          </cell>
          <cell r="B123" t="str">
            <v>Informatieobject niet aanwezig in LVBB-database noch in aanlevering, maar er wordt wel naar verwezen in [soort levering] %1 met de volgende referentie: ([IO-referentie] %2)</v>
          </cell>
          <cell r="C123" t="str">
            <v>besluit.xqy</v>
          </cell>
          <cell r="D123" t="str">
            <v>valideer-ios-bij-besluit</v>
          </cell>
          <cell r="E123" t="str">
            <v>Valideer aangeleverd besluit</v>
          </cell>
          <cell r="L123" t="str">
            <v>LVBB3514</v>
          </cell>
          <cell r="M123" t="str">
            <v>Informatieobject niet aanwezig in LVBB-database noch in aanlevering, maar er wordt wel naar verwezen in [soort levering] %1 met de volgende referentie: ([IO-referentie] %2)</v>
          </cell>
        </row>
        <row r="124">
          <cell r="A124" t="str">
            <v>LVBB3515</v>
          </cell>
          <cell r="B124" t="str">
            <v>Join-id %1 heeft een gml bestand %2 met een wasId %3 maar het is geen mutatie</v>
          </cell>
          <cell r="C124" t="str">
            <v>informatie-objecten.xqy</v>
          </cell>
          <cell r="D124" t="str">
            <v>controle-was-id</v>
          </cell>
          <cell r="E124" t="str">
            <v>Controleert of de identificatie van het informatie-object overeen met datgene dat in de gml staat</v>
          </cell>
          <cell r="L124" t="str">
            <v>LVBB3515</v>
          </cell>
          <cell r="M124" t="str">
            <v>Join-id %1 heeft een gml bestand %2 met een wasId %3 maar het is geen mutatie</v>
          </cell>
        </row>
        <row r="125">
          <cell r="A125" t="str">
            <v>LVBB3516</v>
          </cell>
          <cell r="B125" t="str">
            <v>Join-id %1 heeft een gml bestand %2 met een wasId %3 maar die is ongelijk aan basis voor de mutatie : %4</v>
          </cell>
          <cell r="C125" t="str">
            <v>informatie-objecten.xqy</v>
          </cell>
          <cell r="D125" t="str">
            <v>controle-was-id</v>
          </cell>
          <cell r="E125" t="str">
            <v>Controleert of de identificatie van het informatie-object overeen met datgene dat in de gml staat</v>
          </cell>
          <cell r="L125" t="str">
            <v>LVBB3516</v>
          </cell>
          <cell r="M125" t="str">
            <v>Join-id %1 heeft een gml bestand %2 met een wasId %3 maar die is ongelijk aan basis voor de mutatie : %4</v>
          </cell>
        </row>
        <row r="126">
          <cell r="A126" t="str">
            <v>LVBB3517</v>
          </cell>
          <cell r="B126" t="str">
            <v>Ext-io-ref in %1 met betrekking tot %2 heeft een inhoud met voorloopspaties, naloopspaties of regelovergangen</v>
          </cell>
          <cell r="C126" t="str">
            <v>besluit.xqy</v>
          </cell>
          <cell r="D126" t="str">
            <v>valideer-ios-bij-besluit</v>
          </cell>
          <cell r="E126" t="str">
            <v>Valideer aangeleverd besluit</v>
          </cell>
          <cell r="L126" t="str">
            <v>LVBB3517</v>
          </cell>
          <cell r="M126" t="str">
            <v>Ext-io-ref in %1 met betrekking tot %2 heeft een inhoud met voorloopspaties, naloopspaties of regelovergangen</v>
          </cell>
        </row>
        <row r="127">
          <cell r="A127" t="str">
            <v>LVBB3900</v>
          </cell>
          <cell r="B127" t="str">
            <v>De aanlevering met OIN %1 en LeveringId Id %2 bevat een Informatie Object met Expressie-id %3, die al aanwezig is</v>
          </cell>
          <cell r="C127" t="str">
            <v>informatie-objecten.xqy</v>
          </cell>
          <cell r="D127" t="str">
            <v>check-io-info-duplicate-ids</v>
          </cell>
          <cell r="E127" t="str">
            <v>deze functie checkt of bij een aanlevering met informatie objecten alle informatie-objecten unieke ids en/of werk-ids hebben.</v>
          </cell>
          <cell r="L127" t="str">
            <v>LVBB3900</v>
          </cell>
          <cell r="M127" t="str">
            <v>De aanlevering met OIN %1 en LeveringId Id %2 bevat een Informatie Object met Expressie-id %3, die al aanwezig is</v>
          </cell>
        </row>
        <row r="128">
          <cell r="A128" t="str">
            <v>LVBB3901</v>
          </cell>
          <cell r="B128" t="str">
            <v>De aanlevering met OIN %1 en LeveringId %2 bevat een Informatie Object met Werk-id %3, die al aanwezig is</v>
          </cell>
          <cell r="C128" t="str">
            <v>informatie-objecten.xqy</v>
          </cell>
          <cell r="D128" t="str">
            <v>check-io-info-duplicate-ids</v>
          </cell>
          <cell r="E128" t="str">
            <v>deze functie checkt of bij een aanlevering met informatie objecten alle informatie-objecten unieke ids en/of werk-ids hebben.</v>
          </cell>
          <cell r="L128" t="str">
            <v>LVBB3901</v>
          </cell>
          <cell r="M128" t="str">
            <v>De aanlevering met OIN %1 en LeveringId %2 bevat een Informatie Object met Werk-id %3, die al aanwezig is</v>
          </cell>
        </row>
        <row r="129">
          <cell r="A129" t="str">
            <v>LVBB4001</v>
          </cell>
          <cell r="B129" t="str">
            <v>De aangeleverde AKN bestaat al : %1, publicatie niet mogelijk</v>
          </cell>
          <cell r="C129" t="str">
            <v>validation.xqy</v>
          </cell>
          <cell r="D129" t="str">
            <v>valideer-akn-id</v>
          </cell>
          <cell r="E129" t="str">
            <v>Valideert AKN work identifier uit validatielijst in de database voor kennisgeving of besluit</v>
          </cell>
          <cell r="L129" t="str">
            <v>LVBB4001</v>
          </cell>
          <cell r="M129" t="str">
            <v>De aangeleverde AKN bestaat al : %1, publicatie niet mogelijk</v>
          </cell>
        </row>
        <row r="130">
          <cell r="A130" t="str">
            <v>LVBB4002</v>
          </cell>
          <cell r="B130" t="str">
            <v>[AanleveringBesluit - Controleer WijzigArtikel / WijzigLid] WijzigArtikel of WijzigLid met wId %1 verwijst naar een WijzigBijlage met eId %2 welke niet voorkomt
OF:
[AanleveringBesluit - Controleer WijzigBijlage] WijzigBijlage met eId %1 heeft geen relatie tot een WijzigArtikel of WijzigLid
OF:
Geen WijzigBijlage aanwezig voor oin : %1 en id-levering : %2 en WijzigArtikel / WijzigLid met wId : %3
OF:
Wijzig-Artikel met wId %3 heeft geen verwijzing naar WijzigBijlage, kan niet verwerkt worden bij oin : %1 en id-levering : %2</v>
          </cell>
          <cell r="C130" t="str">
            <v>VP-AanleveringBesluit-consolidatie.sch
OF:
VP-AanleveringBesluit-consolidatie.sch
OF:
get-mutaties.xsl
OF:
get-mutaties.xsl</v>
          </cell>
          <cell r="D130" t="str">
            <v>Controleer WijzigArtikel / WijzigLid / WijzigBijlage
OF:
Controleer WijzigArtikel / WijzigLid / WijzigBijlage
OF:
get-mutaties.xsl
OF:
get-mutaties.xsl</v>
          </cell>
          <cell r="L130" t="str">
            <v>LVBB4002</v>
          </cell>
          <cell r="M130" t="str">
            <v>[AanleveringBesluit - Controleer WijzigArtikel / WijzigLid] WijzigArtikel of WijzigLid met wId %1 verwijst naar een WijzigBijlage met eId %2 welke niet voorkomt
OF:
[AanleveringBesluit - Controleer WijzigBijlage] WijzigBijlage met eId %1 heeft geen relatie tot een WijzigArtikel of WijzigLid
OF:
Geen WijzigBijlage aanwezig voor oin : %1 en id-levering : %2 en WijzigArtikel / WijzigLid met wId : %3
OF:
Wijzig-Artikel met wId %3 heeft geen verwijzing naar WijzigBijlage, kan niet verwerkt worden bij oin : %1 en id-levering : %2</v>
          </cell>
        </row>
        <row r="131">
          <cell r="A131" t="str">
            <v>LVBB4005</v>
          </cell>
          <cell r="B131" t="str">
            <v>[Manifest-bhkv - Controleer WorkIDRegeling] Waarde van type %1 binnen %2 is niet gelijk aan %3
OF:
[Manifest-OW - Controleer WorkIDRegeling] Waarde van type %1 binnen %2 is niet gelijk aan %3</v>
          </cell>
          <cell r="C131" t="str">
            <v>VP-Manifest-bhkv.sch
OF:
VP-Manifest-OW.sch</v>
          </cell>
          <cell r="D131" t="str">
            <v>Controles AKN aanvullend act</v>
          </cell>
          <cell r="L131" t="str">
            <v>LVBB4005</v>
          </cell>
          <cell r="M131" t="str">
            <v>[Manifest-bhkv - Controleer WorkIDRegeling] Waarde van type %1 binnen %2 is niet gelijk aan %3
OF:
[Manifest-OW - Controleer WorkIDRegeling] Waarde van type %1 binnen %2 is niet gelijk aan %3</v>
          </cell>
        </row>
        <row r="132">
          <cell r="A132" t="str">
            <v>LVBB4006</v>
          </cell>
          <cell r="B132" t="str">
            <v>Besluit heeft betrekking op een AMvB en deze kan vooralsnog niet gepubliceerd worden omdat het noodzakelijke gegeven met de identificatie van het Staatsblad ontbreekt</v>
          </cell>
          <cell r="C132" t="str">
            <v>besluit.xqy</v>
          </cell>
          <cell r="D132" t="str">
            <v>valideer-soort-procedure-geen-amvb</v>
          </cell>
          <cell r="E132" t="str">
            <v>Controle of het besluit geen betrekking heeft op een AMvB Dit probleem speelt als je een consolidatie als invoer aanbiedt en deze bevat een regelingversie met als soort-regeling de code voor 'amvb'. Voor de verwerking wordt deze consolidatie omgezet naar een dummy-besluit en deze volgt de 'normale' verwerking. Echter met de bestaande verwerking wordt dit afgekeurd omdat een besluit met soort-regeling 'amvb' niet verwerkt mag worden. Bij het opstellen van de validatielijst is de soort-invoer bekend. Deze kan zijn besluit, kennisgeving of consolidatie. Je maakt dus gebruik van de soort-invoer om na te gaan of je met dit bijzondere geval van doen hebt.</v>
          </cell>
          <cell r="L132" t="str">
            <v>LVBB4006</v>
          </cell>
          <cell r="M132" t="str">
            <v>[AanleveringBesluit - Controle verwerking AMvB] Besluit heeft betrekking op een AMvB en deze kan vooralsnog niet gepubliceerd worden omdat het noodzakelijke gegeven met de identificatie van het Staatsblad ontbreekt</v>
          </cell>
        </row>
        <row r="133">
          <cell r="A133" t="str">
            <v>LVBB4007</v>
          </cell>
          <cell r="B133" t="str">
            <v>[AanleveringBesluit - Controle soortRegeling] soortRegeling binnen de eerste RegelingMetadata heeft waarde %1 en begint dus niet met /join/id/stop/regelingtype_0</v>
          </cell>
          <cell r="C133" t="str">
            <v>VP-AanleveringBesluit.sch</v>
          </cell>
          <cell r="D133" t="str">
            <v>Controle verwerking soortRegeling</v>
          </cell>
          <cell r="L133" t="str">
            <v>LVBB4007</v>
          </cell>
          <cell r="M133" t="str">
            <v>[AanleveringBesluit - Controle soortRegeling] soortRegeling binnen de eerste RegelingMetadata heeft waarde %1 en begint dus niet met /join/id/stop/regelingtype_0</v>
          </cell>
        </row>
        <row r="134">
          <cell r="A134" t="str">
            <v>LVBB4014</v>
          </cell>
          <cell r="B134" t="str">
            <v>WordtVersie %1 bestaat al</v>
          </cell>
          <cell r="C134" t="str">
            <v>mutaties.xqy</v>
          </cell>
          <cell r="D134" t="str">
            <v>controleer-wordt-versie</v>
          </cell>
          <cell r="E134" t="str">
            <v>Controleert of het wordt-versie binnen de metadata van de regelingversie gevuld is en zo ja of deze al bestaat</v>
          </cell>
          <cell r="L134" t="str">
            <v>LVBB4014</v>
          </cell>
          <cell r="M134" t="str">
            <v>WordtVersie %1 bestaat al</v>
          </cell>
        </row>
        <row r="135">
          <cell r="A135" t="str">
            <v>LVBB4015</v>
          </cell>
          <cell r="B135" t="str">
            <v>WasVersie %1 bestaat niet</v>
          </cell>
          <cell r="C135" t="str">
            <v>mutaties.xqy</v>
          </cell>
          <cell r="D135" t="str">
            <v>controleer-was-versie</v>
          </cell>
          <cell r="E135" t="str">
            <v>Controleert of het was-versie binnen de metadata van de regelingversie gevuld is en zo ja of deze nog niet bestaat en controleert enkele relatie t.o.v. de wordt-versie</v>
          </cell>
          <cell r="L135" t="str">
            <v>LVBB4015</v>
          </cell>
          <cell r="M135" t="str">
            <v>WasVersie %1 bestaat niet</v>
          </cell>
        </row>
        <row r="136">
          <cell r="A136" t="str">
            <v>LVBB4017</v>
          </cell>
          <cell r="B136" t="str">
            <v>[Controleer Aanwezig Datum Ondertekening] Geen datum ondertekening aanwezig</v>
          </cell>
          <cell r="C136" t="str">
            <v>VP-AanleveringBesluit.sch</v>
          </cell>
          <cell r="D136" t="str">
            <v>Controleer Aanwezig Datum Ondertekening</v>
          </cell>
          <cell r="L136" t="str">
            <v>LVBB4017</v>
          </cell>
          <cell r="M136" t="str">
            <v>[Controleer Aanwezig Datum Ondertekening] Geen datum ondertekening aanwezig</v>
          </cell>
        </row>
        <row r="137">
          <cell r="A137" t="str">
            <v>LVBB4032</v>
          </cell>
          <cell r="B137" t="str">
            <v>[AanleveringBesluit - Controles BeoogdeRegeling AKN aanvullend] Expressie %1 komt niet voor als @wordt binnen een regeling
OF:
[AanleveringBesluit - Controles BeoogdeRegeling JOIN aanvullend] Expressie %1 komt niet voor als informatieobjectRef binnen BesluitMetadata
OF:
[AanleveringBesluit - Controles Besluit AKN aanvullend expressie] Expressie %1 komt niet voor als instrumentVersie binnen BeoogdeRegeling</v>
          </cell>
          <cell r="C137" t="str">
            <v>VP-AanleveringBesluit-consolidatie.sch</v>
          </cell>
          <cell r="D137" t="str">
            <v>Controles AKN aanvullend voorkomens wordt - BeoogdeRegeling</v>
          </cell>
          <cell r="L137" t="str">
            <v>LVBB4032</v>
          </cell>
          <cell r="M137" t="str">
            <v>[AanleveringBesluit - Controles BeoogdeRegeling AKN aanvullend] Expressie %1 komt niet voor als @wordt binnen een regeling
OF:
[AanleveringBesluit - Controles BeoogdeRegeling JOIN aanvullend] Expressie %1 komt niet voor als informatieobjectRef binnen BesluitMetadata
OF:
[AanleveringBesluit - Controles Besluit AKN aanvullend expressie] Expressie %1 komt niet voor als instrumentVersie binnen BeoogdeRegeling</v>
          </cell>
        </row>
        <row r="138">
          <cell r="A138" t="str">
            <v>LVBB4033</v>
          </cell>
          <cell r="B138" t="str">
            <v>[AanleveringBesluit - Controles Besluit AKN aanvullend expressie] Expressie %1 komt niet voor als FRBRExpression binnen ExpressionIdentificatie van RegelingVersieInformatie
OF:
[AanleveringBesluit - Controles RegelingVersieInformatie AKN aanvullend] Expressie %1 komt niet voor als @wordt binnen een regeling</v>
          </cell>
          <cell r="C138" t="str">
            <v>VP-AanleveringBesluit-consolidatie.sch</v>
          </cell>
          <cell r="D138" t="str">
            <v>Controles AKN aanvullend voorkomens wordt - RegelingVersieInformatie</v>
          </cell>
          <cell r="L138" t="str">
            <v>LVBB4033</v>
          </cell>
          <cell r="M138" t="str">
            <v>[AanleveringBesluit - Controles Besluit AKN aanvullend expressie] Expressie %1 komt niet voor als FRBRExpression binnen ExpressionIdentificatie van RegelingVersieInformatie
OF:
[AanleveringBesluit - Controles RegelingVersieInformatie AKN aanvullend] Expressie %1 komt niet voor als @wordt binnen een regeling</v>
          </cell>
        </row>
        <row r="139">
          <cell r="L139" t="str">
            <v>LVBB4034</v>
          </cell>
          <cell r="M139" t="str">
            <v>%1 bevat geen AKN identificatie voor de expressie
OF:
%1 bevat geen AKN identificatie voor het werk</v>
          </cell>
        </row>
        <row r="140">
          <cell r="A140" t="str">
            <v>LVBB4036</v>
          </cell>
          <cell r="B140" t="str">
            <v>Geen waardelijst gevonden voor %1</v>
          </cell>
          <cell r="C140" t="str">
            <v>waardelijsten.xqy</v>
          </cell>
          <cell r="D140" t="str">
            <v>valideer-waardelijst</v>
          </cell>
          <cell r="E140" t="str">
            <v>Valideer lookup values in waardelijst</v>
          </cell>
          <cell r="L140" t="str">
            <v>LVBB4036</v>
          </cell>
          <cell r="M140" t="str">
            <v>Geen waardelijst gevonden voor %1</v>
          </cell>
        </row>
        <row r="141">
          <cell r="A141" t="str">
            <v>LVBB4037</v>
          </cell>
          <cell r="B141" t="str">
            <v>Waarde %1 niet gevonden voor %2 in waardelijst %3</v>
          </cell>
          <cell r="C141" t="str">
            <v>waardelijsten.xqy</v>
          </cell>
          <cell r="D141" t="str">
            <v>valideer-waardelijst</v>
          </cell>
          <cell r="E141" t="str">
            <v>Valideer lookup values in waardelijst</v>
          </cell>
          <cell r="L141" t="str">
            <v>LVBB4037</v>
          </cell>
          <cell r="M141" t="str">
            <v>Waarde %1 niet gevonden voor %2 in waardelijst %3</v>
          </cell>
        </row>
        <row r="142">
          <cell r="A142" t="str">
            <v>LVBB4038</v>
          </cell>
          <cell r="B142" t="str">
            <v>Subitem met naam %3 niet meegeleverd bij oin : %1 en id-levering : %2
OF:
Subitem met naam %4 is meegeleverd maar niet aanwezig in %1 bij oin : %2 en id-levering : %3</v>
          </cell>
          <cell r="C142" t="str">
            <v>subitem.xqy</v>
          </cell>
          <cell r="D142" t="str">
            <v>valideer-subitems</v>
          </cell>
          <cell r="E142" t="str">
            <v>Het controleren of alle subitems, genoemd in het besluit, ook daadwerkelijk aanwezig zijn als subitem bij het besluit en omgekeerd</v>
          </cell>
          <cell r="L142" t="str">
            <v>LVBB4038</v>
          </cell>
          <cell r="M142" t="str">
            <v>Subitem met naam %3 niet meegeleverd bij oin : %1 en id-levering : %2
OF:
Subitem met naam %4 is meegeleverd maar niet aanwezig in %1 bij oin : %2 en id-levering : %3</v>
          </cell>
        </row>
        <row r="143">
          <cell r="A143" t="str">
            <v>LVBB4039</v>
          </cell>
          <cell r="B143" t="str">
            <v>Subitem met naam %1 heeft verschillende mimetypes, in manifest %2 en in document %3</v>
          </cell>
          <cell r="C143" t="str">
            <v>subitem.xqy</v>
          </cell>
          <cell r="D143" t="str">
            <v>valideer-mimetypes</v>
          </cell>
          <cell r="E143" t="str">
            <v>Het controleren het mimetype van een subitem in het manifest overeenkomt met het mimetype in het besluit</v>
          </cell>
          <cell r="L143" t="str">
            <v>LVBB4039</v>
          </cell>
          <cell r="M143" t="str">
            <v>Subitem met naam %1 heeft verschillende mimetypes, in manifest %2 en in document %3</v>
          </cell>
        </row>
        <row r="144">
          <cell r="A144" t="str">
            <v>LVBB4040</v>
          </cell>
          <cell r="B144" t="str">
            <v>[AanleveringBesluit - RegelingMetadata nieuwe Regeling] Geen RegelingMetadata aanwezig bij eerste regelingversie %1 binnen nieuwe regeling %2</v>
          </cell>
          <cell r="C144" t="str">
            <v>VP-AanleveringBesluit-consolidatie.sch</v>
          </cell>
          <cell r="D144" t="str">
            <v>Controles AKN aanvullend voorkomens wordt - RegelingVersieInformatie</v>
          </cell>
          <cell r="L144" t="str">
            <v>LVBB4040</v>
          </cell>
          <cell r="M144" t="str">
            <v>[AanleveringBesluit - RegelingMetadata nieuwe Regeling] Geen RegelingMetadata aanwezig bij eerste regelingversie %1 binnen nieuwe regeling %2</v>
          </cell>
        </row>
        <row r="145">
          <cell r="A145" t="str">
            <v>LVBB4041</v>
          </cell>
          <cell r="B145" t="str">
            <v>De brp-code van de eindverantwoordelijke in join %1 is leeg</v>
          </cell>
          <cell r="C145" t="str">
            <v>informatie-objecten.xqy</v>
          </cell>
          <cell r="D145" t="str">
            <v>controleer-eindverantwoordelijke-brp-code</v>
          </cell>
          <cell r="E145" t="str">
            <v>Controleert of de eindverantwoordelijk in de informatie-object metadata op werk nivo een brp-code bevat</v>
          </cell>
          <cell r="L145" t="str">
            <v>LVBB4041</v>
          </cell>
          <cell r="M145" t="str">
            <v>De brp-code van de eindverantwoordelijke in join %1 is leeg</v>
          </cell>
        </row>
        <row r="146">
          <cell r="A146" t="str">
            <v>LVBB4042</v>
          </cell>
          <cell r="B146" t="str">
            <v>De eindverantwoordelijke moet gevuld zijn met een waarde uit de lijst %1.</v>
          </cell>
          <cell r="C146" t="str">
            <v>validation.xqy</v>
          </cell>
          <cell r="D146" t="str">
            <v>valideer-bg</v>
          </cell>
          <cell r="E146" t="str">
            <v>Valideert aanwezigheid bevoegd gezag code uit validatielijst voor kennisgeving of besluit</v>
          </cell>
          <cell r="L146" t="str">
            <v>LVBB4042</v>
          </cell>
          <cell r="M146" t="str">
            <v>De eindverantwoordelijke moet gevuld zijn met een waarde uit de lijst %1.</v>
          </cell>
        </row>
        <row r="147">
          <cell r="A147" t="str">
            <v>LVBB4043</v>
          </cell>
          <cell r="B147" t="str">
            <v>Regeling(en) zijn opvolger van een intrekking, maar worden niet ingetrokken volgens consolidatie-informatie : %1</v>
          </cell>
          <cell r="C147" t="str">
            <v>intrekken.xqy</v>
          </cell>
          <cell r="D147" t="str">
            <v>valideer-ingetrokken-regelingen-en-ios</v>
          </cell>
          <cell r="E147" t="str">
            <v>Controle of regelingen en informatieobjecten, die ingetrokken moeten worden, bestaan en of deze regelingen tenminste een regelingversie hebben, die niet afgesloten is</v>
          </cell>
          <cell r="L147" t="str">
            <v>LVBB4043</v>
          </cell>
          <cell r="M147" t="str">
            <v>Regeling(en) zijn opvolger van een intrekking, maar worden niet ingetrokken volgens consolidatie-informatie : %1</v>
          </cell>
        </row>
        <row r="148">
          <cell r="A148" t="str">
            <v>LVBB4044</v>
          </cell>
          <cell r="B148" t="str">
            <v>soortWork %1 van element %2%3</v>
          </cell>
          <cell r="C148" t="str">
            <v>VP-AanleveringBesluit-consolidatie.sch</v>
          </cell>
          <cell r="D148" t="str">
            <v>Controles AKN aanvullend soort-regeling / soort-werk</v>
          </cell>
          <cell r="L148" t="str">
            <v>LVBB4044</v>
          </cell>
          <cell r="M148" t="str">
            <v>soortWork %1 van element %2%3</v>
          </cell>
        </row>
        <row r="149">
          <cell r="A149" t="str">
            <v>LVBB4045</v>
          </cell>
          <cell r="B149" t="str">
            <v>[AanleveringBesluit - voorkomens RegelingVersieInformatie] Er zijn meerdere elementen met dezelfde RegelingVersieInformatie gevonden : %1</v>
          </cell>
          <cell r="C149" t="str">
            <v>VP-AanleveringBesluit-consolidatie.sch</v>
          </cell>
          <cell r="D149" t="str">
            <v>Controle meerdere voorkomens RegelingVersieInformatie</v>
          </cell>
          <cell r="L149" t="str">
            <v>LVBB4045</v>
          </cell>
          <cell r="M149" t="str">
            <v>[AanleveringBesluit - voorkomens RegelingVersieInformatie] Er zijn meerdere elementen met dezelfde RegelingVersieInformatie gevonden : %1</v>
          </cell>
        </row>
        <row r="150">
          <cell r="A150" t="str">
            <v>LVBB4046</v>
          </cell>
          <cell r="B150" t="str">
            <v>Regeling %1 wordt ingetrokken en met hetzelfde doel worden nieuwe regeling(en) %2 vastgesteld maar er is geen regeling als opvolger aangemerkt</v>
          </cell>
          <cell r="C150" t="str">
            <v>doelen.xqy</v>
          </cell>
          <cell r="D150" t="str">
            <v>controleer-opvolging</v>
          </cell>
          <cell r="E150" t="str">
            <v>Controleert of bij het intrekken van een regeling of informatie-object (werk-nivo) er met hetzelfde doel een andere regelingversie of informatie-object (expressie-nivo) wordt vastgesteld. Als dat zo is dan moet bij die regelingversie of informatie-object een opvolging relatie met de ingetrokken regeling of informatie-object (werk nivo) aanwezig zijn.</v>
          </cell>
        </row>
        <row r="151">
          <cell r="A151" t="str">
            <v>LVBB4047</v>
          </cell>
          <cell r="B151" t="str">
            <v>Informatie-object (werk-nivo) %1 wordt ingetrokken en met hetzelfde doel worden nieuwe informatie-object(en) (werk-nivo) %2 vastgesteld maar er is geen informatie-object (werk-nivo) is als opvolger aangemerkt</v>
          </cell>
          <cell r="C151" t="str">
            <v>doelen.xqy</v>
          </cell>
          <cell r="D151" t="str">
            <v>controleer-opvolging</v>
          </cell>
          <cell r="E151" t="str">
            <v>Controleert of bij het intrekken van een regeling of informatie-object (werk-nivo) er met hetzelfde doel een andere regelingversie of informatie-object (expressie-nivo) wordt vastgesteld. Als dat zo is dan moet bij die regelingversie of informatie-object een opvolging relatie met de ingetrokken regeling of informatie-object (werk nivo) aanwezig zijn.</v>
          </cell>
        </row>
        <row r="152">
          <cell r="A152" t="str">
            <v>LVBB4200</v>
          </cell>
          <cell r="B152" t="str">
            <v>De datum juridisch werkend vanaf (%1) van de wordt-versie is eerder dan de datum juridisch werkend vanaf (%2) van de was-versie</v>
          </cell>
          <cell r="C152" t="str">
            <v>tijdstempels.xqy</v>
          </cell>
          <cell r="D152" t="str">
            <v>controleer-datums</v>
          </cell>
          <cell r="E152" t="str">
            <v>Voor twee opeenvolgende expressies een aantal controles doen mbt datums van de expressie en de was-expressie</v>
          </cell>
          <cell r="L152" t="str">
            <v>LVBB4200</v>
          </cell>
          <cell r="M152" t="str">
            <v>De datum juridisch werkend vanaf (%1) van de wordt-versie is eerder dan de datum juridisch werkend vanaf (%2) van de was-versie</v>
          </cell>
        </row>
        <row r="153">
          <cell r="A153" t="str">
            <v>LVBB4201</v>
          </cell>
          <cell r="B153" t="str">
            <v>De datum juridisch werkend vanaf (%1) van de wordt-versie is niet eerder dan de datum juridisch werkend vanaf-einde (%2)</v>
          </cell>
          <cell r="C153" t="str">
            <v>tijdstempels.xqy</v>
          </cell>
          <cell r="D153" t="str">
            <v>controleer-datums</v>
          </cell>
          <cell r="E153" t="str">
            <v>Voor twee opeenvolgende expressies een aantal controles doen mbt datums van de expressie en de was-expressie</v>
          </cell>
          <cell r="L153" t="str">
            <v>LVBB4201</v>
          </cell>
          <cell r="M153" t="str">
            <v>De datum juridisch werkend vanaf (%1) van de wordt-versie is niet eerder dan de datum juridisch werkend vanaf-einde (%2)</v>
          </cell>
        </row>
        <row r="154">
          <cell r="L154" t="str">
            <v>LVBB4202</v>
          </cell>
          <cell r="M154" t="str">
            <v>De 'datum JWV' (%1) van de wordt-versie is niet gelijk aan of later dan vandaag (%2)</v>
          </cell>
        </row>
        <row r="155">
          <cell r="A155" t="str">
            <v>LVBB4204</v>
          </cell>
          <cell r="B155" t="str">
            <v>De was-versie (%1) heeft geen datum juridisch werkend vanaf, maar de wordt-versie (%2) heeft wel een datum juridisch werkend vanaf (%3)</v>
          </cell>
          <cell r="C155" t="str">
            <v>tijdstempels.xqy</v>
          </cell>
          <cell r="D155" t="str">
            <v>controleer-datums</v>
          </cell>
          <cell r="E155" t="str">
            <v>Voor twee opeenvolgende expressies een aantal controles doen mbt datums van de expressie en de was-expressie</v>
          </cell>
          <cell r="L155" t="str">
            <v>LVBB4204</v>
          </cell>
          <cell r="M155" t="str">
            <v>De was-versie heeft geen datum juridisch werkend vanaf, maar de wordt-versie heeft wel een datum juridisch werkend vanaf (%1); of De wordt-versie heeft geen datum juridisch werkend vanaf, maar de was-versie heeft wel een datum juridisch werkend vanaf (%1)</v>
          </cell>
        </row>
        <row r="156">
          <cell r="A156" t="str">
            <v>LVBB4205</v>
          </cell>
          <cell r="B156" t="str">
            <v>Voor versie %1 is de datum juridisch werkend vanaf (%2) en deze ligt niet voor de datum juridisch werkend tot (%3)</v>
          </cell>
          <cell r="C156" t="str">
            <v>tijdstempels.xqy</v>
          </cell>
          <cell r="D156" t="str">
            <v>controleer-datums-uitloop</v>
          </cell>
          <cell r="E156" t="str">
            <v>Als alle datums zujn vastgelegd in de map met expressies ga na of er toch nog gevallen zijn met datum-jwv &gt;= datum-jwt of datum-gv &gt;= datum-gt</v>
          </cell>
        </row>
        <row r="157">
          <cell r="A157" t="str">
            <v>LVBB4206</v>
          </cell>
          <cell r="B157" t="str">
            <v>De datum geldig vanaf (%1) van de wordt-versie is eerder dan de datum geldig vanaf (%2) van de was-versie</v>
          </cell>
          <cell r="C157" t="str">
            <v>tijdstempels.xqy</v>
          </cell>
          <cell r="D157" t="str">
            <v>controleer-datums</v>
          </cell>
          <cell r="E157" t="str">
            <v>Voor twee opeenvolgende expressies een aantal controles doen mbt datums van de expressie en de was-expressie</v>
          </cell>
        </row>
        <row r="158">
          <cell r="A158" t="str">
            <v>LVBB4207</v>
          </cell>
          <cell r="B158" t="str">
            <v>De datum geldig vanaf (%1) van de wordt-versie is niet eerder dan de datum geldig vanaf-einde (%2)</v>
          </cell>
          <cell r="C158" t="str">
            <v>tijdstempels.xqy</v>
          </cell>
          <cell r="D158" t="str">
            <v>controleer-datums</v>
          </cell>
          <cell r="E158" t="str">
            <v>Voor twee opeenvolgende expressies een aantal controles doen mbt datums van de expressie en de was-expressie</v>
          </cell>
        </row>
        <row r="159">
          <cell r="A159" t="str">
            <v>LVBB4209</v>
          </cell>
          <cell r="B159" t="str">
            <v>De was-versie (%1) heeft geen datum geldig vanaf, maar de wordt-versie (%2) heeft wel een datum geldig vanaf (%3)</v>
          </cell>
          <cell r="C159" t="str">
            <v>tijdstempels.xqy</v>
          </cell>
          <cell r="D159" t="str">
            <v>controleer-datums</v>
          </cell>
          <cell r="E159" t="str">
            <v>Voor twee opeenvolgende expressies een aantal controles doen mbt datums van de expressie en de was-expressie</v>
          </cell>
        </row>
        <row r="160">
          <cell r="A160" t="str">
            <v>LVBB4210</v>
          </cell>
          <cell r="B160" t="str">
            <v>Voor versie %1 is de datum geldig vanaf (%2) en deze ligt niet voor de datum geldig tot (%3)</v>
          </cell>
          <cell r="C160" t="str">
            <v>tijdstempels.xqy</v>
          </cell>
          <cell r="D160" t="str">
            <v>controleer-datums-uitloop</v>
          </cell>
          <cell r="E160" t="str">
            <v>Als alle datums zujn vastgelegd in de map met expressies ga na of er toch nog gevallen zijn met datum-jwv &gt;= datum-jwt of datum-gv &gt;= datum-gt</v>
          </cell>
        </row>
        <row r="161">
          <cell r="A161" t="str">
            <v>LVBB4701</v>
          </cell>
          <cell r="B161" t="str">
            <v>De aangeleverde AKN voor kennisgeving bestaat al : %1, publicatie niet mogelijk</v>
          </cell>
          <cell r="C161" t="str">
            <v>validation.xqy</v>
          </cell>
          <cell r="D161" t="str">
            <v>valideer-akn-id</v>
          </cell>
          <cell r="E161" t="str">
            <v>Valideert AKN work identifier uit validatielijst in de database voor kennisgeving of besluit</v>
          </cell>
          <cell r="L161" t="str">
            <v>LVBB4701</v>
          </cell>
          <cell r="M161" t="str">
            <v>De aangeleverde AKN voor kennisgeving bestaat al : %1, publicatie niet mogelijk</v>
          </cell>
        </row>
        <row r="162">
          <cell r="A162" t="str">
            <v>LVBB4702</v>
          </cell>
          <cell r="B162" t="str">
            <v>Geen besluit met akn-id %1 gevonden bij kennisgeving</v>
          </cell>
          <cell r="C162" t="str">
            <v>kennisgeving.xqy</v>
          </cell>
          <cell r="D162" t="str">
            <v>valideer-relatie-met-besluit</v>
          </cell>
          <cell r="E162" t="str">
            <v>Ga na of het besluit, waarnaar verwezen wordt vanuit de kennisgeving, bestaat Als dat zo is dan moet de datum bekendmaking van het besluit kleiner of gelijk zijn aan die van de kennisgeving EN het besluit moet een publicatie AKN-id hebben.</v>
          </cell>
          <cell r="L162" t="str">
            <v>LVBB4702</v>
          </cell>
          <cell r="M162" t="str">
            <v>Geen besluit met akn-id %1 gevonden bij kennisgeving</v>
          </cell>
        </row>
        <row r="163">
          <cell r="A163" t="str">
            <v>LVBB4703</v>
          </cell>
          <cell r="B163" t="str">
            <v xml:space="preserve">Datum inzagetermijn kennisgeving %1 mag niet voor datum publicatie van kennisgeving %2 liggen </v>
          </cell>
          <cell r="C163" t="str">
            <v>kennisgeving.xqy</v>
          </cell>
          <cell r="D163" t="str">
            <v>controle-inzagetermijn</v>
          </cell>
          <cell r="E163" t="str">
            <v>Ga na of de datum inzagetermijn niet voor de datum bekendmaking is</v>
          </cell>
          <cell r="L163" t="str">
            <v>LVBB4703</v>
          </cell>
          <cell r="M163" t="str">
            <v xml:space="preserve">Datum inzagetermijn kennisgeving %1 mag niet voor datum publicatie van kennisgeving %2 liggen </v>
          </cell>
        </row>
        <row r="164">
          <cell r="A164" t="str">
            <v>LVBB4704</v>
          </cell>
          <cell r="B164" t="str">
            <v>Datum inzagetermijn kennisgeving %1 mag niet voor datum publicatie van gerelateerd besluit %2 liggen</v>
          </cell>
          <cell r="C164" t="str">
            <v>kennisgeving.xqy</v>
          </cell>
          <cell r="D164" t="str">
            <v>valideer-relatie-met-besluit</v>
          </cell>
          <cell r="E164" t="str">
            <v>Ga na of het besluit, waarnaar verwezen wordt vanuit de kennisgeving, bestaat Als dat zo is dan moet de datum bekendmaking van het besluit kleiner of gelijk zijn aan die van de kennisgeving EN het besluit moet een publicatie AKN-id hebben.</v>
          </cell>
          <cell r="L164" t="str">
            <v>LVBB4704</v>
          </cell>
          <cell r="M164" t="str">
            <v>Datum inzagetermijn kennisgeving %1 mag niet voor datum publicatie van gerelateerd besluit %2 liggen</v>
          </cell>
        </row>
        <row r="165">
          <cell r="A165" t="str">
            <v>LVBB4705</v>
          </cell>
          <cell r="B165" t="str">
            <v>Besluit met akn-id %1 horende bij deze kennisgeving heeft nog geen publicatie akn-identifier</v>
          </cell>
          <cell r="C165" t="str">
            <v>kennisgeving.xqy</v>
          </cell>
          <cell r="D165" t="str">
            <v>valideer-relatie-met-besluit</v>
          </cell>
          <cell r="E165" t="str">
            <v>Ga na of het besluit, waarnaar verwezen wordt vanuit de kennisgeving, bestaat Als dat zo is dan moet de datum bekendmaking van het besluit kleiner of gelijk zijn aan die van de kennisgeving EN het besluit moet een publicatie AKN-id hebben.</v>
          </cell>
          <cell r="L165" t="str">
            <v>LVBB4705</v>
          </cell>
          <cell r="M165" t="str">
            <v>Besluit met akn-id %1 horende bij deze kennisgeving heeft nog geen publicatie akn-identifier</v>
          </cell>
        </row>
        <row r="166">
          <cell r="A166" t="str">
            <v>LVBB4707</v>
          </cell>
          <cell r="B166" t="str">
            <v>[AanleveringKennisgeving - Controleer Inhoud Identificatie] Waarde van type %1 binnen %2 is niet gelijk aan %3</v>
          </cell>
          <cell r="C166" t="str">
            <v>VP-AanleveringKennisgeving.sch</v>
          </cell>
          <cell r="D166" t="str">
            <v>Controles AKN aanvullend doc</v>
          </cell>
          <cell r="L166" t="str">
            <v>LVBB4707</v>
          </cell>
          <cell r="M166" t="str">
            <v>[AanleveringKennisgeving - Controleer Inhoud Identificatie] Waarde van type %1 binnen %2 is niet gelijk aan %3</v>
          </cell>
        </row>
        <row r="167">
          <cell r="A167" t="str">
            <v>LVBB4708</v>
          </cell>
          <cell r="B167" t="str">
            <v>[AanleveringKennisgeving - Controleer Inhoud Identificatie] Waarde van type %1 binnen %2 is niet gelijk aan %3</v>
          </cell>
          <cell r="C167" t="str">
            <v>VP-AanleveringKennisgeving.sch</v>
          </cell>
          <cell r="D167" t="str">
            <v>Controles AKN aanvullend bill</v>
          </cell>
          <cell r="L167" t="str">
            <v>LVBB4708</v>
          </cell>
          <cell r="M167" t="str">
            <v>[AanleveringKennisgeving - Controleer Inhoud Identificatie] Waarde van type %1 binnen %2 is niet gelijk aan %3</v>
          </cell>
        </row>
        <row r="168">
          <cell r="A168" t="str">
            <v>LVBB4711</v>
          </cell>
          <cell r="B168" t="str">
            <v>Kennisgeving bij oin %1 en idlevering %2 is al gepubliceerd</v>
          </cell>
          <cell r="C168" t="str">
            <v>afbreken.xqy</v>
          </cell>
          <cell r="D168" t="str">
            <v>check-aanlevering-reeds-gepubliceerd</v>
          </cell>
          <cell r="E168" t="str">
            <v>Controleert of het besluit of kennisgeving reeds gepubliceerd is</v>
          </cell>
          <cell r="L168" t="str">
            <v>LVBB4711</v>
          </cell>
          <cell r="M168" t="str">
            <v>Kennisgeving bij oin %1 en idlevering %2 is al gepubliceerd</v>
          </cell>
        </row>
        <row r="169">
          <cell r="A169" t="str">
            <v>LVBB4712</v>
          </cell>
          <cell r="B169" t="str">
            <v>Datum bekendmaking %1 bij kennisgeving met oin %2 en idlevering %3 is reeds geweest. De datum bekendmaking van een kennisgeving mag niet in het verleden liggen.</v>
          </cell>
          <cell r="C169" t="str">
            <v>afbreken.xqy</v>
          </cell>
          <cell r="D169" t="str">
            <v>check-datum-bekendmaking-reeds-geweest</v>
          </cell>
          <cell r="E169" t="str">
            <v>Controleert of de publicatie-datum in de toekomst ligt</v>
          </cell>
          <cell r="L169" t="str">
            <v>LVBB4712</v>
          </cell>
          <cell r="M169" t="str">
            <v>Datum bekendmaking %1 bij kennisgeving met oin %2 en idlevering %3 is reeds geweest. De datum bekendmaking van een kennisgeving mag niet in het verleden liggen.</v>
          </cell>
        </row>
        <row r="170">
          <cell r="A170" t="str">
            <v>LVBB4713</v>
          </cell>
          <cell r="B170" t="str">
            <v>Kennisgeving bij oin %1 en idlevering %2 is in afwachting om wel of niet afgebroken te mogen worden</v>
          </cell>
          <cell r="C170" t="str">
            <v>afbreken.xqy</v>
          </cell>
          <cell r="D170" t="str">
            <v>check-aanlevering-reeds-gereserveerd</v>
          </cell>
          <cell r="E170" t="str">
            <v>Controleert of het besluit of kennisgeving in afwachting is van een antwoord voor het wel of niet afbreken</v>
          </cell>
          <cell r="L170" t="str">
            <v>LVBB4713</v>
          </cell>
          <cell r="M170" t="str">
            <v>Kennisgeving bij oin %1 en idlevering %2 is in afwachting om wel of niet afgebroken te mogen worden</v>
          </cell>
        </row>
        <row r="171">
          <cell r="A171" t="str">
            <v>LVBB4714</v>
          </cell>
          <cell r="B171" t="str">
            <v>Besluit bij kennisgeving met oin %1 en idlevering %2 is in afwachting om wel of niet afgebroken te mogen worden</v>
          </cell>
          <cell r="C171" t="str">
            <v>afbreken.xqy</v>
          </cell>
          <cell r="D171" t="str">
            <v>check-besluit-reeds-gereserveerd</v>
          </cell>
          <cell r="E171" t="str">
            <v>Controleert of het besluit bij een kennisgeving in afwachting van een antwoord voor het wel of niet afbreken</v>
          </cell>
          <cell r="L171" t="str">
            <v>LVBB4714</v>
          </cell>
          <cell r="M171" t="str">
            <v>Besluit bij kennisgeving met oin %1 en idlevering %2 is in afwachting om wel of niet afgebroken te mogen worden</v>
          </cell>
        </row>
        <row r="172">
          <cell r="A172" t="str">
            <v>LVBB4715</v>
          </cell>
          <cell r="B172" t="str">
            <v>Kennisgeving met oin %1 en idlevering %2 is niet de laatste kennisgeving bij het besluit</v>
          </cell>
          <cell r="C172" t="str">
            <v>afbreken.xqy</v>
          </cell>
          <cell r="D172" t="str">
            <v>check-procedurestappen-consolidatie</v>
          </cell>
          <cell r="E172" t="str">
            <v>Controleert of de laatste consolidatie van procedurestappen bij deze aanlevering hoort</v>
          </cell>
          <cell r="L172" t="str">
            <v>LVBB4715</v>
          </cell>
          <cell r="M172" t="str">
            <v>Kennisgeving met oin %1 en idlevering %2 is niet de laatste kennisgeving bij het besluit</v>
          </cell>
        </row>
        <row r="173">
          <cell r="A173" t="str">
            <v>LVBB4716</v>
          </cell>
          <cell r="B173" t="str">
            <v>Bestand met consolidatie-procedurestappen behorend bij kennisgeving met oin %1 en idlevering %2 is in afwachting om wel of niet afgebroken te mogen worden</v>
          </cell>
          <cell r="C173" t="str">
            <v>kennisgeving.xqy</v>
          </cell>
          <cell r="D173" t="str">
            <v>verwerk-mutaties-kennisgeving</v>
          </cell>
          <cell r="E173" t="str">
            <v>Het verwerken van de mutaties binnen een kennisgeving</v>
          </cell>
          <cell r="L173" t="str">
            <v>LVBB4716</v>
          </cell>
          <cell r="M173" t="str">
            <v>Bestand met consolidatie-procedurestappen behorend bij kennisgeving met oin %1 en idlevering %2 is in afwachting om wel of niet afgebroken te mogen worden</v>
          </cell>
        </row>
        <row r="174">
          <cell r="L174" t="str">
            <v>LVBB4734</v>
          </cell>
          <cell r="M174" t="str">
            <v>Kennisgeving bevat geen AKN identificatie voor de expressie
OF:
Kennisgeving bevat geen AKN identificatie voor het werk</v>
          </cell>
        </row>
        <row r="175">
          <cell r="A175" t="str">
            <v>LVBB4737</v>
          </cell>
          <cell r="B175" t="str">
            <v>Waarde %1 niet gevonden voor %2 in waardelijst %3</v>
          </cell>
          <cell r="C175" t="str">
            <v>waardelijsten.xqy</v>
          </cell>
          <cell r="D175" t="str">
            <v>valideer-waardelijst</v>
          </cell>
          <cell r="E175" t="str">
            <v>Valideer lookup values in waardelijst</v>
          </cell>
          <cell r="L175" t="str">
            <v>LVBB4737</v>
          </cell>
          <cell r="M175" t="str">
            <v>Waarde %1 niet gevonden voor %2 in waardelijst %3</v>
          </cell>
        </row>
        <row r="176">
          <cell r="A176" t="str">
            <v>LVBB4750</v>
          </cell>
          <cell r="B176" t="str">
            <v>De aangeleverde kennisgeving kan niet verwerkt worden omdat de combinatie van datum-bekend-op %1 en datum-ontvangen-op %2 al aanwezig is bij dit besluit in de LVBB.</v>
          </cell>
          <cell r="C176" t="str">
            <v>procedureverloop.xqy</v>
          </cell>
          <cell r="D176" t="str">
            <v>valideer-datums</v>
          </cell>
          <cell r="E176" t="str">
            <v>Ga de opgegeven datum-bekend-op / datum-ontvangen-op niet eerder gebruikt zijn in een eerdere consolidatie</v>
          </cell>
          <cell r="L176" t="str">
            <v>LVBB4750</v>
          </cell>
          <cell r="M176" t="str">
            <v>De aangeleverde kennisgeving kan niet verwerkt worden omdat de combinatie van datum-bekend-op %1 en datum-ontvangen-op %2 al aanwezig is bij dit besluit in de LVBB.</v>
          </cell>
        </row>
        <row r="177">
          <cell r="A177" t="str">
            <v>LVBB4751</v>
          </cell>
          <cell r="B177" t="str">
            <v>Te verwijderen procedurestap met id %1 en voltooidOp %2 bestaat niet
OF:
Te wijzigen procedurestap met id %1 en voltooidOp %2 bestaat niet</v>
          </cell>
          <cell r="C177" t="str">
            <v>kennisgeving.xqy</v>
          </cell>
          <cell r="D177" t="str">
            <v>mutatie-verwijder
OF:
mutatie-vervang</v>
          </cell>
          <cell r="E177" t="str">
            <v>Deze functie verwijderd de genoemde stap uit de lijst met geconsolideerde procedurestappen of geeft een fout antwoord string (LVBB4751) als de stap niet gevonden kan worden
OF:
Deze functie vervangt de genoemde stap in de lijst met geconsolideerde procedurestappen of geeft een fout antwoord string (LVBB4751) als de stap niet gevonden kan worden</v>
          </cell>
          <cell r="L177" t="str">
            <v>LVBB4751</v>
          </cell>
          <cell r="M177" t="str">
            <v>Te verwijderen procedurestap met id %1 en voltooidOp %2 bestaat niet
OF:
Te wijzigen procedurestap met id %1 en voltooidOp %2 bestaat niet</v>
          </cell>
        </row>
        <row r="178">
          <cell r="A178" t="str">
            <v>LVBB4753</v>
          </cell>
          <cell r="B178" t="str">
            <v>[AanleveringBesluit - Controleer Inhoud Procedureverloop] Waarde van type %1 mag niet gebruikt worden binnen %2 besluit.</v>
          </cell>
          <cell r="C178" t="str">
            <v>VP-AanleveringBesluit.sch</v>
          </cell>
          <cell r="D178" t="str">
            <v>Controles procedureverloop stappen bij verschillende types besluit</v>
          </cell>
          <cell r="L178" t="str">
            <v>LVBB4753</v>
          </cell>
          <cell r="M178" t="str">
            <v>[AanleveringBesluit - Controleer Inhoud Procedureverloop] Waarde van type %1 mag niet gebruikt worden binnen %2 besluit.</v>
          </cell>
        </row>
        <row r="179">
          <cell r="A179" t="str">
            <v>LVBB4754</v>
          </cell>
          <cell r="B179" t="str">
            <v>Soort stap met id %1 is aanwezig in het besluit of de kennisgeving; is niet toegestaan</v>
          </cell>
          <cell r="C179" t="str">
            <v>procedureverloop.xqy</v>
          </cell>
          <cell r="D179" t="str">
            <v>valideer-consolidatie-procedurestappen</v>
          </cell>
          <cell r="E179" t="str">
            <v>Ga na of een element met procedurestappen juist zijn. Let daarbij op 1. Of elke id hooguit 1 keer voorkomt 2. De id /join/id/stop/procedure/stap_004 mag niet voorkomen want die wordt berekend 3. De datum einde inzagetermijn moet groter of gelijk zijn aan de datum begin inzagetermijn</v>
          </cell>
          <cell r="L179" t="str">
            <v>LVBB4754</v>
          </cell>
          <cell r="M179" t="str">
            <v>Soort stap met id %1 is aanwezig in het besluit of de kennisgeving; is niet toegestaan</v>
          </cell>
        </row>
        <row r="180">
          <cell r="A180" t="str">
            <v>LVBB4755</v>
          </cell>
          <cell r="B180" t="str">
            <v>De volgende procedurestap(pen) komen dubbel voor : %1; mag hooguit enkel voorkomen
OF:
Procedurestap met id %1 en voltooidOp %2 mag slechts eenmaal voorkomen in het (uit te leveren) procedureverloop
OF:
Procedurestap met id %1 mag slechts eenmaal voorkomen in het (uit te leveren) procedureverloop</v>
          </cell>
          <cell r="C180" t="str">
            <v>procedureverloop.xqy
OF:
kennisgeving.xqy
OF:
kennisgeving.xqy</v>
          </cell>
          <cell r="D180" t="str">
            <v>valideer-consolidatie-procedurestappen
OF:
mutatie-voegtoe
OF:
mutatie-voegtoe</v>
          </cell>
          <cell r="E180" t="str">
            <v>Ga na of een element met procedurestappen juist zijn. Let daarbij op 1. Of elke id hooguit 1 keer voorkomt 2. De id /join/id/stop/procedure/stap_004 mag niet voorkomen want die wordt berekend 3. De datum einde inzagetermijn moet groter of gelijk zijn aan de datum begin inzagetermijn
OF:
deze functie voegt de genoemde stap toe aan de lijst met geconsolideerde procedurestappen of geeft een fout antwoord string (LVBB4750) als de stap al bestaat
OF:
deze functie voegt de genoemde stap toe aan de lijst met geconsolideerde procedurestappen of geeft een fout antwoord string (LVBB4750) als de stap al bestaat</v>
          </cell>
          <cell r="L180" t="str">
            <v>LVBB4755</v>
          </cell>
          <cell r="M180" t="str">
            <v>De volgende procedurestap(pen) komen dubbel voor : %1; mag hooguit enkel voorkomen
OF:
Procedurestap met id %1 en voltooidOp %2 mag slechts eenmaal voorkomen in het (uit te leveren) procedureverloop
OF:
Procedurestap met id %1 mag slechts eenmaal voorkomen in het (uit te leveren) procedureverloop</v>
          </cell>
        </row>
        <row r="181">
          <cell r="A181" t="str">
            <v>LVBB4756</v>
          </cell>
          <cell r="B181" t="str">
            <v>De datum bekend-op van de kennisgeving %1 ligt niet na de datum bekend-op van een eerdere consolidatie %2</v>
          </cell>
          <cell r="C181" t="str">
            <v>procedureverloop.xqy</v>
          </cell>
          <cell r="D181" t="str">
            <v>valideer-datums</v>
          </cell>
          <cell r="E181" t="str">
            <v>Ga de opgegeven datum-bekend-op / datum-ontvangen-op niet eerder gebruikt zijn in een eerdere consolidatie</v>
          </cell>
          <cell r="L181" t="str">
            <v>LVBB4756</v>
          </cell>
          <cell r="M181" t="str">
            <v>De datum bekend-op van de kennisgeving %1 ligt niet na de datum bekend-op van een eerdere consolidatie %2</v>
          </cell>
        </row>
        <row r="182">
          <cell r="A182" t="str">
            <v>LVBB4757</v>
          </cell>
          <cell r="B182" t="str">
            <v>De datum ontvangen-op van de kennisgeving %1 ligt niet na de datum ontvangen-op van een eerdere consolidatie %2</v>
          </cell>
          <cell r="C182" t="str">
            <v>procedureverloop.xqy</v>
          </cell>
          <cell r="D182" t="str">
            <v>valideer-datums</v>
          </cell>
          <cell r="E182" t="str">
            <v>Ga de opgegeven datum-bekend-op / datum-ontvangen-op niet eerder gebruikt zijn in een eerdere consolidatie</v>
          </cell>
          <cell r="L182" t="str">
            <v>LVBB4757</v>
          </cell>
          <cell r="M182" t="str">
            <v>De datum ontvangen-op van de kennisgeving %1 ligt niet na de datum ontvangen-op van een eerdere consolidatie %2</v>
          </cell>
        </row>
        <row r="183">
          <cell r="A183" t="str">
            <v>LVBB4758</v>
          </cell>
          <cell r="B183" t="str">
            <v>De einddatum van het inzagetermijn %1 moet later dan of gelijk zijn aan de begindatum van het inzagetermijn %2.</v>
          </cell>
          <cell r="C183" t="str">
            <v>procedureverloop.xqy</v>
          </cell>
          <cell r="D183" t="str">
            <v>valideer-consolidatie-procedurestappen</v>
          </cell>
          <cell r="E183" t="str">
            <v>Ga na of een element met procedurestappen juist zijn. Let daarbij op 1. Of elke id hooguit 1 keer voorkomt 2. De id /join/id/stop/procedure/stap_004 mag niet voorkomen want die wordt berekend 3. De datum einde inzagetermijn moet groter of gelijk zijn aan de datum begin inzagetermijn</v>
          </cell>
          <cell r="L183" t="str">
            <v>LVBB4758</v>
          </cell>
          <cell r="M183" t="str">
            <v>De einddatum van het inzagetermijn %1 moet later dan of gelijk zijn aan de begindatum van het inzagetermijn %2.</v>
          </cell>
        </row>
        <row r="184">
          <cell r="A184" t="str">
            <v>LVBB4759</v>
          </cell>
          <cell r="B184" t="str">
            <v xml:space="preserve">Datum bekendmaking kennisgeving %1 mag niet voor datum bekend op van het besluit %2 liggen </v>
          </cell>
          <cell r="C184" t="str">
            <v>kennisgeving.xqy</v>
          </cell>
          <cell r="D184" t="str">
            <v>controle-bekend-op</v>
          </cell>
          <cell r="E184" t="str">
            <v>Ga na of de datum bekendmaking niet voor de datum bekend op van het besluit ligt</v>
          </cell>
          <cell r="L184" t="str">
            <v>LVBB4759</v>
          </cell>
          <cell r="M184" t="str">
            <v xml:space="preserve">Datum bekendmaking kennisgeving %1 mag niet voor datum bekend op van het besluit %2 liggen </v>
          </cell>
        </row>
        <row r="185">
          <cell r="A185" t="str">
            <v>LVBB4760</v>
          </cell>
          <cell r="B185" t="str">
            <v>Bij een kennisgeving van een ontwerp besluit mag deze procedurestap %1 niet voorkomen.</v>
          </cell>
          <cell r="C185" t="str">
            <v>kennisgeving.xqy</v>
          </cell>
          <cell r="D185" t="str">
            <v>check-procedureverloop-stappen</v>
          </cell>
          <cell r="E185" t="str">
            <v>deze functie checkt of de procedurestappen in deze kennisgeving passen bij het bijbehorende ontwerp- of definief besluit. Bij een ontwerp besluit zijn alleen de stappen 'begin inzagetermijn' en 'einde inzagetermijn' toegestaan in de kennisgeving Bij een definitief besluit zijn alleen de stappen 'einde bezwaartermijn' en 'einde beroepstermijn' toegestaan in de kennisgeving</v>
          </cell>
          <cell r="L185" t="str">
            <v>LVBB4760</v>
          </cell>
          <cell r="M185" t="str">
            <v>Bij een kennisgeving van een ontwerp besluit mag deze procedurestap %1 niet voorkomen.</v>
          </cell>
        </row>
        <row r="186">
          <cell r="A186" t="str">
            <v>LVBB4761</v>
          </cell>
          <cell r="B186" t="str">
            <v>Bij een kennisgeving van een definitief besluit mag deze procedurestap %1 niet voorkomen.</v>
          </cell>
          <cell r="C186" t="str">
            <v>kennisgeving.xqy</v>
          </cell>
          <cell r="D186" t="str">
            <v>check-procedureverloop-stappen</v>
          </cell>
          <cell r="E186" t="str">
            <v>deze functie checkt of de procedurestappen in deze kennisgeving passen bij het bijbehorende ontwerp- of definief besluit. Bij een ontwerp besluit zijn alleen de stappen 'begin inzagetermijn' en 'einde inzagetermijn' toegestaan in de kennisgeving Bij een definitief besluit zijn alleen de stappen 'einde bezwaartermijn' en 'einde beroepstermijn' toegestaan in de kennisgeving</v>
          </cell>
          <cell r="L186" t="str">
            <v>LVBB4761</v>
          </cell>
          <cell r="M186" t="str">
            <v>Bij een kennisgeving van een definitief besluit mag deze procedurestap %1 niet voorkomen.</v>
          </cell>
        </row>
        <row r="187">
          <cell r="A187" t="str">
            <v>LVBB4762</v>
          </cell>
          <cell r="C187" t="str">
            <v>VP-AanleveringKennisgeving.sch</v>
          </cell>
          <cell r="D187" t="str">
            <v>Sta verwijderStappen en vervangStappen NIET toe binnen Procedureverloopmutatie binnen AanleveringKennisgeving</v>
          </cell>
          <cell r="L187" t="str">
            <v>LVBB4762</v>
          </cell>
          <cell r="M187" t="str">
            <v>&lt;?&gt;</v>
          </cell>
        </row>
        <row r="188">
          <cell r="A188" t="str">
            <v>LVBB4801</v>
          </cell>
          <cell r="B188" t="str">
            <v>[AanleveringBesluit - Scenario] %1 wordt (NOG) niet ondersteund.</v>
          </cell>
          <cell r="C188" t="str">
            <v>VP-AanleveringBesluit.sch</v>
          </cell>
          <cell r="D188" t="str">
            <v>Controles op ondersteunde scenarios bij ontwerp besluiten</v>
          </cell>
        </row>
        <row r="189">
          <cell r="A189" t="str">
            <v>LVBB5002</v>
          </cell>
          <cell r="B189" t="str">
            <v>Er wordt een element verwijderd/vervangen met wId: %2, maar deze bestaat niet bij regelingversie: %1
OF:
Er wordt een element verwijderd/vervangen met wId: %2, maar deze bestaat niet bij regelingversie: %1
OF:
Er wordt een element verwijderd/vervangen met wId: %2, maar deze bestaat niet bij regelingversie: %1
OF:
Er wordt een voegToe gedaan van element met wId: %2, maar het element ten opzichte waarvan je iets wilt toevoegen met wId: %3 kan niet gevonden worden bij regelingversie: %1.</v>
          </cell>
          <cell r="C189" t="str">
            <v>mutaties.xqy</v>
          </cell>
          <cell r="D189" t="str">
            <v>controleer-voorkomen-muteerbare-delen-ids
OF:
verwerk-vervang-kop
OF:
verwerk-verwijdering
OF:
controleer-context-muteerbare-delen-ids</v>
          </cell>
          <cell r="E189" t="str">
            <v>Het controleren of ids van muteerbare delen wel of niet voorkomen Zo moeten ids bij een VoegToe niet voorkomen maar bij een Vervang juist wel
OF:
Het verwerken van een vervanging
OF:
Het verwerken van een verwijdering
OF:
Het controleren of de context voor de muteerbare delen wel of niet voorkomen</v>
          </cell>
          <cell r="L189" t="str">
            <v>LVBB5002</v>
          </cell>
          <cell r="M189" t="str">
            <v>Er wordt een element verwijderd/vervangen met wId: %2, maar deze bestaat niet bij regelingversie: %1
OF:
Er wordt een element verwijderd/vervangen met wId: %2, maar deze bestaat niet bij regelingversie: %1
OF:
Er wordt een element verwijderd/vervangen met wId: %2, maar deze bestaat niet bij regelingversie: %1
OF:
Er wordt een voegToe gedaan van element met wId: %2, maar het element ten opzichte waarvan je iets wilt toevoegen met wId: %3 kan niet gevonden worden bij regelingversie: %1.</v>
          </cell>
        </row>
        <row r="190">
          <cell r="A190" t="str">
            <v>LVBB5003</v>
          </cell>
          <cell r="B190" t="str">
            <v>Voor regelingversie %1 is er een vervang opdracht waarbij de inhoud van het attribuut 'wat' %2 niet gelijk is aan het wId %3 van het te vervangen element</v>
          </cell>
          <cell r="C190" t="str">
            <v>mutaties.xqy</v>
          </cell>
          <cell r="D190" t="str">
            <v>verwerk-vervanging</v>
          </cell>
          <cell r="E190" t="str">
            <v>Het verwerken van een vervanging</v>
          </cell>
        </row>
        <row r="191">
          <cell r="A191" t="str">
            <v>LVBB5005</v>
          </cell>
          <cell r="B191" t="str">
            <v>Geen wordtVersie aanwezig</v>
          </cell>
          <cell r="C191" t="str">
            <v>mutaties.xqy</v>
          </cell>
          <cell r="D191" t="str">
            <v>controleer-wordt-versie</v>
          </cell>
          <cell r="E191" t="str">
            <v>Controleert of het wordt-versie binnen de metadata van de regelingversie gevuld is en zo ja of deze al bestaat</v>
          </cell>
          <cell r="L191" t="str">
            <v>LVBB5005</v>
          </cell>
          <cell r="M191" t="str">
            <v>Geen wordtVersie aanwezig</v>
          </cell>
        </row>
        <row r="192">
          <cell r="A192" t="str">
            <v>LVBB5006</v>
          </cell>
          <cell r="B192" t="str">
            <v>Geen wasVersie aanwezig</v>
          </cell>
          <cell r="C192" t="str">
            <v>mutaties.xqy</v>
          </cell>
          <cell r="D192" t="str">
            <v>controleer-was-versie</v>
          </cell>
          <cell r="E192" t="str">
            <v>Controleert of het was-versie binnen de metadata van de regelingversie gevuld is en zo ja of deze nog niet bestaat en controleert enkele relatie t.o.v. de wordt-versie</v>
          </cell>
          <cell r="L192" t="str">
            <v>LVBB5006</v>
          </cell>
          <cell r="M192" t="str">
            <v>Geen wasVersie aanwezig</v>
          </cell>
        </row>
        <row r="193">
          <cell r="A193" t="str">
            <v>LVBB5007</v>
          </cell>
          <cell r="B193" t="str">
            <v>Versie %1 is een ontwerp regelingversie, kan niet als basis dienen voor muteren</v>
          </cell>
          <cell r="C193" t="str">
            <v>mutaties.xqy</v>
          </cell>
          <cell r="E193" t="str">
            <v>Controleert of in te trekken versies aan bepaalde voorwaardes voldoen
OF:
Controleert of het was-versie binnen de metadata van de regelingversie gevuld is en zo ja of deze nog niet bestaat en controleert enkele relatie t.o.v. de wordt-versie</v>
          </cell>
          <cell r="L193" t="str">
            <v>LVBB5007</v>
          </cell>
          <cell r="M193" t="str">
            <v>Versie %1 is een ontwerp regelingversie, kan niet als basis dienen voor muteren</v>
          </cell>
        </row>
        <row r="194">
          <cell r="A194" t="str">
            <v>LVBB5008</v>
          </cell>
          <cell r="B194" t="str">
            <v>Er kan nu niet geconsolideerd worden bij regelingversie %1, omdat er een afbreekOpdracht in behandeling is voor het besluit dat deze regelingversie vaststelt.</v>
          </cell>
          <cell r="C194" t="str">
            <v>mutaties.xqy</v>
          </cell>
          <cell r="D194" t="str">
            <v>controleer-in-te-trekken-versies
OF:
controleer-was-versie</v>
          </cell>
          <cell r="E194" t="str">
            <v>Controleert of in te trekken versies aan bepaalde voorwaardes voldoen
OF:
Controleert of het was-versie binnen de metadata van de regelingversie gevuld is en zo ja of deze nog niet bestaat en controleert enkele relatie t.o.v. de wordt-versie</v>
          </cell>
          <cell r="L194" t="str">
            <v>LVBB5008</v>
          </cell>
          <cell r="M194" t="str">
            <v>Er kan nu niet geconsolideerd worden bij regelingversie %1, omdat er een afbreekOpdracht in behandeling is voor het besluit dat deze regelingversie vaststelt.</v>
          </cell>
        </row>
        <row r="195">
          <cell r="A195" t="str">
            <v>LVBB5009</v>
          </cell>
          <cell r="B195" t="str">
            <v>WasVersie %1 heeft een soort work %2 die niet gelijk is aan soort work %3 van WordtVersie %4</v>
          </cell>
          <cell r="C195" t="str">
            <v>mutaties.xqy</v>
          </cell>
          <cell r="D195" t="str">
            <v>controleer-was-versie</v>
          </cell>
          <cell r="E195" t="str">
            <v>Controleert of het was-versie binnen de metadata van de regelingversie gevuld is en zo ja of deze nog niet bestaat en controleert enkele relatie t.o.v. de wordt-versie</v>
          </cell>
          <cell r="L195" t="str">
            <v>LVBB5009</v>
          </cell>
          <cell r="M195" t="str">
            <v>WasVersie %1 heeft een soort work %2 die niet gelijk is aan soort work %3 van WordtVersie %4</v>
          </cell>
        </row>
        <row r="196">
          <cell r="A196" t="str">
            <v>LVBB5010</v>
          </cell>
          <cell r="B196" t="str">
            <v>Element bestaat al voor versie : %1 en id element : %2
OF:
Toelichting bestaat al voor regeling : %1, opvoeren nieuwe toelichting niet mogelijk met mutatie bij versie : %2 en WijzigArtikel / WijzigLid met wId : %3 en index : %4</v>
          </cell>
          <cell r="C196" t="str">
            <v>mutaties.xqy</v>
          </cell>
          <cell r="D196" t="str">
            <v>controleer-voorkomen-muteerbare-delen-ids
OF:
verwerk-toevoeging</v>
          </cell>
          <cell r="E196" t="str">
            <v>Het controleren of ids van muteerbare delen wel of niet voorkomen Zo moeten ids bij een VoegToe niet voorkomen maar bij een Vervang juist wel
OF:
Het verwerken van een toevoeging</v>
          </cell>
          <cell r="L196" t="str">
            <v>LVBB5010</v>
          </cell>
          <cell r="M196" t="str">
            <v>Element bestaat al voor versie : %1 en id element : %2
OF:
Toelichting bestaat al voor regeling : %1, opvoeren nieuwe toelichting niet mogelijk met mutatie bij versie : %2 en WijzigArtikel / WijzigLid met wId : %3 en index : %4</v>
          </cell>
        </row>
        <row r="197">
          <cell r="A197" t="str">
            <v>LVBB5011</v>
          </cell>
          <cell r="B197" t="str">
            <v>Er kan maar 1 mutatie voor een toelichting voor mutatie bij versie : %1 en WijzigArtikel / WijzigLid met wId : %2 en index : %3</v>
          </cell>
          <cell r="C197" t="str">
            <v>mutaties.xqy</v>
          </cell>
          <cell r="D197" t="str">
            <v>verwerk-toevoeging</v>
          </cell>
          <cell r="E197" t="str">
            <v>Het verwerken van een toevoeging</v>
          </cell>
          <cell r="L197" t="str">
            <v>LVBB5011</v>
          </cell>
          <cell r="M197" t="str">
            <v>Er kan maar 1 mutatie voor een toelichting voor mutatie bij versie : %1 en WijzigArtikel / WijzigLid met wId : %2 en index : %3</v>
          </cell>
        </row>
        <row r="198">
          <cell r="A198" t="str">
            <v>LVBB5012</v>
          </cell>
          <cell r="B198" t="str">
            <v>Regeling %1, waarnaar %2 verwijst, is ingetrokken</v>
          </cell>
          <cell r="C198" t="str">
            <v>intrekken.xqy</v>
          </cell>
          <cell r="D198" t="str">
            <v>check-intrekken-regeling</v>
          </cell>
          <cell r="E198" t="str">
            <v>Controleert of een regeling ingetrokken kan worden</v>
          </cell>
          <cell r="L198" t="str">
            <v>LVBB5012</v>
          </cell>
          <cell r="M198" t="str">
            <v>Regeling %1, waarnaar %2 verwijst, is ingetrokken</v>
          </cell>
        </row>
        <row r="199">
          <cell r="A199" t="str">
            <v>LVBB5013</v>
          </cell>
          <cell r="B199" t="str">
            <v>In te trekken regelingversie %1 is niet juridisch werkend meer, hierdoor kan de regeling niet worden ingetrokken.</v>
          </cell>
          <cell r="C199" t="str">
            <v>intrekken.xqy</v>
          </cell>
          <cell r="D199" t="str">
            <v>check-intrekken-regeling</v>
          </cell>
          <cell r="E199" t="str">
            <v>Controleert of een regeling ingetrokken kan worden</v>
          </cell>
          <cell r="L199" t="str">
            <v>LVBB5013</v>
          </cell>
          <cell r="M199" t="str">
            <v>In te trekken regelingversie %1 is niet juridisch werkend meer, hierdoor kan de regeling niet worden ingetrokken.</v>
          </cell>
        </row>
        <row r="200">
          <cell r="A200" t="str">
            <v>LVBB5014</v>
          </cell>
          <cell r="B200" t="str">
            <v>Regeling, waarnaar %2 verwijst, bestaat niet : %1</v>
          </cell>
          <cell r="C200" t="str">
            <v>mutaties.xqy</v>
          </cell>
          <cell r="D200" t="str">
            <v>controleer-regeling</v>
          </cell>
          <cell r="E200" t="str">
            <v>Controleert of het regeling-id binnen de metadata van de regelingversie gevuld is</v>
          </cell>
          <cell r="L200" t="str">
            <v>LVBB5014</v>
          </cell>
          <cell r="M200" t="str">
            <v>Regeling, waarnaar %2 verwijst, bestaat niet : %1</v>
          </cell>
        </row>
        <row r="201">
          <cell r="A201" t="str">
            <v>LVBB5015</v>
          </cell>
          <cell r="B201" t="str">
            <v>WasVersie %1 is eerder als versie gebaseerd op gebruikt in een definitief besluit, nl bij %2</v>
          </cell>
          <cell r="C201" t="str">
            <v>mutaties.xqy</v>
          </cell>
          <cell r="D201" t="str">
            <v>controleer-was-versie-eerder-gebruikt</v>
          </cell>
          <cell r="E201" t="str">
            <v>Controleert of de was-versie binnen de regeling al eerder is gebruikt als versie-gebaseerd-op binnen een regelingversie die via een definitief besluit is ingebracht</v>
          </cell>
          <cell r="L201" t="str">
            <v>LVBB5015</v>
          </cell>
          <cell r="M201" t="str">
            <v>WasVersie %1 is eerder als versie gebaseerd op gebruikt in een definitief besluit, nl bij %2</v>
          </cell>
        </row>
        <row r="202">
          <cell r="A202" t="str">
            <v>LVBB5016</v>
          </cell>
          <cell r="B202" t="str">
            <v xml:space="preserve">Informatie-object (werk-nivo) %1 bestaat niet </v>
          </cell>
          <cell r="C202" t="str">
            <v>intrekken.xqy</v>
          </cell>
          <cell r="D202" t="str">
            <v>check-intrekken-io</v>
          </cell>
          <cell r="E202" t="str">
            <v>Controleert of een io (werk nivo) ingetrokken kan worden</v>
          </cell>
          <cell r="L202" t="str">
            <v>LVBB5016</v>
          </cell>
          <cell r="M202" t="str">
            <v>Informatie-object (werk-nivo) bestaat niet : %1</v>
          </cell>
        </row>
        <row r="203">
          <cell r="A203" t="str">
            <v>LVBB5017</v>
          </cell>
          <cell r="B203" t="str">
            <v>Informatie-object (werk-nivo) %1, gebruikt bij intrekking, is reeds ingetrokken</v>
          </cell>
          <cell r="C203" t="str">
            <v>intrekken.xqy</v>
          </cell>
          <cell r="D203" t="str">
            <v>check-intrekken-io</v>
          </cell>
          <cell r="E203" t="str">
            <v>Controleert of een io (werk nivo) ingetrokken kan worden</v>
          </cell>
          <cell r="L203" t="str">
            <v>LVBB5017</v>
          </cell>
          <cell r="M203" t="str">
            <v>Informatie-object (werk-nivo), gebruikt bij intrekking, is reeds ingetrokken</v>
          </cell>
        </row>
        <row r="204">
          <cell r="A204" t="str">
            <v>LVBB5018</v>
          </cell>
          <cell r="B204" t="str">
            <v>Informatie-object (werk-nivo) %1, gebruikt bij intrekking, heeft geen openstaande expressie</v>
          </cell>
          <cell r="C204" t="str">
            <v>intrekken.xqy</v>
          </cell>
          <cell r="D204" t="str">
            <v>check-intrekken-io</v>
          </cell>
          <cell r="E204" t="str">
            <v>Controleert of een io (werk nivo) ingetrokken kan worden</v>
          </cell>
          <cell r="L204" t="str">
            <v>LVBB5018</v>
          </cell>
          <cell r="M204" t="str">
            <v>Informatie-object (werk-nivo), gebruikt bij intrekking, heeft geen openstaande expressie</v>
          </cell>
        </row>
        <row r="205">
          <cell r="A205" t="str">
            <v>LVBB5019</v>
          </cell>
          <cell r="B205" t="str">
            <v>Nieuwe aan te maken regeling bestaat al : %1</v>
          </cell>
          <cell r="C205" t="str">
            <v>mutaties.xqy</v>
          </cell>
          <cell r="D205" t="str">
            <v>controleer-regeling</v>
          </cell>
          <cell r="E205" t="str">
            <v>Controleert of het regeling-id binnen de metadata van de regelingversie gevuld is</v>
          </cell>
        </row>
        <row r="206">
          <cell r="A206" t="str">
            <v>LVBB5020</v>
          </cell>
          <cell r="B206" t="str">
            <v>%1 %2 heeft schemaversie %3 en dat sluit niet aan op %4 met schemaversie %5</v>
          </cell>
          <cell r="C206" t="str">
            <v>opdracht.xqy</v>
          </cell>
          <cell r="D206" t="str">
            <v>valideer-vaststelling</v>
          </cell>
          <cell r="E206" t="str">
            <v>Het valideren of de vaststelling, als deze gevonden kan worden, bij dezelfde schemaversie hioort als die van de opdracht Dit kan optreden bij een opdracht om uitsluitend gio's te valideren/publiceren</v>
          </cell>
        </row>
        <row r="207">
          <cell r="A207" t="str">
            <v>LVBB5100</v>
          </cell>
          <cell r="B207" t="str">
            <v>Regeling %1 is aanwezig met model %2 en kan niet worden vervangen door een model %3</v>
          </cell>
          <cell r="C207" t="str">
            <v>mutaties.xqy</v>
          </cell>
          <cell r="D207" t="str">
            <v>verwerk-vervang-regeling</v>
          </cell>
          <cell r="E207" t="str">
            <v>Het verwerken van de vervanging van een regeling</v>
          </cell>
        </row>
        <row r="208">
          <cell r="A208" t="str">
            <v>LVBB6000</v>
          </cell>
          <cell r="B208" t="str">
            <v>Fouten in schema bij AfwijkVergunning</v>
          </cell>
          <cell r="C208" t="str">
            <v>manifest.xml</v>
          </cell>
          <cell r="L208" t="str">
            <v>LVBB6000</v>
          </cell>
          <cell r="M208" t="str">
            <v>Fouten in schema bij AfwijkVergunning</v>
          </cell>
        </row>
        <row r="209">
          <cell r="A209" t="str">
            <v>LVBB7001</v>
          </cell>
          <cell r="B209" t="str">
            <v>Versie niet kunnen expanderen voor : %1</v>
          </cell>
          <cell r="C209" t="str">
            <v>expanderen.xqy</v>
          </cell>
          <cell r="D209" t="str">
            <v>expandeer-versie</v>
          </cell>
          <cell r="E209" t="str">
            <v>Het expanderen van een versie (vanuit akn id versie)</v>
          </cell>
          <cell r="L209" t="str">
            <v>LVBB7001</v>
          </cell>
          <cell r="M209" t="str">
            <v>Versie niet kunnen expanderen voor : %1</v>
          </cell>
        </row>
        <row r="210">
          <cell r="A210" t="str">
            <v>LVBB7002</v>
          </cell>
          <cell r="B210" t="str">
            <v>Geen versies gevonden bij doel %1</v>
          </cell>
          <cell r="C210" t="str">
            <v>doelen.xqy</v>
          </cell>
          <cell r="D210" t="str">
            <v>check-informatie-objecten-bij-doel</v>
          </cell>
          <cell r="E210" t="str">
            <v>Controleert of er informatie-object versies bij het doel zijn die gepubliceerd zijn</v>
          </cell>
        </row>
        <row r="211">
          <cell r="A211" t="str">
            <v>LVBB7003</v>
          </cell>
          <cell r="B211" t="str">
            <v>Geen versies gekoppeld aan doel %4 ; toekennen datum juridisch werkend vanaf in %1 bij oin %2 en id-levering %3 is niet geldig</v>
          </cell>
          <cell r="C211" t="str">
            <v>tijdstempels.xqy</v>
          </cell>
          <cell r="D211" t="str">
            <v>verwerk-tijdstempels-vervolg</v>
          </cell>
          <cell r="E211" t="str">
            <v>De verdere vewerking van de tijdstempels Dit komt erop neer dat de maps map-versies en map-ios worden gevuld. De opbouw van map-versies en map-ios is aangegeven binnen functie verwerk-tijdstempels Als er een fout wordt aangetroffen dan wordt dat in de map met errors gezet.</v>
          </cell>
          <cell r="L211" t="str">
            <v>LVBB7003</v>
          </cell>
          <cell r="M211" t="str">
            <v>Geen versies gekoppeld aan doel %4 ; toekennen datum juridisch werkend vanaf in %1 bij oin %2 en id-levering %3 is niet geldig</v>
          </cell>
        </row>
        <row r="212">
          <cell r="A212" t="str">
            <v>LVBB7004</v>
          </cell>
          <cell r="B212" t="str">
            <v>Het doel met id %1 is al eerder gebruikt bij regeling %2.</v>
          </cell>
          <cell r="C212" t="str">
            <v>tijdstempels.xqy</v>
          </cell>
          <cell r="D212" t="str">
            <v>verwerk-gerealiseerd
OF:
verwerk-ingetrokken</v>
          </cell>
          <cell r="E212" t="str">
            <v>Verwerken van de gerealiseerde doelen voor versies of informatie-objecten In de maps met versies en informatie-objecten worden de vanaf datums gevuld. Voor de was-versie kunnen daarbij ook de tot datums gevuld worden.
OF:
Verwerken van de gerealiseerde doelen voor versies of informatie-objecten. In de maps met versies en informatie-objecten worden de tot datums gevuld.</v>
          </cell>
          <cell r="L212" t="str">
            <v>LVBB7004</v>
          </cell>
          <cell r="M212" t="str">
            <v>Het doel met id %1 is al eerder gebruikt bij regeling %2.</v>
          </cell>
        </row>
        <row r="213">
          <cell r="A213" t="str">
            <v>LVBB7005</v>
          </cell>
          <cell r="B213" t="str">
            <v>Het besluit %1 stelt regelingversie %2 in, maar deze regelingversie heeft dezelfde juridisch-werkend-vanaf-datum, namelijk: %3 als een andere regelingversie %4 binnen dezelfde regeling.</v>
          </cell>
          <cell r="C213" t="str">
            <v>tijdstempels.xqy</v>
          </cell>
          <cell r="D213" t="str">
            <v>controleer-datums</v>
          </cell>
          <cell r="E213" t="str">
            <v>Voor twee opeenvolgende expressies een aantal controles doen mbt datums van de expressie en de was-expressie</v>
          </cell>
          <cell r="L213" t="str">
            <v>LVBB7005</v>
          </cell>
          <cell r="M213" t="str">
            <v>Het besluit %1 stelt regelingversie %2 in, maar deze regelingversie heeft dezelfde juridisch-werkend-vanaf-datum, namelijk: %3 als een andere regelingversie %4 binnen dezelfde regeling.</v>
          </cell>
        </row>
        <row r="214">
          <cell r="A214" t="str">
            <v>LVBB7006</v>
          </cell>
          <cell r="B214" t="str">
            <v>Versie %1 gekoppeld aan doel bestaat niet</v>
          </cell>
          <cell r="C214" t="str">
            <v>doelen.xqy</v>
          </cell>
          <cell r="D214" t="str">
            <v>verwerk-doelen</v>
          </cell>
          <cell r="E214" t="str">
            <v>valideer informatie over doelen, die genoemd zijn in het besluit indien geen fouten zijn aangetroffen dan wordt gerealiseerde doelen en alle doelen gevuld tevens wordt gevalideerd of deze uitleveringversie aan het validatieplan voldoet</v>
          </cell>
          <cell r="L214" t="str">
            <v>LVBB7006</v>
          </cell>
          <cell r="M214" t="str">
            <v>Versie %1 gekoppeld aan doel bestaat niet</v>
          </cell>
        </row>
        <row r="215">
          <cell r="A215" t="str">
            <v>LVBB7007</v>
          </cell>
          <cell r="B215" t="str">
            <v>Informatie-object %1 gekoppeld aan doel bestaat niet</v>
          </cell>
          <cell r="C215" t="str">
            <v>doelen.xqy</v>
          </cell>
          <cell r="D215" t="str">
            <v>verwerk-doelen</v>
          </cell>
          <cell r="E215" t="str">
            <v>valideer informatie over doelen, die genoemd zijn in het besluit indien geen fouten zijn aangetroffen dan wordt gerealiseerde doelen en alle doelen gevuld tevens wordt gevalideerd of deze uitleveringversie aan het validatieplan voldoet</v>
          </cell>
          <cell r="L215" t="str">
            <v>LVBB7007</v>
          </cell>
          <cell r="M215" t="str">
            <v>Informatie-object %1 gekoppeld aan doel bestaat niet</v>
          </cell>
        </row>
        <row r="216">
          <cell r="A216" t="str">
            <v>LVBB7008</v>
          </cell>
          <cell r="B216" t="str">
            <v>Ingetrokken regeling %1 gekoppeld aan doel bestaat niet</v>
          </cell>
          <cell r="C216" t="str">
            <v>doelen.xqy</v>
          </cell>
          <cell r="D216" t="str">
            <v>verwerk-doelen</v>
          </cell>
          <cell r="E216" t="str">
            <v>valideer informatie over doelen, die genoemd zijn in het besluit indien geen fouten zijn aangetroffen dan wordt gerealiseerde doelen en alle doelen gevuld tevens wordt gevalideerd of deze uitleveringversie aan het validatieplan voldoet</v>
          </cell>
          <cell r="L216" t="str">
            <v>LVBB7008</v>
          </cell>
          <cell r="M216" t="str">
            <v>Ingetrokken regeling %1 gekoppeld aan doel bestaat niet</v>
          </cell>
        </row>
        <row r="217">
          <cell r="A217" t="str">
            <v>LVBB7009</v>
          </cell>
          <cell r="B217" t="str">
            <v>Ingetrokken informatie-object (werk-nivo) %1 gekoppeld aan doel bestaat niet</v>
          </cell>
          <cell r="C217" t="str">
            <v>doelen.xqy</v>
          </cell>
          <cell r="D217" t="str">
            <v>verwerk-doelen</v>
          </cell>
          <cell r="E217" t="str">
            <v>valideer informatie over doelen, die genoemd zijn in het besluit indien geen fouten zijn aangetroffen dan wordt gerealiseerde doelen en alle doelen gevuld tevens wordt gevalideerd of deze uitleveringversie aan het validatieplan voldoet</v>
          </cell>
          <cell r="L217" t="str">
            <v>LVBB7009</v>
          </cell>
          <cell r="M217" t="str">
            <v>Ingetrokken informatie-object (werk-nivo) %1 gekoppeld aan doel bestaat niet</v>
          </cell>
        </row>
        <row r="218">
          <cell r="A218" t="str">
            <v>LVBB7010</v>
          </cell>
          <cell r="B218" t="str">
            <v>Doel %1 heeft een tijdstempel en is gekoppeld aan een ontwerp regelingversie %2, dat is niet toegestaan</v>
          </cell>
          <cell r="C218" t="str">
            <v>tijdstempels.xqy</v>
          </cell>
          <cell r="D218" t="str">
            <v>verwerk-gerealiseerd
OF:
verwerk-ingetrokken</v>
          </cell>
          <cell r="E218" t="str">
            <v>Verwerken van de gerealiseerde doelen voor versies of informatie-objecten In de maps met versies en informatie-objecten worden de vanaf datums gevuld. Voor de was-versie kunnen daarbij ook de tot datums gevuld worden.
OF:
Verwerken van de gerealiseerde doelen voor versies of informatie-objecten. In de maps met versies en informatie-objecten worden de tot datums gevuld.</v>
          </cell>
        </row>
        <row r="219">
          <cell r="A219" t="str">
            <v>LVBB7011</v>
          </cell>
          <cell r="B219" t="str">
            <v>Het besluit %1 stelt regelingversie %2 in, maar deze regelingversie heeft dezelfde geldig-datum, namelijk: %3 als een andere regelingversie %4 binnen dezelfde regeling.</v>
          </cell>
          <cell r="C219" t="str">
            <v>tijdstempels.xqy</v>
          </cell>
          <cell r="D219" t="str">
            <v>controleer-datums</v>
          </cell>
          <cell r="E219" t="str">
            <v>Voor twee opeenvolgende expressies een aantal controles doen mbt datums van de expressie en de was-expressie</v>
          </cell>
        </row>
        <row r="220">
          <cell r="A220" t="str">
            <v>LVBB7501</v>
          </cell>
          <cell r="B220" t="str">
            <v>Fouten in schema bij RegelingVersie</v>
          </cell>
          <cell r="C220" t="str">
            <v>manifest.xml</v>
          </cell>
          <cell r="L220" t="str">
            <v>LVBB7501</v>
          </cell>
          <cell r="M220" t="str">
            <v>Fouten in schema bij RegelingVersie</v>
          </cell>
        </row>
        <row r="221">
          <cell r="A221" t="str">
            <v>LVBB7502</v>
          </cell>
          <cell r="B221" t="str">
            <v>Fouten in schema bij Consolidaties</v>
          </cell>
          <cell r="C221" t="str">
            <v>manifest.xml</v>
          </cell>
          <cell r="L221" t="str">
            <v>LVBB7502</v>
          </cell>
          <cell r="M221" t="str">
            <v>Fouten in schema bij Consolidaties</v>
          </cell>
        </row>
        <row r="222">
          <cell r="A222" t="str">
            <v>LVBB7503</v>
          </cell>
          <cell r="B222" t="str">
            <v>Fouten in schema bij UitleveringProefversieBesluit</v>
          </cell>
          <cell r="C222" t="str">
            <v>manifest.xml</v>
          </cell>
          <cell r="L222" t="str">
            <v>LVBB7503</v>
          </cell>
          <cell r="M222" t="str">
            <v>Fouten in schema bij UitleveringProefversieBesluit</v>
          </cell>
        </row>
        <row r="223">
          <cell r="A223" t="str">
            <v>LVBB7504</v>
          </cell>
          <cell r="B223" t="str">
            <v>Fouten in schema bij WettechnischeInformatie</v>
          </cell>
          <cell r="C223" t="str">
            <v>manifest.xml</v>
          </cell>
          <cell r="L223" t="str">
            <v>LVBB7504</v>
          </cell>
          <cell r="M223" t="str">
            <v>Fouten in schema bij WettechnischeInformatie</v>
          </cell>
        </row>
        <row r="224">
          <cell r="A224" t="str">
            <v>LVBB7701</v>
          </cell>
          <cell r="B224" t="str">
            <v>[Controleer voorkomens BekendeToestand] Aantal voorkomens van BekendeToestand is niet gelijk aan 1</v>
          </cell>
          <cell r="C224" t="str">
            <v>VP-Consolidaties-invoer-definitief-opslaan.sch</v>
          </cell>
          <cell r="D224" t="str">
            <v>Controleer voorkomen BekendeToestand / ToestandMetSamenloop</v>
          </cell>
          <cell r="L224" t="str">
            <v>LVBB7701</v>
          </cell>
          <cell r="M224" t="str">
            <v>[Controleer voorkomens BekendeToestand] Aantal voorkomens van BekendeToestand is niet gelijk aan 1</v>
          </cell>
        </row>
        <row r="225">
          <cell r="A225" t="str">
            <v>LVBB7702</v>
          </cell>
          <cell r="B225" t="str">
            <v>[Controleer voorkomens ToestandMetSamenloop] Aantal voorkomens van ToestandMetSamenloop is niet gelijk aan 0</v>
          </cell>
          <cell r="C225" t="str">
            <v>VP-Consolidaties-invoer-definitief-opslaan.sch</v>
          </cell>
          <cell r="D225" t="str">
            <v>Controleer voorkomen BekendeToestand / ToestandMetSamenloop</v>
          </cell>
          <cell r="L225" t="str">
            <v>LVBB7702</v>
          </cell>
          <cell r="M225" t="str">
            <v>[Controleer voorkomens ToestandMetSamenloop] Aantal voorkomens van ToestandMetSamenloop is niet gelijk aan 0</v>
          </cell>
        </row>
        <row r="226">
          <cell r="A226" t="str">
            <v>LVBB7703</v>
          </cell>
          <cell r="B226" t="str">
            <v>[Controleer voorkomens doel] Aantal voorkomens van doel is niet gelijk aan 1</v>
          </cell>
          <cell r="C226" t="str">
            <v>VP-Consolidaties-invoer-definitief-opslaan.sch</v>
          </cell>
          <cell r="D226" t="str">
            <v>Controleer voorkomen doel</v>
          </cell>
          <cell r="L226" t="str">
            <v>LVBB7703</v>
          </cell>
          <cell r="M226" t="str">
            <v>[Controleer voorkomens doel] Aantal voorkomens van doel is niet gelijk aan 1</v>
          </cell>
        </row>
        <row r="227">
          <cell r="A227" t="str">
            <v>LVBB7704</v>
          </cell>
          <cell r="B227" t="str">
            <v>[Controleer voorkomens Geldigheidsperiode] Aantal voorkomens van Geldigheidsperiode is niet gelijk aan 1</v>
          </cell>
          <cell r="C227" t="str">
            <v>VP-Consolidaties-invoer-definitief-opslaan.sch</v>
          </cell>
          <cell r="D227" t="str">
            <v>Controleer voorkomen Geldigheidsperiode</v>
          </cell>
          <cell r="L227" t="str">
            <v>LVBB7704</v>
          </cell>
          <cell r="M227" t="str">
            <v>[Controleer voorkomens Geldigheidsperiode] Aantal voorkomens van Geldigheidsperiode is niet gelijk aan 1</v>
          </cell>
        </row>
        <row r="228">
          <cell r="A228" t="str">
            <v>LVBB7705</v>
          </cell>
          <cell r="B228" t="str">
            <v>[Controleer voorkomens RegelingVersie] Aantal voorkomens van RegelingVersie is niet gelijk aan 1</v>
          </cell>
          <cell r="C228" t="str">
            <v>VP-Consolidaties-invoer-regelingversie-algemeen.sch</v>
          </cell>
          <cell r="D228" t="str">
            <v>Controleer voorkomen RegelingVersie / AnnotatieBijToestand</v>
          </cell>
          <cell r="L228" t="str">
            <v>LVBB7705</v>
          </cell>
          <cell r="M228" t="str">
            <v>[Controleer voorkomens RegelingVersie] Aantal voorkomens van RegelingVersie is niet gelijk aan 1</v>
          </cell>
        </row>
        <row r="229">
          <cell r="A229" t="str">
            <v>LVBB7706</v>
          </cell>
          <cell r="B229" t="str">
            <v>[Controleer voorkomens AnnotatieBijToestand] Aantal voorkomens van AnnotatieBijToestand is niet gelijk aan 1</v>
          </cell>
          <cell r="C229" t="str">
            <v>VP-Consolidaties-invoer-definitief-opslaan.sch</v>
          </cell>
          <cell r="D229" t="str">
            <v>Controleer voorkomen AnnotatieBijToestand</v>
          </cell>
          <cell r="L229" t="str">
            <v>LVBB7706</v>
          </cell>
          <cell r="M229" t="str">
            <v>[Controleer voorkomens AnnotatieBijToestand] Aantal voorkomens van AnnotatieBijToestand is niet gelijk aan 1</v>
          </cell>
        </row>
        <row r="230">
          <cell r="A230" t="str">
            <v>LVBB7707</v>
          </cell>
          <cell r="B230" t="str">
            <v>[Controleer voorkomens InformatieObjectMetadata] Aantal voorkomens van InformatieObjectMetadata is niet gelijk aan 1
OF:
[Controleer voorkomens RegelingMetadata] Aantal voorkomens van RegelingMetadata is niet gelijk aan 1</v>
          </cell>
          <cell r="C230" t="str">
            <v>VP-Consolidaties-invoer-cio.sch
OF:
VP-Consolidaties-invoer-regelingversie.sch</v>
          </cell>
          <cell r="D230" t="str">
            <v>Controleer voorkomen InformatieObjectMetadata
OF:
Controleer voorkomen RegelingMetadata</v>
          </cell>
          <cell r="L230" t="str">
            <v>LVBB7707</v>
          </cell>
          <cell r="M230" t="str">
            <v>[Controleer voorkomens InformatieObjectMetadata] Aantal voorkomens van InformatieObjectMetadata is niet gelijk aan 1
OF:
[Controleer voorkomens RegelingMetadata] Aantal voorkomens van RegelingMetadata is niet gelijk aan 1</v>
          </cell>
        </row>
        <row r="231">
          <cell r="A231" t="str">
            <v>LVBB7708</v>
          </cell>
          <cell r="B231" t="str">
            <v>[Controleer AKN aanvullend type] akn %1 heeft type %2 dat is niet gelijk aan %3
OF:
[Controleer AKN aanvullend type] akn %1 heeft type %2 dat is niet gelijk aan act
OF:
[Controleer JOIN aanvullend type] join %1 heeft type %2 dat is niet gelijk aan %3</v>
          </cell>
          <cell r="C231" t="str">
            <v>VP-Consolidaties-invoer-regelingversie.sch
OF:
VP-Consolidaties-invoer-regelingversie-algemeen.sch
OF:
VP-Consolidaties-invoer-cio.sch</v>
          </cell>
          <cell r="D231" t="str">
            <v>Controleer AKN aanvullend type
OF:
Controleer AKN aanvullend type
OF:
Controleer JOIN aanvullend type</v>
          </cell>
          <cell r="L231" t="str">
            <v>LVBB7708</v>
          </cell>
          <cell r="M231" t="str">
            <v>[Controleer AKN aanvullend type] akn %1 heeft type %2 dat is niet gelijk aan %3
OF:
[Controleer AKN aanvullend type] akn %1 heeft type %2 dat is niet gelijk aan act
OF:
[Controleer JOIN aanvullend type] join %1 heeft type %2 dat is niet gelijk aan %3</v>
          </cell>
        </row>
        <row r="232">
          <cell r="A232" t="str">
            <v>LVBB7709</v>
          </cell>
          <cell r="B232" t="str">
            <v>[Controleer AKN aanvullend bevoegd gezag] akn %1 heeft een bevoegd gezag %2 en is dat niet gelijk aan een waarde binnen %3
OF:
[Controleer JOIN aanvullend bevoegd gezag] join %1 heeft een bevoegd gezag %2 en dat is niet gelijk aan een waarde binnen %3</v>
          </cell>
          <cell r="C232" t="str">
            <v>VP-Consolidaties-invoer-regelingversie-algemeen.sch
OF:
VP-Consolidaties-invoer-cio.sch</v>
          </cell>
          <cell r="D232" t="str">
            <v>Controleer AKN aanvullend bevoegd gezag
OF:
Controleer JOIN aanvullend bevoegd gezag</v>
          </cell>
          <cell r="L232" t="str">
            <v>LVBB7709</v>
          </cell>
          <cell r="M232" t="str">
            <v>[Controleer AKN aanvullend bevoegd gezag] akn %1 heeft een bevoegd gezag %2 en is dat niet gelijk aan een waarde binnen %3
OF:
[Controleer JOIN aanvullend bevoegd gezag] join %1 heeft een bevoegd gezag %2 en dat is niet gelijk aan een waarde binnen %3</v>
          </cell>
        </row>
        <row r="233">
          <cell r="A233" t="str">
            <v>LVBB7713</v>
          </cell>
          <cell r="B233" t="str">
            <v>[Controleer akn cvdr-id werk] akn van cvdr-werk bij ConsolidatieIdentificatie %1 is niet gelijk aan akn van cvdr-werk bij AnnotatieBijToestand %2</v>
          </cell>
          <cell r="C233" t="str">
            <v>VP-Consolidaties-invoer-cio.sch
OF:
VP-Consolidaties-invoer-regelingversie.sch</v>
          </cell>
          <cell r="D233" t="str">
            <v>Controleer akns bovenin en onderin</v>
          </cell>
          <cell r="L233" t="str">
            <v>LVBB7713</v>
          </cell>
          <cell r="M233" t="str">
            <v>[Controleer akn cvdr-id werk] akn van cvdr-werk bij ConsolidatieIdentificatie %1 is niet gelijk aan akn van cvdr-werk bij AnnotatieBijToestand %2</v>
          </cell>
        </row>
        <row r="234">
          <cell r="A234" t="str">
            <v>LVBB7714</v>
          </cell>
          <cell r="B234" t="str">
            <v>[Controleer akn cvdr-id expressie] akn van cvdr-expressie bij ConsolidatieIdentificatie %1 is niet gelijk aan akn van cvdr-expressie bij AnnotatieBijToestand %2</v>
          </cell>
          <cell r="C234" t="str">
            <v>VP-Consolidaties-invoer-cio.sch
OF:
VP-Consolidaties-invoer-regelingversie.sch</v>
          </cell>
          <cell r="D234" t="str">
            <v>Controleer akns bovenin en onderin</v>
          </cell>
          <cell r="L234" t="str">
            <v>LVBB7714</v>
          </cell>
          <cell r="M234" t="str">
            <v>[Controleer akn cvdr-id expressie] akn van cvdr-expressie bij ConsolidatieIdentificatie %1 is niet gelijk aan akn van cvdr-expressie bij AnnotatieBijToestand %2</v>
          </cell>
        </row>
        <row r="235">
          <cell r="A235" t="str">
            <v>LVBB7715</v>
          </cell>
          <cell r="B235" t="str">
            <v>[Controleer akn bevoegd gezag werk] akn van cvdr-werk bij ConsolidatieIdentificatie %1 is niet gelijk aan akn van cvdr-werk bij InformatieObjectVersie %2
OF:
[Controleer akn bevoegd gezag werk] akn van cvdr-werk bij ConsolidatieIdentificatie %1 is niet gelijk aan akn van cvdr-werk bij RegelingVersie %2</v>
          </cell>
          <cell r="C235" t="str">
            <v>VP-Consolidaties-invoer-cio.sch
OF:
VP-Consolidaties-invoer-regelingversie.sch</v>
          </cell>
          <cell r="D235" t="str">
            <v>Controleer akns bovenin en onderin</v>
          </cell>
          <cell r="L235" t="str">
            <v>LVBB7715</v>
          </cell>
          <cell r="M235" t="str">
            <v>[Controleer akn bevoegd gezag werk] akn van cvdr-werk bij ConsolidatieIdentificatie %1 is niet gelijk aan akn van cvdr-werk bij InformatieObjectVersie %2
OF:
[Controleer akn bevoegd gezag werk] akn van cvdr-werk bij ConsolidatieIdentificatie %1 is niet gelijk aan akn van cvdr-werk bij RegelingVersie %2</v>
          </cell>
        </row>
        <row r="236">
          <cell r="A236" t="str">
            <v>LVBB7716</v>
          </cell>
          <cell r="B236" t="str">
            <v>[Controleer akn bevoegd gezag expressie] akn van cvdr-expressie bij Toestanden%1 is niet gelijk aan akn van cvdr-expressie bij InformatieObjectVersie %2
OF:
[Controleer akn bevoegd gezag expressie] akn van cvdr-expressie bij Toestanden%1 is niet gelijk aan akn van cvdr-expressie bij RegelingVersie %2</v>
          </cell>
          <cell r="C236" t="str">
            <v>VP-Consolidaties-invoer-cio.sch
OF:
VP-Consolidaties-invoer-regelingversie.sch</v>
          </cell>
          <cell r="D236" t="str">
            <v>Controleer akns bovenin en onderin</v>
          </cell>
          <cell r="L236" t="str">
            <v>LVBB7716</v>
          </cell>
          <cell r="M236" t="str">
            <v>[Controleer akn bevoegd gezag expressie] akn van cvdr-expressie bij Toestanden%1 is niet gelijk aan akn van cvdr-expressie bij InformatieObjectVersie %2
OF:
[Controleer akn bevoegd gezag expressie] akn van cvdr-expressie bij Toestanden%1 is niet gelijk aan akn van cvdr-expressie bij RegelingVersie %2</v>
          </cell>
        </row>
        <row r="237">
          <cell r="A237" t="str">
            <v>LVBB7717</v>
          </cell>
          <cell r="B237" t="str">
            <v>[Controleer akn cvdr-id bovenin] akn van cvdr-werk bij ConsolidatieIdentificatie %1 komt niet overeeen met werk van akn van cvdr-expressie bij ConsolidatieIdentificatie %2</v>
          </cell>
          <cell r="C237" t="str">
            <v>VP-Consolidaties-invoer-cio.sch
OF:
VP-Consolidaties-invoer-regelingversie.sch</v>
          </cell>
          <cell r="D237" t="str">
            <v>Controleer akns bovenin en onderin</v>
          </cell>
          <cell r="L237" t="str">
            <v>LVBB7717</v>
          </cell>
          <cell r="M237" t="str">
            <v>[Controleer akn cvdr-id bovenin] akn van cvdr-werk bij ConsolidatieIdentificatie %1 komt niet overeeen met werk van akn van cvdr-expressie bij ConsolidatieIdentificatie %2</v>
          </cell>
        </row>
        <row r="238">
          <cell r="A238" t="str">
            <v>LVBB7718</v>
          </cell>
          <cell r="B238" t="str">
            <v>[Controleer akn cvdr-id onderin] akn van cvdr-werk bij AnnotatieBijToestand %1 komt niet overeeen met werk van akn van cvdr-expressie bij AnnotatieBijToestand %2</v>
          </cell>
          <cell r="C238" t="str">
            <v>VP-Consolidaties-invoer-cio.sch
OF:
VP-Consolidaties-invoer-regelingversie.sch</v>
          </cell>
          <cell r="D238" t="str">
            <v>Controleer akns bovenin en onderin</v>
          </cell>
          <cell r="L238" t="str">
            <v>LVBB7718</v>
          </cell>
          <cell r="M238" t="str">
            <v>[Controleer akn cvdr-id onderin] akn van cvdr-werk bij AnnotatieBijToestand %1 komt niet overeeen met werk van akn van cvdr-expressie bij AnnotatieBijToestand %2</v>
          </cell>
        </row>
        <row r="239">
          <cell r="A239" t="str">
            <v>LVBB7719</v>
          </cell>
          <cell r="B239" t="str">
            <v>[Controleer akn bevoegd gezag bovenin] akn van werk bevoegd gezag bij ConsolidatieIdentificatie %1 komt niet overeeen met akn van expressie bevoegd gezag bij Toestanden %2</v>
          </cell>
          <cell r="C239" t="str">
            <v>VP-Consolidaties-invoer-cio.sch
OF:
VP-Consolidaties-invoer-regelingversie.sch</v>
          </cell>
          <cell r="D239" t="str">
            <v>Controleer akns bovenin en onderin</v>
          </cell>
          <cell r="L239" t="str">
            <v>LVBB7719</v>
          </cell>
          <cell r="M239" t="str">
            <v>[Controleer akn bevoegd gezag bovenin] akn van werk bevoegd gezag bij ConsolidatieIdentificatie %1 komt niet overeeen met akn van expressie bevoegd gezag bij Toestanden %2</v>
          </cell>
        </row>
        <row r="240">
          <cell r="A240" t="str">
            <v>LVBB7720</v>
          </cell>
          <cell r="B240" t="str">
            <v>[Controleer akn bevoegd gezag onderin] akn van werk bevoegd gezag bij InformatieObjectVersie %1 komt niet overeeen met akn van expressie bevoegd gezag bij InformatieObjectVersie %2
OF:
[Controleer akn bevoegd gezag onderin] akn van werk bevoegd gezag bij RegelingVersie %1 komt niet overeeen met akn van expressie bevoegd gezag bij RegelingVersie %2</v>
          </cell>
          <cell r="C240" t="str">
            <v>VP-Consolidaties-invoer-cio.sch
OF:
VP-Consolidaties-invoer-regelingversie.sch</v>
          </cell>
          <cell r="D240" t="str">
            <v>Controleer akns bovenin en onderin</v>
          </cell>
          <cell r="L240" t="str">
            <v>LVBB7720</v>
          </cell>
          <cell r="M240" t="str">
            <v>[Controleer akn bevoegd gezag onderin] akn van werk bevoegd gezag bij InformatieObjectVersie %1 komt niet overeeen met akn van expressie bevoegd gezag bij InformatieObjectVersie %2
OF:
[Controleer akn bevoegd gezag onderin] akn van werk bevoegd gezag bij RegelingVersie %1 komt niet overeeen met akn van expressie bevoegd gezag bij RegelingVersie %2</v>
          </cell>
        </row>
        <row r="241">
          <cell r="A241" t="str">
            <v>LVBB7721</v>
          </cell>
          <cell r="B241" t="str">
            <v>[Controleer soort werk regeling] Soort werk %1 in ConsolidatieIdentificatie is niet gelijk aan /join/id/stop/work_006</v>
          </cell>
          <cell r="C241" t="str">
            <v>VP-Consolidaties-invoer-regelingversie.sch</v>
          </cell>
          <cell r="D241" t="str">
            <v>Controleer soort work</v>
          </cell>
          <cell r="L241" t="str">
            <v>LVBB7721</v>
          </cell>
          <cell r="M241" t="str">
            <v>[Controleer soort werk regeling] Soort werk %1 in ConsolidatieIdentificatie is niet gelijk aan /join/id/stop/work_006</v>
          </cell>
        </row>
        <row r="242">
          <cell r="A242" t="str">
            <v>LVBB7722</v>
          </cell>
          <cell r="B242" t="str">
            <v>[Controleer soort werk geconsolideerde regeling] Soort werk %1 in ConsolidatieIdentificatie is niet gelijk aan /join/id/stop/work_019</v>
          </cell>
          <cell r="C242" t="str">
            <v>VP-Consolidaties-invoer-regelingversie.sch</v>
          </cell>
          <cell r="D242" t="str">
            <v>Controleer soort work</v>
          </cell>
          <cell r="L242" t="str">
            <v>LVBB7722</v>
          </cell>
          <cell r="M242" t="str">
            <v>[Controleer soort werk geconsolideerde regeling] Soort werk %1 in ConsolidatieIdentificatie is niet gelijk aan /join/id/stop/work_019</v>
          </cell>
        </row>
        <row r="243">
          <cell r="A243" t="str">
            <v>LVBB7723</v>
          </cell>
          <cell r="B243" t="str">
            <v>[Controleer soort werk regeling] Soort werk %1 in RegelingVersie is niet gelijk aan /join/id/stop/work_019</v>
          </cell>
          <cell r="C243" t="str">
            <v>VP-Consolidaties-invoer-regelingversie.sch</v>
          </cell>
          <cell r="D243" t="str">
            <v>Controleer soort work</v>
          </cell>
          <cell r="L243" t="str">
            <v>LVBB7723</v>
          </cell>
          <cell r="M243" t="str">
            <v>[Controleer soort werk regeling] Soort werk %1 in RegelingVersie is niet gelijk aan /join/id/stop/work_019</v>
          </cell>
        </row>
        <row r="244">
          <cell r="A244" t="str">
            <v>LVBB7724</v>
          </cell>
          <cell r="B244" t="str">
            <v>[Controleer soort werk geconsolideerde regeling] Soort werk %1 in AnnotatieBijToestand is niet gelijk aan /join/id/stop/work_006</v>
          </cell>
          <cell r="C244" t="str">
            <v>VP-Consolidaties-invoer-regelingversie.sch</v>
          </cell>
          <cell r="D244" t="str">
            <v>Controleer soort work</v>
          </cell>
          <cell r="L244" t="str">
            <v>LVBB7724</v>
          </cell>
          <cell r="M244" t="str">
            <v>[Controleer soort werk geconsolideerde regeling] Soort werk %1 in AnnotatieBijToestand is niet gelijk aan /join/id/stop/work_006</v>
          </cell>
        </row>
        <row r="245">
          <cell r="A245" t="str">
            <v>LVBB7725</v>
          </cell>
          <cell r="B245" t="str">
            <v>[Controleer Inhoud Datum Bekend op] Datum bekend op %1 heeft niet het formaat JJJJ-MM-DD</v>
          </cell>
          <cell r="C245" t="str">
            <v>VP-Consolidaties-invoer-definitief-opslaan.sch</v>
          </cell>
          <cell r="D245" t="str">
            <v>Controleer datum bekend op</v>
          </cell>
          <cell r="L245" t="str">
            <v>LVBB7725</v>
          </cell>
          <cell r="M245" t="str">
            <v>[Controleer Inhoud Datum Bekend op] Datum bekend op %1 heeft niet het formaat JJJJ-MM-DD</v>
          </cell>
        </row>
        <row r="246">
          <cell r="A246" t="str">
            <v>LVBB7726</v>
          </cell>
          <cell r="B246" t="str">
            <v>[Controleer Inhoud Datum Bekend op] Datum bekend op %1 is geen juiste datum</v>
          </cell>
          <cell r="C246" t="str">
            <v>VP-Consolidaties-invoer-definitief-opslaan.sch</v>
          </cell>
          <cell r="D246" t="str">
            <v>Controleer datum bekend op</v>
          </cell>
          <cell r="L246" t="str">
            <v>LVBB7726</v>
          </cell>
          <cell r="M246" t="str">
            <v>[Controleer Inhoud Datum Bekend op] Datum bekend op %1 is geen juiste datum</v>
          </cell>
        </row>
        <row r="247">
          <cell r="A247" t="str">
            <v>LVBB7728</v>
          </cell>
          <cell r="B247" t="str">
            <v>[Controleer voorkomens Consolidatie] Aantal voorkomens van Consolidatie is niet gelijk aan 1</v>
          </cell>
          <cell r="C247" t="str">
            <v>VP-Consolidaties-invoer-definitief-opslaan.sch</v>
          </cell>
          <cell r="D247" t="str">
            <v>Controleer voorkomen Consolidatie</v>
          </cell>
          <cell r="L247" t="str">
            <v>LVBB7728</v>
          </cell>
          <cell r="M247" t="str">
            <v>[Controleer voorkomens Consolidatie] Aantal voorkomens van Consolidatie is niet gelijk aan 1</v>
          </cell>
        </row>
        <row r="248">
          <cell r="A248" t="str">
            <v>LVBB7729</v>
          </cell>
          <cell r="B248" t="str">
            <v>[Controleer voorkomens Toestand] Aantal voorkomens van Toestand is niet gelijk aan 1</v>
          </cell>
          <cell r="C248" t="str">
            <v>VP-Consolidaties-invoer-definitief-opslaan.sch</v>
          </cell>
          <cell r="D248" t="str">
            <v>Controleer voorkomen BekendeToestand / ToestandMetSamenloop</v>
          </cell>
          <cell r="L248" t="str">
            <v>LVBB7729</v>
          </cell>
          <cell r="M248" t="str">
            <v>[Controleer voorkomens Toestand] Aantal voorkomens van Toestand is niet gelijk aan 1</v>
          </cell>
        </row>
        <row r="249">
          <cell r="A249" t="str">
            <v>LVBB7730</v>
          </cell>
          <cell r="B249" t="str">
            <v>[Controleer soort werk informatie-object] Soort werk %1 in ConsolidatieIdentificatie is niet gelijk aan /join/id/stop/work_005</v>
          </cell>
          <cell r="C249" t="str">
            <v>VP-Consolidaties-invoer-cio.sch</v>
          </cell>
          <cell r="D249" t="str">
            <v>Controleer soort work</v>
          </cell>
          <cell r="L249" t="str">
            <v>LVBB7730</v>
          </cell>
          <cell r="M249" t="str">
            <v>[Controleer soort werk informatie-object] Soort werk %1 in ConsolidatieIdentificatie is niet gelijk aan /join/id/stop/work_005</v>
          </cell>
        </row>
        <row r="250">
          <cell r="A250" t="str">
            <v>LVBB7731</v>
          </cell>
          <cell r="B250" t="str">
            <v>[Controleer soort werk geconsolideerde informatie-object] Soort werk %1 in ConsolidatieIdentificatie is niet gelijk aan /join/id/stop/work_010</v>
          </cell>
          <cell r="C250" t="str">
            <v>VP-Consolidaties-invoer-cio.sch</v>
          </cell>
          <cell r="D250" t="str">
            <v>Controleer soort work</v>
          </cell>
          <cell r="L250" t="str">
            <v>LVBB7731</v>
          </cell>
          <cell r="M250" t="str">
            <v>[Controleer soort werk geconsolideerde informatie-object] Soort werk %1 in ConsolidatieIdentificatie is niet gelijk aan /join/id/stop/work_010</v>
          </cell>
        </row>
        <row r="251">
          <cell r="A251" t="str">
            <v>LVBB7732</v>
          </cell>
          <cell r="B251" t="str">
            <v>[Controleer soort werk informatie-object] Soort werk %1 in InformatieObjectVersie is niet gelijk aan /join/id/stop/work_010</v>
          </cell>
          <cell r="C251" t="str">
            <v>VP-Consolidaties-invoer-cio.sch</v>
          </cell>
          <cell r="D251" t="str">
            <v>Controleer soort work</v>
          </cell>
          <cell r="L251" t="str">
            <v>LVBB7732</v>
          </cell>
          <cell r="M251" t="str">
            <v>[Controleer soort werk informatie-object] Soort werk %1 in InformatieObjectVersie is niet gelijk aan /join/id/stop/work_010</v>
          </cell>
        </row>
        <row r="252">
          <cell r="A252" t="str">
            <v>LVBB7733</v>
          </cell>
          <cell r="B252" t="str">
            <v>[Controleer soort werk geconsolideerde informatie-object] Soort werk %1 in AnnotatieBijToestand is niet gelijk aan /join/id/stop/work_005</v>
          </cell>
          <cell r="C252" t="str">
            <v>VP-Consolidaties-invoer-cio.sch</v>
          </cell>
          <cell r="D252" t="str">
            <v>Controleer soort work</v>
          </cell>
          <cell r="L252" t="str">
            <v>LVBB7733</v>
          </cell>
          <cell r="M252" t="str">
            <v>[Controleer soort werk geconsolideerde informatie-object] Soort werk %1 in AnnotatieBijToestand is niet gelijk aan /join/id/stop/work_005</v>
          </cell>
        </row>
        <row r="253">
          <cell r="A253" t="str">
            <v>LVBB7734</v>
          </cell>
          <cell r="B253" t="str">
            <v>Bij consolidatie meegeleverd informatie-object %1 heeft geen schemaversie</v>
          </cell>
          <cell r="C253" t="str">
            <v>besluit.xqy</v>
          </cell>
          <cell r="D253" t="str">
            <v>maak-dummy-besluit</v>
          </cell>
          <cell r="E253" t="str">
            <v>Opslaan van een dummy besluit Er wordt een consolidatie aangeleverd van waaruit een besluit wordt gemaakt Dit besluit wordt opgeslagen op een zodanige manier dat het lijkt dat het aangeleverd is door de regisseur</v>
          </cell>
          <cell r="L253" t="str">
            <v>LVBB7734</v>
          </cell>
          <cell r="M253" t="str">
            <v>Bij consolidatie meegeleverd informatie-object %1 heeft geen schemaversie</v>
          </cell>
        </row>
        <row r="254">
          <cell r="A254" t="str">
            <v>LVBB7735</v>
          </cell>
          <cell r="B254" t="str">
            <v>Bij consolidatie in opdracht vermelde informatie-object %1 is niet meegeleverd</v>
          </cell>
          <cell r="C254" t="str">
            <v>besluit.xqy</v>
          </cell>
          <cell r="D254" t="str">
            <v>maak-dummy-besluit</v>
          </cell>
          <cell r="E254" t="str">
            <v>Opslaan van een dummy besluit Er wordt een consolidatie aangeleverd van waaruit een besluit wordt gemaakt Dit besluit wordt opgeslagen op een zodanige manier dat het lijkt dat het aangeleverd is door de regisseur</v>
          </cell>
          <cell r="L254" t="str">
            <v>LVBB7735</v>
          </cell>
          <cell r="M254" t="str">
            <v>Bij consolidatie in opdracht vermelde informatie-object %1 is niet meegeleverd</v>
          </cell>
        </row>
        <row r="255">
          <cell r="A255" t="str">
            <v>LVBB8001</v>
          </cell>
          <cell r="B255" t="str">
            <v>Fouten in schema bij OfficielePublicatie</v>
          </cell>
          <cell r="C255" t="str">
            <v>manifest.xml</v>
          </cell>
          <cell r="L255" t="str">
            <v>LVBB8001</v>
          </cell>
          <cell r="M255" t="str">
            <v>Fouten in schema bij OfficielePublicatie</v>
          </cell>
        </row>
        <row r="256">
          <cell r="A256" t="str">
            <v>LVBB9400</v>
          </cell>
          <cell r="B256" t="str">
            <v>Referentierapport OW met identificatie %1 bevat niet 1 doel en 1 wIdRegeling</v>
          </cell>
          <cell r="C256" t="str">
            <v>kruisvalidaties.xqy</v>
          </cell>
          <cell r="L256" t="str">
            <v>LVBB9400</v>
          </cell>
          <cell r="M256" t="str">
            <v>Referentierapport OW met identificatie %1 bevat niet 1 doel en 1 wIdRegeling</v>
          </cell>
        </row>
        <row r="257">
          <cell r="A257" t="str">
            <v>STOP0001</v>
          </cell>
          <cell r="B257" t="str">
            <v>De Lijst met eId %1 van type 'ongemarkeerd' heeft LiNummer-elementen met een nummering of opsommingstekens, dit is niet toegestaan. Pas het type van de lijst aan of verwijder de LiNummer-elementen.
OF:
De Lijst met eId %1 van type 'ongemarkeerd' heeft LiNummer-elementen met een nummering of symbolen, dit is niet toegestaan. Pas het type van de lijst aan of verwijder de LiNummer-elementen.</v>
          </cell>
          <cell r="C257" t="str">
            <v>imop-tekst.sch</v>
          </cell>
          <cell r="D257" t="str">
            <v>Lijst - Nummering lijstitems</v>
          </cell>
          <cell r="L257" t="str">
            <v>STOP0001</v>
          </cell>
          <cell r="M257" t="str">
            <v>De Lijst met eId %1 van type 'ongemarkeerd' heeft LiNummer-elementen met een nummering of symbolen, dit is niet toegestaan. Pas het type van de lijst aan of verwijder de LiNummer-elementen.</v>
          </cell>
        </row>
        <row r="258">
          <cell r="A258" t="str">
            <v>STOP0002</v>
          </cell>
          <cell r="B258" t="str">
            <v>De Lijst met eId %1 van type 'expliciet' heeft geen LiNummer elementen met nummering of opsommingstekens, het gebruik van LiNummer is verplicht. Pas het type van de lijst aan of voeg LiNummer's met nummering of opsommingstekens toe aan de lijst-items
OF:
De Lijst met eId %1 van type 'expliciet' heeft geen LiNummer elementen met nummering of symbolen, het gebruik van LiNummer is verplicht. Pas het type van de lijst aan of voeg LiNummer's met nummering of symbolen toe aan de lijst-items</v>
          </cell>
          <cell r="C258" t="str">
            <v>imop-tekst.sch</v>
          </cell>
          <cell r="D258" t="str">
            <v>Lijst - Nummering lijstitems</v>
          </cell>
          <cell r="L258" t="str">
            <v>STOP0002</v>
          </cell>
          <cell r="M258" t="str">
            <v>De Lijst met eId %1 van type 'expliciet' heeft geen LiNummer elementen met nummering of symbolen, het gebruik van LiNummer is verplicht. Pas het type van de lijst aan of voeg LiNummer's met nummering of symbolen toe aan de lijst-items</v>
          </cell>
        </row>
        <row r="259">
          <cell r="A259" t="str">
            <v>STOP0005</v>
          </cell>
          <cell r="B259" t="str">
            <v>De alinea voor element %1 met id %2 bevat geen tekst. Verwijder de lege alinea</v>
          </cell>
          <cell r="C259" t="str">
            <v>imop-tekst.sch</v>
          </cell>
          <cell r="D259" t="str">
            <v>Alinea - Bevat content</v>
          </cell>
          <cell r="L259" t="str">
            <v>STOP0005</v>
          </cell>
          <cell r="M259" t="str">
            <v>De alinea voor element %1 met id %2 bevat geen tekst. Verwijder de lege alinea</v>
          </cell>
        </row>
        <row r="260">
          <cell r="A260" t="str">
            <v>STOP0006</v>
          </cell>
          <cell r="B260" t="str">
            <v>De kop voor element %1 met id %2 bevat geen tekst. Corrigeer de kop of verplaats de inhoud naar een ander element</v>
          </cell>
          <cell r="C260" t="str">
            <v>imop-tekst.sch</v>
          </cell>
          <cell r="D260" t="str">
            <v>Kop - Bevat content</v>
          </cell>
          <cell r="L260" t="str">
            <v>STOP0006</v>
          </cell>
          <cell r="M260" t="str">
            <v>De kop voor element %1 met id %2 bevat geen tekst. Corrigeer de kop of verplaats de inhoud naar een ander element</v>
          </cell>
        </row>
        <row r="261">
          <cell r="A261" t="str">
            <v>STOP0007</v>
          </cell>
          <cell r="B261" t="str">
            <v>De referentie naar de noot met id %1 staat niet in een tabel. Vervang de referentie naar de noot voor de noot waarnaar verwezen wordt</v>
          </cell>
          <cell r="C261" t="str">
            <v>imop-tekst.sch</v>
          </cell>
          <cell r="D261" t="str">
            <v>Tabel - Referenties naar een noot</v>
          </cell>
          <cell r="L261" t="str">
            <v>STOP0007</v>
          </cell>
          <cell r="M261" t="str">
            <v>De referentie naar de noot met id %1 staat niet in een tabel. Vervang de referentie naar de noot voor de noot waarnaar verwezen wordt</v>
          </cell>
        </row>
        <row r="262">
          <cell r="A262" t="str">
            <v>STOP0008</v>
          </cell>
          <cell r="B262" t="str">
            <v>De referentie naar de noot met id %1 verwijst niet naar een noot in dezelfde tabel %2. Verplaats de noot waarnaar verwezen wordt naar de tabel of vervang de referentie in de tabel voor de noot waarnaar verwezen wordt</v>
          </cell>
          <cell r="C262" t="str">
            <v>imop-tekst.sch</v>
          </cell>
          <cell r="D262" t="str">
            <v>Tabel - Referenties naar een noot</v>
          </cell>
          <cell r="L262" t="str">
            <v>STOP0008</v>
          </cell>
          <cell r="M262" t="str">
            <v>De referentie naar de noot met id %1 verwijst niet naar een noot in dezelfde tabel %2. Verplaats de noot waarnaar verwezen wordt naar de tabel of vervang de referentie in de tabel voor de noot waarnaar verwezen wordt</v>
          </cell>
        </row>
        <row r="263">
          <cell r="A263" t="str">
            <v>STOP0010</v>
          </cell>
          <cell r="B263" t="str">
            <v>De waarde van @ref van element tekst:IntRef met waarde %1 komt niet voor als eId van een tekst-element in (de mutatie van) de tekst van dezelfde expression als de IntRef. Controleer de referentie, corrigeer of de referentie of de identificatie van het element waarnaar wordt verwezen.</v>
          </cell>
          <cell r="C263" t="str">
            <v>imop-tekst.sch</v>
          </cell>
          <cell r="D263" t="str">
            <v>Referentie intern - correcte verwijzing</v>
          </cell>
          <cell r="L263" t="str">
            <v>STOP0010</v>
          </cell>
          <cell r="M263" t="str">
            <v>De waarde van @ref van element tekst:IntRef met waarde %1 komt niet voor als eId van een tekst-element in (de mutatie van) de tekst van dezelfde expression als de IntRef. Controleer de referentie, corrigeer of de referentie of de identificatie van het element waarnaar wordt verwezen.</v>
          </cell>
        </row>
        <row r="264">
          <cell r="A264" t="str">
            <v>STOP0011</v>
          </cell>
          <cell r="B264" t="str">
            <v>De @ref van element %1 met waarde %2 verwijst niet naar een wId van een ExtIoRef binnen hetzelfde bestand. Controleer de referentie, corrigeer of de referentie of de wId identificatie van het element waarnaar wordt verwezen</v>
          </cell>
          <cell r="C264" t="str">
            <v>imop-tekst.sch</v>
          </cell>
          <cell r="D264" t="str">
            <v>Referentie informatieobject - correcte verwijzing</v>
          </cell>
          <cell r="L264" t="str">
            <v>STOP0011</v>
          </cell>
          <cell r="M264" t="str">
            <v>De @ref van element %1 met waarde %2 verwijst niet naar een wId van een ExtIoRef binnen hetzelfde bestand. Controleer de referentie, corrigeer of de referentie of de wId identificatie van het element waarnaar wordt verwezen</v>
          </cell>
        </row>
        <row r="265">
          <cell r="A265" t="str">
            <v>STOP0012</v>
          </cell>
          <cell r="B265" t="str">
            <v>De JOIN-identifier van ExtIoRef %1 in de tekst is niet gelijk aan de als referentie opgenomen JOIN-identificatie. Controleer de gebruikte JOIN-identicatie en plaats de juiste verwijzing als zowel de @ref als de tekst van het element ExtIoRef</v>
          </cell>
          <cell r="C265" t="str">
            <v>imop-tekst.sch</v>
          </cell>
          <cell r="D265" t="str">
            <v>Referentie extern informatieobject</v>
          </cell>
          <cell r="L265" t="str">
            <v>STOP0012</v>
          </cell>
          <cell r="M265" t="str">
            <v>De JOIN-identifier van ExtIoRef %1 in de tekst is niet gelijk aan de als referentie opgenomen JOIN-identificatie. Controleer de gebruikte JOIN-identicatie en plaats de juiste verwijzing als zowel de @ref als de tekst van het element ExtIoRef</v>
          </cell>
        </row>
        <row r="266">
          <cell r="A266" t="str">
            <v>STOP0013</v>
          </cell>
          <cell r="B266" t="str">
            <v>Het attribuut @eId of een deel van de eId %1 van element %2 eindigt op een '.', dit is niet toegestaan. Verwijder de laatste punt(en) '.' voor deze eId</v>
          </cell>
          <cell r="C266" t="str">
            <v>imop-tekst.sch</v>
          </cell>
          <cell r="D266" t="str">
            <v>Identificatie - correct gebruik wId, eId</v>
          </cell>
          <cell r="L266" t="str">
            <v>STOP0013</v>
          </cell>
          <cell r="M266" t="str">
            <v>Het attribuut @eId of een deel van de eId %1 van element %2 eindigt op een '.', dit is niet toegestaan. Verwijder de laatste punt(en) '.' voor deze eId</v>
          </cell>
        </row>
        <row r="267">
          <cell r="A267" t="str">
            <v>STOP0014</v>
          </cell>
          <cell r="B267" t="str">
            <v>Het attribuut @wId %1 van element %2 eindigt op een '.', dit is niet toegestaan. Verwijder de laatste punt '.' van deze wId</v>
          </cell>
          <cell r="C267" t="str">
            <v>imop-tekst.sch</v>
          </cell>
          <cell r="D267" t="str">
            <v>Identificatie - correct gebruik wId, eId</v>
          </cell>
          <cell r="L267" t="str">
            <v>STOP0014</v>
          </cell>
          <cell r="M267" t="str">
            <v>Het attribuut @wId %1 van element %2 eindigt op een '.', dit is niet toegestaan. Verwijder de laatste punt '.' van deze wId</v>
          </cell>
        </row>
        <row r="268">
          <cell r="A268" t="str">
            <v>STOP0015</v>
          </cell>
          <cell r="B268" t="str">
            <v>Het WijzigArtikel %1 is in een RegelingTijdelijkdeel niet toegestaan. Verwijder het WijzigArtikel of pas dit aan naar een Artikel indien dit mogelijk is</v>
          </cell>
          <cell r="C268" t="str">
            <v>imop-tekst.sch</v>
          </cell>
          <cell r="D268" t="str">
            <v>RegelingTijdelijkdeel - WijzigArtikel niet toegestaan</v>
          </cell>
          <cell r="L268" t="str">
            <v>STOP0015</v>
          </cell>
          <cell r="M268" t="str">
            <v>Het WijzigArtikel %1 is in een RegelingTijdelijkdeel niet toegestaan. Verwijder het WijzigArtikel of pas dit aan naar een Artikel indien dit mogelijk is</v>
          </cell>
        </row>
        <row r="269">
          <cell r="A269" t="str">
            <v>STOP0016</v>
          </cell>
          <cell r="B269" t="str">
            <v>Het WijzigArtikel %1 is in een RegelingCompact niet toegestaan. Verwijder het WijzigArtikel of pas dit aan naar een Artikel indien dit mogelijk is</v>
          </cell>
          <cell r="C269" t="str">
            <v>imop-tekst.sch</v>
          </cell>
          <cell r="D269" t="str">
            <v>RegelingCompact - WijzigArtikel niet toegestaan</v>
          </cell>
          <cell r="L269" t="str">
            <v>STOP0016</v>
          </cell>
          <cell r="M269" t="str">
            <v>Het WijzigArtikel %1 is in een RegelingCompact niet toegestaan. Verwijder het WijzigArtikel of pas dit aan naar een Artikel indien dit mogelijk is</v>
          </cell>
        </row>
        <row r="270">
          <cell r="A270" t="str">
            <v>STOP0017</v>
          </cell>
          <cell r="B270" t="str">
            <v>Tekstuele wijziging is niet toegestaan buiten de context van een tekst:RegelingMutatie of tekst:BesluitMutatie. element %1 met id "%2" bevat een %3. Verwijder het element %4</v>
          </cell>
          <cell r="C270" t="str">
            <v>imop-tekst.sch</v>
          </cell>
          <cell r="D270" t="str">
            <v>Mutaties - Wijzigingen tekstueel</v>
          </cell>
          <cell r="L270" t="str">
            <v>STOP0017</v>
          </cell>
          <cell r="M270" t="str">
            <v>Tekstuele wijziging is niet toegestaan buiten de context van een tekst:RegelingMutatie of tekst:BesluitMutatie. element %1 met id "%2" bevat een %3. Verwijder het element %4</v>
          </cell>
        </row>
        <row r="271">
          <cell r="A271" t="str">
            <v>STOP0018</v>
          </cell>
          <cell r="B271" t="str">
            <v>Een attribuut @wijzigactie is niet toegestaan op element %1 met id "%2" buiten de context van een tekst:RegelingMutatie of tekst:BesluitMutatie. Verwijder het attribuut @wijzigactie</v>
          </cell>
          <cell r="C271" t="str">
            <v>imop-tekst.sch</v>
          </cell>
          <cell r="D271" t="str">
            <v>Mutaties - Wijzigingen structuur</v>
          </cell>
          <cell r="L271" t="str">
            <v>STOP0018</v>
          </cell>
          <cell r="M271" t="str">
            <v>Een attribuut @wijzigactie is niet toegestaan op element %1 met id "%2" buiten de context van een tekst:RegelingMutatie of tekst:BesluitMutatie. Verwijder het attribuut @wijzigactie</v>
          </cell>
        </row>
        <row r="272">
          <cell r="A272" t="str">
            <v>STOP0020</v>
          </cell>
          <cell r="B272" t="str">
            <v>De eId '%1' binnen het bereik is niet uniek. Controleer de opbouw van de eId en corrigeer deze</v>
          </cell>
          <cell r="C272" t="str">
            <v>imop-tekst.sch</v>
          </cell>
          <cell r="D272" t="str">
            <v>Identificatie - Alle wId en eId binnen een Regelingstructuur maar buiten een AKN-component zijn uniek
OF:
Identificatie - Alle wId en eId buiten een Regelingsstructuur zijn uniek</v>
          </cell>
          <cell r="L272" t="str">
            <v>STOP0020</v>
          </cell>
          <cell r="M272" t="str">
            <v>De eId '%1' binnen het bereik is niet uniek. Controleer de opbouw van de eId en corrigeer deze</v>
          </cell>
        </row>
        <row r="273">
          <cell r="A273" t="str">
            <v>STOP0021</v>
          </cell>
          <cell r="B273" t="str">
            <v>De wId '%1' binnen het bereik is niet uniek. Controleer de opbouw van de wId en corrigeer deze</v>
          </cell>
          <cell r="C273" t="str">
            <v>imop-tekst.sch</v>
          </cell>
          <cell r="D273" t="str">
            <v>Identificatie - Alle wId en eId binnen een Regelingstructuur maar buiten een AKN-component zijn uniek
OF:
Identificatie - Alle wId en eId buiten een Regelingsstructuur zijn uniek</v>
          </cell>
          <cell r="L273" t="str">
            <v>STOP0021</v>
          </cell>
          <cell r="M273" t="str">
            <v>De wId '%1' binnen het bereik is niet uniek. Controleer de opbouw van de wId en corrigeer deze</v>
          </cell>
        </row>
        <row r="274">
          <cell r="A274" t="str">
            <v>STOP0022</v>
          </cell>
          <cell r="B274" t="str">
            <v>De AKN-naamgeving voor eId '%1' is niet correct voor element %2 met id '%3', Dit moet zijn: '%4'. Pas de naamgeving voor dit element en alle onderliggende elementen aan. Controleer ook de naamgeving van de bijbehorende wId en onderliggende elementen.</v>
          </cell>
          <cell r="C274" t="str">
            <v>imop-tekst.sch</v>
          </cell>
          <cell r="D274" t="str">
            <v>Identificatie - AKN-naamgeving voor eId en wId</v>
          </cell>
          <cell r="L274" t="str">
            <v>STOP0022</v>
          </cell>
          <cell r="M274" t="str">
            <v>De AKN-naamgeving voor eId '%1' is niet correct voor element %2 met id '%3', Dit moet zijn: '%4'. Pas de naamgeving voor dit element en alle onderliggende elementen aan. Controleer ook de naamgeving van de bijbehorende wId en onderliggende elementen.</v>
          </cell>
        </row>
        <row r="275">
          <cell r="A275" t="str">
            <v>STOP0023</v>
          </cell>
          <cell r="B275" t="str">
            <v>De AKN-naamgeving voor wId '%1' is niet correct voor element %2 met id '%3', Dit moet zijn: '%4'. Pas de naamgeving voor dit element en alle onderliggende elementen aan. Controleer ook de naamgeving van de bijbehorende eId en onderliggende elementen.</v>
          </cell>
          <cell r="C275" t="str">
            <v>imop-tekst.sch</v>
          </cell>
          <cell r="D275" t="str">
            <v>Identificatie - AKN-naamgeving voor eId en wId</v>
          </cell>
          <cell r="L275" t="str">
            <v>STOP0023</v>
          </cell>
          <cell r="M275" t="str">
            <v>De AKN-naamgeving voor wId '%1' is niet correct voor element %2 met id '%3', Dit moet zijn: '%4'. Pas de naamgeving voor dit element en alle onderliggende elementen aan. Controleer ook de naamgeving van de bijbehorende eId en onderliggende elementen.</v>
          </cell>
        </row>
        <row r="276">
          <cell r="A276" t="str">
            <v>STOP0024</v>
          </cell>
          <cell r="B276" t="str">
            <v>De initiële regeling "%1" heeft geen attribuut @componentnaam, dit attribuut is voor een initiële regeling verplicht. Voeg het attribuut toe met een unieke naamgeving.</v>
          </cell>
          <cell r="C276" t="str">
            <v>imop-tekstmutaties.sch</v>
          </cell>
          <cell r="D276" t="str">
            <v>Regelingen - initieel met componentnaam</v>
          </cell>
          <cell r="L276" t="str">
            <v>STOP0024</v>
          </cell>
          <cell r="M276" t="str">
            <v>De initiële regeling "%1" heeft geen attribuut @componentnaam, dit attribuut is voor een initiële regeling verplicht. Voeg het attribuut toe met een unieke naamgeving.</v>
          </cell>
        </row>
        <row r="277">
          <cell r="A277" t="str">
            <v>STOP0025</v>
          </cell>
          <cell r="B277" t="str">
            <v>De initiële regeling "%1" heeft geen attribuut @wordt, dit attribuut is voor een initiële regeling verplicht. Voeg het attribuut toe met als waarde de juiste AKN versie-identifier</v>
          </cell>
          <cell r="C277" t="str">
            <v>imop-tekstmutaties.sch</v>
          </cell>
          <cell r="D277" t="str">
            <v>Regelingen - initieel met componentnaam</v>
          </cell>
          <cell r="L277" t="str">
            <v>STOP0025</v>
          </cell>
          <cell r="M277" t="str">
            <v>De initiële regeling "%1" heeft geen attribuut @wordt, dit attribuut is voor een initiële regeling verplicht. Voeg het attribuut toe met als waarde de juiste AKN versie-identifier</v>
          </cell>
        </row>
        <row r="278">
          <cell r="A278" t="str">
            <v>STOP0026</v>
          </cell>
          <cell r="B278" t="str">
            <v>De componentnaam "%1 binnen %2 is niet uniek. Pas de componentnaam aan om deze uniek te maken</v>
          </cell>
          <cell r="C278" t="str">
            <v>imop-tekstmutaties.sch</v>
          </cell>
          <cell r="D278" t="str">
            <v>Identificatie - componentnaam uniek</v>
          </cell>
          <cell r="L278" t="str">
            <v>STOP0026</v>
          </cell>
          <cell r="M278" t="str">
            <v>De componentnaam "%1 binnen %2 is niet uniek. Pas de componentnaam aan om deze uniek te maken</v>
          </cell>
        </row>
        <row r="279">
          <cell r="A279" t="str">
            <v>STOP0027</v>
          </cell>
          <cell r="B279" t="str">
            <v>De eId '%1' binnen component %2 moet uniek zijn. Controleer de opbouw van de eId en corrigeer deze</v>
          </cell>
          <cell r="C279" t="str">
            <v>imop-tekstmutaties.sch</v>
          </cell>
          <cell r="D279" t="str">
            <v>Identificatie - eId, wId binnen een AKN-component</v>
          </cell>
          <cell r="L279" t="str">
            <v>STOP0027</v>
          </cell>
          <cell r="M279" t="str">
            <v>De eId '%1' binnen component %2 moet uniek zijn. Controleer de opbouw van de eId en corrigeer deze</v>
          </cell>
        </row>
        <row r="280">
          <cell r="A280" t="str">
            <v>STOP0028</v>
          </cell>
          <cell r="B280" t="str">
            <v>De wId '%1' binnen component %2 moet uniek zijn. Controleer de opbouw van de wId en corrigeer deze</v>
          </cell>
          <cell r="C280" t="str">
            <v>imop-tekstmutaties.sch</v>
          </cell>
          <cell r="D280" t="str">
            <v>Identificatie - eId, wId binnen een AKN-component</v>
          </cell>
          <cell r="L280" t="str">
            <v>STOP0028</v>
          </cell>
          <cell r="M280" t="str">
            <v>De wId '%1' binnen component %2 moet uniek zijn. Controleer de opbouw van de wId en corrigeer deze</v>
          </cell>
        </row>
        <row r="281">
          <cell r="A281" t="str">
            <v>STOP0032</v>
          </cell>
          <cell r="B281" t="str">
            <v>De entry met @namest "%1", van de %2e rij, van de %3, in de tabel met eId: %4, heeft een positie bepaling groter dan de positie van de als @nameend genoemde cel. Corrigeer de gegevens voor de overspanning.</v>
          </cell>
          <cell r="C281" t="str">
            <v>imop-tekst.sch</v>
          </cell>
          <cell r="L281" t="str">
            <v>STOP0032</v>
          </cell>
          <cell r="M281" t="str">
            <v>De entry met @namest "%1", van de %2e rij, van de %3, in de tabel met eId: %4, heeft een positie bepaling groter dan de positie van de als @nameend genoemde cel. Corrigeer de gegevens voor de overspanning.</v>
          </cell>
        </row>
        <row r="282">
          <cell r="A282" t="str">
            <v>STOP0033</v>
          </cell>
          <cell r="B282" t="str">
            <v>De start van de overspanning (@namest) van de cel %1, in de %2e rij, van de %3 van tabel %4 is niet gelijk aan de @colname van de cel.</v>
          </cell>
          <cell r="C282" t="str">
            <v>imop-tekst.sch</v>
          </cell>
          <cell r="D282" t="str">
            <v>Tabel - positie en identificatie van een tabelcel</v>
          </cell>
          <cell r="L282" t="str">
            <v>STOP0033</v>
          </cell>
          <cell r="M282" t="str">
            <v>De start van de overspanning (@namest) van de cel %1, in de %2e rij, van de %3 van tabel %4 is niet gelijk aan de @colname van de cel.</v>
          </cell>
        </row>
        <row r="283">
          <cell r="A283" t="str">
            <v>STOP0036</v>
          </cell>
          <cell r="B283" t="str">
            <v>De entry met @colname van de %1e rij, van %2, van de tabel met id: %3 , verwijst niet naar een bestaande kolom. Controleer en corrigeer de identifier voor de kolom (@colname)</v>
          </cell>
          <cell r="C283" t="str">
            <v>imop-tekst.sch</v>
          </cell>
          <cell r="L283" t="str">
            <v>STOP0036</v>
          </cell>
          <cell r="M283" t="str">
            <v>De entry met @colname van de %1e rij, van %2, van de tabel met id: %3 , verwijst niet naar een bestaande kolom. Controleer en corrigeer de identifier voor de kolom (@colname)</v>
          </cell>
        </row>
        <row r="284">
          <cell r="A284" t="str">
            <v>STOP0037</v>
          </cell>
          <cell r="B284" t="str">
            <v>Het aantal colspec's (%1) voor %2 in tabel %3 komt niet overeen met het aantal kolommen (%4).</v>
          </cell>
          <cell r="C284" t="str">
            <v>imop-tekst.sch</v>
          </cell>
          <cell r="D284" t="str">
            <v>Tabel - het aantal cellen is correct</v>
          </cell>
          <cell r="L284" t="str">
            <v>STOP0037</v>
          </cell>
          <cell r="M284" t="str">
            <v>Het aantal colspec's (%1) voor %2 in tabel %3 komt niet overeen met het aantal kolommen (%4).</v>
          </cell>
        </row>
        <row r="285">
          <cell r="A285" t="str">
            <v>STOP0038</v>
          </cell>
          <cell r="B285" t="str">
            <v>Het aantal cellen in %1 van tabel "%2" komt niet overeen met de verwachting (resultaat: %3 van verwachting %4).</v>
          </cell>
          <cell r="C285" t="str">
            <v>imop-tekst.sch</v>
          </cell>
          <cell r="D285" t="str">
            <v>Tabel - het aantal cellen is correct</v>
          </cell>
          <cell r="L285" t="str">
            <v>STOP0038</v>
          </cell>
          <cell r="M285" t="str">
            <v>Het aantal cellen in %1 van tabel "%2" komt niet overeen met de verwachting (resultaat: %3 van verwachting %4).</v>
          </cell>
        </row>
        <row r="286">
          <cell r="A286" t="str">
            <v>STOP0039</v>
          </cell>
          <cell r="B286" t="str">
            <v>Het element WijzigInstructies binnen element %1 met eId "%2" is niet toegestaan. Verwijder de WijzigInstructies, of verplaats deze naar een RegelingMutatie binnen een WijzigBijlage.</v>
          </cell>
          <cell r="C286" t="str">
            <v>imop-tekstmutaties.sch</v>
          </cell>
          <cell r="D286" t="str">
            <v>RegelingMutatie - WijzigInstructies in een WijzigArtikel</v>
          </cell>
          <cell r="L286" t="str">
            <v>STOP0039</v>
          </cell>
          <cell r="M286" t="str">
            <v>Het element WijzigInstructies binnen element %1 met eId "%2" is niet toegestaan. Verwijder de WijzigInstructies, of verplaats deze naar een RegelingMutatie binnen een WijzigBijlage.</v>
          </cell>
        </row>
        <row r="287">
          <cell r="A287" t="str">
            <v>STOP0040</v>
          </cell>
          <cell r="B287" t="str">
            <v>Het element RegelingMutatie binnen element %1 met eId "%2" is niet toegestaan. Neem de RegelingMutatie op in een WijzigBijlage.</v>
          </cell>
          <cell r="C287" t="str">
            <v>imop-tekstmutaties.sch</v>
          </cell>
          <cell r="D287" t="str">
            <v>RegelingMutatie - in een WijzigArtikel</v>
          </cell>
          <cell r="L287" t="str">
            <v>STOP0040</v>
          </cell>
          <cell r="M287" t="str">
            <v>Het element RegelingMutatie binnen element %1 met eId "%2" is niet toegestaan. Neem de RegelingMutatie op in een WijzigBijlage.</v>
          </cell>
        </row>
        <row r="288">
          <cell r="A288" t="str">
            <v>STOP0043</v>
          </cell>
          <cell r="B288" t="str">
            <v>Het attribuut @eId of een deel van de eId %1 van element %2 eindigt op '.__', dit is niet toegestaan. Verwijder deze punt '.' binnen deze eId</v>
          </cell>
          <cell r="C288" t="str">
            <v>imop-tekst.sch</v>
          </cell>
          <cell r="D288" t="str">
            <v>Identificatie - correct gebruik wId, eId</v>
          </cell>
          <cell r="L288" t="str">
            <v>STOP0043</v>
          </cell>
          <cell r="M288" t="str">
            <v>Het attribuut @eId of een deel van de eId %1 van element %2 eindigt op '.__', dit is niet toegestaan. Verwijder deze punt '.' binnen deze eId</v>
          </cell>
        </row>
        <row r="289">
          <cell r="A289" t="str">
            <v>STOP0044</v>
          </cell>
          <cell r="B289" t="str">
            <v>Het attribuut @wId %1 van element %2 eindigt op een '.__', dit is niet toegestaan. Verwijder deze punt '.' binnen deze wId</v>
          </cell>
          <cell r="C289" t="str">
            <v>imop-tekst.sch</v>
          </cell>
          <cell r="D289" t="str">
            <v>Identificatie - correct gebruik wId, eId</v>
          </cell>
          <cell r="L289" t="str">
            <v>STOP0044</v>
          </cell>
          <cell r="M289" t="str">
            <v>Het attribuut @wId %1 van element %2 eindigt op een '.__', dit is niet toegestaan. Verwijder deze punt '.' binnen deze wId</v>
          </cell>
        </row>
        <row r="290">
          <cell r="A290" t="str">
            <v>STOP0047</v>
          </cell>
          <cell r="B290" t="str">
            <v>Het element Wat van de RegelingMutatie binnen element %1 met eId "%2" bevat renvooimarkeringen. Verwijder de element(en) NieuweTekst en VerwijderdeTekst.</v>
          </cell>
          <cell r="C290" t="str">
            <v>imop-tekstmutaties.sch</v>
          </cell>
          <cell r="D290" t="str">
            <v>renvooi in Wat</v>
          </cell>
          <cell r="L290" t="str">
            <v>STOP0047</v>
          </cell>
          <cell r="M290" t="str">
            <v>Het element Wat van de RegelingMutatie binnen element %1 met eId "%2" bevat renvooimarkeringen. Verwijder de element(en) NieuweTekst en VerwijderdeTekst.</v>
          </cell>
        </row>
        <row r="291">
          <cell r="A291" t="str">
            <v>STOP0048</v>
          </cell>
          <cell r="B291" t="str">
            <v>Op element %1 met (bovenliggend) eId %2 is de wijzigactie "nieuweContainer" en "verwijderContainer" toegepast. Dit kan leiden tot invalide XML of informatieverlies. Verwijder de @wijzigactie.</v>
          </cell>
          <cell r="C291" t="str">
            <v>imop-tekstmutaties.sch</v>
          </cell>
          <cell r="D291" t="str">
            <v>wijzigactie nieuweContainer verwijderContainer op andere inhouds-element dan Groep</v>
          </cell>
          <cell r="L291" t="str">
            <v>STOP0048</v>
          </cell>
          <cell r="M291" t="str">
            <v>Op element %1 met (bovenliggend) eId %2 is de wijzigactie "nieuweContainer" en "verwijderContainer" toegepast. Dit kan leiden tot invalide XML of informatieverlies. Verwijder de @wijzigactie.</v>
          </cell>
        </row>
        <row r="292">
          <cell r="A292" t="str">
            <v>STOP0050</v>
          </cell>
          <cell r="B292" t="str">
            <v>De ExtRef van het type %1 met referentie %2 heeft niet de juiste notatie.</v>
          </cell>
          <cell r="C292" t="str">
            <v>imop-tekst.sch</v>
          </cell>
          <cell r="D292" t="str">
            <v>Externe referentie, notatie</v>
          </cell>
          <cell r="L292" t="str">
            <v>STOP0050</v>
          </cell>
          <cell r="M292" t="str">
            <v>De ExtRef van het type %1 met referentie %2 heeft niet de juiste notatie.</v>
          </cell>
        </row>
        <row r="293">
          <cell r="A293" t="str">
            <v>STOP0051</v>
          </cell>
          <cell r="B293" t="str">
            <v>Het element OpmerkingVersie binnen element %1 met eId "%2" is alleen toegestaan in een RegelingKlassiek of Rectificatie daarvan. Verwijder de OpmerkingVersie.</v>
          </cell>
          <cell r="C293" t="str">
            <v>imop-tekstmutaties.sch</v>
          </cell>
          <cell r="D293" t="str">
            <v>RegelingMutatie - OpmerkingVersie in een WijzigArtikel</v>
          </cell>
          <cell r="L293" t="str">
            <v>STOP0051</v>
          </cell>
          <cell r="M293" t="str">
            <v>Het element OpmerkingVersie binnen element %1 met eId "%2" is alleen toegestaan in een BesluitCompact. Verwijder de OpmerkingVersie.</v>
          </cell>
        </row>
        <row r="294">
          <cell r="A294" t="str">
            <v>STOP0053</v>
          </cell>
          <cell r="B294" t="str">
            <v>De scope %1 van de IntRef met %2 is niet gelijk aan de naam van het doelelement %3.</v>
          </cell>
          <cell r="C294" t="str">
            <v>imop-tekst.sch</v>
          </cell>
          <cell r="D294" t="str">
            <v>Referentie intern - correcte verwijzing</v>
          </cell>
          <cell r="L294" t="str">
            <v>STOP0053</v>
          </cell>
          <cell r="M294" t="str">
            <v>De scope %1 van de IntRef met %2 is niet gelijk aan de naam van het doelelement %3.</v>
          </cell>
        </row>
        <row r="295">
          <cell r="A295" t="str">
            <v>STOP0055</v>
          </cell>
          <cell r="B295" t="str">
            <v>Het element %1 binnen %2 met eId: "%3" is niet toegestaan na een element Gereserveerd. Verwijder het element Gereserveerd of verplaats dit element naar een eigen structuur of tekst.</v>
          </cell>
          <cell r="C295" t="str">
            <v>imop-tekst.sch</v>
          </cell>
          <cell r="D295" t="str">
            <v>Gereserveerd zonder opvolgende elementen</v>
          </cell>
          <cell r="L295" t="str">
            <v>STOP0055</v>
          </cell>
          <cell r="M295" t="str">
            <v>Het element %1 binnen %2 met eId: "%3" is niet toegestaan na een element Gereserveerd. Verwijder het element Gereserveerd of verplaats dit element naar een eigen structuur of tekst.</v>
          </cell>
        </row>
        <row r="296">
          <cell r="A296" t="str">
            <v>STOP0058</v>
          </cell>
          <cell r="B296" t="str">
            <v>Het element %1 met eId: "%2 is niet compleet, een kind-element anders dan een Kop is verplicht. Completeer of verwijder dit structuur-element.</v>
          </cell>
          <cell r="C296" t="str">
            <v>imop-tekst.sch</v>
          </cell>
          <cell r="D296" t="str">
            <v>Structuur compleet</v>
          </cell>
          <cell r="L296" t="str">
            <v>STOP0058</v>
          </cell>
          <cell r="M296" t="str">
            <v>Het element %1 met eId: "%2 is niet compleet, een kind-element anders dan een Kop is verplicht. Completeer of verwijder dit structuur-element.</v>
          </cell>
        </row>
        <row r="297">
          <cell r="A297" t="str">
            <v>STOP0059</v>
          </cell>
          <cell r="B297" t="str">
            <v>Het element %1 met eId: "%2 is niet compleet, een kind-element anders dan een Kop is verplicht. Completeer of verwijder dit element.</v>
          </cell>
          <cell r="C297" t="str">
            <v>imop-tekst.sch</v>
          </cell>
          <cell r="D297" t="str">
            <v>Artikel compleet</v>
          </cell>
          <cell r="L297" t="str">
            <v>STOP0059</v>
          </cell>
          <cell r="M297" t="str">
            <v>Het element %1 met eId: "%2 is niet compleet, een kind-element anders dan een Kop is verplicht. Completeer of verwijder dit element.</v>
          </cell>
        </row>
        <row r="298">
          <cell r="A298" t="str">
            <v>STOP0060</v>
          </cell>
          <cell r="B298" t="str">
            <v>Het element %1 met eId: "%2 is niet compleet, een kind-element anders dan een Kop is verplicht. Completeer of verwijder dit element.</v>
          </cell>
          <cell r="C298" t="str">
            <v>imop-tekst.sch</v>
          </cell>
          <cell r="D298" t="str">
            <v>Divisietekst compleet</v>
          </cell>
          <cell r="L298" t="str">
            <v>STOP0060</v>
          </cell>
          <cell r="M298" t="str">
            <v>Het element %1 met eId: "%2 is niet compleet, een kind-element anders dan een Kop is verplicht. Completeer of verwijder dit element.</v>
          </cell>
        </row>
        <row r="299">
          <cell r="A299" t="str">
            <v>STOP0061</v>
          </cell>
          <cell r="B299" t="str">
            <v>De kennisgeving bevat een Divisie met eId %1. Dit is niet toegestaan. Gebruik alleen Divisietekst.</v>
          </cell>
          <cell r="C299" t="str">
            <v>imop-tekst.sch</v>
          </cell>
          <cell r="D299" t="str">
            <v>Kennisgeving zonder divisie</v>
          </cell>
          <cell r="L299" t="str">
            <v>STOP0061</v>
          </cell>
          <cell r="M299" t="str">
            <v>De kennisgeving bevat een Divisie met eId %1. Dit is niet toegestaan. Gebruik alleen Divisietekst.</v>
          </cell>
        </row>
        <row r="300">
          <cell r="A300" t="str">
            <v>STOP0062</v>
          </cell>
          <cell r="B300" t="str">
            <v>Het element %1 met eId: "%2" is vervallen, maar heeft minstens nog een niet vervallen element". Controleer vanaf element %3 met eId "%4 of alle onderliggende elementen als vervallen zijn aangemerkt.</v>
          </cell>
          <cell r="C300" t="str">
            <v>imop-tekst.sch</v>
          </cell>
          <cell r="D300" t="str">
            <v>Vervallen structuur</v>
          </cell>
          <cell r="L300" t="str">
            <v>STOP0062</v>
          </cell>
          <cell r="M300" t="str">
            <v>Het element %1 met eId: "%2" is vervallen, maar heeft minstens nog een niet vervallen element". Controleer vanaf element %3 met eId "%4 of alle onderliggende elementen als vervallen zijn aangemerkt.</v>
          </cell>
        </row>
        <row r="301">
          <cell r="A301" t="str">
            <v>STOP0063</v>
          </cell>
          <cell r="B301" t="str">
            <v>Het element Inhoud van %1 met het attribuut @wat "%2" heeft ten onrechte een attribuut @wijzigactie. Dit is alleen toegestaan indien gecombineerd met een Gereserveerd, Vervallen of Lid. Verwijder het attribuut @wijzigactie.</v>
          </cell>
          <cell r="C301" t="str">
            <v>imop-tekstmutaties.sch</v>
          </cell>
          <cell r="D301" t="str">
            <v>@Wijzigactie voor Inhoud</v>
          </cell>
          <cell r="L301" t="str">
            <v>STOP0063</v>
          </cell>
          <cell r="M301" t="str">
            <v>Het element Inhoud van %1 met het attribuut @wat "%2" heeft ten onrechte een attribuut @wijzigactie. Dit is alleen toegestaan indien gecombineerd met een Gereserveerd, Vervallen of Lid. Verwijder het attribuut @wijzigactie.</v>
          </cell>
        </row>
        <row r="302">
          <cell r="A302" t="str">
            <v>STOP0064</v>
          </cell>
          <cell r="B302" t="str">
            <v>Het e-mailadres %1 zoals genoemd in het element Contact met eId %2 moet een correct geformatteerd e-mailadres zijn. Corrigeer het e-mailadres.</v>
          </cell>
          <cell r="C302" t="str">
            <v>imop-tekst.sch</v>
          </cell>
          <cell r="L302" t="str">
            <v>STOP0064</v>
          </cell>
          <cell r="M302" t="str">
            <v>Het e-mailadres %1 zoals genoemd in het element Contact met eId %2 moet een correct geformatteerd e-mailadres zijn. Corrigeer het e-mailadres.</v>
          </cell>
        </row>
        <row r="303">
          <cell r="A303" t="str">
            <v>STOP0065</v>
          </cell>
          <cell r="B303" t="str">
            <v>Het attribuut @wijzigactie is niet toegestaan voor element %1 buiten een BesluitMutatie/Vervang. Verwijder het attribuut @wijzigactie</v>
          </cell>
          <cell r="C303" t="str">
            <v>imop-tekstmutaties.sch</v>
          </cell>
          <cell r="D303" t="str">
            <v>Een wijzigactie voor Sluiting</v>
          </cell>
          <cell r="L303" t="str">
            <v>STOP0065</v>
          </cell>
          <cell r="M303" t="str">
            <v>Het attribuut @wijzigactie is niet toegestaan voor element %1 buiten een BesluitMutatie/Vervang. Verwijder het attribuut @wijzigactie</v>
          </cell>
        </row>
        <row r="304">
          <cell r="A304" t="str">
            <v>STOP0066</v>
          </cell>
          <cell r="B304" t="str">
            <v>De identificatie van de @was %1 en @wordt %2 hebben niet dezelfde work-identificatie. Corrigeer de AKN-expression. identificatie.</v>
          </cell>
          <cell r="C304" t="str">
            <v>imop-tekstmutaties.sch</v>
          </cell>
          <cell r="L304" t="str">
            <v>STOP0066</v>
          </cell>
          <cell r="M304" t="str">
            <v>De identificatie van de @was %1 en @wordt %2 hebben niet dezelfde work-identificatie. Corrigeer de AKN-expression. identificatie.</v>
          </cell>
        </row>
        <row r="305">
          <cell r="A305" t="str">
            <v>STOP0067</v>
          </cell>
          <cell r="B305" t="str">
            <v>De id voor tekst:Noot '%1' binnen component '%2' moet uniek zijn. Controleer de id en corrigeer zodat de identificatie uniek is binnen de component.</v>
          </cell>
          <cell r="C305" t="str">
            <v>imop-tekstmutaties.sch</v>
          </cell>
          <cell r="D305" t="str">
            <v>Noot unieke ids</v>
          </cell>
          <cell r="L305" t="str">
            <v>STOP0067</v>
          </cell>
          <cell r="M305" t="str">
            <v>De id voor tekst:Noot '%1' binnen component '%2' moet uniek zijn. Controleer de id en corrigeer zodat de identificatie uniek is binnen de component.</v>
          </cell>
        </row>
        <row r="306">
          <cell r="A306" t="str">
            <v>STOP0068</v>
          </cell>
          <cell r="B306" t="str">
            <v>De id '%1' is niet uniek binnen zijn component. Controleer id en corrigeer deze</v>
          </cell>
          <cell r="C306" t="str">
            <v>imop-tekst.sch</v>
          </cell>
          <cell r="D306" t="str">
            <v>Identificatie - Alle wId en eId buiten een AKN-component zijn uniek
OF:
Noot/@id is uniek binnen component (kan niet in XSD vanwege component)</v>
          </cell>
          <cell r="L306" t="str">
            <v>STOP0068</v>
          </cell>
          <cell r="M306" t="str">
            <v>De id '%1' is niet uniek binnen zijn component. Controleer id en corrigeer deze</v>
          </cell>
        </row>
        <row r="307">
          <cell r="A307" t="str">
            <v>STOP0070</v>
          </cell>
          <cell r="B307" t="str">
            <v>Het %1 met eId '%2' heeft een combinatie van elementen dat niet is toegestaan. Corrigeer het artikel door de combinatie van elementen te verwijderen.</v>
          </cell>
          <cell r="C307" t="str">
            <v>imop-tekst.sch</v>
          </cell>
          <cell r="D307" t="str">
            <v>Vervallen zonder opvolgende elementen</v>
          </cell>
          <cell r="L307" t="str">
            <v>STOP0070</v>
          </cell>
          <cell r="M307" t="str">
            <v>Het %1 met eId '%2' heeft een combinatie van elementen dat niet is toegestaan. Corrigeer het artikel door de combinatie van elementen te verwijderen.</v>
          </cell>
        </row>
        <row r="308">
          <cell r="A308" t="str">
            <v>STOP0073</v>
          </cell>
          <cell r="B308" t="str">
            <v>Het WijzigArtikel %1 heeft een WijzigLid, dit is niet toegestaan binnen een BesluitCompact. Verwijder het WijzigL:id of zet de tekst om naar een element wat.</v>
          </cell>
          <cell r="C308" t="str">
            <v>imop-tekstmutaties.sch</v>
          </cell>
          <cell r="D308" t="str">
            <v>BesluitCompact WijzigArtikel zonder WijzigLid</v>
          </cell>
        </row>
        <row r="309">
          <cell r="A309" t="str">
            <v>STOP0074</v>
          </cell>
          <cell r="B309" t="str">
            <v>Het attribuut @wordt '%1' binnen %2 is niet uniek. Pas het attribuut aan om deze uniek te maken (bij een initiele regeling) of (bij mutaties) voeg mutaties samen in één tekst:RegelingMutatie .</v>
          </cell>
          <cell r="C309" t="str">
            <v>imop-tekstmutaties.sch</v>
          </cell>
          <cell r="D309" t="str">
            <v>Identificatie - wordt uniek</v>
          </cell>
        </row>
        <row r="310">
          <cell r="A310" t="str">
            <v>STOP0075</v>
          </cell>
          <cell r="B310" t="str">
            <v>Het attribuut schemaversie (met waarde %1) bij tekst:Motivering mag niet gebruikt worden binnen tekst:BesluitCompact of tekst:BesluitKlassiek. Verwijder het attribuut schemaversie bij tekst:Motivering</v>
          </cell>
          <cell r="C310" t="str">
            <v>imop-tekst.sch</v>
          </cell>
        </row>
        <row r="311">
          <cell r="A311" t="str">
            <v>STOP0077</v>
          </cell>
          <cell r="B311" t="str">
            <v>De identificatie in attribuut @wat "%1" in het in element Vervang is niet gelijk aan de wId "%2" van het element dat vervangen wordt</v>
          </cell>
          <cell r="C311" t="str">
            <v>imop-tekstmutaties.sch</v>
          </cell>
        </row>
        <row r="312">
          <cell r="A312" t="str">
            <v>STOP0080</v>
          </cell>
          <cell r="B312" t="str">
            <v>Het element WijzigArtikel met %1 mag alleen worden gebruikt in een RegelingMutatie binnen een Rectificatie. Verwijder het WijzigArtikel.</v>
          </cell>
          <cell r="C312" t="str">
            <v>imop-tekstmutaties.sch</v>
          </cell>
        </row>
        <row r="313">
          <cell r="A313" t="str">
            <v>STOP0084</v>
          </cell>
          <cell r="B313" t="str">
            <v>Het element Toelichting met eId %1 moet een Kop hebben omdat zowel een ArtikelgewijzeToelichting en een AlgemeneToelichting in de Toelichting zijn opgenomen. Geef de Toelichting een Kop met duidelijke tekstuele omschrijving.</v>
          </cell>
          <cell r="C313" t="str">
            <v>imop-tekst.sch</v>
          </cell>
          <cell r="D313" t="str">
            <v>Toelichting specifiek</v>
          </cell>
        </row>
        <row r="314">
          <cell r="A314" t="str">
            <v>STOP0085</v>
          </cell>
          <cell r="B314" t="str">
            <v>Het element Toelichting met eId %1 heeft een Kop; deze is niet toegestaan omdat het enige onderliggende element %2 al een Kop heeft. Verwijder de Kop voor het element Toelichting.</v>
          </cell>
          <cell r="C314" t="str">
            <v>imop-tekst.sch</v>
          </cell>
          <cell r="D314" t="str">
            <v>Toelichting specifiek</v>
          </cell>
        </row>
        <row r="315">
          <cell r="A315" t="str">
            <v>STOP0086</v>
          </cell>
          <cell r="B315" t="str">
            <v>Het element %1(@wat='%2') binnen %3(@componentnaam='%4') bevat geen renvooimarkering. Dit is niet toegestaan. Voeg tekst:NieuweTekst, tekst:VerwijderdeTekst of het attribuut wijzigactie toe op de plaats van de tekstwijziging binnen %5 %6.</v>
          </cell>
          <cell r="C315" t="str">
            <v>imop-tekstmutaties.sch</v>
          </cell>
          <cell r="D315" t="str">
            <v>Renvooi verplicht in Vervang/VervangKop tenzij @revisie = '1' aanwezig</v>
          </cell>
        </row>
        <row r="316">
          <cell r="A316" t="str">
            <v>STOP1000</v>
          </cell>
          <cell r="B316" t="str">
            <v>De identifier %1 bevat een punt. Dit is niet toegestaan. Verwijder de punt.</v>
          </cell>
          <cell r="C316" t="str">
            <v>imop-aknjoin.sch</v>
          </cell>
          <cell r="D316" t="str">
            <v>AKN- of JOIN-identificatie mag geen punt bevatten</v>
          </cell>
          <cell r="L316" t="str">
            <v>STOP1000</v>
          </cell>
          <cell r="M316" t="str">
            <v>De identifier %1 bevat een punt. Dit is niet toegestaan. Verwijder de punt.</v>
          </cell>
        </row>
        <row r="317">
          <cell r="A317" t="str">
            <v>STOP1001</v>
          </cell>
          <cell r="B317" t="str">
            <v>Het gedeelte van de FRBRExpression %1 vóór de 'taalcode/@' is niet gelijk aan de FRBRWork-identificatie %2.</v>
          </cell>
          <cell r="C317" t="str">
            <v>imop-aknjoin.sch</v>
          </cell>
          <cell r="D317" t="str">
            <v>ExpressionID begint met WorkID</v>
          </cell>
          <cell r="L317" t="str">
            <v>STOP1001</v>
          </cell>
          <cell r="M317" t="str">
            <v>Het gedeelte van de FRBRExpression %1 vóór de 'taalcode/@' is niet gelijk aan de FRBRWork-identificatie %2.</v>
          </cell>
        </row>
        <row r="318">
          <cell r="A318" t="str">
            <v>STOP1002</v>
          </cell>
          <cell r="B318" t="str">
            <v>Landcode %1 in de AKN-identificatie %2 is niet toegestaan. Pas landcode aan.</v>
          </cell>
          <cell r="C318" t="str">
            <v>imop-aknjoin.sch</v>
          </cell>
          <cell r="D318" t="str">
            <v>validatie van de eerste twee delen van de akn of join identificaties</v>
          </cell>
          <cell r="L318" t="str">
            <v>STOP1002</v>
          </cell>
          <cell r="M318" t="str">
            <v>Landcode %1 in de AKN-identificatie %2 is niet toegestaan. Pas landcode aan.</v>
          </cell>
        </row>
        <row r="319">
          <cell r="A319" t="str">
            <v>STOP1003</v>
          </cell>
          <cell r="B319" t="str">
            <v>Tweede deel JOIN-identificatie %1 moet gelijk zijn aan 'id'. Pas dit aan.</v>
          </cell>
          <cell r="C319" t="str">
            <v>imop-aknjoin.sch</v>
          </cell>
          <cell r="D319" t="str">
            <v>validatie van de eerste twee delen van de akn of join identificaties</v>
          </cell>
          <cell r="L319" t="str">
            <v>STOP1003</v>
          </cell>
          <cell r="M319" t="str">
            <v>Tweede deel JOIN-identificatie %1 moet gelijk zijn aan 'id'. Pas dit aan.</v>
          </cell>
        </row>
        <row r="320">
          <cell r="A320" t="str">
            <v>STOP1004</v>
          </cell>
          <cell r="B320" t="str">
            <v>Derde deel JOIN-identificatie %1 moet gelijk zijn aan regdata, pubdata, of infodata. Pas dit aan.</v>
          </cell>
          <cell r="C320" t="str">
            <v>imop-aknjoin.sch</v>
          </cell>
          <cell r="D320" t="str">
            <v>AKN/JOIN validaties Expression/Work icm soortWork in ExpressionIdentificatie</v>
          </cell>
          <cell r="L320" t="str">
            <v>STOP1004</v>
          </cell>
          <cell r="M320" t="str">
            <v>Derde deel JOIN-identificatie %1 moet gelijk zijn aan regdata, pubdata, of infodata. Pas dit aan.</v>
          </cell>
        </row>
        <row r="321">
          <cell r="A321" t="str">
            <v>STOP1006</v>
          </cell>
          <cell r="B321" t="str">
            <v>Vijfde deel AKN- of JOIN-identificatie %1 moet gelijk zijn aan jaartal of geldige datum. Pas dit aan.</v>
          </cell>
          <cell r="C321" t="str">
            <v>imop-aknjoin.sch</v>
          </cell>
          <cell r="D321" t="str">
            <v>AKN/JOIN validaties Expression/Work icm soortWork in ExpressionIdentificatie</v>
          </cell>
          <cell r="L321" t="str">
            <v>STOP1006</v>
          </cell>
          <cell r="M321" t="str">
            <v>Vijfde deel AKN- of JOIN-identificatie %1 moet gelijk zijn aan jaartal of geldige datum. Pas dit aan.</v>
          </cell>
        </row>
        <row r="322">
          <cell r="A322" t="str">
            <v>STOP1007</v>
          </cell>
          <cell r="B322" t="str">
            <v>Voor een JOIN-identificatie (%1) moet het eerste deel na de '@' een jaartal of een geldige datum zijn. Pas dit aan.</v>
          </cell>
          <cell r="C322" t="str">
            <v>imop-aknjoin.sch</v>
          </cell>
          <cell r="D322" t="str">
            <v>AKN/JOIN validaties Expression/Work icm soortWork in ExpressionIdentificatie</v>
          </cell>
          <cell r="L322" t="str">
            <v>STOP1007</v>
          </cell>
          <cell r="M322" t="str">
            <v>Voor een JOIN-identificatie (%1) moet het eerste deel na de '@' een jaartal of een geldige datum zijn. Pas dit aan.</v>
          </cell>
        </row>
        <row r="323">
          <cell r="A323" t="str">
            <v>STOP1008</v>
          </cell>
          <cell r="B323" t="str">
            <v>JOIN-identificatie (%1) MOET als eerste deel na de '@' een jaartal of een geldige datum hebben groter/gelijk aan jaartal in werk (%2). Pas dit aan.</v>
          </cell>
          <cell r="C323" t="str">
            <v>imop-aknjoin.sch</v>
          </cell>
          <cell r="D323" t="str">
            <v>AKN/JOIN validaties Expression/Work icm soortWork in ExpressionIdentificatie</v>
          </cell>
          <cell r="L323" t="str">
            <v>STOP1008</v>
          </cell>
          <cell r="M323" t="str">
            <v>JOIN-identificatie (%1) MOET als eerste deel na de '@' een jaartal of een geldige datum hebben groter/gelijk aan jaartal in werk (%2). Pas dit aan.</v>
          </cell>
        </row>
        <row r="324">
          <cell r="A324" t="str">
            <v>STOP1009</v>
          </cell>
          <cell r="B324" t="str">
            <v>Voor een AKN- of JOIN-identificatie (%1) moet deel voorafgaand aan de '@' (%2) een geldige taal zijn ('nld','eng','fry','pap','mul','und'). Pas dit aan.</v>
          </cell>
          <cell r="C324" t="str">
            <v>imop-aknjoin.sch</v>
          </cell>
          <cell r="D324" t="str">
            <v>AKN/JOIN validaties Expression/Work icm soortWork in ExpressionIdentificatie</v>
          </cell>
          <cell r="L324" t="str">
            <v>STOP1009</v>
          </cell>
          <cell r="M324" t="str">
            <v>Voor een AKN- of JOIN-identificatie (%1) moet deel voorafgaand aan de '@' (%2) een geldige taal zijn ('nld','eng','fry','pap','mul','und'). Pas dit aan.</v>
          </cell>
        </row>
        <row r="325">
          <cell r="A325" t="str">
            <v>STOP1010</v>
          </cell>
          <cell r="B325" t="str">
            <v>Vierde deel van AKN/JOIN van werk (%1) moet gelijk zijn aan een brp-code of code voor geconsolideerde instrumenten. Pas (%2) aan.
OF:
Vierde deel van AKN/JOIN van werk (%1) moet gelijk zijn aan een brp-code. Pas (%2) aan.</v>
          </cell>
          <cell r="C325" t="str">
            <v>imop-aknjoin.sch</v>
          </cell>
          <cell r="D325" t="str">
            <v>AKN/JOIN validaties Expression/Work icm soortWork in ExpressionIdentificatie</v>
          </cell>
          <cell r="L325" t="str">
            <v>STOP1010</v>
          </cell>
          <cell r="M325" t="str">
            <v>Vierde deel van AKN/JOIN van werk (%1) moet gelijk zijn aan een brp-code. Pas (%2) aan.</v>
          </cell>
        </row>
        <row r="326">
          <cell r="A326" t="str">
            <v>STOP1011</v>
          </cell>
          <cell r="B326" t="str">
            <v>Derde veld %1 in de AKN-identificatie %2 is niet toegestaan bij officiele publicatie. Pas dit veld aan.</v>
          </cell>
          <cell r="C326" t="str">
            <v>imop-aknjoin.sch</v>
          </cell>
          <cell r="D326" t="str">
            <v>AKN/JOIN validaties Expression/Work icm soortWork in ExpressionIdentificatie</v>
          </cell>
          <cell r="L326" t="str">
            <v>STOP1011</v>
          </cell>
          <cell r="M326" t="str">
            <v>Derde veld %1 in de AKN-identificatie %2 is niet toegestaan bij officiele publicatie. Pas dit veld aan.</v>
          </cell>
        </row>
        <row r="327">
          <cell r="A327" t="str">
            <v>STOP1012</v>
          </cell>
          <cell r="B327" t="str">
            <v>Derde veld %1 in de AKN-identificatie %2 is niet toegestaan bij regeling. Pas dit veld aan.</v>
          </cell>
          <cell r="C327" t="str">
            <v>imop-aknjoin.sch</v>
          </cell>
          <cell r="D327" t="str">
            <v>AKN/JOIN validaties Expression/Work icm soortWork in ExpressionIdentificatie</v>
          </cell>
          <cell r="L327" t="str">
            <v>STOP1012</v>
          </cell>
          <cell r="M327" t="str">
            <v>Derde veld %1 in de AKN-identificatie %2 is niet toegestaan bij regeling. Pas dit veld aan.</v>
          </cell>
        </row>
        <row r="328">
          <cell r="A328" t="str">
            <v>STOP1013</v>
          </cell>
          <cell r="B328" t="str">
            <v>Derde veld %1 in de AKN-identificatie %2 is niet toegestaan bij besluit. Pas dit veld aan.</v>
          </cell>
          <cell r="C328" t="str">
            <v>imop-aknjoin.sch</v>
          </cell>
          <cell r="D328" t="str">
            <v>AKN/JOIN validaties Expression/Work icm soortWork in ExpressionIdentificatie</v>
          </cell>
          <cell r="L328" t="str">
            <v>STOP1013</v>
          </cell>
          <cell r="M328" t="str">
            <v>Derde veld %1 in de AKN-identificatie %2 is niet toegestaan bij besluit. Pas dit veld aan.</v>
          </cell>
        </row>
        <row r="329">
          <cell r="A329" t="str">
            <v>STOP1014</v>
          </cell>
          <cell r="B329" t="str">
            <v>De waarde %1 begint niet met /akn/ of /join/. Pas de waarde aan.</v>
          </cell>
          <cell r="C329" t="str">
            <v>imop-aknjoin.sch</v>
          </cell>
          <cell r="D329" t="str">
            <v>validatie van de eerste twee delen van de akn of join identificaties</v>
          </cell>
          <cell r="L329" t="str">
            <v>STOP1014</v>
          </cell>
          <cell r="M329" t="str">
            <v>De waarde %1 begint niet met /akn/ of /join/. Pas de waarde aan.</v>
          </cell>
        </row>
        <row r="330">
          <cell r="A330" t="str">
            <v>STOP1015</v>
          </cell>
          <cell r="B330" t="str">
            <v>De waarde van officieleTitel %1 MOET starten met /join/id/. Maak er een JOIN-identifier van.</v>
          </cell>
          <cell r="C330" t="str">
            <v>imop-metadata.sch</v>
          </cell>
          <cell r="D330" t="str">
            <v>OfficieleTitel InformatieObject is JOIN identifier</v>
          </cell>
          <cell r="L330" t="str">
            <v>STOP1015</v>
          </cell>
          <cell r="M330" t="str">
            <v>De waarde van officieleTitel %1 MOET starten met /join/id/. Maak er een JOIN-identifier van.</v>
          </cell>
        </row>
        <row r="331">
          <cell r="A331" t="str">
            <v>STOP1016</v>
          </cell>
          <cell r="B331" t="str">
            <v>Het versienummer van een regeling %1 MOET bestaan uit maximaal 32 cijfers, onderkast- en bovenkast-letters en -, en MAG NIET bestaan uit punt en underscore.</v>
          </cell>
          <cell r="C331" t="str">
            <v>imop-metadata.sch</v>
          </cell>
          <cell r="D331" t="str">
            <v>RegelingVersieMetadata validaties</v>
          </cell>
          <cell r="L331" t="str">
            <v>STOP1016</v>
          </cell>
          <cell r="M331" t="str">
            <v>Het versienummer van een regeling %1 MOET bestaan uit maximaal 32 cijfers, onderkast- en bovenkast-letters en -, en MAG NIET bestaan uit punt en underscore.</v>
          </cell>
        </row>
        <row r="332">
          <cell r="A332" t="str">
            <v>STOP1017</v>
          </cell>
          <cell r="B332" t="str">
            <v>Vierde veld %1 in de AKN-identificatie %2 is niet toegestaan bij officiele publicatie. Pas dit veld aan.</v>
          </cell>
          <cell r="C332" t="str">
            <v>imop-aknjoin.sch</v>
          </cell>
          <cell r="D332" t="str">
            <v>AKN/JOIN validaties Expression/Work icm soortWork in ExpressionIdentificatie</v>
          </cell>
          <cell r="L332" t="str">
            <v>STOP1017</v>
          </cell>
          <cell r="M332" t="str">
            <v>Vierde veld %1 in de AKN-identificatie %2 is niet toegestaan bij officiele publicatie. Pas dit veld aan.</v>
          </cell>
        </row>
        <row r="333">
          <cell r="A333" t="str">
            <v>STOP1018</v>
          </cell>
          <cell r="B333" t="str">
            <v>Alle referenties binnen informatieobjectRefs moeten uniek zijn. Pas dit aan.</v>
          </cell>
          <cell r="C333" t="str">
            <v>imop-metadata.sch</v>
          </cell>
          <cell r="D333" t="str">
            <v>informatieobjectRefs uniek</v>
          </cell>
          <cell r="L333" t="str">
            <v>STOP1018</v>
          </cell>
          <cell r="M333" t="str">
            <v>Alle referenties binnen informatieobjectRefs moeten uniek zijn. Pas dit aan.</v>
          </cell>
        </row>
        <row r="334">
          <cell r="A334" t="str">
            <v>STOP1019</v>
          </cell>
          <cell r="B334" t="str">
            <v>Gebruik elke waarde binnen container data:rechtsgebieden maar één keer.</v>
          </cell>
          <cell r="C334" t="str">
            <v>imop-metadata.sch</v>
          </cell>
          <cell r="D334" t="str">
            <v>data:rechtsgebieden, data:overheidsdomeinen, data:onderwerpen, data:alternatieveTitels, data:opvolging uniek</v>
          </cell>
          <cell r="L334" t="str">
            <v>STOP1019</v>
          </cell>
          <cell r="M334" t="str">
            <v>Gebruik elke waarde binnen container data:rechtsgebieden maar één keer.</v>
          </cell>
        </row>
        <row r="335">
          <cell r="A335" t="str">
            <v>STOP1020</v>
          </cell>
          <cell r="B335" t="str">
            <v>De citeertitel MAG NIET gelijk zijn aan een alternatieve titel.</v>
          </cell>
          <cell r="C335" t="str">
            <v>imop-metadata.sch</v>
          </cell>
          <cell r="D335" t="str">
            <v>alternatieveTitel niet gelijk aan citeertitel</v>
          </cell>
          <cell r="L335" t="str">
            <v>STOP1020</v>
          </cell>
          <cell r="M335" t="str">
            <v>De citeertitel MAG NIET gelijk zijn aan een alternatieve titel.</v>
          </cell>
        </row>
        <row r="336">
          <cell r="A336" t="str">
            <v>STOP1021</v>
          </cell>
          <cell r="B336" t="str">
            <v>De uri %1 MOET corresponderen met de soortRef. Pas deze aan.</v>
          </cell>
          <cell r="C336" t="str">
            <v>imop-metadata.sch</v>
          </cell>
          <cell r="D336" t="str">
            <v>data:uri moet corresponderen met data:soortRef</v>
          </cell>
          <cell r="L336" t="str">
            <v>STOP1021</v>
          </cell>
          <cell r="M336" t="str">
            <v>De uri %1 MOET corresponderen met de soortRef. Pas deze aan.</v>
          </cell>
        </row>
        <row r="337">
          <cell r="A337" t="str">
            <v>STOP1022</v>
          </cell>
          <cell r="B337" t="str">
            <v>De alternatieve titels binnen alternatieveTitels MOETEN allen uniek zijn.</v>
          </cell>
          <cell r="C337" t="str">
            <v>imop-metadata.sch</v>
          </cell>
          <cell r="D337" t="str">
            <v>data:rechtsgebieden, data:overheidsdomeinen, data:onderwerpen, data:alternatieveTitels, data:opvolging uniek</v>
          </cell>
          <cell r="L337" t="str">
            <v>STOP1022</v>
          </cell>
          <cell r="M337" t="str">
            <v>De alternatieve titels binnen alternatieveTitels MOETEN allen uniek zijn.</v>
          </cell>
        </row>
        <row r="338">
          <cell r="A338" t="str">
            <v>STOP1023</v>
          </cell>
          <cell r="B338" t="str">
            <v>Alle opvolgerVan binnen een opvolging MOETEN uniek zijn.</v>
          </cell>
          <cell r="C338" t="str">
            <v>imop-metadata.sch</v>
          </cell>
          <cell r="D338" t="str">
            <v>data:rechtsgebieden, data:overheidsdomeinen, data:onderwerpen, data:alternatieveTitels, data:opvolging uniek</v>
          </cell>
          <cell r="L338" t="str">
            <v>STOP1023</v>
          </cell>
          <cell r="M338" t="str">
            <v>Alle opvolgerVan binnen een opvolging MOETEN uniek zijn.</v>
          </cell>
        </row>
        <row r="339">
          <cell r="A339" t="str">
            <v>STOP1024</v>
          </cell>
          <cell r="B339" t="str">
            <v>In opvolgerVan (%1) wordt niet verwezen naar een expression van een Regeling of Informatieobject ('/AKN/act/...' of '/join/id/regdata/...'). Corrigeer de verwijzing opvolgerVan.
OF:
In opvolgerVan (%1) wordt niet verwezen naar een work van een Regeling of Informatieobject ('/AKN/act/...' of '/join/id/regdata/...'). Corrigeer de verwijzing opvolgerVan.</v>
          </cell>
          <cell r="C339" t="str">
            <v>imop-metadata.sch</v>
          </cell>
          <cell r="D339" t="str">
            <v>data:opvolgerVan wijst naar een Work van een Regeling of informatieobject
OF:
data:opvolgerVan wijst naar een Work van een Regeling of informatieobject</v>
          </cell>
          <cell r="L339" t="str">
            <v>STOP1024</v>
          </cell>
          <cell r="M339" t="str">
            <v>In opvolgerVan (%1) wordt niet verwezen naar een expression van een Regeling of Informatieobject ('/AKN/act/...' of '/join/id/regdata/...'). Corrigeer de verwijzing opvolgerVan.</v>
          </cell>
        </row>
        <row r="340">
          <cell r="A340" t="str">
            <v>STOP1026</v>
          </cell>
          <cell r="B340" t="str">
            <v>De waarde van instrumentVersie %1 in BeoogdeRegeling MOET een expressionID (/akn/nl/act) zijn</v>
          </cell>
          <cell r="C340" t="str">
            <v>imop-consolidatie.sch</v>
          </cell>
          <cell r="D340" t="str">
            <v>data:instrumentVersie moet expressionID (AKN/act) zijn</v>
          </cell>
          <cell r="L340" t="str">
            <v>STOP1026</v>
          </cell>
          <cell r="M340" t="str">
            <v>De waarde van instrumentVersie %1 in BeoogdeRegeling MOET een expressionID (AKN/act) zijn</v>
          </cell>
        </row>
        <row r="341">
          <cell r="A341" t="str">
            <v>STOP1027</v>
          </cell>
          <cell r="B341" t="str">
            <v>De waarde van instrumentVersie in BeoogdInformatieobject %1 MOET een /join/id/regdata zijn</v>
          </cell>
          <cell r="C341" t="str">
            <v>imop-consolidatie.sch</v>
          </cell>
          <cell r="D341" t="str">
            <v>data:instrumentVersie moet JOIN/regdata zijn</v>
          </cell>
          <cell r="L341" t="str">
            <v>STOP1027</v>
          </cell>
          <cell r="M341" t="str">
            <v>De waarde van instrumentVersie in BeoogdInformatieobject %1 MOET een JOIN/regdata zijn</v>
          </cell>
        </row>
        <row r="342">
          <cell r="A342" t="str">
            <v>STOP1028</v>
          </cell>
          <cell r="B342" t="str">
            <v>Het instrument binnen een Intrekking %1 heeft geen juiste identificatie ('/akn/nl/act/[...]' of '/join/id/regdata/[...]'). Pas de identificatie aan.</v>
          </cell>
          <cell r="C342" t="str">
            <v>imop-consolidatie.sch</v>
          </cell>
          <cell r="D342" t="str">
            <v>data:Intrekking/data:instrument moet een Work-Id ('/AKN/act/...' of '/join/id/regdata/...') hebben</v>
          </cell>
          <cell r="L342" t="str">
            <v>STOP1028</v>
          </cell>
          <cell r="M342" t="str">
            <v>Het instrument binnen een Intrekking %1 heeft geen juiste identificatie ('/AKN/act/[...]' of '/join/id/regdata/[...]'). Pas de identificatie aan.</v>
          </cell>
        </row>
        <row r="343">
          <cell r="A343" t="str">
            <v>STOP1029</v>
          </cell>
          <cell r="B343" t="str">
            <v>Het gegeven doel heeft meer dan één datum inwerkingtreding. Een doel kan maar 1 datum inwerking hebben</v>
          </cell>
          <cell r="C343" t="str">
            <v>imop-consolidatie.sch</v>
          </cell>
          <cell r="D343" t="str">
            <v>Een doel kan maar 1 datum inwerking hebben</v>
          </cell>
          <cell r="L343" t="str">
            <v>STOP1029</v>
          </cell>
          <cell r="M343" t="str">
            <v>Het gegeven doel heeft meer dan één datum inwerkingtreding. Een doel kan maar 1 datum inwerking hebben</v>
          </cell>
        </row>
        <row r="344">
          <cell r="A344" t="str">
            <v>STOP1030</v>
          </cell>
          <cell r="B344" t="str">
            <v>Gebruik elke waarde binnen container data:overheidsdomeinen maar één keer.</v>
          </cell>
          <cell r="C344" t="str">
            <v>imop-metadata.sch</v>
          </cell>
          <cell r="D344" t="str">
            <v>data:rechtsgebieden, data:overheidsdomeinen, data:onderwerpen, data:alternatieveTitels, data:opvolging uniek</v>
          </cell>
          <cell r="L344" t="str">
            <v>STOP1030</v>
          </cell>
          <cell r="M344" t="str">
            <v>Gebruik elke waarde binnen container data:overheidsdomeinen maar één keer.</v>
          </cell>
        </row>
        <row r="345">
          <cell r="A345" t="str">
            <v>STOP1031</v>
          </cell>
          <cell r="B345" t="str">
            <v>Gebruik elke waarde binnen container data:onderwerpen maar één keer.</v>
          </cell>
          <cell r="C345" t="str">
            <v>imop-metadata.sch</v>
          </cell>
          <cell r="D345" t="str">
            <v>data:rechtsgebieden, data:overheidsdomeinen, data:onderwerpen, data:alternatieveTitels, data:opvolging uniek</v>
          </cell>
          <cell r="L345" t="str">
            <v>STOP1031</v>
          </cell>
          <cell r="M345" t="str">
            <v>Gebruik elke waarde binnen container data:onderwerpen maar één keer.</v>
          </cell>
        </row>
        <row r="346">
          <cell r="A346" t="str">
            <v>STOP1032</v>
          </cell>
          <cell r="B346" t="str">
            <v>De officiële publicatie van het besluit heeft geen datum ondertekening.</v>
          </cell>
          <cell r="C346" t="str">
            <v>imop-metadata.sch</v>
          </cell>
          <cell r="D346" t="str">
            <v>datum ondertekening verplicht voor off pub van besluit en verboden voor off pub van kennisgeving</v>
          </cell>
          <cell r="L346" t="str">
            <v>STOP1032</v>
          </cell>
          <cell r="M346" t="str">
            <v>De officiële publicatie van het besluit heeft geen datum ondertekening.</v>
          </cell>
        </row>
        <row r="347">
          <cell r="A347" t="str">
            <v>STOP1033</v>
          </cell>
          <cell r="B347" t="str">
            <v>De officiële publicatie van een besluit heeft ten onrechte een datum ondertekening.
OF:
Kennisgeving heeft ten onrechte een datum ondertekening. Dit is niet toegestaan.</v>
          </cell>
          <cell r="C347" t="str">
            <v>imop-metadata.sch</v>
          </cell>
          <cell r="D347" t="str">
            <v>datum ondertekening verplicht voor off pub van besluit en verboden voor off pub van kennisgeving</v>
          </cell>
          <cell r="L347" t="str">
            <v>STOP1033</v>
          </cell>
          <cell r="M347" t="str">
            <v>De officiële publicatie van een besluit heeft ten onrechte een datum ondertekening.</v>
          </cell>
        </row>
        <row r="348">
          <cell r="A348" t="str">
            <v>STOP1034</v>
          </cell>
          <cell r="B348" t="str">
            <v>soortBestuursorgaan MAG NIET leeg zijn voor gemeente, provincie of waterschap. Vul soortBestuursorgaan in.</v>
          </cell>
          <cell r="C348" t="str">
            <v>imop-metadata.sch</v>
          </cell>
          <cell r="D348" t="str">
            <v>soortBestuursorgaan gevuld voor decentraal</v>
          </cell>
          <cell r="L348" t="str">
            <v>STOP1034</v>
          </cell>
          <cell r="M348" t="str">
            <v>soortBestuursorgaan MAG NIET leeg zijn voor gemeente, provincie of waterschap. Vul soortBestuursorgaan in.</v>
          </cell>
        </row>
        <row r="349">
          <cell r="A349" t="str">
            <v>STOP1035</v>
          </cell>
          <cell r="B349" t="str">
            <v>soortBestuursorgaan MOET corresponderen met eindverantwoordelijke. Pas soortBestuursorgaan of eindverantwoordelijke aan.</v>
          </cell>
          <cell r="C349" t="str">
            <v>imop-metadata.sch</v>
          </cell>
          <cell r="D349" t="str">
            <v>soortBestuursorgaan passend bij eindverantwoordelijke</v>
          </cell>
          <cell r="L349" t="str">
            <v>STOP1035</v>
          </cell>
          <cell r="M349" t="str">
            <v>soortBestuursorgaan MOET corresponderen met eindverantwoordelijke. Pas soortBestuursorgaan of eindverantwoordelijke aan.</v>
          </cell>
        </row>
        <row r="350">
          <cell r="A350" t="str">
            <v>STOP1037</v>
          </cell>
          <cell r="B350" t="str">
            <v>Derde veld %1 in de AKN-identificatie %2 is niet toegestaan voor een kennisgeving. Pas dit veld aan.</v>
          </cell>
          <cell r="C350" t="str">
            <v>imop-aknjoin.sch</v>
          </cell>
          <cell r="D350" t="str">
            <v>AKN/JOIN validaties Expression/Work icm soortWork in ExpressionIdentificatie</v>
          </cell>
          <cell r="L350" t="str">
            <v>STOP1037</v>
          </cell>
          <cell r="M350" t="str">
            <v>Derde veld %1 in de AKN-identificatie %2 is niet toegestaan voor een kennisgeving. Pas dit veld aan.</v>
          </cell>
        </row>
        <row r="351">
          <cell r="A351" t="str">
            <v>STOP1038</v>
          </cell>
          <cell r="B351" t="str">
            <v>De identificatie voor doel is niet correct: %1 corrigeer de identificatie voor doel.</v>
          </cell>
          <cell r="C351" t="str">
            <v>imop-aknjoin.sch</v>
          </cell>
          <cell r="L351" t="str">
            <v>STOP1038</v>
          </cell>
          <cell r="M351" t="str">
            <v>De identificatie voor doel is niet correct: %1 corrigeer de identificatie voor doel.</v>
          </cell>
        </row>
        <row r="352">
          <cell r="A352" t="str">
            <v>STOP1044</v>
          </cell>
          <cell r="B352" t="str">
            <v>Derde deel %1 in de AKN-identificatie %2 is niet toegestaan voor een rectificatie. Pas dit deel aan.</v>
          </cell>
          <cell r="C352" t="str">
            <v>imop-aknjoin.sch</v>
          </cell>
          <cell r="D352" t="str">
            <v>AKN/JOIN validaties Expression/Work icm soortWork in ExpressionIdentificatie</v>
          </cell>
          <cell r="L352" t="str">
            <v>STOP1044</v>
          </cell>
          <cell r="M352" t="str">
            <v>Derde deel %1 in de AKN-identificatie %2 is niet toegestaan voor een rectificatie. Pas dit deel aan.</v>
          </cell>
        </row>
        <row r="353">
          <cell r="A353" t="str">
            <v>STOP1060</v>
          </cell>
          <cell r="B353" t="str">
            <v>heeftGeboorteregeling verwijst naar %1. Dit is geen expression van een Regeling ('/AKN/nl/act/...'). Corrigeer de verwijzing heeftGeboorteregeling.
OF:
heeftGeboorteregeling verwijst naar %1. Dit is geen work van een Regeling ('/AKN/nl/act/...'). Corrigeer de verwijzing heeftGeboorteregeling.</v>
          </cell>
          <cell r="C353" t="str">
            <v>imop-metadata.sch</v>
          </cell>
          <cell r="L353" t="str">
            <v>STOP1060</v>
          </cell>
          <cell r="M353" t="str">
            <v>heeftGeboorteregeling verwijst naar %1. Dit is geen expression van een Regeling ('/AKN/nl/act/...'). Corrigeer de verwijzing heeftGeboorteregeling.</v>
          </cell>
        </row>
        <row r="354">
          <cell r="A354" t="str">
            <v>STOP1071</v>
          </cell>
          <cell r="B354" t="str">
            <v>Het componentdeel %1 van de identifier begint niet met een '!'. Corrigeer de identifier.</v>
          </cell>
          <cell r="C354" t="str">
            <v>imop-aknjoin.sch</v>
          </cell>
          <cell r="D354" t="str">
            <v>AKN/JOIN validaties Expression/Work icm soortWork in ExpressionIdentificatie</v>
          </cell>
        </row>
        <row r="355">
          <cell r="A355" t="str">
            <v>STOP1072</v>
          </cell>
          <cell r="B355" t="str">
            <v>Het laatste deel van een akn of join '%1' voor een optionele componentverwijzing mag geen '!' bevatten. Zet een '/' voor de '!' of verwijder de '!'.</v>
          </cell>
          <cell r="C355" t="str">
            <v>imop-aknjoin.sch</v>
          </cell>
          <cell r="D355" t="str">
            <v>AKN/JOIN validaties Expression/Work icm soortWork in ExpressionIdentificatie</v>
          </cell>
        </row>
        <row r="356">
          <cell r="A356" t="str">
            <v>STOP1073</v>
          </cell>
          <cell r="B356" t="str">
            <v>Een informatieobject %1 met formaat %2 met publicatieinstructie %3 zijn niet toegestaan, hiervoor ontbreekt een TPOD instructie.</v>
          </cell>
          <cell r="C356" t="str">
            <v>imop-metadata.sch</v>
          </cell>
          <cell r="D356" t="str">
            <v>Toegestane type informatieobjecten icm publicatie instructie</v>
          </cell>
        </row>
        <row r="357">
          <cell r="A357" t="str">
            <v>STOP1074</v>
          </cell>
          <cell r="B357" t="str">
            <v>Een informatieobject %1 met formaat %2 met publicatieinstructie %3 zijn niet toegestaan, hiervoor ontbreekt een TPOD instructie.</v>
          </cell>
          <cell r="C357" t="str">
            <v>imop-metadata.sch</v>
          </cell>
          <cell r="D357" t="str">
            <v>Toegestane type informatieobjecten icm publicatie instructie</v>
          </cell>
        </row>
        <row r="358">
          <cell r="A358" t="str">
            <v>STOP1075</v>
          </cell>
          <cell r="B358" t="str">
            <v>De kennisgeving "%1" is een kennisgeving met als soortKennisgeving "%2" maar data:mededelingOver ontbreekt. Dit is niet toegestaan. Voeg data:mededelingOver toe, of wijzig data:soortKennisgeving.</v>
          </cell>
          <cell r="C358" t="str">
            <v>imop-metadata.sch</v>
          </cell>
        </row>
        <row r="359">
          <cell r="A359" t="str">
            <v>STOP1200</v>
          </cell>
          <cell r="B359" t="str">
            <v>De IMOP-modules binnen de Component met FRBRWork %1 hebben niet allemaal dezelfde IMOP-schemaversie.</v>
          </cell>
          <cell r="C359" t="str">
            <v>imop-pakbon.sch</v>
          </cell>
          <cell r="D359" t="str">
            <v>IMOP-schemaversies in component gelijk</v>
          </cell>
          <cell r="L359" t="str">
            <v>STOP1200</v>
          </cell>
          <cell r="M359" t="str">
            <v>De IMOP-modules binnen de Component met FRBRWork %1 hebben niet allemaal dezelfde IMOP-schemaversie.</v>
          </cell>
        </row>
        <row r="360">
          <cell r="A360" t="str">
            <v>STOP1300</v>
          </cell>
          <cell r="B360" t="str">
            <v>De stappen %1 komen niet voor in dezelfde besluitvormingsprocedure als de stappen %2.</v>
          </cell>
          <cell r="C360" t="str">
            <v>imop-procedure.sch</v>
          </cell>
          <cell r="L360" t="str">
            <v>STOP1300</v>
          </cell>
          <cell r="M360" t="str">
            <v>De stappen %1 komen niet voor in dezelfde besluitvormingsprocedure als de stappen %2.</v>
          </cell>
        </row>
        <row r="361">
          <cell r="A361" t="str">
            <v>STOP1500</v>
          </cell>
          <cell r="B361" t="str">
            <v>De tekst:Tekstrevisie voor %1 bevat tekst:%2 voor %3 met als tekst:Wat "%4". Dit is niet toegestaan. Verwijder de tekst:Wat.</v>
          </cell>
          <cell r="C361" t="str">
            <v>imop-tekstmutaties.sch</v>
          </cell>
          <cell r="D361" t="str">
            <v>geen Wat in Tekstrevisie</v>
          </cell>
        </row>
        <row r="362">
          <cell r="A362" t="str">
            <v>STOP2002</v>
          </cell>
          <cell r="B362" t="str">
            <v>FRBRWork '%1' begint met '/akn/nl/bill/' maar soortwork'%2' is niet gelijk aan '/join/id/stop/work_003'(besluit).</v>
          </cell>
          <cell r="C362" t="str">
            <v>imop-aknjoin.sch</v>
          </cell>
          <cell r="D362" t="str">
            <v>AKN/JOIN validaties Expression/Work icm soortWork in ExpressionIdentificatie</v>
          </cell>
          <cell r="L362" t="str">
            <v>STOP2002</v>
          </cell>
          <cell r="M362" t="str">
            <v>FRBRWork '%1' begint met '/akn/nl/bill/' maar soortwork'%2' is niet gelijk aan '/join/id/stop/work_003'(besluit).</v>
          </cell>
        </row>
        <row r="363">
          <cell r="A363" t="str">
            <v>STOP2003</v>
          </cell>
          <cell r="B363" t="str">
            <v>FRBRWork '%1' begint met '/akn/nl/act/' maar soortwork %2' is niet gelijk aan '/join/id/stop/work_019'(regeling), '/join/id/stop/work_006'(geconsolideerde regeling), '/join/id/stop/work_021'(tijdelijk regelingdeel) of '/join/id/stop/work_019'(consolidatie van tijdelijk regelingdeel).</v>
          </cell>
          <cell r="C363" t="str">
            <v>imop-aknjoin.sch</v>
          </cell>
          <cell r="D363" t="str">
            <v>AKN/JOIN validaties Expression/Work icm soortWork in ExpressionIdentificatie</v>
          </cell>
          <cell r="L363" t="str">
            <v>STOP2003</v>
          </cell>
          <cell r="M363" t="str">
            <v>FRBRWork '%1' begint met '/akn/nl/act/' maar soortwork %2' is niet gelijk aan '/join/id/stop/work_019'(regeling), '/join/id/stop/work_006'(geconsolideerde regeling), '/join/id/stop/work_021'(tijdelijk regelingdeel) of '/join/id/stop/work_019'(consolidatie van tijdelijk regelingdeel).</v>
          </cell>
        </row>
        <row r="364">
          <cell r="A364" t="str">
            <v>STOP2004</v>
          </cell>
          <cell r="B364" t="str">
            <v>De ExpressionIdentificatie bevat data:isTijdelijkDeelVan, maar data:soortWork('%1') is niet gelijk aan '/join/id/stop/work_021'(tijdelijk regelingdeel). Pas soortWork aan.</v>
          </cell>
          <cell r="C364" t="str">
            <v>imop-aknjoin.sch</v>
          </cell>
          <cell r="D364" t="str">
            <v>Tijdelijk regelingdeel</v>
          </cell>
          <cell r="L364" t="str">
            <v>STOP2004</v>
          </cell>
          <cell r="M364" t="str">
            <v>De ExpressionIdentificatie bevat data:isTijdelijkDeelVan, maar data:soortWork('%1') is niet gelijk aan '/join/id/stop/work_021'(tijdelijk regelingdeel). Pas soortWork aan.</v>
          </cell>
        </row>
        <row r="365">
          <cell r="A365" t="str">
            <v>STOP2024</v>
          </cell>
          <cell r="B365" t="str">
            <v>FRBRWork '%1' begint met '/join/id' maar soortwork %2' is niet gelijk aan '/join/id/stop/work_010'(informatieobject) of '/join/id/stop/work_005'(geconsolideerd informatieobject).</v>
          </cell>
          <cell r="C365" t="str">
            <v>imop-aknjoin.sch</v>
          </cell>
          <cell r="D365" t="str">
            <v>AKN/JOIN validaties Expression/Work icm soortWork in ExpressionIdentificatie</v>
          </cell>
          <cell r="L365" t="str">
            <v>STOP2024</v>
          </cell>
          <cell r="M365" t="str">
            <v>FRBRWork '%1' begint met '/join/id' maar soortwork %2' is niet gelijk aan '/join/id/stop/work_010'(informatieobject) of '/join/id/stop/work_005'(geconsolideerd informatieobject).</v>
          </cell>
        </row>
        <row r="366">
          <cell r="A366" t="str">
            <v>STOP2052</v>
          </cell>
          <cell r="B366" t="str">
            <v>FRBRWork '%1' begint met '/akn/nl/doc/' maar soortwork %2' is niet gelijk aan '/join/id/stop/work_018'(rectificatie) of '/join/id/stop/work_023'(kennisgeving).</v>
          </cell>
          <cell r="C366" t="str">
            <v>imop-aknjoin.sch</v>
          </cell>
          <cell r="D366" t="str">
            <v>AKN/JOIN validaties Expression/Work icm soortWork in ExpressionIdentificatie</v>
          </cell>
          <cell r="L366" t="str">
            <v>STOP2052</v>
          </cell>
          <cell r="M366" t="str">
            <v>FRBRWork '%1' begint met '/akn/nl/doc/' maar soortwork %2' is niet gelijk aan '/join/id/stop/work_018'(rectificatie) of '/join/id/stop/work_023'(kennisgeving).</v>
          </cell>
        </row>
        <row r="367">
          <cell r="A367" t="str">
            <v>STOP2057</v>
          </cell>
          <cell r="B367" t="str">
            <v>De ExpressionIdentificatie bevat data:isTijdelijkDeelVan, maar het soortWork('%1') van de regeling waar deze regeling een tijdelijk deel van is, is niet gelijk aan '/join/id/stop/work_019' (regeling). Pas soortWork aan.</v>
          </cell>
          <cell r="C367" t="str">
            <v>imop-aknjoin.sch</v>
          </cell>
          <cell r="D367" t="str">
            <v>Tijdelijk regelingdeel</v>
          </cell>
          <cell r="L367" t="str">
            <v>STOP2057</v>
          </cell>
          <cell r="M367" t="str">
            <v>De ExpressionIdentificatie bevat data:isTijdelijkDeelVan, maar het soortWork('%1') van de regeling waar deze regeling een tijdelijk deel van is, is niet gelijk aan '/join/id/stop/work_019' (regeling). Pas soortWork aan.</v>
          </cell>
        </row>
        <row r="368">
          <cell r="A368" t="str">
            <v>STOP2058</v>
          </cell>
          <cell r="B368" t="str">
            <v>De ExpressionIdentificatie('%1') is van een tijdelijk regelingdeel (data:soortWork = '/join/id/stop/work_021') maar deze geeft niet aan van welke regeling het een tijdelijk deel is. Voeg data:isTijdelijkDeelVan toe.</v>
          </cell>
          <cell r="C368" t="str">
            <v>imop-aknjoin.sch</v>
          </cell>
          <cell r="L368" t="str">
            <v>STOP2058</v>
          </cell>
          <cell r="M368" t="str">
            <v>De ExpressionIdentificatie('%1') is van een tijdelijk regelingdeel (data:soortWork = '/join/id/stop/work_021') maar deze geeft niet aan van welke regeling het een tijdelijk deel is. Voeg data:isTijdelijkDeelVan toe.</v>
          </cell>
        </row>
        <row r="369">
          <cell r="A369" t="str">
            <v>STOP2063</v>
          </cell>
          <cell r="B369" t="str">
            <v>De ExpressionIdentificatie bevat een isTijdelijkdeelVan:WorkIdentificatie:soortWork met '/join/id/stop/work_019' (regeling), maar het derde deel van isTijdelijkdeelVan:WorkIdentificatie:FRBRWork('%1') is niet gelijk aan '/act/'. Pas FRBRWork aan.</v>
          </cell>
          <cell r="C369" t="str">
            <v>imop-aknjoin.sch</v>
          </cell>
          <cell r="D369" t="str">
            <v>Tijdelijk regelingdeel</v>
          </cell>
          <cell r="L369" t="str">
            <v>STOP2063</v>
          </cell>
          <cell r="M369" t="str">
            <v>De ExpressionIdentificatie bevat een isTijdelijkdeelVan:WorkIdentificatie:soortWork met '/join/id/stop/work_019' (regeling), maar het derde deel van isTijdelijkdeelVan:WorkIdentificatie:FRBRWork('%1') is niet gelijk aan '/act/'. Pas FRBRWork aan.</v>
          </cell>
        </row>
        <row r="370">
          <cell r="A370" t="str">
            <v>STOP2065</v>
          </cell>
          <cell r="B370" t="str">
            <v>De doelen van de versies in data:gemaaktOpBasisVan van instrumentversie %1 zijn niet uniek. Dit is niet toegestaan. Zorg ervoor dat elke Basisversie, VervlochtenVersie en OntvlochtenVersie een uniek doel heeft.</v>
          </cell>
          <cell r="C370" t="str">
            <v>imop-consolidatie.sch</v>
          </cell>
        </row>
        <row r="371">
          <cell r="A371" t="str">
            <v>STOP2066</v>
          </cell>
          <cell r="B371" t="str">
            <v>Het doel %1 van de Ver- of OntvlochtenVersie in data:gemaaktOpBasisVan van instrumentversie %2 komt ook voor als doel van de BeoogdeRegeling/BeoogdInformatieobject. Dit is niet toegestaan. Zorg ervoor dat het doel van de Ver- of OntvlochtenVersie verschilt van het doel van de BeoogdeRegeling/BeoogdInformatieobject.</v>
          </cell>
          <cell r="C371" t="str">
            <v>imop-consolidatie.sch</v>
          </cell>
        </row>
        <row r="372">
          <cell r="A372" t="str">
            <v>STOP3000</v>
          </cell>
          <cell r="B372" t="str">
            <v>Als er 1 locatie is in een GIO waar een waarde groepID is ingevuld moet elke locatie een GroepID hebben. Geef alle locaties een groepID.
OF:
Als er één locatie is in een GIO waar een waarde groepID is ingevuld moet elke locatie een GroepID hebben. Geef alle locaties een groepID.</v>
          </cell>
          <cell r="C372" t="str">
            <v>imop-geo.sch</v>
          </cell>
          <cell r="D372" t="str">
            <v>Locatie rules</v>
          </cell>
          <cell r="L372" t="str">
            <v>STOP3000</v>
          </cell>
          <cell r="M372" t="str">
            <v>Als er één locatie is in een GIO waar een waarde groepID is ingevuld moet elke locatie een GroepID hebben. Geef alle locaties een groepID.</v>
          </cell>
        </row>
        <row r="373">
          <cell r="A373" t="str">
            <v>STOP3001</v>
          </cell>
          <cell r="B373" t="str">
            <v>Als een locatie een groepID heeft, dan MOET deze voorkomen in het lijstje groepen. GroepID %1 komt niet voor in groepen. Geef alle locaties een groepID die voorkomt in groepen.</v>
          </cell>
          <cell r="C373" t="str">
            <v>imop-geo.sch</v>
          </cell>
          <cell r="D373" t="str">
            <v>Als een locatie een groepID heeft, dan MOET deze voorkomen in het lijstje groepen.</v>
          </cell>
          <cell r="L373" t="str">
            <v>STOP3001</v>
          </cell>
          <cell r="M373" t="str">
            <v>Als een locatie een groepID heeft, dan MOET deze voorkomen in het lijstje groepen. GroepID %1 komt niet voor in groepen. Geef alle locaties een groepID die voorkomt in groepen.</v>
          </cell>
        </row>
        <row r="374">
          <cell r="A374" t="str">
            <v>STOP3002</v>
          </cell>
          <cell r="B374" t="str">
            <v>Als GroepID voorkomt mag het niet leeg zijn. Geef een correcte groepID.</v>
          </cell>
          <cell r="C374" t="str">
            <v>imop-geo.sch</v>
          </cell>
          <cell r="D374" t="str">
            <v>Als GroepID voorkomt mag het niet leeg zijn.</v>
          </cell>
          <cell r="L374" t="str">
            <v>STOP3002</v>
          </cell>
          <cell r="M374" t="str">
            <v>Als GroepID voorkomt mag het niet leeg zijn. Geef een correcte groepID.</v>
          </cell>
        </row>
        <row r="375">
          <cell r="A375" t="str">
            <v>STOP3003</v>
          </cell>
          <cell r="B375" t="str">
            <v>Een groepID komt meerdere keren voor. Geef unieke groepIDs.
OF:
In GIO %1 komt groepID %2 meerdere keren voor. Zorg dat iedere Groep een uniek ID heeft.</v>
          </cell>
          <cell r="C375" t="str">
            <v>imop-geo.sch</v>
          </cell>
          <cell r="D375" t="str">
            <v>Check op unieke labels en groepIDs.</v>
          </cell>
          <cell r="L375" t="str">
            <v>STOP3003</v>
          </cell>
          <cell r="M375" t="str">
            <v>Een groepID komt meerdere keren voor. Geef unieke groepIDs.</v>
          </cell>
        </row>
        <row r="376">
          <cell r="A376" t="str">
            <v>STOP3004</v>
          </cell>
          <cell r="B376" t="str">
            <v>Een label komt meerdere keren voor. Geef een unieke labels.
OF:
In GIO %1 komt label %2 meerdere keren voor. Geef een unieke labels.</v>
          </cell>
          <cell r="C376" t="str">
            <v>imop-geo.sch</v>
          </cell>
          <cell r="D376" t="str">
            <v>Check op unieke labels en groepIDs.</v>
          </cell>
          <cell r="L376" t="str">
            <v>STOP3004</v>
          </cell>
          <cell r="M376" t="str">
            <v>Een label komt meerdere keren voor. Geef een unieke labels.</v>
          </cell>
        </row>
        <row r="377">
          <cell r="A377" t="str">
            <v>STOP3005</v>
          </cell>
          <cell r="B377" t="str">
            <v>GroepID %1 wordt niet gebruikt voor een locatie. Verwijder deze groep, of gebruik de groep bij een Locatie.</v>
          </cell>
          <cell r="C377" t="str">
            <v>imop-geo.sch</v>
          </cell>
          <cell r="D377" t="str">
            <v>Als een groepID voorkomt in het lijstje groepen dan MOET er minstens 1 locatie zijn met dat groepID.</v>
          </cell>
          <cell r="L377" t="str">
            <v>STOP3005</v>
          </cell>
          <cell r="M377" t="str">
            <v>GroepID %1 wordt niet gebruikt voor een locatie. Verwijder deze groep, of gebruik de groep bij een Locatie.</v>
          </cell>
        </row>
        <row r="378">
          <cell r="A378" t="str">
            <v>STOP3006</v>
          </cell>
          <cell r="B378" t="str">
            <v>Een locatie heeft een kwantitatieveNormwaarde, en één of meerdere andere locaties niet. Geef alle locaties een kwantitatieveNormwaarde, of verwijder alle kwantitatieveNormwaardes.</v>
          </cell>
          <cell r="C378" t="str">
            <v>imop-geo.sch</v>
          </cell>
          <cell r="D378" t="str">
            <v>Locatie rules</v>
          </cell>
          <cell r="L378" t="str">
            <v>STOP3006</v>
          </cell>
          <cell r="M378" t="str">
            <v>Een locatie heeft een kwantitatieveNormwaarde, en één of meerdere andere locaties niet. Geef alle locaties een kwantitatieveNormwaarde, of verwijder alle kwantitatieveNormwaardes.</v>
          </cell>
        </row>
        <row r="379">
          <cell r="A379" t="str">
            <v>STOP3007</v>
          </cell>
          <cell r="B379" t="str">
            <v>Een locatie heeft een kwalitatieveNormwaarde, en één of meerdere andere locaties niet. Geef alle locaties een kwalitatieveNormwaarde, of verwijder alle kwalitatieveNormwaardes.</v>
          </cell>
          <cell r="C379" t="str">
            <v>imop-geo.sch</v>
          </cell>
          <cell r="D379" t="str">
            <v>Locatie rules</v>
          </cell>
          <cell r="L379" t="str">
            <v>STOP3007</v>
          </cell>
          <cell r="M379" t="str">
            <v>Een locatie heeft een kwalitatieveNormwaarde, en één of meerdere andere locaties niet. Geef alle locaties een kwalitatieveNormwaarde, of verwijder alle kwalitatieveNormwaardes.</v>
          </cell>
        </row>
        <row r="380">
          <cell r="A380" t="str">
            <v>STOP3008</v>
          </cell>
          <cell r="B380" t="str">
            <v>Locatie met basisgeo:id %1 heeft zowel een kwalitatieveNormwaarde als een kwantitatieveNormwaarde. Verwijder één van beide.</v>
          </cell>
          <cell r="C380" t="str">
            <v>imop-geo.sch</v>
          </cell>
          <cell r="D380" t="str">
            <v>Locatie rules</v>
          </cell>
          <cell r="L380" t="str">
            <v>STOP3008</v>
          </cell>
          <cell r="M380" t="str">
            <v>Locatie met basisgeo:id %1 heeft zowel een kwalitatieveNormwaarde als een kwantitatieveNormwaarde. Verwijder één van beide.</v>
          </cell>
        </row>
        <row r="381">
          <cell r="A381" t="str">
            <v>STOP3009</v>
          </cell>
          <cell r="B381" t="str">
            <v>De locaties van de GIO %1 bevatten kwantitatieve normwaarden, terwijl eenheidlabel en/of eenheidID ontbreken. Vul deze aan.</v>
          </cell>
          <cell r="C381" t="str">
            <v>imop-geo.sch</v>
          </cell>
          <cell r="D381" t="str">
            <v>Locatie rules</v>
          </cell>
          <cell r="L381" t="str">
            <v>STOP3009</v>
          </cell>
          <cell r="M381" t="str">
            <v>De locaties van de GIO %1 bevatten kwantitatieve normwaarden, terwijl eenheidlabel en/of eenheidID ontbreken. Vul deze aan.</v>
          </cell>
        </row>
        <row r="382">
          <cell r="A382" t="str">
            <v>STOP3010</v>
          </cell>
          <cell r="B382" t="str">
            <v>De kwalitatieveNormwaarde van locatie met basisgeo:id %1 is niet gevuld. Vul deze aan.</v>
          </cell>
          <cell r="C382" t="str">
            <v>imop-geo.sch</v>
          </cell>
          <cell r="D382" t="str">
            <v>Locatie rules</v>
          </cell>
          <cell r="L382" t="str">
            <v>STOP3010</v>
          </cell>
          <cell r="M382" t="str">
            <v>De kwalitatieveNormwaarde van locatie met basisgeo:id %1 is niet gevuld. Vul deze aan.</v>
          </cell>
        </row>
        <row r="383">
          <cell r="A383" t="str">
            <v>STOP3011</v>
          </cell>
          <cell r="B383" t="str">
            <v>De locaties binnen GIO met Work-ID %1 bevatten wel kwantitatieve òf kwalitatieve normwaarden, maar geen norm. Vul normlabel en normID aan.</v>
          </cell>
          <cell r="C383" t="str">
            <v>imop-geo.sch</v>
          </cell>
          <cell r="D383" t="str">
            <v>Locatie rules</v>
          </cell>
          <cell r="L383" t="str">
            <v>STOP3011</v>
          </cell>
          <cell r="M383" t="str">
            <v>De locaties binnen GIO met Work-ID %1 bevatten wel kwantitatieve òf kwalitatieve normwaarden, maar geen norm. Vul normlabel en normID aan.</v>
          </cell>
        </row>
        <row r="384">
          <cell r="A384" t="str">
            <v>STOP3012</v>
          </cell>
          <cell r="B384" t="str">
            <v>Locatie met basisgeo:id %1 heeft zowel een groepID (GIO-deel) als een (kwalitatieve of kwantitatieve) Normwaarde. Verwijder de Normwaarde of de groepID.</v>
          </cell>
          <cell r="C384" t="str">
            <v>imop-geo.sch</v>
          </cell>
          <cell r="D384" t="str">
            <v>Locatie rules</v>
          </cell>
          <cell r="L384" t="str">
            <v>STOP3012</v>
          </cell>
          <cell r="M384" t="str">
            <v>Locatie met basisgeo:id %1 heeft zowel een groepID (GIO-deel) als een (kwalitatieve of kwantitatieve) Normwaarde. Verwijder de Normwaarde of de groepID.</v>
          </cell>
        </row>
        <row r="385">
          <cell r="A385" t="str">
            <v>STOP3013</v>
          </cell>
          <cell r="B385" t="str">
            <v>In Work-ID %1 zijn de basisgeo:id's niet uniek. Binnen 1 GIO mag basisgeo:id van geometrieen van verschillende locaties niet gelijk zijn aan elkaar. Pas dit aan.
OF:
In Work-ID %1 zijn de basisgeo:id's niet uniek. Binnen 1 GIO mag basisgeo:id van geometrische objecten van verschillende locaties niet gelijk zijn aan elkaar. Pas dit aan.</v>
          </cell>
          <cell r="C385" t="str">
            <v>imop-geo.sch</v>
          </cell>
          <cell r="D385" t="str">
            <v>Locatie rules</v>
          </cell>
          <cell r="L385" t="str">
            <v>STOP3013</v>
          </cell>
          <cell r="M385" t="str">
            <v>In Work-ID %1 zijn de basisgeo:id's niet uniek. Binnen 1 GIO mag basisgeo:id van geometrieen van verschillende locaties niet gelijk zijn aan elkaar. Pas dit aan.</v>
          </cell>
        </row>
        <row r="386">
          <cell r="A386" t="str">
            <v>STOP3015</v>
          </cell>
          <cell r="B386" t="str">
            <v>De GIO met Work-ID %1 met kwalitatieve normwaarden, mag geen eenheidlabel noch eenheidID hebben. Verwijder eenheidlabel en eenheidID toe, of verwijder de kwalitatieve normwaarden.</v>
          </cell>
          <cell r="C386" t="str">
            <v>imop-geo.sch</v>
          </cell>
          <cell r="D386" t="str">
            <v>Locatie rules</v>
          </cell>
          <cell r="L386" t="str">
            <v>STOP3015</v>
          </cell>
          <cell r="M386" t="str">
            <v>De GIO met Work-ID %1 met kwalitatieve normwaarden, mag geen eenheidlabel noch eenheidID hebben. Verwijder eenheidlabel en eenheidID toe, of verwijder de kwalitatieve normwaarden.</v>
          </cell>
        </row>
        <row r="387">
          <cell r="A387" t="str">
            <v>STOP3016</v>
          </cell>
          <cell r="B387" t="str">
            <v>De GIO met Work-ID %1 bevat norm (normID en normlabel) en/of eenheid (eenheidID en eenheidlabel), terwijl kwantitatieve of kwalitatieve normwaarden ontbreken. Geef de locaties normwaarden of verwijder de norm/eenheid elementen.</v>
          </cell>
          <cell r="C387" t="str">
            <v>imop-geo.sch</v>
          </cell>
          <cell r="D387" t="str">
            <v>Geen norm elementen in een GIO zonder normwaarde.</v>
          </cell>
          <cell r="L387" t="str">
            <v>STOP3016</v>
          </cell>
          <cell r="M387" t="str">
            <v>De GIO met Work-ID %1 bevat norm (normID en normlabel) en/of eenheid (eenheidID en eenheidlabel), terwijl kwantitatieve of kwalitatieve normwaarden ontbreken. Geef de locaties normwaarden of verwijder de norm/eenheid elementen.</v>
          </cell>
        </row>
        <row r="388">
          <cell r="A388" t="str">
            <v>STOP3019</v>
          </cell>
          <cell r="B388" t="str">
            <v>Een locatie(%1) in de GIO(%2 heeft geen of een lege basisgeo:geometrie(%3). Een locatie zonder geometrie is niet toegestaan. Voeg een (correcte) basisgeo:geometrie toe.
OF:
Een locatie(%1) in de GIO(%2 heeft geen of een lege basisgeo:geometrie(%3). Een locatie zonder geometrische data is niet toegestaan. Voeg een (correcte) basisgeo:geometrie toe.</v>
          </cell>
          <cell r="C388" t="str">
            <v>imop-geo.sch</v>
          </cell>
          <cell r="D388" t="str">
            <v>Locaties in een GIO MOETEN een geometrie hebben. (basisgeo:geometrie in basisgeo:Geometrie MAG NIET ontbreken of leeg zijn).</v>
          </cell>
          <cell r="L388" t="str">
            <v>STOP3019</v>
          </cell>
          <cell r="M388" t="str">
            <v>Een locatie(%1) in de GIO(%2 heeft geen of een lege basisgeo:geometrie(%3). Een locatie zonder geometrie is niet toegestaan. Voeg een (correcte) basisgeo:geometrie toe.</v>
          </cell>
        </row>
        <row r="389">
          <cell r="A389" t="str">
            <v>STOP3020</v>
          </cell>
          <cell r="B389" t="str">
            <v>De GIO(%1) bevat een geometrie met een ongeldige srsName (%2). Alleen srsName='urn:ogc:def:crs:EPSG::28992' of srsName='urn:ogc:def:crs:EPSG::4258' is toegestaan. Wijzig de srsName.
OF:
De GIO(%1) bevat een geometrisch object met een ongeldige srsName (%2). Alleen srsName='urn:ogc:def:crs:EPSG::28992' of srsName='urn:ogc:def:crs:EPSG::4258' is toegestaan. Wijzig de srsName.</v>
          </cell>
          <cell r="C389" t="str">
            <v>imop-geo.sch</v>
          </cell>
          <cell r="D389" t="str">
            <v>Coördinaten in geometrieen in een GIO MOETEN gebruik maken van het RD of ETRS89 ruimtelijke referentiesysteem(srsName='urn:ogc:def:crs:EPSG::28992' of srsName='urn:ogc:def:crs:EPSG::4258').</v>
          </cell>
          <cell r="L389" t="str">
            <v>STOP3020</v>
          </cell>
          <cell r="M389" t="str">
            <v>De GIO(%1) bevat een geometrie met een ongeldige srsName (%2). Alleen srsName='urn:ogc:def:crs:EPSG::28992' of srsName='urn:ogc:def:crs:EPSG::4258' is toegestaan. Wijzig de srsName.</v>
          </cell>
        </row>
        <row r="390">
          <cell r="A390" t="str">
            <v>STOP3021</v>
          </cell>
          <cell r="B390" t="str">
            <v>In GIO(%1) heeft niet elk geometrisch object dezelfde srsName (%2). Dit is niet toegestaan. Zorg ervoor dat elke geometrisch object in de GIO hetzelfde ruimtelijke referentiesysteem(srsName) gebruikt.
OF:
In GIO(%1) heeft niet elke geometrie dezelfde srsName (%2). Dit is niet toegestaan. Zorg ervoor dat elke geometrie in de GIO hetzelfde ruimtelijke referentiesysteem(srsName) gebruikt.</v>
          </cell>
          <cell r="C390" t="str">
            <v>imop-geo.sch</v>
          </cell>
          <cell r="D390" t="str">
            <v>Alle srsNames identiek</v>
          </cell>
          <cell r="L390" t="str">
            <v>STOP3021</v>
          </cell>
          <cell r="M390" t="str">
            <v>In GIO(%1) heeft niet elke geometrie dezelfde srsName (%2). Dit is niet toegestaan. Zorg ervoor dat elke geometrie in de GIO hetzelfde ruimtelijke referentiesysteem(srsName) gebruikt.</v>
          </cell>
        </row>
        <row r="391">
          <cell r="A391" t="str">
            <v>STOP3090</v>
          </cell>
          <cell r="B391" t="str">
            <v>GIO %1 bevat het optionele gml-element %2 binnen %3. Dit element mag niet worden gebruikt in een GIO. Verwijder dit element.</v>
          </cell>
          <cell r="C391" t="str">
            <v>imop-geo.sch</v>
          </cell>
          <cell r="D391" t="str">
            <v>Geen optionele gml elementen in geo:GeoInformatieObjectVaststelling, geo:GeoInformatieObjectVersie en geo:Locatie</v>
          </cell>
        </row>
        <row r="392">
          <cell r="A392" t="str">
            <v>STOP3102</v>
          </cell>
          <cell r="B392" t="str">
            <v>De FeatureTypeStyle:FeatureTypeName is %1, dit moet Locatie zijn. Wijzig de FeatureTypeName in Locatie (evt. met een namespace prefix voor https://standaarden.overheid.nl/stop/imop/geo/).</v>
          </cell>
          <cell r="C392" t="str">
            <v>imop-se.sch</v>
          </cell>
          <cell r="L392" t="str">
            <v>STOP3102</v>
          </cell>
          <cell r="M392" t="str">
            <v>De FeatureTypeStyle:FeatureTypeName is %1, dit moet Locatie zijn. Wijzig de FeatureTypeName in Locatie (evt. met een namespace prefix voor https://standaarden.overheid.nl/stop/imop/geo/).</v>
          </cell>
        </row>
        <row r="393">
          <cell r="A393" t="str">
            <v>STOP3103</v>
          </cell>
          <cell r="B393" t="str">
            <v>De FeatureTypeStyle:SemanticTypeIdentifier is %1, dit moet geo:geometrie, geo:groepID, geo:kwalitatieveNormwaarde of geo:kwantitatieveNormwaarde zijn (evt. met een andere namespace prefix voor https://standaarden.overheid.nl/stop/imop/geo/). Wijzig de SemanticTypeIdentifier.</v>
          </cell>
          <cell r="C393" t="str">
            <v>imop-se.sch</v>
          </cell>
          <cell r="L393" t="str">
            <v>STOP3103</v>
          </cell>
          <cell r="M393" t="str">
            <v>De FeatureTypeStyle:SemanticTypeIdentifier is %1, dit moet geo:geometrie, geo:groepID, geo:kwalitatieveNormwaarde of geo:kwantitatieveNormwaarde zijn (evt. met een andere namespace prefix voor https://standaarden.overheid.nl/stop/imop/geo/). Wijzig de SemanticTypeIdentifier.</v>
          </cell>
        </row>
        <row r="394">
          <cell r="A394" t="str">
            <v>STOP3114</v>
          </cell>
          <cell r="B394" t="str">
            <v>Rule heeft een Filter terwijl de SemanticTypeIdentifier %1 is. Verwijder het Filter, of wijzig de SemanticTypeIdentifier in geo:groepID, geo:kwalitatieveNormwaarde of geo:kwantitatieveNormwaarde zijn (evt. met een andere namespace prefix voor https://standaarden.overheid.nl/stop/imop/geo/).</v>
          </cell>
          <cell r="C394" t="str">
            <v>imop-se.sch</v>
          </cell>
          <cell r="L394" t="str">
            <v>STOP3114</v>
          </cell>
          <cell r="M394" t="str">
            <v>Rule heeft een Filter terwijl de SemanticTypeIdentifier %1 is. Verwijder het Filter, of wijzig de SemanticTypeIdentifier in geo:groepID, geo:kwalitatieveNormwaarde of geo:kwantitatieveNormwaarde zijn (evt. met een andere namespace prefix voor https://standaarden.overheid.nl/stop/imop/geo/).</v>
          </cell>
        </row>
        <row r="395">
          <cell r="A395" t="str">
            <v>STOP3115</v>
          </cell>
          <cell r="B395" t="str">
            <v>PropertyName is %1, dit moet overeenkomen met de SemanticTypeIdentifier %2 (zonder namepace prefix). Corrigeer de PropertyName van het filter of pas de SemanticTypeIdentifier aan.</v>
          </cell>
          <cell r="C395" t="str">
            <v>imop-se.sch</v>
          </cell>
          <cell r="L395" t="str">
            <v>STOP3115</v>
          </cell>
          <cell r="M395" t="str">
            <v>PropertyName is %1, dit moet overeenkomen met de SemanticTypeIdentifier %2 (zonder namepace prefix). Corrigeer de PropertyName van het filter of pas de SemanticTypeIdentifier aan.</v>
          </cell>
        </row>
        <row r="396">
          <cell r="A396" t="str">
            <v>STOP3118</v>
          </cell>
          <cell r="B396" t="str">
            <v>De SemanticTypeIdentifier is %1. De operator in Rule:Filter is alleen toegestaan bij SemanticTypeIdentifier geo:kwantitatieveNormwaarde (evt. met een andere namespace prefix voor https://standaarden.overheid.nl/stop/imop/geo/). Corrigeer de operator of pas de SemanticTypeIdentifier aan.</v>
          </cell>
          <cell r="C396" t="str">
            <v>imop-se.sch</v>
          </cell>
          <cell r="L396" t="str">
            <v>STOP3118</v>
          </cell>
          <cell r="M396" t="str">
            <v>De SemanticTypeIdentifier is %1. De operator in Rule:Filter is alleen toegestaan bij SemanticTypeIdentifier geo:kwantitatieveNormwaarde (evt. met een andere namespace prefix voor https://standaarden.overheid.nl/stop/imop/geo/). Corrigeer de operator of pas de SemanticTypeIdentifier aan.</v>
          </cell>
        </row>
        <row r="397">
          <cell r="A397" t="str">
            <v>STOP3120</v>
          </cell>
          <cell r="B397" t="str">
            <v>In Rule met Rule:Name %1 is de operator in Rule:Filter AND, maar de operanden zijn niet PropertyIsLessThan en PropertyIsGreaterThanOrEqualTo. Corrigeer de And expressie in het filter.</v>
          </cell>
          <cell r="C397" t="str">
            <v>imop-se.sch</v>
          </cell>
          <cell r="L397" t="str">
            <v>STOP3120</v>
          </cell>
          <cell r="M397" t="str">
            <v>In Rule met Rule:Name %1 is de operator in Rule:Filter AND, maar de operanden zijn niet PropertyIsLessThan en PropertyIsGreaterThanOrEqualTo. Corrigeer de And expressie in het filter.</v>
          </cell>
        </row>
        <row r="398">
          <cell r="A398" t="str">
            <v>STOP3126</v>
          </cell>
          <cell r="B398" t="str">
            <v>In Rule met Rule:Name %1 is de Description:Title leeg, deze moet een tekst bevatten die in de legenda getoond kan worden. Voeg de legenda tekst toe aan de Description:Title.</v>
          </cell>
          <cell r="C398" t="str">
            <v>imop-se.sch</v>
          </cell>
          <cell r="L398" t="str">
            <v>STOP3126</v>
          </cell>
          <cell r="M398" t="str">
            <v>In Rule met Rule:Name %1 is de Description:Title leeg, deze moet een tekst bevatten die in de legenda getoond kan worden. Voeg de legenda tekst toe aan de Description:Title.</v>
          </cell>
        </row>
        <row r="399">
          <cell r="A399" t="str">
            <v>STOP3135</v>
          </cell>
          <cell r="B399" t="str">
            <v>De PointSymbolizer van Rule:Name %1 heeft een Mark:Fill:GraphicFill, dit is niet toegestaan. Gebruik SvgParameter.</v>
          </cell>
          <cell r="C399" t="str">
            <v>imop-se.sch</v>
          </cell>
          <cell r="L399" t="str">
            <v>STOP3135</v>
          </cell>
          <cell r="M399" t="str">
            <v>De PointSymbolizer van Rule:Name %1 heeft een Mark:Fill:GraphicFill, dit is niet toegestaan. Gebruik SvgParameter.</v>
          </cell>
        </row>
        <row r="400">
          <cell r="A400" t="str">
            <v>STOP3138</v>
          </cell>
          <cell r="B400" t="str">
            <v>De PointSymbolizer van Rule:Name %1 heeft niet de vorm se:Graphic/se:Mark/se:Fill/se:GraphicFill/se:SvgParameter, dit is verplicht. Wijzig deze symbolizer.</v>
          </cell>
          <cell r="C400" t="str">
            <v>imop-se.sch</v>
          </cell>
          <cell r="L400" t="str">
            <v>STOP3138</v>
          </cell>
          <cell r="M400" t="str">
            <v>De PointSymbolizer van Rule:Name %1 heeft niet de vorm se:Graphic/se:Mark/se:Fill/se:GraphicFill/se:SvgParameter, dit is verplicht. Wijzig deze symbolizer.</v>
          </cell>
        </row>
        <row r="401">
          <cell r="A401" t="str">
            <v>STOP3139</v>
          </cell>
          <cell r="B401" t="str">
            <v>Een Stroke:SvgParameter met een ongeldig name attribute %1. Maak hier een valide name attribute van.</v>
          </cell>
          <cell r="C401" t="str">
            <v>imop-se.sch</v>
          </cell>
          <cell r="L401" t="str">
            <v>STOP3139</v>
          </cell>
          <cell r="M401" t="str">
            <v>Een Stroke:SvgParameter met een ongeldig name attribute %1. Maak hier een valide name attribute van.</v>
          </cell>
        </row>
        <row r="402">
          <cell r="A402" t="str">
            <v>STOP3140</v>
          </cell>
          <cell r="B402" t="str">
            <v>SvgParameter name="stroke" waarde:%1, is ongeldig. Vul deze met een valide hexadecimale waarde.</v>
          </cell>
          <cell r="C402" t="str">
            <v>imop-se.sch</v>
          </cell>
          <cell r="L402" t="str">
            <v>STOP3140</v>
          </cell>
          <cell r="M402" t="str">
            <v>SvgParameter name="stroke" waarde:%1, is ongeldig. Vul deze met een valide hexadecimale waarde.</v>
          </cell>
        </row>
        <row r="403">
          <cell r="A403" t="str">
            <v>STOP3141</v>
          </cell>
          <cell r="B403" t="str">
            <v>SvgParameter name="stroke-width" waarde: %1, is ongeldig. Vul deze met een positief getal met 0,1 of 2 decimalen.</v>
          </cell>
          <cell r="C403" t="str">
            <v>imop-se.sch</v>
          </cell>
          <cell r="L403" t="str">
            <v>STOP3141</v>
          </cell>
          <cell r="M403" t="str">
            <v>SvgParameter name="stroke-width" waarde: %1, is ongeldig. Vul deze met een positief getal met 0,1 of 2 decimalen.</v>
          </cell>
        </row>
        <row r="404">
          <cell r="A404" t="str">
            <v>STOP3142</v>
          </cell>
          <cell r="B404" t="str">
            <v>SvgParameter name="stroke-dasharray" waarde: %1, is ongeldig. Vul deze met setjes van 2 positief gehele getallen gescheiden door spaties.</v>
          </cell>
          <cell r="C404" t="str">
            <v>imop-se.sch</v>
          </cell>
          <cell r="L404" t="str">
            <v>STOP3142</v>
          </cell>
          <cell r="M404" t="str">
            <v>SvgParameter name="stroke-dasharray" waarde: %1, is ongeldig. Vul deze met setjes van 2 positief gehele getallen gescheiden door spaties.</v>
          </cell>
        </row>
        <row r="405">
          <cell r="A405" t="str">
            <v>STOP3143</v>
          </cell>
          <cell r="B405" t="str">
            <v>SvgParameter name="stroke-linecap" waarde: %1, is ongeldig. Wijzig deze in "butt".</v>
          </cell>
          <cell r="C405" t="str">
            <v>imop-se.sch</v>
          </cell>
          <cell r="L405" t="str">
            <v>STOP3143</v>
          </cell>
          <cell r="M405" t="str">
            <v>SvgParameter name="stroke-linecap" waarde: %1, is ongeldig. Wijzig deze in "butt".</v>
          </cell>
        </row>
        <row r="406">
          <cell r="A406" t="str">
            <v>STOP3144</v>
          </cell>
          <cell r="B406" t="str">
            <v>SvgParameter name="stroke-opacity" waarde: %1, is ongeldig. Wijzig deze in een decimaal positief getal tussen 0 en 1 (beide inclusief) met 0,1 of 2 decimalen.</v>
          </cell>
          <cell r="C406" t="str">
            <v>imop-se.sch</v>
          </cell>
          <cell r="L406" t="str">
            <v>STOP3144</v>
          </cell>
          <cell r="M406" t="str">
            <v>SvgParameter name="stroke-opacity" waarde: %1, is ongeldig. Wijzig deze in een decimaal positief getal tussen 0 en 1 (beide inclusief) met 0,1 of 2 decimalen.</v>
          </cell>
        </row>
        <row r="407">
          <cell r="A407" t="str">
            <v>STOP3145</v>
          </cell>
          <cell r="B407" t="str">
            <v>SvgParameter name="stroke-linejoin" waarde: %1, is ongeldig. Wijzig deze in "round".</v>
          </cell>
          <cell r="C407" t="str">
            <v>imop-se.sch</v>
          </cell>
          <cell r="L407" t="str">
            <v>STOP3145</v>
          </cell>
          <cell r="M407" t="str">
            <v>SvgParameter name="stroke-linejoin" waarde: %1, is ongeldig. Wijzig deze in "round".</v>
          </cell>
        </row>
        <row r="408">
          <cell r="A408" t="str">
            <v>STOP3146</v>
          </cell>
          <cell r="B408" t="str">
            <v>Een Fill:SvgParameter met een ongeldig name attribute %1. Maak hier een valide name-attribute van.</v>
          </cell>
          <cell r="C408" t="str">
            <v>imop-se.sch</v>
          </cell>
          <cell r="L408" t="str">
            <v>STOP3146</v>
          </cell>
          <cell r="M408" t="str">
            <v>Een Fill:SvgParameter met een ongeldig name attribute %1. Maak hier een valide name-attribute van.</v>
          </cell>
        </row>
        <row r="409">
          <cell r="A409" t="str">
            <v>STOP3147</v>
          </cell>
          <cell r="B409" t="str">
            <v>SvgParameter name="fill" waarde: %1, is ongeldig. Vul deze met een valide hexadecimale waarde.</v>
          </cell>
          <cell r="C409" t="str">
            <v>imop-se.sch</v>
          </cell>
          <cell r="L409" t="str">
            <v>STOP3147</v>
          </cell>
          <cell r="M409" t="str">
            <v>SvgParameter name="fill" waarde: %1, is ongeldig. Vul deze met een valide hexadecimale waarde.</v>
          </cell>
        </row>
        <row r="410">
          <cell r="A410" t="str">
            <v>STOP3148</v>
          </cell>
          <cell r="B410" t="str">
            <v>SvgParameter name="fill-opacity" waarde: %1, is ongeldig. Wijzig deze in een decimaal positief getal tussen 0 en 1 (beide inclusief) met 0,1 of 2 decimalen.</v>
          </cell>
          <cell r="C410" t="str">
            <v>imop-se.sch</v>
          </cell>
          <cell r="L410" t="str">
            <v>STOP3148</v>
          </cell>
          <cell r="M410" t="str">
            <v>SvgParameter name="fill-opacity" waarde: %1, is ongeldig. Wijzig deze in een decimaal positief getal tussen 0 en 1 (beide inclusief) met 0,1 of 2 decimalen.</v>
          </cell>
        </row>
        <row r="411">
          <cell r="A411" t="str">
            <v>STOP3157</v>
          </cell>
          <cell r="B411" t="str">
            <v>De Mark:WellKnownName %1 is niet toegestaan. Maak hier cross(of cross_fill), square, circle, star of triangle van.</v>
          </cell>
          <cell r="C411" t="str">
            <v>imop-se.sch</v>
          </cell>
          <cell r="L411" t="str">
            <v>STOP3157</v>
          </cell>
          <cell r="M411" t="str">
            <v>De Mark:WellKnownName %1 is niet toegestaan. Maak hier cross(of cross_fill), square, circle, star of triangle van.</v>
          </cell>
        </row>
        <row r="412">
          <cell r="A412" t="str">
            <v>STOP3163</v>
          </cell>
          <cell r="B412" t="str">
            <v>De (Point/Polygon)symbolizer met se:Name %1 heeft een ongeldige Graphic:Size %2. Wijzig deze in een geheel positief getal.</v>
          </cell>
          <cell r="C412" t="str">
            <v>imop-se.sch</v>
          </cell>
          <cell r="L412" t="str">
            <v>STOP3163</v>
          </cell>
          <cell r="M412" t="str">
            <v>De (Point/Polygon)symbolizer met se:Name %1 heeft een ongeldige Graphic:Size %2. Wijzig deze in een geheel positief getal.</v>
          </cell>
        </row>
        <row r="413">
          <cell r="A413" t="str">
            <v>STOP3170</v>
          </cell>
          <cell r="B413" t="str">
            <v>De PolygonSymbolizer:Fill:GraphicFill:Graphic met Name %1 bevat geen se:ExternalGraphic of ook een se:Mark, dit is wel vereist. Voeg een se:ExternalGraphic element toe.</v>
          </cell>
          <cell r="C413" t="str">
            <v>imop-se.sch</v>
          </cell>
          <cell r="L413" t="str">
            <v>STOP3170</v>
          </cell>
          <cell r="M413" t="str">
            <v>De PolygonSymbolizer:Fill:GraphicFill:Graphic met Name %1 bevat geen se:ExternalGraphic of ook een se:Mark, dit is wel vereist. Voeg een se:ExternalGraphic element toe.</v>
          </cell>
        </row>
        <row r="414">
          <cell r="A414" t="str">
            <v>STOP3173</v>
          </cell>
          <cell r="B414" t="str">
            <v>De PolygonSymbolizer:Fill:GraphicFill:Graphic:ExternalGraphic:InlineContent van Rule:Name %1 bevat ongeldige tekens %2. Wijzig dit. Een base64 encodig mag alleen bestaan uit: hoofd- en kleine letters, cijfers, spaties, plus-teken, /-teken en =-teken.</v>
          </cell>
          <cell r="C414" t="str">
            <v>imop-se.sch</v>
          </cell>
          <cell r="L414" t="str">
            <v>STOP3173</v>
          </cell>
          <cell r="M414" t="str">
            <v>De PolygonSymbolizer:Fill:GraphicFill:Graphic:ExternalGraphic:InlineContent van Rule:Name %1 bevat ongeldige tekens %2. Wijzig dit. Een base64 encodig mag alleen bestaan uit: hoofd- en kleine letters, cijfers, spaties, plus-teken, /-teken en =-teken.</v>
          </cell>
        </row>
        <row r="415">
          <cell r="A415" t="str">
            <v>STOP3174</v>
          </cell>
          <cell r="B415" t="str">
            <v>De ExternalGraphic:Format van (Polygon)symbolizer:Name %1 heeft een ongeldig Format %2. Wijzig deze in image/png</v>
          </cell>
          <cell r="C415" t="str">
            <v>imop-se.sch</v>
          </cell>
          <cell r="L415" t="str">
            <v>STOP3174</v>
          </cell>
          <cell r="M415" t="str">
            <v>De ExternalGraphic:Format van (Polygon)symbolizer:Name %1 heeft een ongeldig Format %2. Wijzig deze in image/png</v>
          </cell>
        </row>
        <row r="416">
          <cell r="A416" t="str">
            <v>TPOD2000</v>
          </cell>
          <cell r="B416" t="str">
            <v>wId %1 van de Regeltekst in OW verwijst niet naar een bestaand wId van een Artikel of Lid in OP bij doel %2 en regeling %3</v>
          </cell>
          <cell r="C416" t="str">
            <v>kruisvalidaties.xqy</v>
          </cell>
          <cell r="D416" t="str">
            <v>valideer-regeling-referenties-met-versie</v>
          </cell>
          <cell r="E416" t="str">
            <v>Voer validaties uit op een reeks van inner JSON-objecten met doel gegevens</v>
          </cell>
          <cell r="L416" t="str">
            <v>TPOD2000</v>
          </cell>
          <cell r="M416" t="str">
            <v>wId %1 van de Regeltekst in OW verwijst niet naar een bestaand wId van een Artikel of Lid in OP bij doel %2 en regeling %3</v>
          </cell>
        </row>
        <row r="417">
          <cell r="A417" t="str">
            <v>TPOD2040</v>
          </cell>
          <cell r="B417" t="str">
            <v>wId %1 van Divisie of Divisietekst in OW verwijst niet naar een bestaande wId van een Divisie of Divisietekst in OP bij doel %2 en regeling %3</v>
          </cell>
          <cell r="C417" t="str">
            <v>kruisvalidaties.xqy</v>
          </cell>
          <cell r="D417" t="str">
            <v>valideer-regeling-referenties-met-versie</v>
          </cell>
          <cell r="E417" t="str">
            <v>Voer validaties uit op een reeks van inner JSON-objecten met doel gegevens</v>
          </cell>
          <cell r="L417" t="str">
            <v>TPOD2040</v>
          </cell>
          <cell r="M417" t="str">
            <v>wId %1 van Divisie of Divisietekst in OW verwijst niet naar een bestaande wId van een Divisie of Divisietekst in OP bij doel %2 en regeling %3</v>
          </cell>
        </row>
        <row r="418">
          <cell r="A418" t="str">
            <v>TPOD2060</v>
          </cell>
          <cell r="B418" t="str">
            <v>wId %1 van de Regeltekst in OW verwijst naar een Artikel in OP met minimaal 1 Lid bij doel %2 en regeling %3</v>
          </cell>
          <cell r="C418" t="str">
            <v>kruisvalidaties.xqy</v>
          </cell>
          <cell r="D418" t="str">
            <v>valideer-regeling-referenties-met-versie</v>
          </cell>
          <cell r="E418" t="str">
            <v>Voer validaties uit op een reeks van inner JSON-objecten met doel gegevens</v>
          </cell>
          <cell r="L418" t="str">
            <v>TPOD2060</v>
          </cell>
          <cell r="M418" t="str">
            <v>wId %1 van de Regeltekst in OW verwijst naar een Artikel in OP met minimaal 1 Lid bij doel %2 en regeling %3</v>
          </cell>
        </row>
        <row r="419">
          <cell r="A419" t="str">
            <v>TPOD2140</v>
          </cell>
          <cell r="B419" t="str">
            <v>WorkIDRegeling %1 in het manifest-ow verwijst niet naar een bestaand FRBRWork van een Regelingversie in OP</v>
          </cell>
          <cell r="C419" t="str">
            <v>kruisvalidaties.xqy</v>
          </cell>
          <cell r="D419" t="str">
            <v>valideer-met-doel-referenties</v>
          </cell>
          <cell r="E419" t="str">
            <v>Voer validaties uit op een reeks van inner JSON-objecten met doel gegevens</v>
          </cell>
          <cell r="L419" t="str">
            <v>TPOD2140</v>
          </cell>
          <cell r="M419" t="str">
            <v>WorkIDRegeling %1 in het manifest-ow verwijst niet naar een bestaand FRBRWork van een Regelingversie in OP</v>
          </cell>
        </row>
        <row r="420">
          <cell r="A420" t="str">
            <v>TPOD2150</v>
          </cell>
          <cell r="B420" t="str">
            <v>DoelID %1 in het manifest-ow verwijst niet naar een bestaand doel in de Toestand in OP</v>
          </cell>
          <cell r="C420" t="str">
            <v>kruisvalidaties.xqy</v>
          </cell>
          <cell r="D420" t="str">
            <v>valideer-met-referenties-doorleveren
OF:
valideer-met-referenties</v>
          </cell>
          <cell r="E420" t="str">
            <v>Voer validaties uit op een reeks van inner JSON-objecten bij een consolidatie met uitsluitend doorleveren Bij uitsluitend doorleveren wotrdt gewerkt vanuit de bestanden, die door de regisseur zijn aangeleverd</v>
          </cell>
          <cell r="L420" t="str">
            <v>TPOD2150</v>
          </cell>
          <cell r="M420" t="str">
            <v>DoelID %1 in het manifest-ow verwijst niet naar een bestaand doel in de Toestand in OP</v>
          </cell>
        </row>
        <row r="421">
          <cell r="A421" t="str">
            <v>TPOD2210</v>
          </cell>
          <cell r="B421" t="str">
            <v>De combinatie van DoelID %1 en WorkIDRegeling %2 in het manifest-ow OW verwijst naar een bestaande combinaties in OP : %3
OF:
De combinatie van DoelID %1 en WorkIDRegeling %2 in het manifest-ow OW verwijst niet naar een bestaande combinatie in OP
OF:
De combinatie van DoelID %1 en WorkIDRegeling %2 in het manifest-ow OW verwijst niet naar een bestaande combinatie in OP</v>
          </cell>
          <cell r="C421" t="str">
            <v>kruisvalidaties.xqy</v>
          </cell>
          <cell r="D421" t="str">
            <v>valideer-met-doel-referenties
OF:
valideer-met-doel-referenties-doorleveren
OF:
valideer-met-doel-referenties</v>
          </cell>
          <cell r="E421" t="str">
            <v>Voer validaties uit op een reeks van inner JSON-objecten met doel gegevens
OF:
Voer validaties uit op een reeks van inner JSON-objecten met doel gegevens bij uitsluitend doorleveren
OF:
Voer validaties uit op een reeks van inner JSON-objecten met doel gegevens</v>
          </cell>
          <cell r="L421" t="str">
            <v>TPOD2210</v>
          </cell>
          <cell r="M421" t="str">
            <v>De combinatie van DoelID %1 en WorkIDRegeling %2 in het manifest-ow OW verwijst naar een bestaande combinaties in OP : %3
OF:
De combinatie van DoelID %1 en WorkIDRegeling %2 in het manifest-ow OW verwijst niet naar een bestaande combinatie in OP
OF:
De combinatie van DoelID %1 en WorkIDRegeling %2 in het manifest-ow OW verwijst niet naar een bestaande combinatie in OP</v>
          </cell>
        </row>
        <row r="422">
          <cell r="A422" t="str">
            <v>TPOD2220</v>
          </cell>
          <cell r="B422" t="str">
            <v>De door Ozon aangegeven, maar in de LVBB niet bekend zijnde geometrie(ën), betreft de volgende geo-id('s): %1</v>
          </cell>
          <cell r="C422" t="str">
            <v>kruisvalidaties.xqy</v>
          </cell>
          <cell r="D422" t="str">
            <v>valideer-geometrie-identificaties</v>
          </cell>
          <cell r="E422" t="str">
            <v>Ga na of alle geometrieen in een reeks voorkomen in de database</v>
          </cell>
          <cell r="L422" t="str">
            <v>TPOD2220</v>
          </cell>
          <cell r="M422" t="str">
            <v>De door Ozon aangegeven, maar in de LVBB niet bekend zijnde geometrie(ën), betreft de volgende geo-id('s): %1</v>
          </cell>
        </row>
        <row r="423">
          <cell r="A423" t="str">
            <v>TPOD2320</v>
          </cell>
          <cell r="B423" t="str">
            <v>Er zijn geometrie(ën) aangeleverd, die niet door zijn Ozon aangegeven, het betreft de volgende geo-id('s): %1</v>
          </cell>
          <cell r="C423" t="str">
            <v>kruisvalidaties.xqy</v>
          </cell>
          <cell r="D423" t="str">
            <v>valideer-geometrie-identificaties</v>
          </cell>
          <cell r="E423" t="str">
            <v>Ga na of alle geometrieen in een reeks voorkomen in de database</v>
          </cell>
          <cell r="L423" t="str">
            <v>TPOD2320</v>
          </cell>
          <cell r="M423" t="str">
            <v>Er zijn geometrie(ën) aangeleverd, die niet door zijn Ozon aangegeven, het betreft de volgende geo-id('s): %1</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1.3.7 validaties"/>
    </sheetNames>
    <sheetDataSet>
      <sheetData sheetId="0" refreshError="1">
        <row r="3">
          <cell r="Y3" t="str">
            <v>LVBB0002</v>
          </cell>
          <cell r="AL3" t="str">
            <v>LVBB0002</v>
          </cell>
          <cell r="AM3" t="str">
            <v>Is locatie opdracht-zipbestand aanwezig in bericht *)</v>
          </cell>
          <cell r="AN3" t="str">
            <v>Het zip bestand kan niet gelezen worden</v>
          </cell>
          <cell r="AO3">
            <v>0</v>
          </cell>
          <cell r="AP3">
            <v>0</v>
          </cell>
          <cell r="AQ3">
            <v>0</v>
          </cell>
          <cell r="AR3">
            <v>0</v>
          </cell>
          <cell r="AS3">
            <v>0</v>
          </cell>
          <cell r="AT3">
            <v>0</v>
          </cell>
          <cell r="AU3">
            <v>0</v>
          </cell>
          <cell r="AV3">
            <v>0</v>
          </cell>
          <cell r="AW3">
            <v>0</v>
          </cell>
          <cell r="AX3" t="str">
            <v>niet nodig</v>
          </cell>
          <cell r="AY3" t="str">
            <v>1. ja, voor iedereen</v>
          </cell>
        </row>
        <row r="4">
          <cell r="AL4" t="str">
            <v>LVBB0003</v>
          </cell>
          <cell r="AM4" t="str">
            <v>Is opdracht-zipbestand op aangegeven locatie aanwezig **)</v>
          </cell>
          <cell r="AN4" t="str">
            <v>Het zip bestand kan niet gelezen worden</v>
          </cell>
          <cell r="AO4">
            <v>0</v>
          </cell>
          <cell r="AP4">
            <v>0</v>
          </cell>
          <cell r="AQ4">
            <v>0</v>
          </cell>
          <cell r="AR4">
            <v>0</v>
          </cell>
          <cell r="AS4">
            <v>0</v>
          </cell>
          <cell r="AT4">
            <v>0</v>
          </cell>
          <cell r="AU4">
            <v>0</v>
          </cell>
          <cell r="AV4">
            <v>0</v>
          </cell>
          <cell r="AW4">
            <v>0</v>
          </cell>
          <cell r="AX4" t="str">
            <v>niet nodig</v>
          </cell>
          <cell r="AY4" t="str">
            <v>1. ja, voor iedereen</v>
          </cell>
        </row>
        <row r="5">
          <cell r="AL5" t="str">
            <v>LVBB1001</v>
          </cell>
          <cell r="AM5" t="str">
            <v>Is Opdracht.zip een geldige zip</v>
          </cell>
          <cell r="AN5" t="str">
            <v>Het zip bestand kan niet gelezen worden</v>
          </cell>
          <cell r="AO5">
            <v>0</v>
          </cell>
          <cell r="AP5">
            <v>0</v>
          </cell>
          <cell r="AQ5">
            <v>0</v>
          </cell>
          <cell r="AR5">
            <v>0</v>
          </cell>
          <cell r="AS5">
            <v>0</v>
          </cell>
          <cell r="AT5">
            <v>0</v>
          </cell>
          <cell r="AU5">
            <v>0</v>
          </cell>
          <cell r="AV5">
            <v>0</v>
          </cell>
          <cell r="AW5">
            <v>0</v>
          </cell>
          <cell r="AX5" t="str">
            <v>niet nodig</v>
          </cell>
          <cell r="AY5" t="str">
            <v>1. ja, voor iedereen</v>
          </cell>
        </row>
        <row r="6">
          <cell r="AL6" t="str">
            <v>LVBB1002</v>
          </cell>
          <cell r="AM6" t="str">
            <v>Bestand opdracht.xml MOET aanwezig zijn in het aangeleverde zip-bestand</v>
          </cell>
          <cell r="AN6" t="str">
            <v>Het bestand opdracht.xml ontbreekt in het gecomprimeerde bestand</v>
          </cell>
          <cell r="AO6">
            <v>0</v>
          </cell>
          <cell r="AP6">
            <v>0</v>
          </cell>
          <cell r="AQ6">
            <v>0</v>
          </cell>
          <cell r="AR6">
            <v>0</v>
          </cell>
          <cell r="AS6">
            <v>0</v>
          </cell>
          <cell r="AT6">
            <v>0</v>
          </cell>
          <cell r="AU6">
            <v>0</v>
          </cell>
          <cell r="AV6">
            <v>0</v>
          </cell>
          <cell r="AW6">
            <v>0</v>
          </cell>
          <cell r="AX6" t="str">
            <v>niet nodig</v>
          </cell>
          <cell r="AY6" t="str">
            <v>2. ja, voor technici</v>
          </cell>
        </row>
        <row r="7">
          <cell r="AL7" t="str">
            <v>LVBB1003</v>
          </cell>
          <cell r="AM7" t="str">
            <v>Bestand manifest.xml MOET aanwezig zijn in het aangeleverde zip-bestand</v>
          </cell>
          <cell r="AN7" t="str">
            <v>Het bestand manifest.xml ontbreekt in het gecomprimeerde bestand</v>
          </cell>
          <cell r="AO7">
            <v>0</v>
          </cell>
          <cell r="AP7">
            <v>0</v>
          </cell>
          <cell r="AQ7">
            <v>0</v>
          </cell>
          <cell r="AR7">
            <v>0</v>
          </cell>
          <cell r="AS7">
            <v>0</v>
          </cell>
          <cell r="AT7">
            <v>0</v>
          </cell>
          <cell r="AU7">
            <v>0</v>
          </cell>
          <cell r="AV7">
            <v>0</v>
          </cell>
          <cell r="AW7">
            <v>0</v>
          </cell>
          <cell r="AX7" t="str">
            <v>niet nodig</v>
          </cell>
          <cell r="AY7" t="str">
            <v>2. ja, voor technici</v>
          </cell>
        </row>
        <row r="8">
          <cell r="AL8" t="str">
            <v>LVBB1004</v>
          </cell>
          <cell r="AM8" t="str">
            <v>Controleer bestandsnamen op ongeldige karakters</v>
          </cell>
          <cell r="AN8" t="str">
            <v>De opdracht voldoet niet aan de technische eisen:  Niet geldige karakters gevonden in bestandsnaam: &lt;naam-van-bestand&gt;</v>
          </cell>
          <cell r="AO8">
            <v>0</v>
          </cell>
          <cell r="AP8">
            <v>0</v>
          </cell>
          <cell r="AQ8">
            <v>0</v>
          </cell>
          <cell r="AR8">
            <v>0</v>
          </cell>
          <cell r="AS8">
            <v>0</v>
          </cell>
          <cell r="AT8">
            <v>0</v>
          </cell>
          <cell r="AU8">
            <v>0</v>
          </cell>
          <cell r="AV8">
            <v>0</v>
          </cell>
          <cell r="AW8">
            <v>0</v>
          </cell>
          <cell r="AX8" t="str">
            <v>niet nodig</v>
          </cell>
          <cell r="AY8" t="str">
            <v>2. ja, voor technici</v>
          </cell>
        </row>
        <row r="9">
          <cell r="AL9" t="str">
            <v>LVBB1006</v>
          </cell>
          <cell r="AM9" t="str">
            <v>Valideert opdracht.xml tegen schema</v>
          </cell>
          <cell r="AN9" t="str">
            <v>De opdracht voldoet niet aan de technische eisen:  opdracht.xml valideert niet tegen schema: &lt;validation-errors&gt;</v>
          </cell>
          <cell r="AO9">
            <v>0</v>
          </cell>
          <cell r="AP9">
            <v>0</v>
          </cell>
          <cell r="AQ9">
            <v>0</v>
          </cell>
          <cell r="AR9">
            <v>0</v>
          </cell>
          <cell r="AS9">
            <v>0</v>
          </cell>
          <cell r="AT9">
            <v>0</v>
          </cell>
          <cell r="AU9">
            <v>0</v>
          </cell>
          <cell r="AV9">
            <v>0</v>
          </cell>
          <cell r="AW9">
            <v>0</v>
          </cell>
          <cell r="AX9" t="str">
            <v>niet nodig</v>
          </cell>
          <cell r="AY9" t="str">
            <v>2. ja, voor technici</v>
          </cell>
        </row>
        <row r="10">
          <cell r="AL10" t="str">
            <v>LVBB1008</v>
          </cell>
          <cell r="AM10" t="str">
            <v>Valideert manifest.xml tegen schema</v>
          </cell>
          <cell r="AN10" t="str">
            <v>De opdracht voldoet niet aan de technische eisen:  manifest.xml valideert niet tegen schema: &lt;validation-errors&gt;</v>
          </cell>
          <cell r="AO10">
            <v>0</v>
          </cell>
          <cell r="AP10">
            <v>0</v>
          </cell>
          <cell r="AQ10">
            <v>0</v>
          </cell>
          <cell r="AR10">
            <v>0</v>
          </cell>
          <cell r="AS10">
            <v>0</v>
          </cell>
          <cell r="AT10">
            <v>0</v>
          </cell>
          <cell r="AU10">
            <v>0</v>
          </cell>
          <cell r="AV10">
            <v>0</v>
          </cell>
          <cell r="AW10">
            <v>0</v>
          </cell>
          <cell r="AX10" t="str">
            <v>niet nodig</v>
          </cell>
          <cell r="AY10" t="str">
            <v>2. ja, voor technici</v>
          </cell>
        </row>
        <row r="11">
          <cell r="AL11" t="str">
            <v>LVBB1009</v>
          </cell>
          <cell r="AM11" t="str">
            <v>Zijn alle bestanden genoemd in manifest aanwezig in zip?</v>
          </cell>
          <cell r="AN11" t="str">
            <v>De opdracht voldoet niet aan de technische eisen: Bestand: '&lt;bestandsnaam&gt;' niet aanwezig in zip, wel aanwezig in manifest.xml</v>
          </cell>
          <cell r="AO11">
            <v>0</v>
          </cell>
          <cell r="AP11">
            <v>0</v>
          </cell>
          <cell r="AQ11">
            <v>0</v>
          </cell>
          <cell r="AR11">
            <v>0</v>
          </cell>
          <cell r="AS11">
            <v>0</v>
          </cell>
          <cell r="AT11">
            <v>0</v>
          </cell>
          <cell r="AU11">
            <v>0</v>
          </cell>
          <cell r="AV11">
            <v>0</v>
          </cell>
          <cell r="AW11">
            <v>0</v>
          </cell>
          <cell r="AX11" t="str">
            <v>niet nodig</v>
          </cell>
          <cell r="AY11" t="str">
            <v>2. ja, voor technici</v>
          </cell>
        </row>
        <row r="12">
          <cell r="AL12" t="str">
            <v>LVBB1010</v>
          </cell>
          <cell r="AM12" t="str">
            <v>Worden alle bestanden aanwezig in zip genoemd in manifest?</v>
          </cell>
          <cell r="AN12" t="str">
            <v>De opdracht voldoet niet aan de technische eisen: Bestand: '&lt;bestandsnaam&gt;' wel aanwezig in zip, niet aanwezig in manifest.xml</v>
          </cell>
          <cell r="AO12">
            <v>0</v>
          </cell>
          <cell r="AP12">
            <v>0</v>
          </cell>
          <cell r="AQ12">
            <v>0</v>
          </cell>
          <cell r="AR12">
            <v>0</v>
          </cell>
          <cell r="AS12">
            <v>0</v>
          </cell>
          <cell r="AT12">
            <v>0</v>
          </cell>
          <cell r="AU12">
            <v>0</v>
          </cell>
          <cell r="AV12">
            <v>0</v>
          </cell>
          <cell r="AW12">
            <v>0</v>
          </cell>
          <cell r="AX12" t="str">
            <v>niet nodig</v>
          </cell>
          <cell r="AY12" t="str">
            <v>2. ja, voor technici</v>
          </cell>
        </row>
        <row r="13">
          <cell r="AL13" t="str">
            <v>LVBB1012</v>
          </cell>
          <cell r="AM13" t="str">
            <v>Is de combinatie OIN id en leveringId uniek?</v>
          </cell>
          <cell r="AN13" t="str">
            <v>%1 bestaat al voor oin: %2 en id-levering: %3</v>
          </cell>
          <cell r="AO13">
            <v>0</v>
          </cell>
          <cell r="AP13">
            <v>0</v>
          </cell>
          <cell r="AQ13">
            <v>0</v>
          </cell>
          <cell r="AR13">
            <v>0</v>
          </cell>
          <cell r="AS13">
            <v>0</v>
          </cell>
          <cell r="AT13">
            <v>0</v>
          </cell>
          <cell r="AU13">
            <v>0</v>
          </cell>
          <cell r="AV13">
            <v>0</v>
          </cell>
          <cell r="AW13">
            <v>0</v>
          </cell>
          <cell r="AX13" t="str">
            <v>niet nodig</v>
          </cell>
          <cell r="AY13" t="str">
            <v>2. ja, voor technici</v>
          </cell>
        </row>
        <row r="14">
          <cell r="AL14" t="str">
            <v>LVBB1013</v>
          </cell>
          <cell r="AM14" t="str">
            <v>Plaatjes mogen geen transparantie hebben</v>
          </cell>
          <cell r="AN14" t="str">
            <v>De opdracht voldoet niet aan de technische eisen: Afbeelding: '&lt;bestandsnaam&gt;' bevat transparantieinformatie wat niet toegestaan is.</v>
          </cell>
          <cell r="AO14">
            <v>0</v>
          </cell>
          <cell r="AP14">
            <v>0</v>
          </cell>
          <cell r="AQ14">
            <v>0</v>
          </cell>
          <cell r="AR14">
            <v>0</v>
          </cell>
          <cell r="AS14">
            <v>0</v>
          </cell>
          <cell r="AT14">
            <v>0</v>
          </cell>
          <cell r="AU14">
            <v>0</v>
          </cell>
          <cell r="AV14">
            <v>0</v>
          </cell>
          <cell r="AW14">
            <v>0</v>
          </cell>
          <cell r="AX14" t="str">
            <v>niet nodig</v>
          </cell>
          <cell r="AY14" t="str">
            <v>1. ja, voor iedereen</v>
          </cell>
        </row>
        <row r="15">
          <cell r="AL15" t="str">
            <v>LVBB1015</v>
          </cell>
          <cell r="AM15" t="str">
            <v>Valideert manifest-ow.xml tegen schema</v>
          </cell>
          <cell r="AN15" t="str">
            <v>De opdracht voldoet niet aan de technische eisen:  manifest-ow.xml valideert niet tegen schema: &lt;validation-errors&gt;</v>
          </cell>
          <cell r="AO15">
            <v>0</v>
          </cell>
          <cell r="AP15">
            <v>0</v>
          </cell>
          <cell r="AQ15">
            <v>0</v>
          </cell>
          <cell r="AR15">
            <v>0</v>
          </cell>
          <cell r="AS15">
            <v>0</v>
          </cell>
          <cell r="AT15">
            <v>0</v>
          </cell>
          <cell r="AU15">
            <v>0</v>
          </cell>
          <cell r="AV15">
            <v>0</v>
          </cell>
          <cell r="AW15">
            <v>0</v>
          </cell>
          <cell r="AX15" t="str">
            <v>niet nodig</v>
          </cell>
          <cell r="AY15" t="str">
            <v>2. ja, voor technici</v>
          </cell>
        </row>
        <row r="16">
          <cell r="AL16" t="str">
            <v>LVBB1016</v>
          </cell>
          <cell r="AM16" t="str">
            <v>Zijn alle bestanden genoemd in manifest-ow aanwezig in zip?</v>
          </cell>
          <cell r="AN16" t="str">
            <v>De opdracht voldoet niet aan de technische eisen: Domeinbestand: '&lt;bestandsnaam&gt;' niet aanwezig in zip, wel aanwezig in manifest-ow.xml</v>
          </cell>
          <cell r="AO16">
            <v>0</v>
          </cell>
          <cell r="AP16">
            <v>0</v>
          </cell>
          <cell r="AQ16">
            <v>0</v>
          </cell>
          <cell r="AR16">
            <v>0</v>
          </cell>
          <cell r="AS16">
            <v>0</v>
          </cell>
          <cell r="AT16">
            <v>0</v>
          </cell>
          <cell r="AU16">
            <v>0</v>
          </cell>
          <cell r="AV16">
            <v>0</v>
          </cell>
          <cell r="AW16">
            <v>0</v>
          </cell>
          <cell r="AX16" t="str">
            <v>niet nodig</v>
          </cell>
          <cell r="AY16" t="str">
            <v>2. ja, voor technici</v>
          </cell>
        </row>
        <row r="17">
          <cell r="AL17" t="str">
            <v>LVBB1017</v>
          </cell>
          <cell r="AM17" t="str">
            <v>Is het bestandsformaat van de afbeelding een formaat dat ondersteund wordt?</v>
          </cell>
          <cell r="AN17" t="str">
            <v>De opdracht voldoet niet aan de technische eisen: Afbeelding formaat wordt niet ondersteund. Content type van afbeelding: '&lt;bestandsnaam&gt;'  kan niet bepaald worden.</v>
          </cell>
          <cell r="AO17">
            <v>0</v>
          </cell>
          <cell r="AP17">
            <v>0</v>
          </cell>
          <cell r="AQ17">
            <v>0</v>
          </cell>
          <cell r="AR17">
            <v>0</v>
          </cell>
          <cell r="AS17">
            <v>0</v>
          </cell>
          <cell r="AT17">
            <v>0</v>
          </cell>
          <cell r="AU17">
            <v>0</v>
          </cell>
          <cell r="AV17">
            <v>0</v>
          </cell>
          <cell r="AW17">
            <v>0</v>
          </cell>
          <cell r="AX17" t="str">
            <v>niet nodig</v>
          </cell>
          <cell r="AY17" t="str">
            <v>2. ja, voor technici</v>
          </cell>
        </row>
        <row r="18">
          <cell r="AL18" t="str">
            <v>LVBB1018</v>
          </cell>
          <cell r="AM18" t="str">
            <v>Komt het gespecificeerde contenttype van een afbeelding overeen met het werkelijke contenttype?</v>
          </cell>
          <cell r="AN18" t="str">
            <v>De opdracht voldoet niet aan de technische eisen: Content type van afbeelding: '&lt;bestandsnaam&gt;'  komt niet overeen metHet werkelijke formaat.</v>
          </cell>
          <cell r="AO18">
            <v>0</v>
          </cell>
          <cell r="AP18">
            <v>0</v>
          </cell>
          <cell r="AQ18">
            <v>0</v>
          </cell>
          <cell r="AR18">
            <v>0</v>
          </cell>
          <cell r="AS18">
            <v>0</v>
          </cell>
          <cell r="AT18">
            <v>0</v>
          </cell>
          <cell r="AU18">
            <v>0</v>
          </cell>
          <cell r="AV18">
            <v>0</v>
          </cell>
          <cell r="AW18">
            <v>0</v>
          </cell>
          <cell r="AX18" t="str">
            <v>niet nodig</v>
          </cell>
          <cell r="AY18" t="str">
            <v>2. ja, voor technici</v>
          </cell>
        </row>
        <row r="19">
          <cell r="AL19" t="str">
            <v>LVBB1019</v>
          </cell>
          <cell r="AM19" t="str">
            <v>Komt het gespecificeerde contenttype voor in de lijst met toegestane mimetypes?</v>
          </cell>
          <cell r="AN19" t="str">
            <v>De opdracht voldoet niet aan de technische eisen: Content type '&lt;mime-type&gt;' van bestand: '&lt;bestandsnaam&gt;' is niet toegestaan</v>
          </cell>
          <cell r="AO19">
            <v>0</v>
          </cell>
          <cell r="AP19">
            <v>0</v>
          </cell>
          <cell r="AQ19">
            <v>0</v>
          </cell>
          <cell r="AR19">
            <v>0</v>
          </cell>
          <cell r="AS19">
            <v>0</v>
          </cell>
          <cell r="AT19">
            <v>0</v>
          </cell>
          <cell r="AU19">
            <v>0</v>
          </cell>
          <cell r="AV19">
            <v>0</v>
          </cell>
          <cell r="AW19">
            <v>0</v>
          </cell>
          <cell r="AX19" t="str">
            <v>niet nodig</v>
          </cell>
          <cell r="AY19" t="str">
            <v>2. ja, voor technici</v>
          </cell>
        </row>
        <row r="20">
          <cell r="AL20" t="str">
            <v>LVBB1020</v>
          </cell>
          <cell r="AM20" t="str">
            <v>Is het aangeleverde contenttype ingevuld?</v>
          </cell>
          <cell r="AN20" t="str">
            <v>De opdracht voldoet niet aan de technische eisen: Content type van bestand: '&lt;bestandsnaam&gt;' wordt niet herkend.</v>
          </cell>
          <cell r="AO20">
            <v>0</v>
          </cell>
          <cell r="AP20">
            <v>0</v>
          </cell>
          <cell r="AQ20">
            <v>0</v>
          </cell>
          <cell r="AR20">
            <v>0</v>
          </cell>
          <cell r="AS20">
            <v>0</v>
          </cell>
          <cell r="AT20">
            <v>0</v>
          </cell>
          <cell r="AU20">
            <v>0</v>
          </cell>
          <cell r="AV20">
            <v>0</v>
          </cell>
          <cell r="AW20">
            <v>0</v>
          </cell>
          <cell r="AX20" t="str">
            <v>niet nodig</v>
          </cell>
          <cell r="AY20" t="str">
            <v>2. ja, voor technici</v>
          </cell>
        </row>
        <row r="21">
          <cell r="AL21" t="str">
            <v>LVBB1021</v>
          </cell>
          <cell r="AM21" t="str">
            <v>Komt het gespecificeerde contenttype overeen met het werkelijke contenttype?</v>
          </cell>
          <cell r="AN21" t="str">
            <v>De opdracht voldoet niet aan de technische eisen: Content type van bestand: '&lt;bestandsnaam&gt;'  komt niet overeen metHet werkelijke formaat: &lt;mime-type&gt;</v>
          </cell>
          <cell r="AO21">
            <v>0</v>
          </cell>
          <cell r="AP21">
            <v>0</v>
          </cell>
          <cell r="AQ21">
            <v>0</v>
          </cell>
          <cell r="AR21">
            <v>0</v>
          </cell>
          <cell r="AS21">
            <v>0</v>
          </cell>
          <cell r="AT21">
            <v>0</v>
          </cell>
          <cell r="AU21">
            <v>0</v>
          </cell>
          <cell r="AV21">
            <v>0</v>
          </cell>
          <cell r="AW21">
            <v>0</v>
          </cell>
          <cell r="AX21" t="str">
            <v>niet nodig</v>
          </cell>
          <cell r="AY21" t="str">
            <v>2. ja, voor technici</v>
          </cell>
        </row>
        <row r="22">
          <cell r="AL22" t="str">
            <v>LVBB1024</v>
          </cell>
          <cell r="AM22" t="str">
            <v>Manifest-ow.xml mag 1 doel bevatten</v>
          </cell>
          <cell r="AN22" t="str">
            <v>In het manifest-ow mag maar voor 1 doel aangeleverd worden</v>
          </cell>
          <cell r="AO22">
            <v>0</v>
          </cell>
          <cell r="AP22">
            <v>0</v>
          </cell>
          <cell r="AQ22">
            <v>0</v>
          </cell>
          <cell r="AR22">
            <v>0</v>
          </cell>
          <cell r="AS22">
            <v>0</v>
          </cell>
          <cell r="AT22">
            <v>0</v>
          </cell>
          <cell r="AU22">
            <v>0</v>
          </cell>
          <cell r="AV22">
            <v>0</v>
          </cell>
          <cell r="AW22">
            <v>0</v>
          </cell>
          <cell r="AX22" t="str">
            <v>niet nodig</v>
          </cell>
          <cell r="AY22" t="str">
            <v>2. ja, voor technici</v>
          </cell>
        </row>
        <row r="23">
          <cell r="AL23" t="str">
            <v>LVBB1025</v>
          </cell>
          <cell r="AM23" t="str">
            <v>In het manifest-OW mag het objecttype Geometrie niet voorkomen.</v>
          </cell>
          <cell r="AN23" t="str">
            <v>[Manifest-OW - Controleer bestand] Objecttype Geometrie is niet toegestaan; komt voor bij bestand met naam ',$naam</v>
          </cell>
          <cell r="AO23" t="str">
            <v>naam</v>
          </cell>
          <cell r="AP23">
            <v>0</v>
          </cell>
          <cell r="AQ23">
            <v>0</v>
          </cell>
          <cell r="AR23">
            <v>0</v>
          </cell>
          <cell r="AS23">
            <v>0</v>
          </cell>
          <cell r="AT23" t="str">
            <v>naam</v>
          </cell>
          <cell r="AU23">
            <v>0</v>
          </cell>
          <cell r="AV23">
            <v>0</v>
          </cell>
          <cell r="AW23">
            <v>0</v>
          </cell>
          <cell r="AX23" t="str">
            <v>niet nodig</v>
          </cell>
          <cell r="AY23" t="str">
            <v>2. ja, voor technici</v>
          </cell>
        </row>
        <row r="24">
          <cell r="AL24" t="str">
            <v>LVBB1026</v>
          </cell>
          <cell r="AM24" t="str">
            <v>In het manifest-OW mag een bestandsnaam niet eindigen op '.gml'</v>
          </cell>
          <cell r="AN24" t="str">
            <v>[Manifest-OW - Controleer bestand] Bestand met naam ',$naam,' eindigt op .gml en dat is niet toegestaan</v>
          </cell>
          <cell r="AO24" t="str">
            <v>naam</v>
          </cell>
          <cell r="AP24">
            <v>0</v>
          </cell>
          <cell r="AQ24">
            <v>0</v>
          </cell>
          <cell r="AR24">
            <v>0</v>
          </cell>
          <cell r="AS24">
            <v>0</v>
          </cell>
          <cell r="AT24" t="str">
            <v>naam</v>
          </cell>
          <cell r="AU24">
            <v>0</v>
          </cell>
          <cell r="AV24">
            <v>0</v>
          </cell>
          <cell r="AW24">
            <v>0</v>
          </cell>
          <cell r="AX24" t="str">
            <v>niet nodig</v>
          </cell>
          <cell r="AY24" t="str">
            <v>2. ja, voor technici</v>
          </cell>
        </row>
        <row r="25">
          <cell r="AL25" t="str">
            <v>LVBB1027</v>
          </cell>
          <cell r="AM25" t="str">
            <v>Bestand manifest-ow.xml MOET aanwezig zijn in het aangeleverde zip-bestand bij:
- "validatieOpdracht" van een besluit;
- "publicatieOpdracht" van een besluit;
- "valideerRegelingVersie";
- "registreerRegelingVersie";
- "valideerDoorleverenRegelingVersie";
- "doorleverenRegelingVersie"</v>
          </cell>
          <cell r="AN25" t="str">
            <v>Het bestand manifest-ow.xml is verplicht, maar ontbreekt in het gecomprimeerde bestand van de aanlevering</v>
          </cell>
          <cell r="AO25">
            <v>0</v>
          </cell>
          <cell r="AP25">
            <v>0</v>
          </cell>
          <cell r="AQ25">
            <v>0</v>
          </cell>
          <cell r="AR25">
            <v>0</v>
          </cell>
          <cell r="AS25">
            <v>0</v>
          </cell>
          <cell r="AT25">
            <v>0</v>
          </cell>
          <cell r="AU25">
            <v>0</v>
          </cell>
          <cell r="AV25">
            <v>0</v>
          </cell>
          <cell r="AW25">
            <v>0</v>
          </cell>
          <cell r="AX25" t="str">
            <v>niet nodig</v>
          </cell>
          <cell r="AY25" t="str">
            <v>2. ja, voor technici</v>
          </cell>
        </row>
        <row r="26">
          <cell r="AL26" t="str">
            <v>LVBB1028</v>
          </cell>
          <cell r="AM26" t="str">
            <v>Bestand manifest-ow.xml MAG NIET aanwezig zijn in het aangeleverde zip-bestand bij:
- "validatieOpdracht" van een kennisgeving;
- "publicatieOpdracht" van een kennisgeving;
- "breekPublicatieAfOpdracht";
- "valideerGio";
- "publiceerGio";
- "valideerCio";
- "publiceerCio"</v>
          </cell>
          <cell r="AN26" t="str">
            <v>Het bestand manifest-ow.xml is niet toegestaan, maar is aanwezig in het gecomprimeerde bestand van de aanlevering</v>
          </cell>
          <cell r="AO26">
            <v>0</v>
          </cell>
          <cell r="AP26">
            <v>0</v>
          </cell>
          <cell r="AQ26">
            <v>0</v>
          </cell>
          <cell r="AR26">
            <v>0</v>
          </cell>
          <cell r="AS26">
            <v>0</v>
          </cell>
          <cell r="AT26">
            <v>0</v>
          </cell>
          <cell r="AU26">
            <v>0</v>
          </cell>
          <cell r="AV26">
            <v>0</v>
          </cell>
          <cell r="AW26">
            <v>0</v>
          </cell>
          <cell r="AX26" t="str">
            <v>niet nodig</v>
          </cell>
          <cell r="AY26" t="str">
            <v>2. ja, voor technici</v>
          </cell>
        </row>
        <row r="27">
          <cell r="AL27" t="str">
            <v/>
          </cell>
          <cell r="AM27" t="str">
            <v/>
          </cell>
          <cell r="AN27" t="str">
            <v/>
          </cell>
          <cell r="AO27">
            <v>0</v>
          </cell>
          <cell r="AP27">
            <v>0</v>
          </cell>
          <cell r="AQ27">
            <v>0</v>
          </cell>
          <cell r="AR27">
            <v>0</v>
          </cell>
          <cell r="AS27" t="str">
            <v/>
          </cell>
          <cell r="AT27">
            <v>0</v>
          </cell>
          <cell r="AU27">
            <v>0</v>
          </cell>
          <cell r="AV27">
            <v>0</v>
          </cell>
          <cell r="AW27">
            <v>0</v>
          </cell>
          <cell r="AX27" t="str">
            <v>analyse</v>
          </cell>
          <cell r="AY27" t="str">
            <v/>
          </cell>
        </row>
        <row r="28">
          <cell r="AL28" t="str">
            <v/>
          </cell>
          <cell r="AM28" t="str">
            <v/>
          </cell>
          <cell r="AN28" t="str">
            <v/>
          </cell>
          <cell r="AO28">
            <v>0</v>
          </cell>
          <cell r="AP28">
            <v>0</v>
          </cell>
          <cell r="AQ28">
            <v>0</v>
          </cell>
          <cell r="AR28">
            <v>0</v>
          </cell>
          <cell r="AS28" t="str">
            <v/>
          </cell>
          <cell r="AT28">
            <v>0</v>
          </cell>
          <cell r="AU28">
            <v>0</v>
          </cell>
          <cell r="AV28">
            <v>0</v>
          </cell>
          <cell r="AW28">
            <v>0</v>
          </cell>
          <cell r="AX28" t="str">
            <v>analyse</v>
          </cell>
          <cell r="AY28" t="str">
            <v/>
          </cell>
        </row>
        <row r="29">
          <cell r="AL29" t="str">
            <v/>
          </cell>
          <cell r="AM29" t="str">
            <v/>
          </cell>
          <cell r="AN29" t="str">
            <v/>
          </cell>
          <cell r="AO29">
            <v>0</v>
          </cell>
          <cell r="AP29">
            <v>0</v>
          </cell>
          <cell r="AQ29">
            <v>0</v>
          </cell>
          <cell r="AR29">
            <v>0</v>
          </cell>
          <cell r="AS29" t="str">
            <v/>
          </cell>
          <cell r="AT29">
            <v>0</v>
          </cell>
          <cell r="AU29">
            <v>0</v>
          </cell>
          <cell r="AV29">
            <v>0</v>
          </cell>
          <cell r="AW29">
            <v>0</v>
          </cell>
          <cell r="AX29" t="str">
            <v>analyse</v>
          </cell>
          <cell r="AY29" t="str">
            <v/>
          </cell>
        </row>
        <row r="30">
          <cell r="AL30" t="str">
            <v/>
          </cell>
          <cell r="AM30" t="str">
            <v/>
          </cell>
          <cell r="AN30" t="str">
            <v/>
          </cell>
          <cell r="AO30" t="str">
            <v>naam</v>
          </cell>
          <cell r="AP30">
            <v>0</v>
          </cell>
          <cell r="AQ30">
            <v>0</v>
          </cell>
          <cell r="AR30">
            <v>0</v>
          </cell>
          <cell r="AS30" t="str">
            <v/>
          </cell>
          <cell r="AT30" t="str">
            <v>naam</v>
          </cell>
          <cell r="AU30">
            <v>0</v>
          </cell>
          <cell r="AV30">
            <v>0</v>
          </cell>
          <cell r="AW30">
            <v>0</v>
          </cell>
          <cell r="AX30" t="str">
            <v>analyse</v>
          </cell>
          <cell r="AY30" t="str">
            <v/>
          </cell>
        </row>
        <row r="31">
          <cell r="AL31" t="str">
            <v/>
          </cell>
          <cell r="AM31" t="str">
            <v/>
          </cell>
          <cell r="AN31" t="str">
            <v/>
          </cell>
          <cell r="AO31" t="str">
            <v>naam</v>
          </cell>
          <cell r="AP31">
            <v>0</v>
          </cell>
          <cell r="AQ31">
            <v>0</v>
          </cell>
          <cell r="AR31">
            <v>0</v>
          </cell>
          <cell r="AS31" t="str">
            <v/>
          </cell>
          <cell r="AT31" t="str">
            <v>naam</v>
          </cell>
          <cell r="AU31">
            <v>0</v>
          </cell>
          <cell r="AV31">
            <v>0</v>
          </cell>
          <cell r="AW31">
            <v>0</v>
          </cell>
          <cell r="AX31" t="str">
            <v>analyse</v>
          </cell>
          <cell r="AY31" t="str">
            <v/>
          </cell>
        </row>
        <row r="32">
          <cell r="AL32" t="str">
            <v/>
          </cell>
          <cell r="AM32" t="str">
            <v/>
          </cell>
          <cell r="AN32" t="str">
            <v/>
          </cell>
          <cell r="AO32">
            <v>0</v>
          </cell>
          <cell r="AP32">
            <v>0</v>
          </cell>
          <cell r="AQ32">
            <v>0</v>
          </cell>
          <cell r="AR32">
            <v>0</v>
          </cell>
          <cell r="AS32" t="str">
            <v/>
          </cell>
          <cell r="AT32">
            <v>0</v>
          </cell>
          <cell r="AU32">
            <v>0</v>
          </cell>
          <cell r="AV32">
            <v>0</v>
          </cell>
          <cell r="AW32">
            <v>0</v>
          </cell>
          <cell r="AX32" t="str">
            <v>analyse</v>
          </cell>
          <cell r="AY32" t="str">
            <v/>
          </cell>
        </row>
        <row r="33">
          <cell r="AL33" t="str">
            <v/>
          </cell>
          <cell r="AM33" t="str">
            <v/>
          </cell>
          <cell r="AN33" t="str">
            <v/>
          </cell>
          <cell r="AO33">
            <v>0</v>
          </cell>
          <cell r="AP33">
            <v>0</v>
          </cell>
          <cell r="AQ33">
            <v>0</v>
          </cell>
          <cell r="AR33">
            <v>0</v>
          </cell>
          <cell r="AS33" t="str">
            <v/>
          </cell>
          <cell r="AT33">
            <v>0</v>
          </cell>
          <cell r="AU33">
            <v>0</v>
          </cell>
          <cell r="AV33">
            <v>0</v>
          </cell>
          <cell r="AW33">
            <v>0</v>
          </cell>
          <cell r="AX33" t="str">
            <v>analyse</v>
          </cell>
          <cell r="AY33" t="str">
            <v/>
          </cell>
        </row>
        <row r="34">
          <cell r="AL34" t="str">
            <v/>
          </cell>
          <cell r="AM34" t="str">
            <v/>
          </cell>
          <cell r="AN34" t="str">
            <v/>
          </cell>
          <cell r="AO34">
            <v>0</v>
          </cell>
          <cell r="AP34">
            <v>0</v>
          </cell>
          <cell r="AQ34">
            <v>0</v>
          </cell>
          <cell r="AR34">
            <v>0</v>
          </cell>
          <cell r="AS34" t="str">
            <v/>
          </cell>
          <cell r="AT34">
            <v>0</v>
          </cell>
          <cell r="AU34">
            <v>0</v>
          </cell>
          <cell r="AV34">
            <v>0</v>
          </cell>
          <cell r="AW34">
            <v>0</v>
          </cell>
          <cell r="AX34" t="str">
            <v>analyse</v>
          </cell>
          <cell r="AY34" t="str">
            <v/>
          </cell>
        </row>
        <row r="35">
          <cell r="AL35" t="str">
            <v>LVBB1501</v>
          </cell>
          <cell r="AM35" t="str">
            <v>De  datumBekendmaking binnen de opdracht is een datum, is in juiste formaat (JJJJ-MM-DD) zijn en mag niet in het verleden liggen.</v>
          </cell>
          <cell r="AN35" t="str">
            <v>[Opdracht- Controleer Inhoud Datum Bekendmaking] Datum bekendmaking %1 heeft niet het formaat JJJJ-MM-DD
of:
[Opdracht- Controleer Inhoud Datum Bekendmaking] Datum bekendmaking %1 is geen juiste datum
of:
[Opdracht- Controleer Inhoud Datum Bekendmaking] Datum bekendmaking %1 ligt in het verleden</v>
          </cell>
          <cell r="AO35">
            <v>0</v>
          </cell>
          <cell r="AP35">
            <v>0</v>
          </cell>
          <cell r="AQ35">
            <v>0</v>
          </cell>
          <cell r="AR35">
            <v>0</v>
          </cell>
          <cell r="AS35">
            <v>0</v>
          </cell>
          <cell r="AT35">
            <v>0</v>
          </cell>
          <cell r="AU35">
            <v>0</v>
          </cell>
          <cell r="AV35">
            <v>0</v>
          </cell>
          <cell r="AW35">
            <v>0</v>
          </cell>
          <cell r="AX35" t="str">
            <v>niet nodig</v>
          </cell>
          <cell r="AY35" t="str">
            <v>2. ja, voor technici</v>
          </cell>
        </row>
        <row r="36">
          <cell r="AL36" t="str">
            <v>LVBB1502</v>
          </cell>
          <cell r="AM36" t="str">
            <v>De AKN in de opdracht (indien aanwezig) moet als derde veld 'bill' hebben</v>
          </cell>
          <cell r="AN36" t="str">
            <v>[Opdracht- Controleer Inhoud Identificatie] Waarde van type %1 binnen [Identificatie] %2 is niet gelijk aan 'bill' [type besluit] %3 of [type kennisgeving] %4
OF:
'[AanleveringBesluit - Controleer Inhoud Identificatie] Waarde van type %1 binnen [Identificatie] %2 is niet gelijk aan [type besluit) %3</v>
          </cell>
          <cell r="AO36" t="str">
            <v>type</v>
          </cell>
          <cell r="AP36" t="str">
            <v>Identificatie</v>
          </cell>
          <cell r="AQ36" t="str">
            <v>type besluit</v>
          </cell>
          <cell r="AR36" t="str">
            <v>type kennisgeving</v>
          </cell>
          <cell r="AS36">
            <v>0</v>
          </cell>
          <cell r="AT36" t="str">
            <v>type</v>
          </cell>
          <cell r="AU36" t="str">
            <v>Identificatie</v>
          </cell>
          <cell r="AV36" t="str">
            <v>type besluit</v>
          </cell>
          <cell r="AW36" t="str">
            <v>type kennisgeving</v>
          </cell>
          <cell r="AX36" t="str">
            <v>niet nodig</v>
          </cell>
          <cell r="AY36" t="str">
            <v>2. ja, voor technici</v>
          </cell>
        </row>
        <row r="37">
          <cell r="AL37" t="str">
            <v>LVBB1505</v>
          </cell>
          <cell r="AM37" t="str">
            <v>De opdracht moet de datum bekendmaking bevatten</v>
          </cell>
          <cell r="AN37" t="str">
            <v>[Controleer Aanwezig Datum Bekendmaking bij Aanwezig Publicatie] Geen datum bekendmaking in opdracht aanwezig terwijl er wel een publicatie aanwezig is</v>
          </cell>
          <cell r="AO37">
            <v>0</v>
          </cell>
          <cell r="AP37">
            <v>0</v>
          </cell>
          <cell r="AQ37">
            <v>0</v>
          </cell>
          <cell r="AR37">
            <v>0</v>
          </cell>
          <cell r="AS37">
            <v>0</v>
          </cell>
          <cell r="AT37">
            <v>0</v>
          </cell>
          <cell r="AU37">
            <v>0</v>
          </cell>
          <cell r="AV37">
            <v>0</v>
          </cell>
          <cell r="AW37">
            <v>0</v>
          </cell>
          <cell r="AX37" t="str">
            <v>niet nodig</v>
          </cell>
          <cell r="AY37" t="str">
            <v>2. ja, voor technici</v>
          </cell>
        </row>
        <row r="38">
          <cell r="AL38" t="str">
            <v>LVBB1506</v>
          </cell>
          <cell r="AM38" t="str">
            <v>Het publicatiebestand, waarvan de naam in de opdracht is vermeld, moet aanwezig zijn</v>
          </cell>
          <cell r="AN38" t="str">
            <v>Document gespecificeerd in opdracht niet gevonden : %1</v>
          </cell>
          <cell r="AO38">
            <v>0</v>
          </cell>
          <cell r="AP38">
            <v>0</v>
          </cell>
          <cell r="AQ38">
            <v>0</v>
          </cell>
          <cell r="AR38">
            <v>0</v>
          </cell>
          <cell r="AS38">
            <v>0</v>
          </cell>
          <cell r="AT38">
            <v>0</v>
          </cell>
          <cell r="AU38">
            <v>0</v>
          </cell>
          <cell r="AV38">
            <v>0</v>
          </cell>
          <cell r="AW38">
            <v>0</v>
          </cell>
          <cell r="AX38" t="str">
            <v>niet nodig</v>
          </cell>
          <cell r="AY38" t="str">
            <v>2. ja, voor technici</v>
          </cell>
        </row>
        <row r="39">
          <cell r="AL39" t="str">
            <v>LVBB1507</v>
          </cell>
          <cell r="AM39" t="str">
            <v>Alle bestanden voorkomend in het manifest moeten door de regisseur zijn klaargezet en omgekeerd</v>
          </cell>
          <cell r="AN39" t="str">
            <v>Bestand wel aangeleverd door regisseur maar wordt niet gebruikt : %1
of:
Bestand wordt wel gebruikt maar niet aangeleverd door regisseur : %1</v>
          </cell>
          <cell r="AO39">
            <v>0</v>
          </cell>
          <cell r="AP39">
            <v>0</v>
          </cell>
          <cell r="AQ39">
            <v>0</v>
          </cell>
          <cell r="AR39">
            <v>0</v>
          </cell>
          <cell r="AS39">
            <v>0</v>
          </cell>
          <cell r="AT39">
            <v>0</v>
          </cell>
          <cell r="AU39">
            <v>0</v>
          </cell>
          <cell r="AV39">
            <v>0</v>
          </cell>
          <cell r="AW39">
            <v>0</v>
          </cell>
          <cell r="AX39" t="str">
            <v>niet nodig</v>
          </cell>
          <cell r="AY39" t="str">
            <v>2. ja, voor technici</v>
          </cell>
        </row>
        <row r="40">
          <cell r="AL40" t="str">
            <v/>
          </cell>
          <cell r="AM40" t="str">
            <v/>
          </cell>
          <cell r="AN40" t="str">
            <v/>
          </cell>
          <cell r="AO40">
            <v>0</v>
          </cell>
          <cell r="AP40">
            <v>0</v>
          </cell>
          <cell r="AQ40">
            <v>0</v>
          </cell>
          <cell r="AR40">
            <v>0</v>
          </cell>
          <cell r="AS40" t="str">
            <v/>
          </cell>
          <cell r="AT40">
            <v>0</v>
          </cell>
          <cell r="AU40">
            <v>0</v>
          </cell>
          <cell r="AV40">
            <v>0</v>
          </cell>
          <cell r="AW40">
            <v>0</v>
          </cell>
          <cell r="AX40" t="str">
            <v>analyse</v>
          </cell>
          <cell r="AY40" t="str">
            <v/>
          </cell>
        </row>
        <row r="41">
          <cell r="AL41" t="str">
            <v>LVBB1509</v>
          </cell>
          <cell r="AM41" t="str">
            <v>Het opdracht bestand moet in de database aanwezig zijn met de afgeproken naam</v>
          </cell>
          <cell r="AN41" t="str">
            <v>Opdracht bestand niet aanwezig</v>
          </cell>
          <cell r="AO41">
            <v>0</v>
          </cell>
          <cell r="AP41">
            <v>0</v>
          </cell>
          <cell r="AQ41">
            <v>0</v>
          </cell>
          <cell r="AR41">
            <v>0</v>
          </cell>
          <cell r="AS41">
            <v>0</v>
          </cell>
          <cell r="AT41">
            <v>0</v>
          </cell>
          <cell r="AU41">
            <v>0</v>
          </cell>
          <cell r="AV41">
            <v>0</v>
          </cell>
          <cell r="AW41">
            <v>0</v>
          </cell>
          <cell r="AX41" t="str">
            <v>niet nodig</v>
          </cell>
          <cell r="AY41" t="str">
            <v>2. ja, voor technici</v>
          </cell>
        </row>
        <row r="42">
          <cell r="AL42" t="str">
            <v>LVBB1510</v>
          </cell>
          <cell r="AM42" t="str">
            <v>De opdracht MOET een id-bevoegd-gezag bevatten</v>
          </cell>
          <cell r="AN42" t="str">
            <v>[Controleer Aanwezig IdBevoegdGezag] Geen idBevoegdGezag aanwezig</v>
          </cell>
          <cell r="AO42">
            <v>0</v>
          </cell>
          <cell r="AP42">
            <v>0</v>
          </cell>
          <cell r="AQ42">
            <v>0</v>
          </cell>
          <cell r="AR42">
            <v>0</v>
          </cell>
          <cell r="AS42">
            <v>0</v>
          </cell>
          <cell r="AT42">
            <v>0</v>
          </cell>
          <cell r="AU42">
            <v>0</v>
          </cell>
          <cell r="AV42">
            <v>0</v>
          </cell>
          <cell r="AW42">
            <v>0</v>
          </cell>
          <cell r="AX42" t="str">
            <v>niet nodig</v>
          </cell>
          <cell r="AY42" t="str">
            <v>2. ja, voor technici</v>
          </cell>
        </row>
        <row r="43">
          <cell r="AL43" t="str">
            <v>LVBB1511</v>
          </cell>
          <cell r="AM43" t="str">
            <v>De opdracht MOET een id-aanleveraar bevatten</v>
          </cell>
          <cell r="AN43" t="str">
            <v>[Controleer Aanwezig IdAanleveraar] Geen idAanleveraar aanwezig</v>
          </cell>
          <cell r="AO43">
            <v>0</v>
          </cell>
          <cell r="AP43">
            <v>0</v>
          </cell>
          <cell r="AQ43">
            <v>0</v>
          </cell>
          <cell r="AR43">
            <v>0</v>
          </cell>
          <cell r="AS43">
            <v>0</v>
          </cell>
          <cell r="AT43">
            <v>0</v>
          </cell>
          <cell r="AU43">
            <v>0</v>
          </cell>
          <cell r="AV43">
            <v>0</v>
          </cell>
          <cell r="AW43">
            <v>0</v>
          </cell>
          <cell r="AX43" t="str">
            <v>niet nodig</v>
          </cell>
          <cell r="AY43" t="str">
            <v>2. ja, voor technici</v>
          </cell>
        </row>
        <row r="44">
          <cell r="AL44" t="str">
            <v>LVBB1512</v>
          </cell>
          <cell r="AM44" t="str">
            <v>Geen machtiging aanwezig voor aanleveraar namens bevoegd-gezag op aanleverdatum</v>
          </cell>
          <cell r="AN44" t="str">
            <v>U bent niet gemachtigd</v>
          </cell>
          <cell r="AO44">
            <v>0</v>
          </cell>
          <cell r="AP44">
            <v>0</v>
          </cell>
          <cell r="AQ44">
            <v>0</v>
          </cell>
          <cell r="AR44">
            <v>0</v>
          </cell>
          <cell r="AS44">
            <v>0</v>
          </cell>
          <cell r="AT44">
            <v>0</v>
          </cell>
          <cell r="AU44">
            <v>0</v>
          </cell>
          <cell r="AV44">
            <v>0</v>
          </cell>
          <cell r="AW44">
            <v>0</v>
          </cell>
          <cell r="AX44" t="str">
            <v>niet nodig</v>
          </cell>
          <cell r="AY44" t="str">
            <v>1. ja, voor iedereen</v>
          </cell>
        </row>
        <row r="45">
          <cell r="AL45" t="str">
            <v>LVBB1513</v>
          </cell>
          <cell r="AM45" t="str">
            <v>Bij aanlevering van een GIO zonder besluit MOET  het 4e veld van de AKN van de publicatie de waarde "officialGazette" bevatten</v>
          </cell>
          <cell r="AN45" t="str">
            <v>[Opdracht- Controleer Inhoud vastgesteldDoor] Waarde van type %1 binnen %2 is niet gelijk aan %3</v>
          </cell>
          <cell r="AO45">
            <v>0</v>
          </cell>
          <cell r="AP45">
            <v>0</v>
          </cell>
          <cell r="AQ45">
            <v>0</v>
          </cell>
          <cell r="AR45">
            <v>0</v>
          </cell>
          <cell r="AS45">
            <v>0</v>
          </cell>
          <cell r="AT45">
            <v>0</v>
          </cell>
          <cell r="AU45">
            <v>0</v>
          </cell>
          <cell r="AV45">
            <v>0</v>
          </cell>
          <cell r="AW45">
            <v>0</v>
          </cell>
          <cell r="AX45" t="str">
            <v>niet nodig</v>
          </cell>
          <cell r="AY45" t="str">
            <v>2. ja, voor technici</v>
          </cell>
        </row>
        <row r="46">
          <cell r="AL46" t="str">
            <v/>
          </cell>
          <cell r="AM46" t="str">
            <v/>
          </cell>
          <cell r="AN46" t="str">
            <v/>
          </cell>
          <cell r="AO46">
            <v>0</v>
          </cell>
          <cell r="AP46">
            <v>0</v>
          </cell>
          <cell r="AQ46">
            <v>0</v>
          </cell>
          <cell r="AR46">
            <v>0</v>
          </cell>
          <cell r="AS46" t="str">
            <v/>
          </cell>
          <cell r="AT46">
            <v>0</v>
          </cell>
          <cell r="AU46">
            <v>0</v>
          </cell>
          <cell r="AV46">
            <v>0</v>
          </cell>
          <cell r="AW46">
            <v>0</v>
          </cell>
          <cell r="AX46" t="str">
            <v>analyse</v>
          </cell>
          <cell r="AY46" t="str">
            <v/>
          </cell>
        </row>
        <row r="47">
          <cell r="AL47" t="str">
            <v>LVBB1515</v>
          </cell>
          <cell r="AM47" t="str">
            <v>De (soort) aanlevering MOET een besluit of kennisgeving zijn</v>
          </cell>
          <cell r="AN47" t="str">
            <v>Het aangeboden bestand is geen besluit of een kennisgeving</v>
          </cell>
          <cell r="AO47">
            <v>0</v>
          </cell>
          <cell r="AP47">
            <v>0</v>
          </cell>
          <cell r="AQ47">
            <v>0</v>
          </cell>
          <cell r="AR47">
            <v>0</v>
          </cell>
          <cell r="AS47" t="str">
            <v>Het aangeboden bestand is geen besluit of een kennisgeving met een geldige schemaversie.</v>
          </cell>
          <cell r="AT47">
            <v>0</v>
          </cell>
          <cell r="AU47">
            <v>0</v>
          </cell>
          <cell r="AV47">
            <v>0</v>
          </cell>
          <cell r="AW47">
            <v>0</v>
          </cell>
          <cell r="AX47" t="str">
            <v>US141701</v>
          </cell>
          <cell r="AY47" t="str">
            <v>9. verbetervoorstel</v>
          </cell>
        </row>
        <row r="48">
          <cell r="AL48" t="str">
            <v>LVBB1516</v>
          </cell>
          <cell r="AM48" t="str">
            <v>Naam van consolidatiebestand MOET gelijk zijn aan 'consolidaties.xml'</v>
          </cell>
          <cell r="AN48" t="str">
            <v>[Opdracht- Controleer naam consolidatie] Naam van consolidatie bestand is %1 en daarmee niet gelijk aan consolidaties.xml</v>
          </cell>
          <cell r="AO48">
            <v>0</v>
          </cell>
          <cell r="AP48">
            <v>0</v>
          </cell>
          <cell r="AQ48">
            <v>0</v>
          </cell>
          <cell r="AR48">
            <v>0</v>
          </cell>
          <cell r="AS48">
            <v>0</v>
          </cell>
          <cell r="AT48">
            <v>0</v>
          </cell>
          <cell r="AU48">
            <v>0</v>
          </cell>
          <cell r="AV48">
            <v>0</v>
          </cell>
          <cell r="AW48">
            <v>0</v>
          </cell>
          <cell r="AX48" t="str">
            <v>niet nodig</v>
          </cell>
          <cell r="AY48" t="str">
            <v>2. ja, voor technici</v>
          </cell>
        </row>
        <row r="49">
          <cell r="AL49" t="str">
            <v>LVBB1517</v>
          </cell>
          <cell r="AM49" t="str">
            <v>Bij aanlevering van een GIO zonder besluit MOET  het 4e veld van de AKN-Id van de Regelingversie de waarde "act" bevatten</v>
          </cell>
          <cell r="AN49" t="str">
            <v>[AanleveringInformatieObject - Controleer Inhoud Identificatie Regelingversie] Waarde van type ',$type,' binnen ',$identificatie,' is niet gelijk aan ',$type-regeling) [N.B. $type-regeling="act"]</v>
          </cell>
          <cell r="AO49" t="str">
            <v>type</v>
          </cell>
          <cell r="AP49" t="str">
            <v>Identificatie</v>
          </cell>
          <cell r="AQ49" t="str">
            <v>type regeling [N.B. = "act"]</v>
          </cell>
          <cell r="AR49">
            <v>0</v>
          </cell>
          <cell r="AS49">
            <v>0</v>
          </cell>
          <cell r="AT49" t="str">
            <v>type</v>
          </cell>
          <cell r="AU49" t="str">
            <v>Identificatie</v>
          </cell>
          <cell r="AV49" t="str">
            <v>type regeling [N.B. = "act"]</v>
          </cell>
          <cell r="AW49">
            <v>0</v>
          </cell>
          <cell r="AX49" t="str">
            <v>niet nodig</v>
          </cell>
          <cell r="AY49" t="str">
            <v>2. ja, voor technici</v>
          </cell>
        </row>
        <row r="50">
          <cell r="AL50" t="str">
            <v>LVBB1518</v>
          </cell>
          <cell r="AM50" t="str">
            <v>Bij aanlevering van een GIO zonder besluit MOET  het 4e veld van de JOIN-Id van de GIO de waarde "regdata" bevatten</v>
          </cell>
          <cell r="AN50" t="str">
            <v>[Gml - Controleer Inhoud Identificatie] Waarde van type ',$type,' binnen ',$identificatie,' is niet gelijk aan ',$type-gio) [N.B. $type-gio ="regdata"]</v>
          </cell>
          <cell r="AO50" t="str">
            <v>type</v>
          </cell>
          <cell r="AP50" t="str">
            <v>Identificatie</v>
          </cell>
          <cell r="AQ50" t="str">
            <v>type gio
[N.B. = "regdata"]</v>
          </cell>
          <cell r="AR50">
            <v>0</v>
          </cell>
          <cell r="AS50">
            <v>0</v>
          </cell>
          <cell r="AT50" t="str">
            <v>type</v>
          </cell>
          <cell r="AU50" t="str">
            <v>Identificatie</v>
          </cell>
          <cell r="AV50" t="str">
            <v>type gio
[N.B. = "regdata"]</v>
          </cell>
          <cell r="AW50">
            <v>0</v>
          </cell>
          <cell r="AX50" t="str">
            <v>niet nodig</v>
          </cell>
          <cell r="AY50" t="str">
            <v>2. ja, voor technici</v>
          </cell>
        </row>
        <row r="51">
          <cell r="AL51" t="str">
            <v>LVBB1550</v>
          </cell>
          <cell r="AM51" t="str">
            <v>Het opdracht bestand moet bij afbreken aanwezig zijn voor opgegeven oin en idlevering</v>
          </cell>
          <cell r="AN51" t="str">
            <v>Opdracht bestand niet aanwezig bij afbreken voor oin %1 en id-levering %2</v>
          </cell>
          <cell r="AO51">
            <v>0</v>
          </cell>
          <cell r="AP51">
            <v>0</v>
          </cell>
          <cell r="AQ51">
            <v>0</v>
          </cell>
          <cell r="AR51">
            <v>0</v>
          </cell>
          <cell r="AS51">
            <v>0</v>
          </cell>
          <cell r="AT51">
            <v>0</v>
          </cell>
          <cell r="AU51">
            <v>0</v>
          </cell>
          <cell r="AV51">
            <v>0</v>
          </cell>
          <cell r="AW51">
            <v>0</v>
          </cell>
          <cell r="AX51" t="str">
            <v>niet nodig</v>
          </cell>
          <cell r="AY51" t="str">
            <v>2. ja, voor technici</v>
          </cell>
        </row>
        <row r="52">
          <cell r="AL52" t="str">
            <v>LVBB1551</v>
          </cell>
          <cell r="AM52" t="str">
            <v>Bij Afbreken moet de opgegeven AKN bestaan</v>
          </cell>
          <cell r="AN52" t="str">
            <v>Geen besluit, kennisgeving of versie kunnen vinden met AKN identificatie : %1</v>
          </cell>
          <cell r="AO52">
            <v>0</v>
          </cell>
          <cell r="AP52">
            <v>0</v>
          </cell>
          <cell r="AQ52">
            <v>0</v>
          </cell>
          <cell r="AR52">
            <v>0</v>
          </cell>
          <cell r="AS52">
            <v>0</v>
          </cell>
          <cell r="AT52">
            <v>0</v>
          </cell>
          <cell r="AU52">
            <v>0</v>
          </cell>
          <cell r="AV52">
            <v>0</v>
          </cell>
          <cell r="AW52">
            <v>0</v>
          </cell>
          <cell r="AX52" t="str">
            <v>niet nodig</v>
          </cell>
          <cell r="AY52" t="str">
            <v>2. ja, voor technici</v>
          </cell>
        </row>
        <row r="53">
          <cell r="AL53" t="str">
            <v>LVBB1553</v>
          </cell>
          <cell r="AM53" t="str">
            <v>Bij Afbreken moet de datum bekendmaking van het af te breken besluit in de toekomst liggen</v>
          </cell>
          <cell r="AN53" t="str">
            <v>Datum bekendmaking %1 bij besluit met oin %2 en idlevering %3 is reeds geweest</v>
          </cell>
          <cell r="AO53">
            <v>0</v>
          </cell>
          <cell r="AP53">
            <v>0</v>
          </cell>
          <cell r="AQ53">
            <v>0</v>
          </cell>
          <cell r="AR53">
            <v>0</v>
          </cell>
          <cell r="AS53">
            <v>0</v>
          </cell>
          <cell r="AT53">
            <v>0</v>
          </cell>
          <cell r="AU53">
            <v>0</v>
          </cell>
          <cell r="AV53">
            <v>0</v>
          </cell>
          <cell r="AW53">
            <v>0</v>
          </cell>
          <cell r="AX53" t="str">
            <v>niet nodig</v>
          </cell>
          <cell r="AY53" t="str">
            <v>2. ja, voor technici</v>
          </cell>
        </row>
        <row r="54">
          <cell r="AL54" t="str">
            <v>LVBB1554</v>
          </cell>
          <cell r="AM54" t="str">
            <v>Publicatie die afgebroken moet worden moet niet al in afwachting zijn om afgebroken te worden.</v>
          </cell>
          <cell r="AN54" t="str">
            <v>Besluit bij oin %1 en idlevering %2 is in afwachting om wel of niet afgebroken te mogen worden</v>
          </cell>
          <cell r="AO54" t="str">
            <v>oin</v>
          </cell>
          <cell r="AP54" t="str">
            <v>idLevering</v>
          </cell>
          <cell r="AQ54">
            <v>0</v>
          </cell>
          <cell r="AR54">
            <v>0</v>
          </cell>
          <cell r="AS54" t="str">
            <v>Het besluit van OIN %1 met idLevering %2 is in afwachting om afgebroken te worden, hierdoor is het onmogelijk om een tweede afbreekopdracht te verwerken voor besluit met id: %3.</v>
          </cell>
          <cell r="AT54" t="str">
            <v>oin</v>
          </cell>
          <cell r="AU54" t="str">
            <v>idLevering</v>
          </cell>
          <cell r="AV54" t="str">
            <v>idBesluit</v>
          </cell>
          <cell r="AW54">
            <v>0</v>
          </cell>
          <cell r="AX54" t="str">
            <v>US141701</v>
          </cell>
          <cell r="AY54" t="str">
            <v>10. verbetervoorstel, maar afwijkende parameters</v>
          </cell>
        </row>
        <row r="55">
          <cell r="AL55" t="str">
            <v>LVBB1555</v>
          </cell>
          <cell r="AM55" t="str">
            <v>Publicatie die afgebroken moet worden mag niet gepubliceerd zijn</v>
          </cell>
          <cell r="AN55" t="str">
            <v>Besluit bij oin %1 en idlevering %2 is al gepubliceerd</v>
          </cell>
          <cell r="AO55">
            <v>0</v>
          </cell>
          <cell r="AP55">
            <v>0</v>
          </cell>
          <cell r="AQ55">
            <v>0</v>
          </cell>
          <cell r="AR55">
            <v>0</v>
          </cell>
          <cell r="AS55">
            <v>0</v>
          </cell>
          <cell r="AT55">
            <v>0</v>
          </cell>
          <cell r="AU55">
            <v>0</v>
          </cell>
          <cell r="AV55">
            <v>0</v>
          </cell>
          <cell r="AW55">
            <v>0</v>
          </cell>
          <cell r="AX55" t="str">
            <v>niet nodig</v>
          </cell>
          <cell r="AY55" t="str">
            <v>1. ja, voor iedereen</v>
          </cell>
        </row>
        <row r="56">
          <cell r="AL56" t="str">
            <v>LVBB1556</v>
          </cell>
          <cell r="AM56" t="str">
            <v>Besluit dat afgebroken moet worden mag geen regelingversie bepalen die al gepubliceerd is</v>
          </cell>
          <cell r="AN56" t="str">
            <v>Versie met akn %1 is is al gepubliceerd</v>
          </cell>
          <cell r="AO56">
            <v>0</v>
          </cell>
          <cell r="AP56">
            <v>0</v>
          </cell>
          <cell r="AQ56">
            <v>0</v>
          </cell>
          <cell r="AR56">
            <v>0</v>
          </cell>
          <cell r="AS56">
            <v>0</v>
          </cell>
          <cell r="AT56">
            <v>0</v>
          </cell>
          <cell r="AU56">
            <v>0</v>
          </cell>
          <cell r="AV56">
            <v>0</v>
          </cell>
          <cell r="AW56">
            <v>0</v>
          </cell>
          <cell r="AX56" t="str">
            <v>niet nodig</v>
          </cell>
          <cell r="AY56" t="str">
            <v>1. ja, voor iedereen</v>
          </cell>
        </row>
        <row r="57">
          <cell r="AL57" t="str">
            <v>LVBB1557</v>
          </cell>
          <cell r="AM57" t="str">
            <v>Besluit dat afgebroken moet worden mag geen informatie-object hebben die al gepubliceerd is</v>
          </cell>
          <cell r="AN57" t="str">
            <v>Informatie-object met join-id %1 is is al gepubliceerd</v>
          </cell>
          <cell r="AO57">
            <v>0</v>
          </cell>
          <cell r="AP57">
            <v>0</v>
          </cell>
          <cell r="AQ57">
            <v>0</v>
          </cell>
          <cell r="AR57">
            <v>0</v>
          </cell>
          <cell r="AS57">
            <v>0</v>
          </cell>
          <cell r="AT57">
            <v>0</v>
          </cell>
          <cell r="AU57">
            <v>0</v>
          </cell>
          <cell r="AV57">
            <v>0</v>
          </cell>
          <cell r="AW57">
            <v>0</v>
          </cell>
          <cell r="AX57" t="str">
            <v>niet nodig</v>
          </cell>
          <cell r="AY57" t="str">
            <v>2. ja, voor technici</v>
          </cell>
        </row>
        <row r="58">
          <cell r="AL58" t="str">
            <v>LVBB1558</v>
          </cell>
          <cell r="AM58" t="str">
            <v>Besluit dat afgebroken moet worden mag geen regelingversie bepalen die gebruikt als was-versie voor een mutatie in een ander besluit</v>
          </cell>
          <cell r="AN58" t="str">
            <v>De volgende versie(s) dienen als was-versie in een ander besluit : %1</v>
          </cell>
          <cell r="AO58">
            <v>0</v>
          </cell>
          <cell r="AP58">
            <v>0</v>
          </cell>
          <cell r="AQ58">
            <v>0</v>
          </cell>
          <cell r="AR58">
            <v>0</v>
          </cell>
          <cell r="AS58">
            <v>0</v>
          </cell>
          <cell r="AT58">
            <v>0</v>
          </cell>
          <cell r="AU58">
            <v>0</v>
          </cell>
          <cell r="AV58">
            <v>0</v>
          </cell>
          <cell r="AW58">
            <v>0</v>
          </cell>
          <cell r="AX58" t="str">
            <v>niet nodig</v>
          </cell>
          <cell r="AY58" t="str">
            <v>2. ja, voor technici</v>
          </cell>
        </row>
        <row r="59">
          <cell r="AL59" t="str">
            <v>LVBB1559</v>
          </cell>
          <cell r="AM59" t="str">
            <v>Bestand met consolidatie-procedurestappen bij besluit wacht om afgebroken te worden</v>
          </cell>
          <cell r="AN59" t="str">
            <v>[OPERA-BESLUIT-CONS-PROC-IN-WACHT] Bestand met consolidatie-procedurestappen bij besluit met oin %1 en idlevering %2 is in afwachting om wel of niet afgebroken te mogen worden</v>
          </cell>
          <cell r="AO59">
            <v>0</v>
          </cell>
          <cell r="AP59">
            <v>0</v>
          </cell>
          <cell r="AQ59">
            <v>0</v>
          </cell>
          <cell r="AR59">
            <v>0</v>
          </cell>
          <cell r="AS59" t="str">
            <v>Snap het verschil met LVBB1554 niet.</v>
          </cell>
          <cell r="AT59">
            <v>0</v>
          </cell>
          <cell r="AU59">
            <v>0</v>
          </cell>
          <cell r="AV59">
            <v>0</v>
          </cell>
          <cell r="AW59">
            <v>0</v>
          </cell>
          <cell r="AX59" t="str">
            <v>niet nodig</v>
          </cell>
          <cell r="AY59" t="str">
            <v>2. ja, voor technici</v>
          </cell>
        </row>
        <row r="60">
          <cell r="AL60" t="str">
            <v>LVBB1560</v>
          </cell>
          <cell r="AM60" t="str">
            <v>Voor een af te breken besluit MAG NIET een kennisgeving naar dit besluit verwijzen</v>
          </cell>
          <cell r="AN60" t="str">
            <v>Besluit met oin %1 en idlevering %2 heeft nog kennisgevingen</v>
          </cell>
          <cell r="AO60" t="str">
            <v>oin</v>
          </cell>
          <cell r="AP60" t="str">
            <v>idLevering</v>
          </cell>
          <cell r="AQ60">
            <v>0</v>
          </cell>
          <cell r="AR60">
            <v>0</v>
          </cell>
          <cell r="AS60" t="str">
            <v xml:space="preserve">Het besluit van OIN %1 met idLevering %2 heeft een of meerdere kennisgevingen, waardoor het niet afgebroken kan worden. Breek eerst de kennisgeving(en) af. </v>
          </cell>
          <cell r="AT60" t="str">
            <v>oin</v>
          </cell>
          <cell r="AU60" t="str">
            <v>idLevering</v>
          </cell>
          <cell r="AV60">
            <v>0</v>
          </cell>
          <cell r="AW60">
            <v>0</v>
          </cell>
          <cell r="AX60" t="str">
            <v>US141701</v>
          </cell>
          <cell r="AY60" t="str">
            <v>9. verbetervoorstel</v>
          </cell>
        </row>
        <row r="61">
          <cell r="AL61" t="str">
            <v>LVBB1561</v>
          </cell>
          <cell r="AM61" t="str">
            <v>Een besluit MAG NIET afgebroken worden, indien
a) bij dit besluit minimaal 1 Informatie-Object wordt vastgesteld, dat een geo-id bevat; en
b) dit besluit het enige besluit is, dat een Informatie-Object vaststelt, dat deze geo-id bevat; en
c) vanuit een regelingversie, die vastgesteld is door een ander besluit, wordt verwezen naar deze geo-id.</v>
          </cell>
          <cell r="AN61" t="str">
            <v>Besluit met oin %1 en idlevering %2 bevat een geometrie met geo-id %3 van waaruit wordt verwezen door een in een ander besluit vastgestelde regelingversie %4</v>
          </cell>
          <cell r="AO61">
            <v>0</v>
          </cell>
          <cell r="AP61">
            <v>0</v>
          </cell>
          <cell r="AQ61">
            <v>0</v>
          </cell>
          <cell r="AR61">
            <v>0</v>
          </cell>
          <cell r="AS61">
            <v>0</v>
          </cell>
          <cell r="AT61">
            <v>0</v>
          </cell>
          <cell r="AU61">
            <v>0</v>
          </cell>
          <cell r="AV61">
            <v>0</v>
          </cell>
          <cell r="AW61">
            <v>0</v>
          </cell>
          <cell r="AX61" t="str">
            <v>niet nodig</v>
          </cell>
          <cell r="AY61" t="str">
            <v>2. ja, voor technici</v>
          </cell>
        </row>
        <row r="62">
          <cell r="AL62" t="str">
            <v>LVBB1562</v>
          </cell>
          <cell r="AM62" t="str">
            <v>Voor een af te breken publicatie MOET er een besluit aanwezig zijn bij een regelingversie, tenzij de regelingversie via een consolidatie is aangeboden</v>
          </cell>
          <cell r="AN62" t="str">
            <v>Versie met akn %1 hoort bij een besluit en kan daardoor niet afgebroken worden</v>
          </cell>
          <cell r="AO62">
            <v>0</v>
          </cell>
          <cell r="AP62">
            <v>0</v>
          </cell>
          <cell r="AQ62">
            <v>0</v>
          </cell>
          <cell r="AR62">
            <v>0</v>
          </cell>
          <cell r="AS62">
            <v>0</v>
          </cell>
          <cell r="AT62">
            <v>0</v>
          </cell>
          <cell r="AU62">
            <v>0</v>
          </cell>
          <cell r="AV62">
            <v>0</v>
          </cell>
          <cell r="AW62">
            <v>0</v>
          </cell>
          <cell r="AX62" t="str">
            <v>niet nodig</v>
          </cell>
          <cell r="AY62" t="str">
            <v>2. ja, voor technici</v>
          </cell>
        </row>
        <row r="63">
          <cell r="AL63" t="str">
            <v>LVBB1563</v>
          </cell>
          <cell r="AM63" t="str">
            <v>Voor een af te breken besluit MOET de 'datum juridisch-werkend-vanaf' van de regelingversie in de toekomst liggen, indien ingevuld</v>
          </cell>
          <cell r="AN63" t="str">
            <v>Versie met akn %1 heeft een datum-juridisch-werkend-vanaf %2 die niet in de toekomst ligt</v>
          </cell>
          <cell r="AO63" t="str">
            <v>idRegelingversie</v>
          </cell>
          <cell r="AP63" t="str">
            <v>datumJWV</v>
          </cell>
          <cell r="AQ63">
            <v>0</v>
          </cell>
          <cell r="AR63">
            <v>0</v>
          </cell>
          <cell r="AS63" t="str">
            <v xml:space="preserve">Om de opdracht voor het vaststellen van het besluit dat leidt tot regelingversie %1 af te mogen breken, moet vanuit de tijdstempels van het besluit de juridisch-werkend-vanaf-datum nog niet zijn ingegaan. Het besluit is juridisch werkend vanaf %2 en vandaag is een latere datum, waardoor het besluit niet kan worden afgebroken. </v>
          </cell>
          <cell r="AT63" t="str">
            <v>idRegelingversie</v>
          </cell>
          <cell r="AU63" t="str">
            <v>datumJWV</v>
          </cell>
          <cell r="AV63">
            <v>0</v>
          </cell>
          <cell r="AW63">
            <v>0</v>
          </cell>
          <cell r="AX63" t="str">
            <v>US141701</v>
          </cell>
          <cell r="AY63" t="str">
            <v>9. verbetervoorstel</v>
          </cell>
        </row>
        <row r="64">
          <cell r="AL64" t="str">
            <v>LVBB1564</v>
          </cell>
          <cell r="AM64" t="str">
            <v>Voor een af te breken besluit MOET de 'datum juridisch-werkend-vanaf' van het informatie-object  in de toekomst liggen, indien ingevuld</v>
          </cell>
          <cell r="AN64" t="str">
            <v>Informatie-object met join %1 heeft een datum-juridisch-werkend-vanaf %2 die niet in de toekomst ligt</v>
          </cell>
          <cell r="AO64">
            <v>0</v>
          </cell>
          <cell r="AP64">
            <v>0</v>
          </cell>
          <cell r="AQ64">
            <v>0</v>
          </cell>
          <cell r="AR64">
            <v>0</v>
          </cell>
          <cell r="AS64" t="str">
            <v>Het informatieobject %1 is juridisch werkend vanaf %2 en vandaag is een latere datum, waardoor de opdracht waarmee het informatieobject wordt vastgesteld niet kan worden afgebroken.</v>
          </cell>
          <cell r="AT64" t="str">
            <v>id van IO</v>
          </cell>
          <cell r="AU64" t="str">
            <v>datumJWV</v>
          </cell>
          <cell r="AV64">
            <v>0</v>
          </cell>
          <cell r="AW64">
            <v>0</v>
          </cell>
          <cell r="AX64" t="str">
            <v>US141701</v>
          </cell>
          <cell r="AY64" t="str">
            <v>9. verbetervoorstel</v>
          </cell>
        </row>
        <row r="65">
          <cell r="AL65" t="str">
            <v>LVBB1565</v>
          </cell>
          <cell r="AM65" t="str">
            <v>Voor een af te breken besluit MAG de CIO, voortkomend uit het besluit, NIET gepubliceerd zijn</v>
          </cell>
          <cell r="AN65" t="str">
            <v>De volgende CIO('s), voortkomend uit het besluit bij oin %1 en idlevering %2, is/zijn al gepubliceerd: %3</v>
          </cell>
          <cell r="AO65">
            <v>0</v>
          </cell>
          <cell r="AP65">
            <v>0</v>
          </cell>
          <cell r="AQ65">
            <v>0</v>
          </cell>
          <cell r="AR65">
            <v>0</v>
          </cell>
          <cell r="AS65" t="str">
            <v>De volgende geometrieën, voortkomend uit besluit %1 en idLevering %2, is/zijn al gepubliceerd: %3</v>
          </cell>
          <cell r="AT65">
            <v>0</v>
          </cell>
          <cell r="AU65">
            <v>0</v>
          </cell>
          <cell r="AV65">
            <v>0</v>
          </cell>
          <cell r="AW65">
            <v>0</v>
          </cell>
          <cell r="AX65" t="str">
            <v>n.v.t.</v>
          </cell>
          <cell r="AY65" t="str">
            <v>3. verdwenen</v>
          </cell>
        </row>
        <row r="66">
          <cell r="AL66" t="str">
            <v>LVBB1566</v>
          </cell>
          <cell r="AM66" t="str">
            <v>Voor een af te breken besluit MAG de CIO/GIO NIET gebruikt zijn als basis voor muteren van een CIO/GIO in een ander besluit</v>
          </cell>
          <cell r="AN66" t="str">
            <v>De volgende CIO('s), voortkomend uit het besluit bij oin %1 en idlevering %2, dient/dienen als was-versie in een ander besluit : %3</v>
          </cell>
          <cell r="AO66">
            <v>0</v>
          </cell>
          <cell r="AP66">
            <v>0</v>
          </cell>
          <cell r="AQ66">
            <v>0</v>
          </cell>
          <cell r="AR66">
            <v>0</v>
          </cell>
          <cell r="AS66" t="str">
            <v>De volgende geometrieën, voortkomend uit besluit %1 en idLevering %2, dient/dienen als was-versie in een ander besluit : %3
Geometrieën zijn toch nooit een was-versie? Ik volg niet wanneer dit kan.</v>
          </cell>
          <cell r="AT66">
            <v>0</v>
          </cell>
          <cell r="AU66">
            <v>0</v>
          </cell>
          <cell r="AV66">
            <v>0</v>
          </cell>
          <cell r="AW66">
            <v>0</v>
          </cell>
          <cell r="AX66" t="str">
            <v>n.v.t.</v>
          </cell>
          <cell r="AY66" t="str">
            <v>3. verdwenen</v>
          </cell>
        </row>
        <row r="67">
          <cell r="AL67" t="str">
            <v>LVBB1567</v>
          </cell>
          <cell r="AM67" t="str">
            <v>Voor een af te breken besluit MOET de CIO een 'datum juridisch-werkend-vanaf' hebben, die in de toekomt ligt</v>
          </cell>
          <cell r="AN67" t="str">
            <v>Van CIO met Id %1 is de 'datum JWV' (%2) van de wordt-versie niet gelijk aan of later dan vandaag (%3)</v>
          </cell>
          <cell r="AO67">
            <v>0</v>
          </cell>
          <cell r="AP67">
            <v>0</v>
          </cell>
          <cell r="AQ67">
            <v>0</v>
          </cell>
          <cell r="AR67">
            <v>0</v>
          </cell>
          <cell r="AS67" t="str">
            <v>Van GIO met Id %1 valt de datum juridisch werkend vanaf (%2) van de wordt-versie (%3) in het verleden, dat is niet toegestaan.</v>
          </cell>
          <cell r="AT67">
            <v>0</v>
          </cell>
          <cell r="AU67">
            <v>0</v>
          </cell>
          <cell r="AV67">
            <v>0</v>
          </cell>
          <cell r="AW67">
            <v>0</v>
          </cell>
          <cell r="AX67" t="str">
            <v>n.v.t.</v>
          </cell>
          <cell r="AY67" t="str">
            <v>3. verdwenen</v>
          </cell>
        </row>
        <row r="68">
          <cell r="AL68" t="str">
            <v>LVBB1600</v>
          </cell>
          <cell r="AM68" t="str">
            <v>Directe Mutatie op een Besluit mag alleen wanneer dit Besluit gepubliceerd is</v>
          </cell>
          <cell r="AN68" t="str">
            <v>Besluit bij oin %1 en idlevering %2 is niet gepubliceerd</v>
          </cell>
          <cell r="AO68" t="str">
            <v>oin</v>
          </cell>
          <cell r="AP68" t="str">
            <v>idLevering</v>
          </cell>
          <cell r="AQ68">
            <v>0</v>
          </cell>
          <cell r="AR68">
            <v>0</v>
          </cell>
          <cell r="AS68" t="str">
            <v>Een directeMutatie kan alleen in het geval dat het besluit al is gepubliceerd, de directeMutatie op doel %1 en regeling %2 kan niet, omdat er geen besluit is gepubliceerd met deze gegevens.</v>
          </cell>
          <cell r="AT68" t="str">
            <v>doel</v>
          </cell>
          <cell r="AU68" t="str">
            <v>idRegeling</v>
          </cell>
          <cell r="AV68">
            <v>0</v>
          </cell>
          <cell r="AW68">
            <v>0</v>
          </cell>
          <cell r="AX68" t="str">
            <v>US141701</v>
          </cell>
          <cell r="AY68" t="str">
            <v>10. verbetervoorstel, maar afwijkende parameters</v>
          </cell>
        </row>
        <row r="69">
          <cell r="AL69" t="str">
            <v>LVBB2002</v>
          </cell>
          <cell r="AM69" t="str">
            <v>Is er validatieplan aanwezig voor ConformProfiel</v>
          </cell>
          <cell r="AN69" t="str">
            <v>Geen validatie kunnen uitvoeren o.b.v conform profiel AanleveringBesluit 1.0.1</v>
          </cell>
          <cell r="AO69" t="str">
            <v>profiel
[N.B. = "AanleveringBesluit 1..1"]</v>
          </cell>
          <cell r="AP69">
            <v>0</v>
          </cell>
          <cell r="AQ69">
            <v>0</v>
          </cell>
          <cell r="AR69">
            <v>0</v>
          </cell>
          <cell r="AS69" t="str">
            <v>(Als ik deze fout zou krijgen zou ik niet goed weten wat er aan de hand is (?).)</v>
          </cell>
          <cell r="AT69" t="str">
            <v>profiel
[N.B. = "AanleveringBesluit 1.0.1"]</v>
          </cell>
          <cell r="AU69">
            <v>0</v>
          </cell>
          <cell r="AV69">
            <v>0</v>
          </cell>
          <cell r="AW69">
            <v>0</v>
          </cell>
          <cell r="AX69" t="str">
            <v>niet nodig</v>
          </cell>
          <cell r="AY69" t="str">
            <v>2. ja, voor technici</v>
          </cell>
        </row>
        <row r="70">
          <cell r="AL70" t="str">
            <v>LVBB2003</v>
          </cell>
          <cell r="AM70" t="str">
            <v>Valideert het document tegen het imop schema?</v>
          </cell>
          <cell r="AN70" t="str">
            <v>Fouten in schema bij AanleveringBesluit
OF:
Fouten in schema bij AanleveringKennisgeving</v>
          </cell>
          <cell r="AO70">
            <v>0</v>
          </cell>
          <cell r="AP70">
            <v>0</v>
          </cell>
          <cell r="AQ70">
            <v>0</v>
          </cell>
          <cell r="AR70">
            <v>0</v>
          </cell>
          <cell r="AS70">
            <v>0</v>
          </cell>
          <cell r="AT70">
            <v>0</v>
          </cell>
          <cell r="AU70">
            <v>0</v>
          </cell>
          <cell r="AV70">
            <v>0</v>
          </cell>
          <cell r="AW70">
            <v>0</v>
          </cell>
          <cell r="AX70" t="str">
            <v>niet nodig</v>
          </cell>
          <cell r="AY70" t="str">
            <v>2. ja, voor technici</v>
          </cell>
        </row>
        <row r="71">
          <cell r="AL71" t="str">
            <v>LVBB2004</v>
          </cell>
          <cell r="AM71" t="str">
            <v>Is er een conformprofiel voor de regelingversie?</v>
          </cell>
          <cell r="AN71" t="str">
            <v>Geen conformProfiel aanwezig voor versie %1</v>
          </cell>
          <cell r="AO71">
            <v>0</v>
          </cell>
          <cell r="AP71">
            <v>0</v>
          </cell>
          <cell r="AQ71">
            <v>0</v>
          </cell>
          <cell r="AR71">
            <v>0</v>
          </cell>
          <cell r="AS71" t="str">
            <v>(Als ik deze fout zou krijgen zou ik niet goed weten wat er aan de hand is (?).)</v>
          </cell>
          <cell r="AT71">
            <v>0</v>
          </cell>
          <cell r="AU71">
            <v>0</v>
          </cell>
          <cell r="AV71">
            <v>0</v>
          </cell>
          <cell r="AW71">
            <v>0</v>
          </cell>
          <cell r="AX71" t="str">
            <v>niet nodig</v>
          </cell>
          <cell r="AY71" t="str">
            <v>2. ja, voor technici</v>
          </cell>
        </row>
        <row r="72">
          <cell r="AL72" t="str">
            <v>LVBB2008</v>
          </cell>
          <cell r="AM72" t="str">
            <v>Daar waar een AKN- of JOIN-identificatie wordt verwacht moet deze beginnen met akn of join</v>
          </cell>
          <cell r="AN72" t="str">
            <v>[Controleer juiste opbouw AKN of JOIN - (Werk/Expressie) - eerste string] Waarde van eerste string %1 binnen %2 is niet gelijk aan akn/join</v>
          </cell>
          <cell r="AO72" t="str">
            <v>procedure
[N.B. = "[Controleer juiste opbouw AKN of JOIN - (Werk/Expressie) - eerste string]"]</v>
          </cell>
          <cell r="AP72" t="str">
            <v>eerste string</v>
          </cell>
          <cell r="AQ72" t="str">
            <v>&lt;?&gt;</v>
          </cell>
          <cell r="AR72" t="str">
            <v>soort ID
[N.B. = "akn/join"]</v>
          </cell>
          <cell r="AS72">
            <v>0</v>
          </cell>
          <cell r="AT72" t="str">
            <v>procedure
[N.B. = "[Controleer juiste opbouw AKN of JOIN - (Werk/Expressie) - eerste string]"]</v>
          </cell>
          <cell r="AU72" t="str">
            <v>eerste string</v>
          </cell>
          <cell r="AV72" t="str">
            <v>&lt;?&gt;</v>
          </cell>
          <cell r="AW72" t="str">
            <v>soort ID
[N.B. = "akn/join"]</v>
          </cell>
          <cell r="AX72" t="str">
            <v>niet nodig</v>
          </cell>
          <cell r="AY72" t="str">
            <v>2. ja, voor technici</v>
          </cell>
        </row>
        <row r="73">
          <cell r="AL73" t="str">
            <v>LVBB2009</v>
          </cell>
          <cell r="AM73" t="str">
            <v>Voor een AKN-identificatie (werk/expressie) moet het tweede deel een geldig land zijn (ln, aw, cw, sx)</v>
          </cell>
          <cell r="AN73" t="str">
            <v>[Controleer juiste opbouw AKN - (werk/expressie) - tweede string] Waarde van tweede string %1 binnen %2 is niet gelijk aan een waarde binnen %3</v>
          </cell>
          <cell r="AO73" t="str">
            <v>procedure
[N.B. = "[Controleer juiste opbouw AKN - (Werk/Expressie) - tweede string]"]</v>
          </cell>
          <cell r="AP73" t="str">
            <v>tweede string</v>
          </cell>
          <cell r="AQ73" t="str">
            <v>&lt;?&gt;</v>
          </cell>
          <cell r="AR73" t="str">
            <v>soort ID
[N.B. = "akn"]</v>
          </cell>
          <cell r="AS73">
            <v>0</v>
          </cell>
          <cell r="AT73" t="str">
            <v>procedure
[N.B. = "[Controleer juiste opbouw AKN - (Werk/Expressie) - tweede string]"]</v>
          </cell>
          <cell r="AU73" t="str">
            <v>tweede string</v>
          </cell>
          <cell r="AV73" t="str">
            <v>&lt;?&gt;</v>
          </cell>
          <cell r="AW73" t="str">
            <v>soort ID
[N.B. = "akn"]</v>
          </cell>
          <cell r="AX73" t="str">
            <v>niet nodig</v>
          </cell>
          <cell r="AY73" t="str">
            <v>2. ja, voor technici</v>
          </cell>
        </row>
        <row r="74">
          <cell r="AL74" t="str">
            <v>LVBB2010</v>
          </cell>
          <cell r="AM74" t="str">
            <v>Voor een AKN-identificatie (werk/expressie) moet het derde deel een geldig type zijn (bill, act, doc, officialGazette)</v>
          </cell>
          <cell r="AN74" t="str">
            <v>[Controleer juiste opbouw AKN - (werk/expressie) - derde string] Waarde van derde string %1 binnen %2 is niet gelijk aan een waarde binnen %3</v>
          </cell>
          <cell r="AO74" t="str">
            <v>procedure
[N.B. = "[Controleer juiste opbouw AKN - (Werk/Expressie) - derde string]"]</v>
          </cell>
          <cell r="AP74" t="str">
            <v>derde string</v>
          </cell>
          <cell r="AQ74" t="str">
            <v>&lt;?&gt;</v>
          </cell>
          <cell r="AR74" t="str">
            <v>soort ID
[N.B. = "akn"]</v>
          </cell>
          <cell r="AS74">
            <v>0</v>
          </cell>
          <cell r="AT74" t="str">
            <v>procedure
[N.B. = "[Controleer juiste opbouw AKN - (Werk/Expressie) - derde string]"]</v>
          </cell>
          <cell r="AU74" t="str">
            <v>derde string</v>
          </cell>
          <cell r="AV74" t="str">
            <v>&lt;?&gt;</v>
          </cell>
          <cell r="AW74" t="str">
            <v>soort ID
[N.B. = "akn"]</v>
          </cell>
          <cell r="AX74" t="str">
            <v>niet nodig</v>
          </cell>
          <cell r="AY74" t="str">
            <v>2. ja, voor technici</v>
          </cell>
        </row>
        <row r="75">
          <cell r="AL75" t="str">
            <v>LVBB2011</v>
          </cell>
          <cell r="AM75" t="str">
            <v>Voor een JOIN-identificatie (werk/expressie) moet het tweede deel geljk zijn aan 'id' of 'set'.</v>
          </cell>
          <cell r="AN75" t="str">
            <v>[Controleer juiste opbouw JOIN - (werk/expressie) - tweede string] Waarde van tweede string %1 binnen %2 is niet gelijk aan 'id'</v>
          </cell>
          <cell r="AO75" t="str">
            <v>procedure
[N.B. = "[Controleer juiste opbouw JOIN - (Werk/Expressie) - tweede string]"]</v>
          </cell>
          <cell r="AP75" t="str">
            <v>tweede string</v>
          </cell>
          <cell r="AQ75" t="str">
            <v>&lt;?&gt;</v>
          </cell>
          <cell r="AR75">
            <v>0</v>
          </cell>
          <cell r="AS75">
            <v>0</v>
          </cell>
          <cell r="AT75" t="str">
            <v>procedure
[N.B. = "[Controleer juiste opbouw JOIN - (Werk/Expressie) - tweede string]"]</v>
          </cell>
          <cell r="AU75" t="str">
            <v>tweede string</v>
          </cell>
          <cell r="AV75" t="str">
            <v>&lt;?&gt;</v>
          </cell>
          <cell r="AW75">
            <v>0</v>
          </cell>
          <cell r="AX75" t="str">
            <v>niet nodig</v>
          </cell>
          <cell r="AY75" t="str">
            <v>2. ja, voor technici</v>
          </cell>
        </row>
        <row r="76">
          <cell r="AL76" t="str">
            <v>LVBB2012</v>
          </cell>
          <cell r="AM76" t="str">
            <v>Voor een JOIN-identificatie (werk/expressie) moet het derde deel een geldig type zijn (regdata, pubdata, infodata, proces, stop)</v>
          </cell>
          <cell r="AN76" t="str">
            <v>[Controleer juiste opbouw JOIN - (werk/expressie) - derde string] Waarde van derde string %1 binnen %2 is niet gelijk aan een waarde binnen %3</v>
          </cell>
          <cell r="AO76" t="str">
            <v>procedure
[N.B. = "[Controleer juiste opbouw JOIN - (Werk/Expressie) - derde string]"]</v>
          </cell>
          <cell r="AP76" t="str">
            <v>derde string</v>
          </cell>
          <cell r="AQ76" t="str">
            <v>&lt;?&gt;</v>
          </cell>
          <cell r="AR76" t="str">
            <v>&lt;?&gt;</v>
          </cell>
          <cell r="AS76">
            <v>0</v>
          </cell>
          <cell r="AT76" t="str">
            <v>procedure
[N.B. = "[Controleer juiste opbouw JOIN - (Werk/Expressie) - derde string]"]</v>
          </cell>
          <cell r="AU76" t="str">
            <v>derde string</v>
          </cell>
          <cell r="AV76" t="str">
            <v>&lt;?&gt;</v>
          </cell>
          <cell r="AW76" t="str">
            <v>&lt;?&gt;</v>
          </cell>
          <cell r="AX76" t="str">
            <v>niet nodig</v>
          </cell>
          <cell r="AY76" t="str">
            <v>2. ja, voor technici</v>
          </cell>
        </row>
        <row r="77">
          <cell r="AL77" t="str">
            <v>LVBB2013</v>
          </cell>
          <cell r="AM77" t="str">
            <v>Voor een AKN- of JOIN identificatie (werk/expressie) moet het vijfde deel een jaartal zijn of een geldige datum zijn</v>
          </cell>
          <cell r="AN77" t="str">
            <v>[Controleer juiste opbouw %1 - %2 - %3 -datum] Waarde van %4-datum %5 binnen %6 heeft een lengte ongelijk aan 4 of 10'
of:
[Controleer juiste opbouw %1 - %2 - %3 -datum] Waarde van %4-datum %5 binnen %6 is niet numeriek
of:
[Controleer juiste opbouw %1 - %2 - %3 -datum] Waarde van %4-datum %5 binnen %6 is geen juiste datum</v>
          </cell>
          <cell r="AO77" t="str">
            <v>procedure
[N.B. = "[Controleer juiste opbouw x - y - z -datum]"]</v>
          </cell>
          <cell r="AP77" t="str">
            <v>&lt;?&gt;</v>
          </cell>
          <cell r="AQ77" t="str">
            <v>&lt;?&gt;</v>
          </cell>
          <cell r="AR77" t="str">
            <v>&lt;?&gt;</v>
          </cell>
          <cell r="AS77">
            <v>0</v>
          </cell>
          <cell r="AT77" t="str">
            <v>procedure
[N.B. = "[Controleer juiste opbouw x - y - z -datum]"]</v>
          </cell>
          <cell r="AU77" t="str">
            <v>&lt;?&gt;</v>
          </cell>
          <cell r="AV77" t="str">
            <v>&lt;?&gt;</v>
          </cell>
          <cell r="AW77" t="str">
            <v>&lt;?&gt;</v>
          </cell>
          <cell r="AX77" t="str">
            <v>niet nodig</v>
          </cell>
          <cell r="AY77" t="str">
            <v>2. ja, voor technici</v>
          </cell>
        </row>
        <row r="78">
          <cell r="AL78" t="str">
            <v>LVBB2015</v>
          </cell>
          <cell r="AM78" t="str">
            <v>Als voor een JOIN-identificatie (expressie) het eerste deel na de '@' een jaartal is dan moet dat gelijk zijn of groter dan het jaartal in het werk deel (vijfde deel)</v>
          </cell>
          <cell r="AN78" t="str">
            <v>[Controleer juiste opbouw JOIN - expressie - expressie-datum] Waarde van expressie-datum %1 binnen %2 moet hetzelfde zijn of later als datum werk %3</v>
          </cell>
          <cell r="AO78" t="str">
            <v>procedure
[N.B. = "[Controleer juiste opbouw JOIN - expressie - expressie-datum]"]</v>
          </cell>
          <cell r="AP78" t="str">
            <v>waarde expressie-datum</v>
          </cell>
          <cell r="AQ78" t="str">
            <v>&lt;?&gt;</v>
          </cell>
          <cell r="AR78" t="str">
            <v>waarde werk-datum</v>
          </cell>
          <cell r="AS78">
            <v>0</v>
          </cell>
          <cell r="AT78" t="str">
            <v>procedure
[N.B. = "[Controleer juiste opbouw JOIN - expressie - expressie-datum]"]</v>
          </cell>
          <cell r="AU78" t="str">
            <v>waarde expressie-datum</v>
          </cell>
          <cell r="AV78" t="str">
            <v>&lt;?&gt;</v>
          </cell>
          <cell r="AW78" t="str">
            <v>waarde werk-datum</v>
          </cell>
          <cell r="AX78" t="str">
            <v>niet nodig</v>
          </cell>
          <cell r="AY78" t="str">
            <v>2. ja, voor technici</v>
          </cell>
        </row>
        <row r="79">
          <cell r="AL79" t="str">
            <v>LVBB2016</v>
          </cell>
          <cell r="AM79" t="str">
            <v>Voor een AKN- of JOIN-identificatie (expressie) moet deel voorafgaand aan de '@' een geldige taal zijn ('nld','eng','fry','pap','mul','und')</v>
          </cell>
          <cell r="AN79" t="str">
            <v>[Controleer juiste opbouw %1 - expressie - taal] Waarde van taal %2 binnen van %3 is niet gelijk aan een waarde binnen %4</v>
          </cell>
          <cell r="AO79" t="str">
            <v>procedure
[N.B. = "[Controleer juiste opbouw %1 - expressie - taal]"]</v>
          </cell>
          <cell r="AP79" t="str">
            <v>taal</v>
          </cell>
          <cell r="AQ79" t="str">
            <v>&lt;?&gt;</v>
          </cell>
          <cell r="AR79" t="str">
            <v>&lt;?&gt;</v>
          </cell>
          <cell r="AS79">
            <v>0</v>
          </cell>
          <cell r="AT79" t="str">
            <v>procedure
[N.B. = "[Controleer juiste opbouw %1 - expressie - taal]"]</v>
          </cell>
          <cell r="AU79" t="str">
            <v>taal</v>
          </cell>
          <cell r="AV79" t="str">
            <v>&lt;?&gt;</v>
          </cell>
          <cell r="AW79" t="str">
            <v>&lt;?&gt;</v>
          </cell>
          <cell r="AX79" t="str">
            <v>niet nodig</v>
          </cell>
          <cell r="AY79" t="str">
            <v>2. ja, voor technici</v>
          </cell>
        </row>
        <row r="80">
          <cell r="AL80" t="str">
            <v>LVBB2017</v>
          </cell>
          <cell r="AM80" t="str">
            <v>Een AKN- of JOIN-identificatie mag geen punt bevatten</v>
          </cell>
          <cell r="AN80" t="str">
            <v>[Controleer juiste opbouw %1 - expressie] Waarde %2 mag geen punt bevatten</v>
          </cell>
          <cell r="AO80" t="str">
            <v>procedure
[N.B. = "[Controleer juiste opbouw %1 - expressie] "]</v>
          </cell>
          <cell r="AP80" t="str">
            <v>waarde AKN/JOIN-Id</v>
          </cell>
          <cell r="AQ80">
            <v>0</v>
          </cell>
          <cell r="AR80">
            <v>0</v>
          </cell>
          <cell r="AS80">
            <v>0</v>
          </cell>
          <cell r="AT80" t="str">
            <v>procedure
[N.B. = "[Controleer juiste opbouw %1 - expressie] "]</v>
          </cell>
          <cell r="AU80" t="str">
            <v>waarde AKN/JOIN-Id</v>
          </cell>
          <cell r="AV80">
            <v>0</v>
          </cell>
          <cell r="AW80">
            <v>0</v>
          </cell>
          <cell r="AX80" t="str">
            <v>niet nodig</v>
          </cell>
          <cell r="AY80" t="str">
            <v>2. ja, voor technici</v>
          </cell>
        </row>
        <row r="81">
          <cell r="AL81" t="str">
            <v>LVBB2019</v>
          </cell>
          <cell r="AM81" t="str">
            <v>Een AKN- of JOIN-identificatie MOET uit 7 delen bestaan tussen eerste '/' en '@'</v>
          </cell>
          <cell r="AN81" t="str">
            <v>%1 Expressie %2 bevat geen 7 delen vooraf gegaan door een '/' gevolgd door een deel dat vooraf gaat met '@'</v>
          </cell>
          <cell r="AO81">
            <v>0</v>
          </cell>
          <cell r="AP81">
            <v>0</v>
          </cell>
          <cell r="AQ81">
            <v>0</v>
          </cell>
          <cell r="AR81">
            <v>0</v>
          </cell>
          <cell r="AS81">
            <v>0</v>
          </cell>
          <cell r="AT81">
            <v>0</v>
          </cell>
          <cell r="AU81">
            <v>0</v>
          </cell>
          <cell r="AV81">
            <v>0</v>
          </cell>
          <cell r="AW81">
            <v>0</v>
          </cell>
          <cell r="AX81" t="str">
            <v>niet nodig</v>
          </cell>
          <cell r="AY81" t="str">
            <v>2. ja, voor technici</v>
          </cell>
        </row>
        <row r="82">
          <cell r="AL82" t="str">
            <v>LVBB2020</v>
          </cell>
          <cell r="AM82" t="str">
            <v>Het zevende deel van een AKN- of JOIN-identificatie MAG ALLEEN (hoofd)letters, cijfers en scheidingstekens (_ of -) ertussen bevatten</v>
          </cell>
          <cell r="AN82" t="str">
            <v>%1 Waarde van zevende string %2 binnen %3 voldoet niet aan de reguliere expressie '[a-zA-Z0-9][a-zA-Z0-9\_\-]*'</v>
          </cell>
          <cell r="AO82">
            <v>0</v>
          </cell>
          <cell r="AP82">
            <v>0</v>
          </cell>
          <cell r="AQ82">
            <v>0</v>
          </cell>
          <cell r="AR82">
            <v>0</v>
          </cell>
          <cell r="AS82">
            <v>0</v>
          </cell>
          <cell r="AT82">
            <v>0</v>
          </cell>
          <cell r="AU82">
            <v>0</v>
          </cell>
          <cell r="AV82">
            <v>0</v>
          </cell>
          <cell r="AW82">
            <v>0</v>
          </cell>
          <cell r="AX82" t="str">
            <v>niet nodig</v>
          </cell>
          <cell r="AY82" t="str">
            <v>2. ja, voor technici</v>
          </cell>
        </row>
        <row r="83">
          <cell r="AL83" t="str">
            <v>LVBB2021</v>
          </cell>
          <cell r="AM83" t="str">
            <v>Het zevende deel van een AKN- of JOIN-identificatie MAG NIET meer dan 128 tekens bevatten</v>
          </cell>
          <cell r="AN83" t="str">
            <v>%1 Waarde van zevende string %2 binnen %3 is langer dan 128 tekens</v>
          </cell>
          <cell r="AO83">
            <v>0</v>
          </cell>
          <cell r="AP83">
            <v>0</v>
          </cell>
          <cell r="AQ83">
            <v>0</v>
          </cell>
          <cell r="AR83">
            <v>0</v>
          </cell>
          <cell r="AS83">
            <v>0</v>
          </cell>
          <cell r="AT83">
            <v>0</v>
          </cell>
          <cell r="AU83">
            <v>0</v>
          </cell>
          <cell r="AV83">
            <v>0</v>
          </cell>
          <cell r="AW83">
            <v>0</v>
          </cell>
          <cell r="AX83" t="str">
            <v>niet nodig</v>
          </cell>
          <cell r="AY83" t="str">
            <v>2. ja, voor technici</v>
          </cell>
        </row>
        <row r="84">
          <cell r="AL84" t="str">
            <v>LVBB2022</v>
          </cell>
          <cell r="AM84" t="str">
            <v>Het deel van de akn, dat volgt op 'officialGazette', MOET gelijk zijn aan de indicatie van een publicatie (stb, stcrt, trb, gmb, prb, bgr, wsb)</v>
          </cell>
          <cell r="AN84" t="str">
            <v>%1 Waarde van publicatie %2 binnen %3 is niet gelijk aan een waarde binnen %4</v>
          </cell>
          <cell r="AO84">
            <v>0</v>
          </cell>
          <cell r="AP84">
            <v>0</v>
          </cell>
          <cell r="AQ84">
            <v>0</v>
          </cell>
          <cell r="AR84">
            <v>0</v>
          </cell>
          <cell r="AS84">
            <v>0</v>
          </cell>
          <cell r="AT84">
            <v>0</v>
          </cell>
          <cell r="AU84">
            <v>0</v>
          </cell>
          <cell r="AV84">
            <v>0</v>
          </cell>
          <cell r="AW84">
            <v>0</v>
          </cell>
          <cell r="AX84" t="str">
            <v>niet nodig</v>
          </cell>
          <cell r="AY84" t="str">
            <v>2. ja, voor technici</v>
          </cell>
        </row>
        <row r="85">
          <cell r="AL85" t="str">
            <v>LVBB2501</v>
          </cell>
          <cell r="AM85" t="str">
            <v>Domeinmanifest bestaat niet</v>
          </cell>
          <cell r="AN85" t="str">
            <v>Domeinmanifest bestaat niet</v>
          </cell>
          <cell r="AO85">
            <v>0</v>
          </cell>
          <cell r="AP85">
            <v>0</v>
          </cell>
          <cell r="AQ85">
            <v>0</v>
          </cell>
          <cell r="AR85">
            <v>0</v>
          </cell>
          <cell r="AS85" t="str">
            <v>(Als ik deze fout zou krijgen zou ik niet goed weten wat er aan de hand is (?).)</v>
          </cell>
          <cell r="AT85">
            <v>0</v>
          </cell>
          <cell r="AU85">
            <v>0</v>
          </cell>
          <cell r="AV85">
            <v>0</v>
          </cell>
          <cell r="AW85">
            <v>0</v>
          </cell>
          <cell r="AX85" t="str">
            <v>niet nodig</v>
          </cell>
          <cell r="AY85" t="str">
            <v>2. ja, voor technici</v>
          </cell>
        </row>
        <row r="86">
          <cell r="AL86" t="str">
            <v>LVBB2502</v>
          </cell>
          <cell r="AM86" t="str">
            <v>Domeinmanifest moet doel hebben</v>
          </cell>
          <cell r="AN86" t="str">
            <v>Geen doel aanwezig in domein manifest</v>
          </cell>
          <cell r="AO86">
            <v>0</v>
          </cell>
          <cell r="AP86">
            <v>0</v>
          </cell>
          <cell r="AQ86">
            <v>0</v>
          </cell>
          <cell r="AR86">
            <v>0</v>
          </cell>
          <cell r="AS86" t="str">
            <v>(Als ik deze fout zou krijgen zou ik niet goed weten wat er aan de hand is (?).)</v>
          </cell>
          <cell r="AT86">
            <v>0</v>
          </cell>
          <cell r="AU86">
            <v>0</v>
          </cell>
          <cell r="AV86">
            <v>0</v>
          </cell>
          <cell r="AW86">
            <v>0</v>
          </cell>
          <cell r="AX86" t="str">
            <v>niet nodig</v>
          </cell>
          <cell r="AY86" t="str">
            <v>2. ja, voor technici</v>
          </cell>
        </row>
        <row r="87">
          <cell r="AL87" t="str">
            <v>LVBB2503</v>
          </cell>
          <cell r="AM87" t="str">
            <v>Doel in domeinmanifest moet bestaan</v>
          </cell>
          <cell r="AN87" t="str">
            <v>Doel %1 genoemd in domein manifest bestaat niet</v>
          </cell>
          <cell r="AO87">
            <v>0</v>
          </cell>
          <cell r="AP87">
            <v>0</v>
          </cell>
          <cell r="AQ87">
            <v>0</v>
          </cell>
          <cell r="AR87">
            <v>0</v>
          </cell>
          <cell r="AS87">
            <v>0</v>
          </cell>
          <cell r="AT87">
            <v>0</v>
          </cell>
          <cell r="AU87">
            <v>0</v>
          </cell>
          <cell r="AV87">
            <v>0</v>
          </cell>
          <cell r="AW87">
            <v>0</v>
          </cell>
          <cell r="AX87" t="str">
            <v>niet nodig</v>
          </cell>
          <cell r="AY87" t="str">
            <v>2. ja, voor technici</v>
          </cell>
        </row>
        <row r="88">
          <cell r="AL88" t="str">
            <v>LVBB2504</v>
          </cell>
          <cell r="AM88" t="str">
            <v>De bestanden genoemd in het domeinmanifest moeten meegeleverd zijn</v>
          </cell>
          <cell r="AN88" t="str">
            <v>Bij doel %1 zijn de volgende bestand(en) in domein manifest niet meegeleverd : %2</v>
          </cell>
          <cell r="AO88">
            <v>0</v>
          </cell>
          <cell r="AP88">
            <v>0</v>
          </cell>
          <cell r="AQ88">
            <v>0</v>
          </cell>
          <cell r="AR88">
            <v>0</v>
          </cell>
          <cell r="AS88" t="str">
            <v>(Als ik deze fout zou krijgen zou ik niet goed weten wat er aan de hand is (?).)</v>
          </cell>
          <cell r="AT88">
            <v>0</v>
          </cell>
          <cell r="AU88">
            <v>0</v>
          </cell>
          <cell r="AV88">
            <v>0</v>
          </cell>
          <cell r="AW88">
            <v>0</v>
          </cell>
          <cell r="AX88" t="str">
            <v>niet nodig</v>
          </cell>
          <cell r="AY88" t="str">
            <v>2. ja, voor technici</v>
          </cell>
        </row>
        <row r="89">
          <cell r="AL89" t="str">
            <v>LVBB2505</v>
          </cell>
          <cell r="AM89" t="str">
            <v>Het doel moet gekoppeld zijn aan regelingversies, die horen bij de regeling die in het domeinmanifest staat</v>
          </cell>
          <cell r="AN89" t="str">
            <v>Bij doel %1 hoort regeling %2 en het doel heeft versies, die bij andere regeling horen : %3</v>
          </cell>
          <cell r="AO89" t="str">
            <v>doel</v>
          </cell>
          <cell r="AP89" t="str">
            <v>rergeling</v>
          </cell>
          <cell r="AQ89" t="str">
            <v>&lt;?&gt;</v>
          </cell>
          <cell r="AR89">
            <v>0</v>
          </cell>
          <cell r="AS89">
            <v>0</v>
          </cell>
          <cell r="AT89" t="str">
            <v>doel</v>
          </cell>
          <cell r="AU89" t="str">
            <v>rergeling</v>
          </cell>
          <cell r="AV89" t="str">
            <v>&lt;?&gt;</v>
          </cell>
          <cell r="AW89">
            <v>0</v>
          </cell>
          <cell r="AX89" t="str">
            <v>niet nodig</v>
          </cell>
          <cell r="AY89" t="str">
            <v>2. ja, voor technici</v>
          </cell>
        </row>
        <row r="90">
          <cell r="AL90" t="str">
            <v/>
          </cell>
          <cell r="AM90" t="str">
            <v/>
          </cell>
          <cell r="AN90" t="str">
            <v/>
          </cell>
          <cell r="AO90">
            <v>0</v>
          </cell>
          <cell r="AP90">
            <v>0</v>
          </cell>
          <cell r="AQ90">
            <v>0</v>
          </cell>
          <cell r="AR90">
            <v>0</v>
          </cell>
          <cell r="AS90" t="str">
            <v/>
          </cell>
          <cell r="AT90">
            <v>0</v>
          </cell>
          <cell r="AU90">
            <v>0</v>
          </cell>
          <cell r="AV90">
            <v>0</v>
          </cell>
          <cell r="AW90">
            <v>0</v>
          </cell>
          <cell r="AX90" t="str">
            <v>analyse</v>
          </cell>
          <cell r="AY90" t="str">
            <v/>
          </cell>
        </row>
        <row r="91">
          <cell r="AL91" t="str">
            <v/>
          </cell>
          <cell r="AM91" t="str">
            <v/>
          </cell>
          <cell r="AN91" t="str">
            <v/>
          </cell>
          <cell r="AO91">
            <v>0</v>
          </cell>
          <cell r="AP91">
            <v>0</v>
          </cell>
          <cell r="AQ91">
            <v>0</v>
          </cell>
          <cell r="AR91">
            <v>0</v>
          </cell>
          <cell r="AS91" t="str">
            <v/>
          </cell>
          <cell r="AT91">
            <v>0</v>
          </cell>
          <cell r="AU91">
            <v>0</v>
          </cell>
          <cell r="AV91">
            <v>0</v>
          </cell>
          <cell r="AW91">
            <v>0</v>
          </cell>
          <cell r="AX91" t="str">
            <v>analyse</v>
          </cell>
          <cell r="AY91" t="str">
            <v/>
          </cell>
        </row>
        <row r="92">
          <cell r="AL92" t="str">
            <v/>
          </cell>
          <cell r="AM92" t="str">
            <v/>
          </cell>
          <cell r="AN92" t="str">
            <v/>
          </cell>
          <cell r="AO92" t="str">
            <v>doel</v>
          </cell>
          <cell r="AP92">
            <v>0</v>
          </cell>
          <cell r="AQ92">
            <v>0</v>
          </cell>
          <cell r="AR92">
            <v>0</v>
          </cell>
          <cell r="AS92" t="str">
            <v/>
          </cell>
          <cell r="AT92" t="str">
            <v>doel</v>
          </cell>
          <cell r="AU92">
            <v>0</v>
          </cell>
          <cell r="AV92">
            <v>0</v>
          </cell>
          <cell r="AW92">
            <v>0</v>
          </cell>
          <cell r="AX92" t="str">
            <v>analyse</v>
          </cell>
          <cell r="AY92" t="str">
            <v/>
          </cell>
        </row>
        <row r="93">
          <cell r="AL93" t="str">
            <v/>
          </cell>
          <cell r="AM93" t="str">
            <v/>
          </cell>
          <cell r="AN93" t="str">
            <v/>
          </cell>
          <cell r="AO93" t="str">
            <v>doel</v>
          </cell>
          <cell r="AP93" t="str">
            <v>opsomming bestanden</v>
          </cell>
          <cell r="AQ93">
            <v>0</v>
          </cell>
          <cell r="AR93">
            <v>0</v>
          </cell>
          <cell r="AS93" t="str">
            <v/>
          </cell>
          <cell r="AT93" t="str">
            <v>doel</v>
          </cell>
          <cell r="AU93" t="str">
            <v>opsomming bestanden</v>
          </cell>
          <cell r="AV93">
            <v>0</v>
          </cell>
          <cell r="AW93">
            <v>0</v>
          </cell>
          <cell r="AX93" t="str">
            <v>analyse</v>
          </cell>
          <cell r="AY93" t="str">
            <v/>
          </cell>
        </row>
        <row r="94">
          <cell r="AL94" t="str">
            <v/>
          </cell>
          <cell r="AM94" t="str">
            <v/>
          </cell>
          <cell r="AN94" t="str">
            <v/>
          </cell>
          <cell r="AO94">
            <v>0</v>
          </cell>
          <cell r="AP94">
            <v>0</v>
          </cell>
          <cell r="AQ94">
            <v>0</v>
          </cell>
          <cell r="AR94">
            <v>0</v>
          </cell>
          <cell r="AS94" t="str">
            <v/>
          </cell>
          <cell r="AT94">
            <v>0</v>
          </cell>
          <cell r="AU94">
            <v>0</v>
          </cell>
          <cell r="AV94">
            <v>0</v>
          </cell>
          <cell r="AW94">
            <v>0</v>
          </cell>
          <cell r="AX94" t="str">
            <v>analyse</v>
          </cell>
          <cell r="AY94" t="str">
            <v/>
          </cell>
        </row>
        <row r="95">
          <cell r="AL95" t="str">
            <v/>
          </cell>
          <cell r="AM95" t="str">
            <v/>
          </cell>
          <cell r="AN95" t="str">
            <v/>
          </cell>
          <cell r="AO95" t="str">
            <v>doel</v>
          </cell>
          <cell r="AP95" t="str">
            <v>opsomming bestanden</v>
          </cell>
          <cell r="AQ95">
            <v>0</v>
          </cell>
          <cell r="AR95">
            <v>0</v>
          </cell>
          <cell r="AS95" t="str">
            <v/>
          </cell>
          <cell r="AT95" t="str">
            <v>doel</v>
          </cell>
          <cell r="AU95" t="str">
            <v>opsomming bestanden</v>
          </cell>
          <cell r="AV95">
            <v>0</v>
          </cell>
          <cell r="AW95">
            <v>0</v>
          </cell>
          <cell r="AX95" t="str">
            <v>analyse</v>
          </cell>
          <cell r="AY95" t="str">
            <v/>
          </cell>
        </row>
        <row r="96">
          <cell r="AL96" t="str">
            <v>LVBB3000</v>
          </cell>
          <cell r="AM96" t="str">
            <v>De GML van een afzonderlijke locatie (binnen de GIO) MAG NIET groter zijn dan 10 MB</v>
          </cell>
          <cell r="AN96" t="str">
            <v>De GML van locatie %1 van GIO %2 is groter zijn dan %3 MB</v>
          </cell>
          <cell r="AO96">
            <v>0</v>
          </cell>
          <cell r="AP96">
            <v>0</v>
          </cell>
          <cell r="AQ96">
            <v>0</v>
          </cell>
          <cell r="AR96">
            <v>0</v>
          </cell>
          <cell r="AS96">
            <v>0</v>
          </cell>
          <cell r="AT96">
            <v>0</v>
          </cell>
          <cell r="AU96">
            <v>0</v>
          </cell>
          <cell r="AV96">
            <v>0</v>
          </cell>
          <cell r="AW96">
            <v>0</v>
          </cell>
          <cell r="AX96" t="str">
            <v>niet nodig</v>
          </cell>
          <cell r="AY96" t="str">
            <v>2. ja, voor technici</v>
          </cell>
        </row>
        <row r="97">
          <cell r="AL97" t="str">
            <v>LVBB3002</v>
          </cell>
          <cell r="AM97" t="str">
            <v>Zijn de geometrieën toegestaan volgens STOP/TP: Simple Features Profile 2 (SF2) geometrieën exclusief cirkels en bogen</v>
          </cell>
          <cell r="AN97" t="str">
            <v>Groot aantal meldingen mogelijk</v>
          </cell>
          <cell r="AO97">
            <v>0</v>
          </cell>
          <cell r="AP97">
            <v>0</v>
          </cell>
          <cell r="AQ97">
            <v>0</v>
          </cell>
          <cell r="AR97">
            <v>0</v>
          </cell>
          <cell r="AS97">
            <v>0</v>
          </cell>
          <cell r="AT97">
            <v>0</v>
          </cell>
          <cell r="AU97">
            <v>0</v>
          </cell>
          <cell r="AV97">
            <v>0</v>
          </cell>
          <cell r="AW97">
            <v>0</v>
          </cell>
          <cell r="AX97" t="str">
            <v>niet nodig</v>
          </cell>
          <cell r="AY97" t="str">
            <v>2. ja, voor technici</v>
          </cell>
        </row>
        <row r="98">
          <cell r="AL98" t="str">
            <v>LVBB3003</v>
          </cell>
          <cell r="AM98" t="str">
            <v>Controleer of srsName (coördinatensysteem) is opgegeven voor de geometrieën. (dimension ook)</v>
          </cell>
          <cell r="AN98" t="str">
            <v>[Controleer gml element heeft srsName] Binnen Geometrie met id %1 is er geen srsName opgegeven voor de reeks(en) :%2
 of:
 [Controleer gml element heeft juiste srsDimension] Binnen Geometrie met id %1  is er een srsDimension ongelijk aan 2 opgegeven voor de reeks(en) : %2</v>
          </cell>
          <cell r="AO98" t="str">
            <v>geo-id</v>
          </cell>
          <cell r="AP98" t="str">
            <v>&lt;?&gt;</v>
          </cell>
          <cell r="AQ98">
            <v>0</v>
          </cell>
          <cell r="AR98">
            <v>0</v>
          </cell>
          <cell r="AS98">
            <v>0</v>
          </cell>
          <cell r="AT98" t="str">
            <v>geo-id</v>
          </cell>
          <cell r="AU98" t="str">
            <v>&lt;?&gt;</v>
          </cell>
          <cell r="AV98">
            <v>0</v>
          </cell>
          <cell r="AW98">
            <v>0</v>
          </cell>
          <cell r="AX98" t="str">
            <v>niet nodig</v>
          </cell>
          <cell r="AY98" t="str">
            <v>2. ja, voor technici</v>
          </cell>
        </row>
        <row r="99">
          <cell r="AL99" t="str">
            <v>LVBB3004</v>
          </cell>
          <cell r="AM99" t="str">
            <v>Kan MarkLogic de gml opslaan?</v>
          </cell>
          <cell r="AN99" t="str">
            <v>Verschillende meldingen o.a. Aantal punten is oneven in gml element met gml:id %1</v>
          </cell>
          <cell r="AO99">
            <v>0</v>
          </cell>
          <cell r="AP99">
            <v>0</v>
          </cell>
          <cell r="AQ99">
            <v>0</v>
          </cell>
          <cell r="AR99">
            <v>0</v>
          </cell>
          <cell r="AS99">
            <v>0</v>
          </cell>
          <cell r="AT99">
            <v>0</v>
          </cell>
          <cell r="AU99">
            <v>0</v>
          </cell>
          <cell r="AV99">
            <v>0</v>
          </cell>
          <cell r="AW99">
            <v>0</v>
          </cell>
          <cell r="AX99" t="str">
            <v>niet nodig</v>
          </cell>
          <cell r="AY99" t="str">
            <v>2. ja, voor technici</v>
          </cell>
        </row>
        <row r="100">
          <cell r="AL100" t="str">
            <v>LVBB3008</v>
          </cell>
          <cell r="AM100" t="str">
            <v>Klopt de meegeleverde hash met de zelf berekende hash voor informatie-objecten</v>
          </cell>
          <cell r="AN100" t="str">
            <v>Binnen bestand met versie informatie %1 heeft gerelateerd bestand %2 een foute hash</v>
          </cell>
          <cell r="AO100">
            <v>0</v>
          </cell>
          <cell r="AP100">
            <v>0</v>
          </cell>
          <cell r="AQ100">
            <v>0</v>
          </cell>
          <cell r="AR100">
            <v>0</v>
          </cell>
          <cell r="AS100">
            <v>0</v>
          </cell>
          <cell r="AT100">
            <v>0</v>
          </cell>
          <cell r="AU100">
            <v>0</v>
          </cell>
          <cell r="AV100">
            <v>0</v>
          </cell>
          <cell r="AW100">
            <v>0</v>
          </cell>
          <cell r="AX100" t="str">
            <v>niet nodig</v>
          </cell>
          <cell r="AY100" t="str">
            <v>2. ja, voor technici</v>
          </cell>
        </row>
        <row r="101">
          <cell r="AL101" t="str">
            <v>LVBB3009</v>
          </cell>
          <cell r="AM101" t="str">
            <v>Valideert het gml document tegen het schema</v>
          </cell>
          <cell r="AN101" t="str">
            <v>Fouten in schema bij Geometrie</v>
          </cell>
          <cell r="AO101">
            <v>0</v>
          </cell>
          <cell r="AP101">
            <v>0</v>
          </cell>
          <cell r="AQ101">
            <v>0</v>
          </cell>
          <cell r="AR101">
            <v>0</v>
          </cell>
          <cell r="AS101">
            <v>0</v>
          </cell>
          <cell r="AT101">
            <v>0</v>
          </cell>
          <cell r="AU101">
            <v>0</v>
          </cell>
          <cell r="AV101">
            <v>0</v>
          </cell>
          <cell r="AW101">
            <v>0</v>
          </cell>
          <cell r="AX101" t="str">
            <v>niet nodig</v>
          </cell>
          <cell r="AY101" t="str">
            <v>2. ja, voor technici</v>
          </cell>
        </row>
        <row r="102">
          <cell r="AL102" t="str">
            <v>LVBB3010</v>
          </cell>
          <cell r="AM102" t="str">
            <v>als de geo:id van twee geometrieen identiek is, dan moet de geometrie zelf ook identiek zijn.</v>
          </cell>
          <cell r="AN102" t="str">
            <v>Fouten in schema bij BasisGeometrie</v>
          </cell>
          <cell r="AO102">
            <v>0</v>
          </cell>
          <cell r="AP102">
            <v>0</v>
          </cell>
          <cell r="AQ102">
            <v>0</v>
          </cell>
          <cell r="AR102">
            <v>0</v>
          </cell>
          <cell r="AS102">
            <v>0</v>
          </cell>
          <cell r="AT102">
            <v>0</v>
          </cell>
          <cell r="AU102">
            <v>0</v>
          </cell>
          <cell r="AV102">
            <v>0</v>
          </cell>
          <cell r="AW102">
            <v>0</v>
          </cell>
          <cell r="AX102" t="str">
            <v>niet nodig</v>
          </cell>
          <cell r="AY102" t="str">
            <v>2. ja, voor technici</v>
          </cell>
        </row>
        <row r="103">
          <cell r="AL103" t="str">
            <v>LVBB3011</v>
          </cell>
          <cell r="AM103" t="str">
            <v>Elk GML-element MOET een even aantal punten bevatten</v>
          </cell>
          <cell r="AN103" t="str">
            <v>Aantal punten is oneven in gml element met gml:id %1</v>
          </cell>
          <cell r="AO103" t="str">
            <v>geo-id</v>
          </cell>
          <cell r="AP103">
            <v>0</v>
          </cell>
          <cell r="AQ103">
            <v>0</v>
          </cell>
          <cell r="AR103">
            <v>0</v>
          </cell>
          <cell r="AS103" t="str">
            <v>Er is een coördinaat dat niet compleet is, er zijn incomplete coördinaatparen bij GML:id %1.</v>
          </cell>
          <cell r="AT103" t="str">
            <v>geo-id</v>
          </cell>
          <cell r="AU103">
            <v>0</v>
          </cell>
          <cell r="AV103">
            <v>0</v>
          </cell>
          <cell r="AW103">
            <v>0</v>
          </cell>
          <cell r="AX103" t="str">
            <v>US141701</v>
          </cell>
          <cell r="AY103" t="str">
            <v>9. verbetervoorstel</v>
          </cell>
        </row>
        <row r="104">
          <cell r="AL104" t="str">
            <v>LVBB3012</v>
          </cell>
          <cell r="AM104" t="str">
            <v>Elk GML-element MOET een ingevulde &lt;gml:posList&gt; bevatten</v>
          </cell>
          <cell r="AN104" t="str">
            <v>[Controleer gml element heeft content] Lege gml:posList in gml met gml:id %1</v>
          </cell>
          <cell r="AO104">
            <v>0</v>
          </cell>
          <cell r="AP104">
            <v>0</v>
          </cell>
          <cell r="AQ104">
            <v>0</v>
          </cell>
          <cell r="AR104">
            <v>0</v>
          </cell>
          <cell r="AS104">
            <v>0</v>
          </cell>
          <cell r="AT104">
            <v>0</v>
          </cell>
          <cell r="AU104">
            <v>0</v>
          </cell>
          <cell r="AV104">
            <v>0</v>
          </cell>
          <cell r="AW104">
            <v>0</v>
          </cell>
          <cell r="AX104" t="str">
            <v>niet nodig</v>
          </cell>
          <cell r="AY104" t="str">
            <v>2. ja, voor technici</v>
          </cell>
        </row>
        <row r="105">
          <cell r="AL105" t="str">
            <v/>
          </cell>
          <cell r="AM105" t="str">
            <v/>
          </cell>
          <cell r="AN105" t="str">
            <v/>
          </cell>
          <cell r="AO105">
            <v>0</v>
          </cell>
          <cell r="AP105">
            <v>0</v>
          </cell>
          <cell r="AQ105">
            <v>0</v>
          </cell>
          <cell r="AR105">
            <v>0</v>
          </cell>
          <cell r="AS105" t="str">
            <v/>
          </cell>
          <cell r="AT105">
            <v>0</v>
          </cell>
          <cell r="AU105">
            <v>0</v>
          </cell>
          <cell r="AV105">
            <v>0</v>
          </cell>
          <cell r="AW105">
            <v>0</v>
          </cell>
          <cell r="AX105" t="str">
            <v>analyse</v>
          </cell>
          <cell r="AY105" t="str">
            <v/>
          </cell>
        </row>
        <row r="106">
          <cell r="AL106" t="str">
            <v/>
          </cell>
          <cell r="AM106" t="str">
            <v/>
          </cell>
          <cell r="AN106" t="str">
            <v/>
          </cell>
          <cell r="AO106">
            <v>0</v>
          </cell>
          <cell r="AP106">
            <v>0</v>
          </cell>
          <cell r="AQ106">
            <v>0</v>
          </cell>
          <cell r="AR106">
            <v>0</v>
          </cell>
          <cell r="AS106" t="str">
            <v/>
          </cell>
          <cell r="AT106">
            <v>0</v>
          </cell>
          <cell r="AU106">
            <v>0</v>
          </cell>
          <cell r="AV106">
            <v>0</v>
          </cell>
          <cell r="AW106">
            <v>0</v>
          </cell>
          <cell r="AX106" t="str">
            <v>analyse</v>
          </cell>
          <cell r="AY106" t="str">
            <v/>
          </cell>
        </row>
        <row r="107">
          <cell r="AL107" t="str">
            <v/>
          </cell>
          <cell r="AM107" t="str">
            <v/>
          </cell>
          <cell r="AN107" t="str">
            <v/>
          </cell>
          <cell r="AO107">
            <v>0</v>
          </cell>
          <cell r="AP107">
            <v>0</v>
          </cell>
          <cell r="AQ107">
            <v>0</v>
          </cell>
          <cell r="AR107">
            <v>0</v>
          </cell>
          <cell r="AS107" t="str">
            <v/>
          </cell>
          <cell r="AT107">
            <v>0</v>
          </cell>
          <cell r="AU107">
            <v>0</v>
          </cell>
          <cell r="AV107">
            <v>0</v>
          </cell>
          <cell r="AW107">
            <v>0</v>
          </cell>
          <cell r="AX107" t="str">
            <v>analyse</v>
          </cell>
          <cell r="AY107" t="str">
            <v/>
          </cell>
        </row>
        <row r="108">
          <cell r="AL108" t="str">
            <v>LVBB3501</v>
          </cell>
          <cell r="AM108" t="str">
            <v>Valideert het document tegen de versie-informatie bij het io schema?</v>
          </cell>
          <cell r="AN108" t="str">
            <v>Fouten in schema bij AanleveringIO</v>
          </cell>
          <cell r="AO108">
            <v>0</v>
          </cell>
          <cell r="AP108">
            <v>0</v>
          </cell>
          <cell r="AQ108">
            <v>0</v>
          </cell>
          <cell r="AR108">
            <v>0</v>
          </cell>
          <cell r="AS108">
            <v>0</v>
          </cell>
          <cell r="AT108">
            <v>0</v>
          </cell>
          <cell r="AU108">
            <v>0</v>
          </cell>
          <cell r="AV108">
            <v>0</v>
          </cell>
          <cell r="AW108">
            <v>0</v>
          </cell>
          <cell r="AX108" t="str">
            <v>niet nodig</v>
          </cell>
          <cell r="AY108" t="str">
            <v>2. ja, voor technici</v>
          </cell>
        </row>
        <row r="109">
          <cell r="AL109" t="str">
            <v>LVBB3502</v>
          </cell>
          <cell r="AM109" t="str">
            <v>Het derde deel van de JOIN identificatie van een InformatieObject moet gelijk zijn aan pubdata</v>
          </cell>
          <cell r="AN109" t="str">
            <v>[AanleveringInformatieObject - Controles JOIN aanvullend] Waarde van collectie %1 binnen %2 is niet gelijk aan waarde binnen 'pubdata'</v>
          </cell>
          <cell r="AO109" t="str">
            <v>waarde van collectie</v>
          </cell>
          <cell r="AP109" t="str">
            <v>&lt;?&gt;</v>
          </cell>
          <cell r="AQ109" t="str">
            <v>"pubdata"</v>
          </cell>
          <cell r="AR109">
            <v>0</v>
          </cell>
          <cell r="AS109">
            <v>0</v>
          </cell>
          <cell r="AT109" t="str">
            <v>waarde van collectie</v>
          </cell>
          <cell r="AU109" t="str">
            <v>&lt;?&gt;</v>
          </cell>
          <cell r="AV109" t="str">
            <v>"pubdata"</v>
          </cell>
          <cell r="AW109">
            <v>0</v>
          </cell>
          <cell r="AX109" t="str">
            <v>niet nodig</v>
          </cell>
          <cell r="AY109" t="str">
            <v>2. ja, voor technici</v>
          </cell>
        </row>
        <row r="110">
          <cell r="AL110" t="str">
            <v>LVBB3504</v>
          </cell>
          <cell r="AM110" t="str">
            <v>Alle informatie-objecten genoemd in de BesluitMetadata van het besluit moeten meegeleverd zijn</v>
          </cell>
          <cell r="AN110" t="str">
            <v>io(s) niet aanwezig in aanlevering, wel in besluit (%1)</v>
          </cell>
          <cell r="AO110" t="str">
            <v>"besluit"</v>
          </cell>
          <cell r="AP110" t="str">
            <v>id van besluit</v>
          </cell>
          <cell r="AQ110">
            <v>0</v>
          </cell>
          <cell r="AR110">
            <v>0</v>
          </cell>
          <cell r="AS110" t="str">
            <v>Het informatieobject (%1) is niet aangeleverd, maar staat wel in de lijst met informatieobjectRefs bij de BesluitMetadata.</v>
          </cell>
          <cell r="AT110" t="str">
            <v>idIO</v>
          </cell>
          <cell r="AU110" t="str">
            <v>[n.v.t.]</v>
          </cell>
          <cell r="AV110">
            <v>0</v>
          </cell>
          <cell r="AW110">
            <v>0</v>
          </cell>
          <cell r="AX110" t="str">
            <v>US141701</v>
          </cell>
          <cell r="AY110" t="str">
            <v>9. verbetervoorstel</v>
          </cell>
        </row>
        <row r="111">
          <cell r="AL111" t="str">
            <v/>
          </cell>
          <cell r="AM111" t="str">
            <v/>
          </cell>
          <cell r="AN111" t="str">
            <v/>
          </cell>
          <cell r="AO111">
            <v>0</v>
          </cell>
          <cell r="AP111">
            <v>0</v>
          </cell>
          <cell r="AQ111">
            <v>0</v>
          </cell>
          <cell r="AR111">
            <v>0</v>
          </cell>
          <cell r="AS111" t="str">
            <v/>
          </cell>
          <cell r="AT111">
            <v>0</v>
          </cell>
          <cell r="AU111">
            <v>0</v>
          </cell>
          <cell r="AV111">
            <v>0</v>
          </cell>
          <cell r="AW111">
            <v>0</v>
          </cell>
          <cell r="AX111" t="str">
            <v>analyse</v>
          </cell>
          <cell r="AY111" t="str">
            <v/>
          </cell>
        </row>
        <row r="112">
          <cell r="AL112" t="str">
            <v>LVBB3506</v>
          </cell>
          <cell r="AM112" t="str">
            <v>GML bestand genoemd in IO is niet meegeleverd</v>
          </cell>
          <cell r="AN112" t="str">
            <v>Bestand met naam %3 niet meegeleverd bij oin : %1 en id-levering : %2</v>
          </cell>
          <cell r="AO112">
            <v>0</v>
          </cell>
          <cell r="AP112">
            <v>0</v>
          </cell>
          <cell r="AQ112">
            <v>0</v>
          </cell>
          <cell r="AR112">
            <v>0</v>
          </cell>
          <cell r="AS112">
            <v>0</v>
          </cell>
          <cell r="AT112">
            <v>0</v>
          </cell>
          <cell r="AU112">
            <v>0</v>
          </cell>
          <cell r="AV112">
            <v>0</v>
          </cell>
          <cell r="AW112">
            <v>0</v>
          </cell>
          <cell r="AX112" t="str">
            <v>niet nodig</v>
          </cell>
          <cell r="AY112" t="str">
            <v>2. ja, voor technici</v>
          </cell>
        </row>
        <row r="113">
          <cell r="AL113" t="str">
            <v>LVBB3507</v>
          </cell>
          <cell r="AM113" t="str">
            <v xml:space="preserve">Het content-type van de het meegeleverd bestand bij de IO is 'application/pdf' of 'application/gml+xml' </v>
          </cell>
          <cell r="AN113" t="str">
            <v>Informatie-object %1 heeft bestand %2 met onjuist content-type %3</v>
          </cell>
          <cell r="AO113">
            <v>0</v>
          </cell>
          <cell r="AP113">
            <v>0</v>
          </cell>
          <cell r="AQ113">
            <v>0</v>
          </cell>
          <cell r="AR113">
            <v>0</v>
          </cell>
          <cell r="AS113">
            <v>0</v>
          </cell>
          <cell r="AT113">
            <v>0</v>
          </cell>
          <cell r="AU113">
            <v>0</v>
          </cell>
          <cell r="AV113">
            <v>0</v>
          </cell>
          <cell r="AW113">
            <v>0</v>
          </cell>
          <cell r="AX113" t="str">
            <v>niet nodig</v>
          </cell>
          <cell r="AY113" t="str">
            <v>2. ja, voor technici</v>
          </cell>
        </row>
        <row r="114">
          <cell r="AL114" t="str">
            <v>LVBB3508</v>
          </cell>
          <cell r="AM114" t="str">
            <v>De aangeleverde IO's mogen niet bestaan</v>
          </cell>
          <cell r="AN114" t="str">
            <v>Informatie-object %1 bestaat al</v>
          </cell>
          <cell r="AO114">
            <v>0</v>
          </cell>
          <cell r="AP114">
            <v>0</v>
          </cell>
          <cell r="AQ114">
            <v>0</v>
          </cell>
          <cell r="AR114">
            <v>0</v>
          </cell>
          <cell r="AS114">
            <v>0</v>
          </cell>
          <cell r="AT114">
            <v>0</v>
          </cell>
          <cell r="AU114">
            <v>0</v>
          </cell>
          <cell r="AV114">
            <v>0</v>
          </cell>
          <cell r="AW114">
            <v>0</v>
          </cell>
          <cell r="AX114" t="str">
            <v>niet nodig</v>
          </cell>
          <cell r="AY114" t="str">
            <v>2. ja, voor technici</v>
          </cell>
        </row>
        <row r="115">
          <cell r="AL115" t="str">
            <v>LVBB3509</v>
          </cell>
          <cell r="AM115" t="str">
            <v>Alle aanleverde io(s) moeten voorkomen in het besluit</v>
          </cell>
          <cell r="AN115" t="str">
            <v>io(s) wel aanwezig in aanlevering, niet in %1 (%2)</v>
          </cell>
          <cell r="AO115" t="str">
            <v>idIO</v>
          </cell>
          <cell r="AP115">
            <v>0</v>
          </cell>
          <cell r="AQ115">
            <v>0</v>
          </cell>
          <cell r="AR115">
            <v>0</v>
          </cell>
          <cell r="AS115" t="str">
            <v>Het geleverde informatieobject (%1) is niet aanwezig in de lijst met informatieobjectRefs bij de BesluitMetadata.</v>
          </cell>
          <cell r="AT115" t="str">
            <v>idIO</v>
          </cell>
          <cell r="AU115">
            <v>0</v>
          </cell>
          <cell r="AV115">
            <v>0</v>
          </cell>
          <cell r="AW115">
            <v>0</v>
          </cell>
          <cell r="AX115" t="str">
            <v>US141701</v>
          </cell>
          <cell r="AY115" t="str">
            <v>9. verbetervoorstel</v>
          </cell>
        </row>
        <row r="116">
          <cell r="AL116" t="str">
            <v>LVBB3510</v>
          </cell>
          <cell r="AM116" t="str">
            <v>Geboorteregeling in een informatie-object moet voorkomen als regeling in het besluit</v>
          </cell>
          <cell r="AN116" t="str">
            <v>Geboorteregeling %1 in informatie-object %2 komt niet voor als regeling in het besluit</v>
          </cell>
          <cell r="AO116">
            <v>0</v>
          </cell>
          <cell r="AP116">
            <v>0</v>
          </cell>
          <cell r="AQ116">
            <v>0</v>
          </cell>
          <cell r="AR116">
            <v>0</v>
          </cell>
          <cell r="AS116">
            <v>0</v>
          </cell>
          <cell r="AT116">
            <v>0</v>
          </cell>
          <cell r="AU116">
            <v>0</v>
          </cell>
          <cell r="AV116">
            <v>0</v>
          </cell>
          <cell r="AW116">
            <v>0</v>
          </cell>
          <cell r="AX116" t="str">
            <v>niet nodig</v>
          </cell>
          <cell r="AY116" t="str">
            <v>2. ja, voor technici</v>
          </cell>
        </row>
        <row r="117">
          <cell r="AL117" t="str">
            <v>LVBB3511</v>
          </cell>
          <cell r="AM117" t="str">
            <v>Werk van join-id in informatie-object moet gelijk zijn aan die in bijbehorend GML-bestand</v>
          </cell>
          <cell r="AN117" t="str">
            <v>Werk van join-id in informatie-object %1 is niet gelijk aan dat in gml %2</v>
          </cell>
          <cell r="AO117">
            <v>0</v>
          </cell>
          <cell r="AP117">
            <v>0</v>
          </cell>
          <cell r="AQ117">
            <v>0</v>
          </cell>
          <cell r="AR117">
            <v>0</v>
          </cell>
          <cell r="AS117">
            <v>0</v>
          </cell>
          <cell r="AT117">
            <v>0</v>
          </cell>
          <cell r="AU117">
            <v>0</v>
          </cell>
          <cell r="AV117">
            <v>0</v>
          </cell>
          <cell r="AW117">
            <v>0</v>
          </cell>
          <cell r="AX117" t="str">
            <v>niet nodig</v>
          </cell>
          <cell r="AY117" t="str">
            <v>2. ja, voor technici</v>
          </cell>
        </row>
        <row r="118">
          <cell r="AL118" t="str">
            <v>LVBB3512</v>
          </cell>
          <cell r="AM118" t="str">
            <v>Join-id in informatie-object moet gelijk zijn aan die in bijbehorend GML-bestand</v>
          </cell>
          <cell r="AN118" t="str">
            <v>Join-id in informatie-object %1 is niet gelijk aan dat in gml %2</v>
          </cell>
          <cell r="AO118">
            <v>0</v>
          </cell>
          <cell r="AP118">
            <v>0</v>
          </cell>
          <cell r="AQ118">
            <v>0</v>
          </cell>
          <cell r="AR118">
            <v>0</v>
          </cell>
          <cell r="AS118">
            <v>0</v>
          </cell>
          <cell r="AT118">
            <v>0</v>
          </cell>
          <cell r="AU118">
            <v>0</v>
          </cell>
          <cell r="AV118">
            <v>0</v>
          </cell>
          <cell r="AW118">
            <v>0</v>
          </cell>
          <cell r="AX118" t="str">
            <v>niet nodig</v>
          </cell>
          <cell r="AY118" t="str">
            <v>2. ja, voor technici</v>
          </cell>
        </row>
        <row r="119">
          <cell r="AL119" t="str">
            <v>LVBB3513</v>
          </cell>
          <cell r="AM119" t="str">
            <v>InformatieObjectMetadata MOET aanwezig zijn in het aangeleverde informatie-object, INDIEN een informatie-object betrekking heeft op een nieuw werk</v>
          </cell>
          <cell r="AN119" t="str">
            <v>Geen metadata op werk-nivo bekend voor nieuw informatie-object %1</v>
          </cell>
          <cell r="AO119" t="str">
            <v>idIO</v>
          </cell>
          <cell r="AP119">
            <v>0</v>
          </cell>
          <cell r="AQ119">
            <v>0</v>
          </cell>
          <cell r="AR119">
            <v>0</v>
          </cell>
          <cell r="AS119" t="str">
            <v>Bij informatieobject %1 moet InformatieObjectMetadata bekend zijn.</v>
          </cell>
          <cell r="AT119" t="str">
            <v>idIO</v>
          </cell>
          <cell r="AU119">
            <v>0</v>
          </cell>
          <cell r="AV119">
            <v>0</v>
          </cell>
          <cell r="AW119">
            <v>0</v>
          </cell>
          <cell r="AX119" t="str">
            <v>US141701</v>
          </cell>
          <cell r="AY119" t="str">
            <v>9. verbetervoorstel</v>
          </cell>
        </row>
        <row r="120">
          <cell r="AL120" t="str">
            <v>LVBB3514</v>
          </cell>
          <cell r="AM120" t="str">
            <v>Alle InformatieObjecten, waaraan gerefereerd wordt in deze aanlevering, MOETEN meegeleverd zijn of in de LVBB-database (CDS) opgeslagen zijn voordat verdere verwerking kan plaatsvinden</v>
          </cell>
          <cell r="AN120" t="str">
            <v>io(s) niet aanwezig in CDS, wel in [soort levering] %1 ([IO-referentie] %2)</v>
          </cell>
          <cell r="AO120" t="str">
            <v>soort levering</v>
          </cell>
          <cell r="AP120" t="str">
            <v>IO-referentie</v>
          </cell>
          <cell r="AQ120">
            <v>0</v>
          </cell>
          <cell r="AR120">
            <v>0</v>
          </cell>
          <cell r="AS120" t="str">
            <v>Informatieobject niet aanwezig in LVBB-database noch in aanlevering, maar er wordt wel naar verwezen in [soort levering] %1 met de volgende referentie: ([IO-referentie] %2)</v>
          </cell>
          <cell r="AT120" t="str">
            <v>soort levering</v>
          </cell>
          <cell r="AU120" t="str">
            <v>IO-referentie</v>
          </cell>
          <cell r="AV120">
            <v>0</v>
          </cell>
          <cell r="AW120">
            <v>0</v>
          </cell>
          <cell r="AX120" t="str">
            <v>US141701</v>
          </cell>
          <cell r="AY120" t="str">
            <v>9. verbetervoorstel</v>
          </cell>
        </row>
        <row r="121">
          <cell r="AL121" t="str">
            <v>LVBB3515</v>
          </cell>
          <cell r="AM121" t="str">
            <v>De informatieobjectversie (expressie-nivo), waarnaar de JOIN-identificatie in 'wasID' verwijst, MOET tot hetzelfde informatieobject (work-nivo) horen</v>
          </cell>
          <cell r="AN121" t="str">
            <v>Join-id %1 heeft een gml bestand %2 met een wasId %3 maar het is geen mutatie</v>
          </cell>
          <cell r="AO121">
            <v>0</v>
          </cell>
          <cell r="AP121">
            <v>0</v>
          </cell>
          <cell r="AQ121">
            <v>0</v>
          </cell>
          <cell r="AR121">
            <v>0</v>
          </cell>
          <cell r="AS121">
            <v>0</v>
          </cell>
          <cell r="AT121">
            <v>0</v>
          </cell>
          <cell r="AU121">
            <v>0</v>
          </cell>
          <cell r="AV121">
            <v>0</v>
          </cell>
          <cell r="AW121">
            <v>0</v>
          </cell>
          <cell r="AX121" t="str">
            <v>niet nodig</v>
          </cell>
          <cell r="AY121" t="str">
            <v>2. ja, voor technici</v>
          </cell>
        </row>
        <row r="122">
          <cell r="AL122" t="str">
            <v>LVBB3516</v>
          </cell>
          <cell r="AM122" t="str">
            <v>De informatieobjectversie (expressie-nivo), waarnaar de JOIN-identificatie in 'wasID' verwijst, MOET van hetzelfde informatieobject (work-nivo) de (enige) informatieobjectversie zijn, waarbij de einddatum (nog) onbekend is</v>
          </cell>
          <cell r="AN122" t="str">
            <v>Join-id %1 heeft een gml bestand %2 met een wasId %3 maar die is ongelijk aan basis voor de mutatie : %4</v>
          </cell>
          <cell r="AO122">
            <v>0</v>
          </cell>
          <cell r="AP122">
            <v>0</v>
          </cell>
          <cell r="AQ122">
            <v>0</v>
          </cell>
          <cell r="AR122">
            <v>0</v>
          </cell>
          <cell r="AS122" t="str">
            <v>Besproken, begrijp het nu beter</v>
          </cell>
          <cell r="AT122">
            <v>0</v>
          </cell>
          <cell r="AU122">
            <v>0</v>
          </cell>
          <cell r="AV122">
            <v>0</v>
          </cell>
          <cell r="AW122">
            <v>0</v>
          </cell>
          <cell r="AX122" t="str">
            <v>niet nodig</v>
          </cell>
          <cell r="AY122" t="str">
            <v>2. ja, voor technici</v>
          </cell>
        </row>
        <row r="123">
          <cell r="AL123" t="str">
            <v/>
          </cell>
          <cell r="AM123" t="str">
            <v/>
          </cell>
          <cell r="AN123" t="str">
            <v/>
          </cell>
          <cell r="AO123" t="str">
            <v>"besluit" of "consolidatie"</v>
          </cell>
          <cell r="AP123" t="str">
            <v>join-id</v>
          </cell>
          <cell r="AQ123">
            <v>0</v>
          </cell>
          <cell r="AR123">
            <v>0</v>
          </cell>
          <cell r="AS123" t="str">
            <v/>
          </cell>
          <cell r="AT123" t="str">
            <v>"besluit" of "consolidatie"</v>
          </cell>
          <cell r="AU123" t="str">
            <v>join-id</v>
          </cell>
          <cell r="AV123">
            <v>0</v>
          </cell>
          <cell r="AW123">
            <v>0</v>
          </cell>
          <cell r="AX123" t="str">
            <v>analyse</v>
          </cell>
          <cell r="AY123" t="str">
            <v/>
          </cell>
        </row>
        <row r="124">
          <cell r="AL124" t="str">
            <v>LVBB3900</v>
          </cell>
          <cell r="AM124" t="str">
            <v>Van alle aanleveringen MOET de Expressie-id van een Informatie Object uniek zijn</v>
          </cell>
          <cell r="AN124" t="str">
            <v>De aanlevering met OIN %1 en LeveringId Id %2 bevat een Informatie Object met Expressie-id %3, die al aanwezig is</v>
          </cell>
          <cell r="AO124">
            <v>0</v>
          </cell>
          <cell r="AP124">
            <v>0</v>
          </cell>
          <cell r="AQ124">
            <v>0</v>
          </cell>
          <cell r="AR124">
            <v>0</v>
          </cell>
          <cell r="AS124">
            <v>0</v>
          </cell>
          <cell r="AT124">
            <v>0</v>
          </cell>
          <cell r="AU124">
            <v>0</v>
          </cell>
          <cell r="AV124">
            <v>0</v>
          </cell>
          <cell r="AW124">
            <v>0</v>
          </cell>
          <cell r="AX124" t="str">
            <v>niet nodig</v>
          </cell>
          <cell r="AY124" t="str">
            <v>2. ja, voor technici</v>
          </cell>
        </row>
        <row r="125">
          <cell r="AL125" t="str">
            <v>LVBB3901</v>
          </cell>
          <cell r="AM125" t="str">
            <v>Van alle aanleveringen MOET de Werk-id van een Informatie Object uniek zijn</v>
          </cell>
          <cell r="AN125" t="str">
            <v>De aanlevering met OIN %1 en LeveringId %2 bevat een Informatie Object met Werk-id %3, die al aanwezig is</v>
          </cell>
          <cell r="AO125">
            <v>0</v>
          </cell>
          <cell r="AP125">
            <v>0</v>
          </cell>
          <cell r="AQ125">
            <v>0</v>
          </cell>
          <cell r="AR125">
            <v>0</v>
          </cell>
          <cell r="AS125">
            <v>0</v>
          </cell>
          <cell r="AT125">
            <v>0</v>
          </cell>
          <cell r="AU125">
            <v>0</v>
          </cell>
          <cell r="AV125">
            <v>0</v>
          </cell>
          <cell r="AW125">
            <v>0</v>
          </cell>
          <cell r="AX125" t="str">
            <v>niet nodig</v>
          </cell>
          <cell r="AY125" t="str">
            <v>1. ja, voor iedereen</v>
          </cell>
        </row>
        <row r="126">
          <cell r="AL126" t="str">
            <v>LVBB4001</v>
          </cell>
          <cell r="AM126" t="str">
            <v>Is het AKN ID van het werk dat het BG aan Besluit heeft toegekend uniek?</v>
          </cell>
          <cell r="AN126" t="str">
            <v>De aangeleverde AKN bestaat al : %1, publicatie niet mogelijk</v>
          </cell>
          <cell r="AO126">
            <v>0</v>
          </cell>
          <cell r="AP126">
            <v>0</v>
          </cell>
          <cell r="AQ126">
            <v>0</v>
          </cell>
          <cell r="AR126">
            <v>0</v>
          </cell>
          <cell r="AS126">
            <v>0</v>
          </cell>
          <cell r="AT126">
            <v>0</v>
          </cell>
          <cell r="AU126">
            <v>0</v>
          </cell>
          <cell r="AV126">
            <v>0</v>
          </cell>
          <cell r="AW126">
            <v>0</v>
          </cell>
          <cell r="AX126" t="str">
            <v>niet nodig</v>
          </cell>
          <cell r="AY126" t="str">
            <v>2. ja, voor technici</v>
          </cell>
        </row>
        <row r="127">
          <cell r="AL127" t="str">
            <v>LVBB4002</v>
          </cell>
          <cell r="AM127" t="str">
            <v>Elk WijzigLid / WijzigBijlage moet een verwijzing hebben naar een WijzigBijlage en omgekeerd</v>
          </cell>
          <cell r="AN127" t="str">
            <v>[AanleveringBesluit - Controleer WijzigArtikel / WijzigLid] WijzigArtikel of WijzigLid met wId %1 verwijst naar een WijzigBijlage met eId %2 welke niet voorkomt
OF:
[AanleveringBesluit - Controleer WijzigBijlage] WijzigBijlage met eId %1 heeft geen relatie tot een WijzigArtikel of WijzigLid
OF:
Geen WijzigBijlage aanwezig voor oin : %1 en id-levering : %2 en WijzigArtikel / WijzigLid met wId : %3
OF:
Wijzig-Artikel met wId %3 heeft geen verwijzing naar WijzigBijlage, kan niet verwerkt worden bij oin : %1 en id-levering : %2</v>
          </cell>
          <cell r="AO127">
            <v>0</v>
          </cell>
          <cell r="AP127">
            <v>0</v>
          </cell>
          <cell r="AQ127">
            <v>0</v>
          </cell>
          <cell r="AR127">
            <v>0</v>
          </cell>
          <cell r="AS127">
            <v>0</v>
          </cell>
          <cell r="AT127">
            <v>0</v>
          </cell>
          <cell r="AU127">
            <v>0</v>
          </cell>
          <cell r="AV127">
            <v>0</v>
          </cell>
          <cell r="AW127">
            <v>0</v>
          </cell>
          <cell r="AX127" t="str">
            <v>niet nodig</v>
          </cell>
          <cell r="AY127" t="str">
            <v>2. ja, voor technici</v>
          </cell>
        </row>
        <row r="128">
          <cell r="AL128" t="str">
            <v>LVBB4005</v>
          </cell>
          <cell r="AM128" t="str">
            <v>De AKN door het bevoegd gezag aangeleverde regeling moet als derde veld 'act' hebben</v>
          </cell>
          <cell r="AN128" t="str">
            <v>[Manifest-OW - Controleer WorkIDRegeling] Waarde van type %1 binnen %2 is niet gelijk aan 'act'%3</v>
          </cell>
          <cell r="AO128">
            <v>0</v>
          </cell>
          <cell r="AP128">
            <v>0</v>
          </cell>
          <cell r="AQ128">
            <v>0</v>
          </cell>
          <cell r="AR128">
            <v>0</v>
          </cell>
          <cell r="AS128">
            <v>0</v>
          </cell>
          <cell r="AT128">
            <v>0</v>
          </cell>
          <cell r="AU128">
            <v>0</v>
          </cell>
          <cell r="AV128">
            <v>0</v>
          </cell>
          <cell r="AW128">
            <v>0</v>
          </cell>
          <cell r="AX128" t="str">
            <v>niet nodig</v>
          </cell>
          <cell r="AY128" t="str">
            <v>2. ja, voor technici</v>
          </cell>
        </row>
        <row r="129">
          <cell r="AL129" t="str">
            <v>LVBB4006</v>
          </cell>
          <cell r="AM129" t="str">
            <v>Er kan geen AMvB verwerkt worden omdat het daarvoor noodzakelijke gegeven met het staatsblad id niet in de aanlevering zit</v>
          </cell>
          <cell r="AN129" t="str">
            <v>[AanleveringBesluit - Controle verwerking AMvB] Besluit heeft betrekking op een AMvB en deze kan vooralsnog niet gepubliceerd worden omdat het noodzakelijke gegeven met de identificatie van het Staatsblad ontbreekt</v>
          </cell>
          <cell r="AO129">
            <v>0</v>
          </cell>
          <cell r="AP129">
            <v>0</v>
          </cell>
          <cell r="AQ129">
            <v>0</v>
          </cell>
          <cell r="AR129">
            <v>0</v>
          </cell>
          <cell r="AS129" t="str">
            <v>Besproken, begrijp het nu beter</v>
          </cell>
          <cell r="AT129">
            <v>0</v>
          </cell>
          <cell r="AU129">
            <v>0</v>
          </cell>
          <cell r="AV129">
            <v>0</v>
          </cell>
          <cell r="AW129">
            <v>0</v>
          </cell>
          <cell r="AX129" t="str">
            <v>niet nodig</v>
          </cell>
          <cell r="AY129" t="str">
            <v>2. ja, voor technici</v>
          </cell>
        </row>
        <row r="130">
          <cell r="AL130" t="str">
            <v>LVBB4007</v>
          </cell>
          <cell r="AM130" t="str">
            <v>soortProcedure van de eerste RegelingMetadata in een besluit moet beginnen met '/join/id/stop/regelingtype_00' (zodat van daaruit later juiste waardes kunnen worden bepaald)</v>
          </cell>
          <cell r="AN130" t="str">
            <v>[AanleveringBesluit - Controle soortRegeling] soortProcedure binnen de eerste RegelingMetadata heeft waarde %1 en begint dus niet met /join/id/stop/regelingtype_00'</v>
          </cell>
          <cell r="AO130">
            <v>0</v>
          </cell>
          <cell r="AP130">
            <v>0</v>
          </cell>
          <cell r="AQ130">
            <v>0</v>
          </cell>
          <cell r="AR130">
            <v>0</v>
          </cell>
          <cell r="AS130">
            <v>0</v>
          </cell>
          <cell r="AT130">
            <v>0</v>
          </cell>
          <cell r="AU130">
            <v>0</v>
          </cell>
          <cell r="AV130">
            <v>0</v>
          </cell>
          <cell r="AW130">
            <v>0</v>
          </cell>
          <cell r="AX130" t="str">
            <v>niet nodig</v>
          </cell>
          <cell r="AY130" t="str">
            <v>2. ja, voor technici</v>
          </cell>
        </row>
        <row r="131">
          <cell r="AL131" t="str">
            <v/>
          </cell>
          <cell r="AM131" t="str">
            <v/>
          </cell>
          <cell r="AN131" t="str">
            <v/>
          </cell>
          <cell r="AO131">
            <v>0</v>
          </cell>
          <cell r="AP131">
            <v>0</v>
          </cell>
          <cell r="AQ131">
            <v>0</v>
          </cell>
          <cell r="AR131">
            <v>0</v>
          </cell>
          <cell r="AS131" t="str">
            <v/>
          </cell>
          <cell r="AT131">
            <v>0</v>
          </cell>
          <cell r="AU131">
            <v>0</v>
          </cell>
          <cell r="AV131">
            <v>0</v>
          </cell>
          <cell r="AW131">
            <v>0</v>
          </cell>
          <cell r="AX131" t="str">
            <v>analyse</v>
          </cell>
          <cell r="AY131" t="str">
            <v/>
          </cell>
        </row>
        <row r="132">
          <cell r="AL132" t="str">
            <v>LVBB4011</v>
          </cell>
          <cell r="AM132" t="str">
            <v>Bevat het besluit mutaties?</v>
          </cell>
          <cell r="AN132" t="str">
            <v>Besluit voor oin : %1 en id-levering : %2 bevat geen mutaties; dit scenario wordt door de LVBB niet ondersteund</v>
          </cell>
          <cell r="AO132" t="str">
            <v>"Besluit"</v>
          </cell>
          <cell r="AP132" t="str">
            <v>oin</v>
          </cell>
          <cell r="AQ132" t="str">
            <v>id-levering</v>
          </cell>
          <cell r="AR132">
            <v>0</v>
          </cell>
          <cell r="AS132" t="str">
            <v>Besluit voor oin : %1 en id-levering : %2 bevat geen mutaties; hierdoor wordt er niets veranderd aan de regeling dit scenario wordt door de LVBB niet ondersteund</v>
          </cell>
          <cell r="AT132" t="str">
            <v>oin</v>
          </cell>
          <cell r="AU132" t="str">
            <v>id-levering</v>
          </cell>
          <cell r="AV132" t="str">
            <v>[n.v.t.]</v>
          </cell>
          <cell r="AW132">
            <v>0</v>
          </cell>
          <cell r="AX132" t="str">
            <v>US141701
&lt;?&gt;</v>
          </cell>
          <cell r="AY132" t="str">
            <v>9. verbetervoorstel</v>
          </cell>
        </row>
        <row r="133">
          <cell r="AL133" t="str">
            <v>LVBB4014</v>
          </cell>
          <cell r="AM133" t="str">
            <v>Is wordt-versie nog niet aanwezig?</v>
          </cell>
          <cell r="AN133" t="str">
            <v>WordtVersie %1 bestaat al</v>
          </cell>
          <cell r="AO133">
            <v>0</v>
          </cell>
          <cell r="AP133">
            <v>0</v>
          </cell>
          <cell r="AQ133">
            <v>0</v>
          </cell>
          <cell r="AR133">
            <v>0</v>
          </cell>
          <cell r="AS133">
            <v>0</v>
          </cell>
          <cell r="AT133">
            <v>0</v>
          </cell>
          <cell r="AU133">
            <v>0</v>
          </cell>
          <cell r="AV133">
            <v>0</v>
          </cell>
          <cell r="AW133">
            <v>0</v>
          </cell>
          <cell r="AX133" t="str">
            <v>niet nodig</v>
          </cell>
          <cell r="AY133" t="str">
            <v>2. ja, voor technici</v>
          </cell>
        </row>
        <row r="134">
          <cell r="AL134" t="str">
            <v>LVBB4015</v>
          </cell>
          <cell r="AM134" t="str">
            <v>Bestaat was-versie?</v>
          </cell>
          <cell r="AN134" t="str">
            <v>WasVersie %1 bestaat niet</v>
          </cell>
          <cell r="AO134">
            <v>0</v>
          </cell>
          <cell r="AP134">
            <v>0</v>
          </cell>
          <cell r="AQ134">
            <v>0</v>
          </cell>
          <cell r="AR134">
            <v>0</v>
          </cell>
          <cell r="AS134">
            <v>0</v>
          </cell>
          <cell r="AT134">
            <v>0</v>
          </cell>
          <cell r="AU134">
            <v>0</v>
          </cell>
          <cell r="AV134">
            <v>0</v>
          </cell>
          <cell r="AW134">
            <v>0</v>
          </cell>
          <cell r="AX134" t="str">
            <v>niet nodig</v>
          </cell>
          <cell r="AY134" t="str">
            <v>2. ja, voor technici</v>
          </cell>
        </row>
        <row r="135">
          <cell r="AL135" t="str">
            <v>LVBB4017</v>
          </cell>
          <cell r="AM135" t="str">
            <v>Datum ondertekening moet aanwezig zijn in het besluit</v>
          </cell>
          <cell r="AN135" t="str">
            <v>[Controleer Aanwezig Datum Ondertekening] Geen datum ondertekening aanwezig</v>
          </cell>
          <cell r="AO135">
            <v>0</v>
          </cell>
          <cell r="AP135">
            <v>0</v>
          </cell>
          <cell r="AQ135">
            <v>0</v>
          </cell>
          <cell r="AR135">
            <v>0</v>
          </cell>
          <cell r="AS135">
            <v>0</v>
          </cell>
          <cell r="AT135">
            <v>0</v>
          </cell>
          <cell r="AU135">
            <v>0</v>
          </cell>
          <cell r="AV135">
            <v>0</v>
          </cell>
          <cell r="AW135">
            <v>0</v>
          </cell>
          <cell r="AX135" t="str">
            <v>niet nodig</v>
          </cell>
          <cell r="AY135" t="str">
            <v>1. ja, voor iedereen</v>
          </cell>
        </row>
        <row r="136">
          <cell r="AL136" t="str">
            <v>LVBB4032</v>
          </cell>
          <cell r="AM136" t="str">
            <v>Elke AKN wordt-expressie in mutatie-element moet voorkomen als instrumentVersie in BeoogdeRegeling en omgekeerd (daarbij ook lettend op de IO die voor kunnen komen)</v>
          </cell>
          <cell r="AN136" t="str">
            <v>[AanleveringBesluit - Controles Besluit AKN aanvullend expressie] Expressie %1 komt niet voor als instrumentVersie binnen BeoogdeRegeling
of:
[AanleveringBesluit - Controles BeoogdeRegeling AKN of JOIN aanvullend] Expressie %1 komt niet voor als @wordt binnen een regeling voor 'akn' of als informatieobjectRef binnen BesluitMetadata voor 'join'</v>
          </cell>
          <cell r="AO136">
            <v>0</v>
          </cell>
          <cell r="AP136">
            <v>0</v>
          </cell>
          <cell r="AQ136">
            <v>0</v>
          </cell>
          <cell r="AR136">
            <v>0</v>
          </cell>
          <cell r="AS136">
            <v>0</v>
          </cell>
          <cell r="AT136">
            <v>0</v>
          </cell>
          <cell r="AU136">
            <v>0</v>
          </cell>
          <cell r="AV136">
            <v>0</v>
          </cell>
          <cell r="AW136">
            <v>0</v>
          </cell>
          <cell r="AX136" t="str">
            <v>niet nodig</v>
          </cell>
          <cell r="AY136" t="str">
            <v>2. ja, voor technici</v>
          </cell>
        </row>
        <row r="137">
          <cell r="AL137" t="str">
            <v>LVBB4033</v>
          </cell>
          <cell r="AM137" t="str">
            <v>Elke AKN wordt-expressie in mutatie-element moet voorkomen als FRBRExpression in ExpressionIdentificatie van RegelingVersieInformatie en omgekeerd</v>
          </cell>
          <cell r="AN137" t="str">
            <v>[AanleveringBesluit - Controles Besluit AKN aanvullend expressie] Expressie %1 komt niet voor als FRBRExpression binnen ExpressionIdentificatie van RegelingVersieInformatie
of:
[AanleveringBesluit - Controles RegelingVersieInformatie AKN aanvullend] Expressie %1 komt niet voor als @wordt binnen een regeling voor 'akn'</v>
          </cell>
          <cell r="AO137">
            <v>0</v>
          </cell>
          <cell r="AP137">
            <v>0</v>
          </cell>
          <cell r="AQ137">
            <v>0</v>
          </cell>
          <cell r="AR137">
            <v>0</v>
          </cell>
          <cell r="AS137">
            <v>0</v>
          </cell>
          <cell r="AT137">
            <v>0</v>
          </cell>
          <cell r="AU137">
            <v>0</v>
          </cell>
          <cell r="AV137">
            <v>0</v>
          </cell>
          <cell r="AW137">
            <v>0</v>
          </cell>
          <cell r="AX137" t="str">
            <v>niet nodig</v>
          </cell>
          <cell r="AY137" t="str">
            <v>2. ja, voor technici</v>
          </cell>
        </row>
        <row r="138">
          <cell r="AL138" t="str">
            <v>LVBB4034</v>
          </cell>
          <cell r="AM138" t="str">
            <v>Publicatie (besluit of kennisgeving) MOET een AKN identificatie bevatten voor het werk of de expressie</v>
          </cell>
          <cell r="AN138" t="str">
            <v>%1 bevat geen AKN identificatie voor de expressie
OF:
%1 bevat geen AKN identificatie voor het werk</v>
          </cell>
          <cell r="AO138">
            <v>0</v>
          </cell>
          <cell r="AP138">
            <v>0</v>
          </cell>
          <cell r="AQ138">
            <v>0</v>
          </cell>
          <cell r="AR138">
            <v>0</v>
          </cell>
          <cell r="AS138">
            <v>0</v>
          </cell>
          <cell r="AT138">
            <v>0</v>
          </cell>
          <cell r="AU138">
            <v>0</v>
          </cell>
          <cell r="AV138">
            <v>0</v>
          </cell>
          <cell r="AW138">
            <v>0</v>
          </cell>
          <cell r="AX138" t="str">
            <v>niet nodig</v>
          </cell>
          <cell r="AY138" t="str">
            <v>2. ja, voor technici</v>
          </cell>
        </row>
        <row r="139">
          <cell r="AL139" t="str">
            <v>LVBB4036</v>
          </cell>
          <cell r="AM139" t="str">
            <v xml:space="preserve">De waardelijst behorend bij de schema-versie moet aanwezig zijn </v>
          </cell>
          <cell r="AN139" t="str">
            <v>Geen waardelijst gevonden voor %1</v>
          </cell>
          <cell r="AO139">
            <v>0</v>
          </cell>
          <cell r="AP139">
            <v>0</v>
          </cell>
          <cell r="AQ139">
            <v>0</v>
          </cell>
          <cell r="AR139">
            <v>0</v>
          </cell>
          <cell r="AS139" t="str">
            <v>Besproken, begrijp het nu beter</v>
          </cell>
          <cell r="AT139">
            <v>0</v>
          </cell>
          <cell r="AU139">
            <v>0</v>
          </cell>
          <cell r="AV139">
            <v>0</v>
          </cell>
          <cell r="AW139">
            <v>0</v>
          </cell>
          <cell r="AX139" t="str">
            <v>niet nodig</v>
          </cell>
          <cell r="AY139" t="str">
            <v>2. ja, voor technici</v>
          </cell>
        </row>
        <row r="140">
          <cell r="AL140" t="str">
            <v>LVBB4037</v>
          </cell>
          <cell r="AM140" t="str">
            <v>De waarde van tooi-identifiers in het besluit moet allemaal teruggevonden kunnen worden in de waardelijst</v>
          </cell>
          <cell r="AN140" t="str">
            <v>Waarde %1 niet gevonden voor %2 in waardelijst: %3</v>
          </cell>
          <cell r="AO140">
            <v>0</v>
          </cell>
          <cell r="AP140">
            <v>0</v>
          </cell>
          <cell r="AQ140">
            <v>0</v>
          </cell>
          <cell r="AR140">
            <v>0</v>
          </cell>
          <cell r="AS140">
            <v>0</v>
          </cell>
          <cell r="AT140">
            <v>0</v>
          </cell>
          <cell r="AU140">
            <v>0</v>
          </cell>
          <cell r="AV140">
            <v>0</v>
          </cell>
          <cell r="AW140">
            <v>0</v>
          </cell>
          <cell r="AX140" t="str">
            <v>niet nodig</v>
          </cell>
          <cell r="AY140" t="str">
            <v>2. ja, voor technici</v>
          </cell>
        </row>
        <row r="141">
          <cell r="AL141" t="str">
            <v>LVBB4038</v>
          </cell>
          <cell r="AM141" t="str">
            <v>Subitems genoemd in de publicatie moeten meegeleverd zijn en omgekeerd</v>
          </cell>
          <cell r="AN141" t="str">
            <v>Subitem met naam %3 niet meegeleverd bij oin : %1 en id-levering : %2
of:
Subitem met naam %3 is meegeleverd maar niet aanwezig in besluit bij oin : %1 en id-levering : %2</v>
          </cell>
          <cell r="AO141">
            <v>0</v>
          </cell>
          <cell r="AP141">
            <v>0</v>
          </cell>
          <cell r="AQ141">
            <v>0</v>
          </cell>
          <cell r="AR141">
            <v>0</v>
          </cell>
          <cell r="AS141" t="str">
            <v>Besproken, begrijp het nu beter</v>
          </cell>
          <cell r="AT141">
            <v>0</v>
          </cell>
          <cell r="AU141">
            <v>0</v>
          </cell>
          <cell r="AV141">
            <v>0</v>
          </cell>
          <cell r="AW141">
            <v>0</v>
          </cell>
          <cell r="AX141" t="str">
            <v>niet nodig</v>
          </cell>
          <cell r="AY141" t="str">
            <v>2. ja, voor technici</v>
          </cell>
        </row>
        <row r="142">
          <cell r="AL142" t="str">
            <v>LVBB4039</v>
          </cell>
          <cell r="AM142" t="str">
            <v>De mimetype van een subitem in het document moet gelijk zijn aan het aangeleverde mimetype</v>
          </cell>
          <cell r="AN142" t="str">
            <v>Subitem met naam %1 heeft verschillende mimetypes, in manifest %2 en in document %3</v>
          </cell>
          <cell r="AO142">
            <v>0</v>
          </cell>
          <cell r="AP142">
            <v>0</v>
          </cell>
          <cell r="AQ142">
            <v>0</v>
          </cell>
          <cell r="AR142">
            <v>0</v>
          </cell>
          <cell r="AS142" t="str">
            <v>Besproken, begrijp het nu beter</v>
          </cell>
          <cell r="AT142">
            <v>0</v>
          </cell>
          <cell r="AU142">
            <v>0</v>
          </cell>
          <cell r="AV142">
            <v>0</v>
          </cell>
          <cell r="AW142">
            <v>0</v>
          </cell>
          <cell r="AX142" t="str">
            <v>niet nodig</v>
          </cell>
          <cell r="AY142" t="str">
            <v>2. ja, voor technici</v>
          </cell>
        </row>
        <row r="143">
          <cell r="AL143" t="str">
            <v>LVBB4040</v>
          </cell>
          <cell r="AM143" t="str">
            <v>RegelingMetadata MOET aanwezig zijn in het aangeleverde besluit, INDIEN een Regelingversie betrekking heeft op een nieuwe regeling</v>
          </cell>
          <cell r="AN143" t="str">
            <v>[AanleveringBesluit - RegelingMetadata nieuwe Regeling] Geen RegelingMetadata aanwezig bij eerste regelingversie %1 binnen nieuwe regeling %2</v>
          </cell>
          <cell r="AO143">
            <v>0</v>
          </cell>
          <cell r="AP143">
            <v>0</v>
          </cell>
          <cell r="AQ143">
            <v>0</v>
          </cell>
          <cell r="AR143">
            <v>0</v>
          </cell>
          <cell r="AS143">
            <v>0</v>
          </cell>
          <cell r="AT143">
            <v>0</v>
          </cell>
          <cell r="AU143">
            <v>0</v>
          </cell>
          <cell r="AV143">
            <v>0</v>
          </cell>
          <cell r="AW143">
            <v>0</v>
          </cell>
          <cell r="AX143" t="str">
            <v>niet nodig</v>
          </cell>
          <cell r="AY143" t="str">
            <v>2. ja, voor technici</v>
          </cell>
        </row>
        <row r="144">
          <cell r="AL144" t="str">
            <v>LVBB4041</v>
          </cell>
          <cell r="AM144" t="str">
            <v>JOIN-id van de GIO op werkniveau MOET een waarde bevatten tussen de 4e '/' en de 5e '/'</v>
          </cell>
          <cell r="AN144" t="str">
            <v>join-id %1 van GIO op werkniveau tussen de 4e '/' en de 5e '/' is leeg</v>
          </cell>
          <cell r="AO144">
            <v>0</v>
          </cell>
          <cell r="AP144">
            <v>0</v>
          </cell>
          <cell r="AQ144">
            <v>0</v>
          </cell>
          <cell r="AR144">
            <v>0</v>
          </cell>
          <cell r="AS144">
            <v>0</v>
          </cell>
          <cell r="AT144">
            <v>0</v>
          </cell>
          <cell r="AU144">
            <v>0</v>
          </cell>
          <cell r="AV144">
            <v>0</v>
          </cell>
          <cell r="AW144">
            <v>0</v>
          </cell>
          <cell r="AX144" t="str">
            <v>niet nodig</v>
          </cell>
          <cell r="AY144" t="str">
            <v>2. ja, voor technici</v>
          </cell>
        </row>
        <row r="145">
          <cell r="AL145" t="str">
            <v>LVBB4042</v>
          </cell>
          <cell r="AM145" t="str">
            <v>BRP-code van de eindverantwoordelijke moet ingevuld zijn</v>
          </cell>
          <cell r="AN145" t="str">
            <v>De brp-code van de eindverantwoordelijke in %1 is leeg</v>
          </cell>
          <cell r="AO145" t="str">
            <v>naam waardelijst</v>
          </cell>
          <cell r="AP145">
            <v>0</v>
          </cell>
          <cell r="AQ145">
            <v>0</v>
          </cell>
          <cell r="AR145">
            <v>0</v>
          </cell>
          <cell r="AS145" t="str">
            <v>De eindverantwoordelijke moet gevuld zijn met een waarde uit de lijst %1.</v>
          </cell>
          <cell r="AT145" t="str">
            <v>naam waardelijst</v>
          </cell>
          <cell r="AU145">
            <v>0</v>
          </cell>
          <cell r="AV145">
            <v>0</v>
          </cell>
          <cell r="AW145">
            <v>0</v>
          </cell>
          <cell r="AX145" t="str">
            <v>US141701</v>
          </cell>
          <cell r="AY145" t="str">
            <v>9. verbetervoorstel</v>
          </cell>
        </row>
        <row r="146">
          <cell r="AL146" t="str">
            <v>LVBB4043</v>
          </cell>
          <cell r="AM146" t="str">
            <v>Regeling is opvolger van een intrekking, maar wordt niet ingetrokken volgens consolidatie-informatie</v>
          </cell>
          <cell r="AN146" t="str">
            <v>Regeling(en) zijn opvolger van een intrekking, maar worden niet ingetrokken volgens consolidatie-informatie : %1</v>
          </cell>
          <cell r="AO146">
            <v>0</v>
          </cell>
          <cell r="AP146">
            <v>0</v>
          </cell>
          <cell r="AQ146">
            <v>0</v>
          </cell>
          <cell r="AR146">
            <v>0</v>
          </cell>
          <cell r="AS146">
            <v>0</v>
          </cell>
          <cell r="AT146">
            <v>0</v>
          </cell>
          <cell r="AU146">
            <v>0</v>
          </cell>
          <cell r="AV146">
            <v>0</v>
          </cell>
          <cell r="AW146">
            <v>0</v>
          </cell>
          <cell r="AX146" t="str">
            <v>niet nodig</v>
          </cell>
          <cell r="AY146" t="str">
            <v>2. ja, voor technici</v>
          </cell>
        </row>
        <row r="147">
          <cell r="AL147" t="str">
            <v>LVBB4044</v>
          </cell>
          <cell r="AM147" t="str">
            <v>soortWork van de Regeling MOET "/join/id/stop/work_021" zijn, indien het een RegelingTijdelijkDeel betreft; indien het geen RegelingTijdelijkDeel betreft MOET soortWork "/join/id/stop/work_019" zijn</v>
          </cell>
          <cell r="AN147" t="str">
            <v>[AanleveringBesluit - Controles AKN aanvullend soort werk - RegelingVersie] Relatie tussen waarde van element soortWork %1 en element %2' is onjuist</v>
          </cell>
          <cell r="AO147" t="str">
            <v>soortWork</v>
          </cell>
          <cell r="AP147" t="str">
            <v>idElement</v>
          </cell>
          <cell r="AQ147">
            <v>0</v>
          </cell>
          <cell r="AR147">
            <v>0</v>
          </cell>
          <cell r="AS147" t="str">
            <v>soortWork %1 van element %2 is ongelijk aan hetgeen wat verwacht wordt (bij een regelingTijdelijkDeel hoort 'soortwork_021', bij de overige soort regelingen hoort 'soortwork_019').</v>
          </cell>
          <cell r="AT147" t="str">
            <v>soortWork</v>
          </cell>
          <cell r="AU147" t="str">
            <v>idElement</v>
          </cell>
          <cell r="AV147">
            <v>0</v>
          </cell>
          <cell r="AW147">
            <v>0</v>
          </cell>
          <cell r="AX147" t="str">
            <v>US141701</v>
          </cell>
          <cell r="AY147" t="str">
            <v>9. verbetervoorstel</v>
          </cell>
        </row>
        <row r="148">
          <cell r="AL148" t="str">
            <v/>
          </cell>
          <cell r="AM148" t="str">
            <v/>
          </cell>
          <cell r="AN148" t="str">
            <v/>
          </cell>
          <cell r="AO148">
            <v>0</v>
          </cell>
          <cell r="AP148">
            <v>0</v>
          </cell>
          <cell r="AQ148">
            <v>0</v>
          </cell>
          <cell r="AR148">
            <v>0</v>
          </cell>
          <cell r="AS148" t="str">
            <v/>
          </cell>
          <cell r="AT148">
            <v>0</v>
          </cell>
          <cell r="AU148">
            <v>0</v>
          </cell>
          <cell r="AV148">
            <v>0</v>
          </cell>
          <cell r="AW148">
            <v>0</v>
          </cell>
          <cell r="AX148" t="str">
            <v>analyse</v>
          </cell>
          <cell r="AY148" t="str">
            <v/>
          </cell>
        </row>
        <row r="149">
          <cell r="AL149" t="str">
            <v>LVBB4200</v>
          </cell>
          <cell r="AM149" t="str">
            <v>De 'datum JWV' van een wordt-versie moet liggen na de 'datum JWV' van de was-versie</v>
          </cell>
          <cell r="AN149" t="str">
            <v>De 'datum JWV' (%1) van de wordt-versie is eerder dan de 'datum JWV' (%2) van de was-versie</v>
          </cell>
          <cell r="AO149" t="str">
            <v>datumJWV</v>
          </cell>
          <cell r="AP149" t="str">
            <v>datumJWV</v>
          </cell>
          <cell r="AQ149">
            <v>0</v>
          </cell>
          <cell r="AR149">
            <v>0</v>
          </cell>
          <cell r="AS149" t="str">
            <v>De datum juridisch werkend vanaf' (%1) van de wordt-versie is eerder dan de datum juridisch werkend vanaf (%2) van de was-versie</v>
          </cell>
          <cell r="AT149" t="str">
            <v>datumJWV</v>
          </cell>
          <cell r="AU149" t="str">
            <v>datumJWV</v>
          </cell>
          <cell r="AV149">
            <v>0</v>
          </cell>
          <cell r="AW149">
            <v>0</v>
          </cell>
          <cell r="AX149" t="str">
            <v>US141701</v>
          </cell>
          <cell r="AY149" t="str">
            <v>9. verbetervoorstel</v>
          </cell>
        </row>
        <row r="150">
          <cell r="AL150" t="str">
            <v>LVBB4201</v>
          </cell>
          <cell r="AM150" t="str">
            <v>Indien de was-versie een 'datum JWV'-einde heeft , dan moet de 'datum JWV' van de wordt-versie voor deze 'datum JWV'-einde liggen</v>
          </cell>
          <cell r="AN150" t="str">
            <v>De 'datum JWV' (%1) van de wordt-versie is niet eerder dan de 'datum JWV'-einde (%2)</v>
          </cell>
          <cell r="AO150" t="str">
            <v>datumJWV</v>
          </cell>
          <cell r="AP150" t="str">
            <v>datumJWV-einde</v>
          </cell>
          <cell r="AQ150">
            <v>0</v>
          </cell>
          <cell r="AR150">
            <v>0</v>
          </cell>
          <cell r="AS150" t="str">
            <v>De datum juridisch werkend vanaf (%1) van de wordt-versie is niet eerder dan de datum juridisch werkend vanaf-einde (%2)</v>
          </cell>
          <cell r="AT150" t="str">
            <v>datumJWV</v>
          </cell>
          <cell r="AU150" t="str">
            <v>datumJWV-einde</v>
          </cell>
          <cell r="AV150">
            <v>0</v>
          </cell>
          <cell r="AW150">
            <v>0</v>
          </cell>
          <cell r="AX150" t="str">
            <v>US141701</v>
          </cell>
          <cell r="AY150" t="str">
            <v>9. verbetervoorstel</v>
          </cell>
        </row>
        <row r="151">
          <cell r="AL151" t="str">
            <v>LVBB4202</v>
          </cell>
          <cell r="AM151" t="str">
            <v>De 'datum JWV' van de wordt-versie moet gelijk zijn aan vandaag of in de toekomst liggen</v>
          </cell>
          <cell r="AN151" t="str">
            <v>De 'datum JWV' (%1) van de wordt-versie is niet gelijk aan of later dan vandaag (%2)</v>
          </cell>
          <cell r="AO151">
            <v>0</v>
          </cell>
          <cell r="AP151">
            <v>0</v>
          </cell>
          <cell r="AQ151">
            <v>0</v>
          </cell>
          <cell r="AR151">
            <v>0</v>
          </cell>
          <cell r="AS151" t="str">
            <v>De datum juridisch werkend vanaf (%1) van de wordt-versie ligt in het verleden, dat is niet toegestaan, kies ofwel de huidige datum of een toekomstige datum.
Huh ik kies vaak JWV's van het verleden, dat gaat altijd goed (?)</v>
          </cell>
          <cell r="AT151">
            <v>0</v>
          </cell>
          <cell r="AU151">
            <v>0</v>
          </cell>
          <cell r="AV151">
            <v>0</v>
          </cell>
          <cell r="AW151">
            <v>0</v>
          </cell>
          <cell r="AX151" t="str">
            <v>US ToDo &lt;?&gt;</v>
          </cell>
          <cell r="AY151" t="str">
            <v>9. verbetervoorstel</v>
          </cell>
        </row>
        <row r="152">
          <cell r="AL152" t="str">
            <v>LVBB4203</v>
          </cell>
          <cell r="AM152" t="str">
            <v>Binnen de regeling mag er geen regelingversie aanwezig zijn met een 'datum JWV', die later is dan de 'datum JWV' van de was-versie</v>
          </cell>
          <cell r="AN152" t="str">
            <v>Binnen de regeling bevat regelingversie %1 een 'datum JWV' (%2), die later is dan de 'datum JWV' (%3) van de was-versie</v>
          </cell>
          <cell r="AO152" t="str">
            <v>idRegelingversie</v>
          </cell>
          <cell r="AP152" t="str">
            <v>datumJWV</v>
          </cell>
          <cell r="AQ152" t="str">
            <v>datumJWV</v>
          </cell>
          <cell r="AR152">
            <v>0</v>
          </cell>
          <cell r="AS152" t="str">
            <v>Binnen de regeling bevat regelingversie %1 een datum juridisch werkend vanaf (%2), die later is dan de datum juridisch werkend vanaf (%3) van de was-versie</v>
          </cell>
          <cell r="AT152" t="str">
            <v>idRegelingversie</v>
          </cell>
          <cell r="AU152" t="str">
            <v>datumJWV</v>
          </cell>
          <cell r="AV152" t="str">
            <v>datumJWV</v>
          </cell>
          <cell r="AW152">
            <v>0</v>
          </cell>
          <cell r="AX152" t="str">
            <v>n.v.t.</v>
          </cell>
          <cell r="AY152" t="str">
            <v>3. verdwenen</v>
          </cell>
        </row>
        <row r="153">
          <cell r="AL153" t="str">
            <v>LVBB4204</v>
          </cell>
          <cell r="AM153" t="str">
            <v>Als de was-versie geen 'datum JWV' heeft dan moet de wordt-versie ook geen 'datum JWV' hebben.</v>
          </cell>
          <cell r="AN153" t="str">
            <v>De was-versie heeft geen 'datum JWV', maar de wordt-versie heeft wel een 'datum JWV' (%1);
of
De wordt-versie heeft geen 'datum JWV', maar de was-versie heeft wel een 'datum JWV' (%1)</v>
          </cell>
          <cell r="AO153" t="str">
            <v>datumJWV</v>
          </cell>
          <cell r="AP153">
            <v>0</v>
          </cell>
          <cell r="AQ153">
            <v>0</v>
          </cell>
          <cell r="AR153">
            <v>0</v>
          </cell>
          <cell r="AS153" t="str">
            <v>De was-versie heeft geen datum juridisch werkend vanaf, maar de wordt-versie heeft wel een datum juridisch werkend vanaf (%1);
of
De wordt-versie heeft geen datum juridisch werkend vanaf, maar de was-versie heeft wel een datum juridisch werkend vanaf (%1)</v>
          </cell>
          <cell r="AT153" t="str">
            <v>datumJWV</v>
          </cell>
          <cell r="AU153">
            <v>0</v>
          </cell>
          <cell r="AV153">
            <v>0</v>
          </cell>
          <cell r="AW153">
            <v>0</v>
          </cell>
          <cell r="AX153" t="str">
            <v>US141701</v>
          </cell>
          <cell r="AY153" t="str">
            <v>9. verbetervoorstel</v>
          </cell>
        </row>
        <row r="154">
          <cell r="AL154" t="str">
            <v>LVBB4701</v>
          </cell>
          <cell r="AM154" t="str">
            <v>Het AKN ID van het werk dat het bevoegd gezag aan de Kennisgeving heeft toegekend moet uniek zijn</v>
          </cell>
          <cell r="AN154" t="str">
            <v>De aangeleverde AKN voor kennisgeving bestaat al : %1, publicatie niet mogelijk</v>
          </cell>
          <cell r="AO154">
            <v>0</v>
          </cell>
          <cell r="AP154">
            <v>0</v>
          </cell>
          <cell r="AQ154">
            <v>0</v>
          </cell>
          <cell r="AR154">
            <v>0</v>
          </cell>
          <cell r="AS154">
            <v>0</v>
          </cell>
          <cell r="AT154">
            <v>0</v>
          </cell>
          <cell r="AU154">
            <v>0</v>
          </cell>
          <cell r="AV154">
            <v>0</v>
          </cell>
          <cell r="AW154">
            <v>0</v>
          </cell>
          <cell r="AX154" t="str">
            <v>niet nodig</v>
          </cell>
          <cell r="AY154" t="str">
            <v>2. ja, voor technici</v>
          </cell>
        </row>
        <row r="155">
          <cell r="AL155" t="str">
            <v>LVBB4702</v>
          </cell>
          <cell r="AM155" t="str">
            <v>Het besluit benoemd in de Kennisgeving in 'mededelingOver' moet reeds aanwezig zijn in de LVBB (in een eerdere aanlevering zijn aangeleverd).</v>
          </cell>
          <cell r="AN155" t="str">
            <v>Geen besluit met akn-id %1 gevonden bij kennisgeving</v>
          </cell>
          <cell r="AO155">
            <v>0</v>
          </cell>
          <cell r="AP155">
            <v>0</v>
          </cell>
          <cell r="AQ155">
            <v>0</v>
          </cell>
          <cell r="AR155">
            <v>0</v>
          </cell>
          <cell r="AS155">
            <v>0</v>
          </cell>
          <cell r="AT155">
            <v>0</v>
          </cell>
          <cell r="AU155">
            <v>0</v>
          </cell>
          <cell r="AV155">
            <v>0</v>
          </cell>
          <cell r="AW155">
            <v>0</v>
          </cell>
          <cell r="AX155" t="str">
            <v>niet nodig</v>
          </cell>
          <cell r="AY155" t="str">
            <v>2. ja, voor technici</v>
          </cell>
        </row>
        <row r="156">
          <cell r="AL156" t="str">
            <v>LVBB4703</v>
          </cell>
          <cell r="AM156" t="str">
            <v>Datum begin inzagetermijn mag niet liggen voor datum bekendmaking kennisgeving
[zoals benoemd in de opdracht.xml]</v>
          </cell>
          <cell r="AN156" t="str">
            <v>Datum inzagetermijn kennisgeving %1 mag niet voor datum publicatie van kennisgeving %2 liggen</v>
          </cell>
          <cell r="AO156">
            <v>0</v>
          </cell>
          <cell r="AP156">
            <v>0</v>
          </cell>
          <cell r="AQ156">
            <v>0</v>
          </cell>
          <cell r="AR156">
            <v>0</v>
          </cell>
          <cell r="AS156">
            <v>0</v>
          </cell>
          <cell r="AT156">
            <v>0</v>
          </cell>
          <cell r="AU156">
            <v>0</v>
          </cell>
          <cell r="AV156">
            <v>0</v>
          </cell>
          <cell r="AW156">
            <v>0</v>
          </cell>
          <cell r="AX156" t="str">
            <v>niet nodig</v>
          </cell>
          <cell r="AY156" t="str">
            <v>2. ja, voor technici</v>
          </cell>
        </row>
        <row r="157">
          <cell r="AL157" t="str">
            <v>LVBB4704</v>
          </cell>
          <cell r="AM157" t="str">
            <v>Datum begin inzagetermijn mag niet liggen voor datum bekendmaking van gerelateerd besluit
[zoals benoemd onder 'mededelingOver']</v>
          </cell>
          <cell r="AN157" t="str">
            <v>Datum inzagetermijn kennisgeving %1 mag niet voor datum publicatie van gerelateerd besluit %2 liggen</v>
          </cell>
          <cell r="AO157">
            <v>0</v>
          </cell>
          <cell r="AP157">
            <v>0</v>
          </cell>
          <cell r="AQ157">
            <v>0</v>
          </cell>
          <cell r="AR157">
            <v>0</v>
          </cell>
          <cell r="AS157">
            <v>0</v>
          </cell>
          <cell r="AT157">
            <v>0</v>
          </cell>
          <cell r="AU157">
            <v>0</v>
          </cell>
          <cell r="AV157">
            <v>0</v>
          </cell>
          <cell r="AW157">
            <v>0</v>
          </cell>
          <cell r="AX157" t="str">
            <v>niet nodig</v>
          </cell>
          <cell r="AY157" t="str">
            <v>2. ja, voor technici</v>
          </cell>
        </row>
        <row r="158">
          <cell r="AL158" t="str">
            <v>LVBB4705</v>
          </cell>
          <cell r="AM158" t="str">
            <v>Besluit met akn-id %1 horende bij deze kennisgeving heeft nog geen publicatie akn-identifier</v>
          </cell>
          <cell r="AN158" t="str">
            <v>Besluit met akn-id %1 horende bij deze kennisgeving heeft nog geen publicatie akn-identifier</v>
          </cell>
          <cell r="AO158">
            <v>0</v>
          </cell>
          <cell r="AP158">
            <v>0</v>
          </cell>
          <cell r="AQ158">
            <v>0</v>
          </cell>
          <cell r="AR158">
            <v>0</v>
          </cell>
          <cell r="AS158">
            <v>0</v>
          </cell>
          <cell r="AT158">
            <v>0</v>
          </cell>
          <cell r="AU158">
            <v>0</v>
          </cell>
          <cell r="AV158">
            <v>0</v>
          </cell>
          <cell r="AW158">
            <v>0</v>
          </cell>
          <cell r="AX158" t="str">
            <v>niet nodig</v>
          </cell>
          <cell r="AY158" t="str">
            <v>2. ja, voor technici</v>
          </cell>
        </row>
        <row r="159">
          <cell r="AL159" t="str">
            <v>LVBB4707</v>
          </cell>
          <cell r="AM159" t="str">
            <v>Derde veld waarde akn bij kennisgeving moet gelijk zijn aan 'doc'</v>
          </cell>
          <cell r="AN159" t="str">
            <v>[AanleveringKennisgeving - Controleer Inhoud Identificatie] Waarde van type ',$type,' binnen ',$identificatie,' is niet gelijk aan doc</v>
          </cell>
          <cell r="AO159">
            <v>0</v>
          </cell>
          <cell r="AP159">
            <v>0</v>
          </cell>
          <cell r="AQ159">
            <v>0</v>
          </cell>
          <cell r="AR159">
            <v>0</v>
          </cell>
          <cell r="AS159">
            <v>0</v>
          </cell>
          <cell r="AT159">
            <v>0</v>
          </cell>
          <cell r="AU159">
            <v>0</v>
          </cell>
          <cell r="AV159">
            <v>0</v>
          </cell>
          <cell r="AW159">
            <v>0</v>
          </cell>
          <cell r="AX159" t="str">
            <v>niet nodig</v>
          </cell>
          <cell r="AY159" t="str">
            <v>2. ja, voor technici</v>
          </cell>
        </row>
        <row r="160">
          <cell r="AL160" t="str">
            <v>LVBB4708</v>
          </cell>
          <cell r="AM160" t="str">
            <v>Derde veld waarde 'mededeling-over' in kennisgeving moet gelijk zijn aan 'bill'</v>
          </cell>
          <cell r="AN160" t="str">
            <v>[AanleveringKennisgeving - Controleer Inhoud Identificatie] Waarde van type ',$type,' binnen ',$identificatie,' is niet gelijk aan bill)</v>
          </cell>
          <cell r="AO160">
            <v>0</v>
          </cell>
          <cell r="AP160">
            <v>0</v>
          </cell>
          <cell r="AQ160">
            <v>0</v>
          </cell>
          <cell r="AR160">
            <v>0</v>
          </cell>
          <cell r="AS160">
            <v>0</v>
          </cell>
          <cell r="AT160">
            <v>0</v>
          </cell>
          <cell r="AU160">
            <v>0</v>
          </cell>
          <cell r="AV160">
            <v>0</v>
          </cell>
          <cell r="AW160">
            <v>0</v>
          </cell>
          <cell r="AX160" t="str">
            <v>niet nodig</v>
          </cell>
          <cell r="AY160" t="str">
            <v>2. ja, voor technici</v>
          </cell>
        </row>
        <row r="161">
          <cell r="AL161" t="str">
            <v>LVBB4709</v>
          </cell>
          <cell r="AM161" t="str">
            <v>Een kennisgeving MAG geen mutaties bevatten</v>
          </cell>
          <cell r="AN161" t="str">
            <v>%1 voor oin : %2 en id-levering : %3 bevat geen mutaties; dit scenario wordt door de LVBB niet ondersteund</v>
          </cell>
          <cell r="AO161">
            <v>0</v>
          </cell>
          <cell r="AP161">
            <v>0</v>
          </cell>
          <cell r="AQ161">
            <v>0</v>
          </cell>
          <cell r="AR161">
            <v>0</v>
          </cell>
          <cell r="AS161" t="str">
            <v>De kennisgeving (met id %1) bevat wijzigingen, dit mag niet.</v>
          </cell>
          <cell r="AT161">
            <v>0</v>
          </cell>
          <cell r="AU161">
            <v>0</v>
          </cell>
          <cell r="AV161">
            <v>0</v>
          </cell>
          <cell r="AW161">
            <v>0</v>
          </cell>
          <cell r="AX161" t="str">
            <v>n.v.t.</v>
          </cell>
          <cell r="AY161" t="str">
            <v>3. verdwenen</v>
          </cell>
        </row>
        <row r="162">
          <cell r="AL162" t="str">
            <v>LVBB4711</v>
          </cell>
          <cell r="AM162" t="str">
            <v>Kennisgeving MAG niet eerder gepubliceerd zijn</v>
          </cell>
          <cell r="AN162" t="str">
            <v>Kennisgeving bij oin %1 en idlevering %2 is al gepubliceerd</v>
          </cell>
          <cell r="AO162">
            <v>0</v>
          </cell>
          <cell r="AP162">
            <v>0</v>
          </cell>
          <cell r="AQ162">
            <v>0</v>
          </cell>
          <cell r="AR162">
            <v>0</v>
          </cell>
          <cell r="AS162">
            <v>0</v>
          </cell>
          <cell r="AT162">
            <v>0</v>
          </cell>
          <cell r="AU162">
            <v>0</v>
          </cell>
          <cell r="AV162">
            <v>0</v>
          </cell>
          <cell r="AW162">
            <v>0</v>
          </cell>
          <cell r="AX162" t="str">
            <v>niet nodig</v>
          </cell>
          <cell r="AY162" t="str">
            <v>1. ja, voor iedereen</v>
          </cell>
        </row>
        <row r="163">
          <cell r="AL163" t="str">
            <v>LVBB4712</v>
          </cell>
          <cell r="AM163" t="str">
            <v>Datum bekendmaking bij kennisgeving MAG niet in het verleden (= voor huidige dag) zijn</v>
          </cell>
          <cell r="AN163" t="str">
            <v>Datum bekendmaking %1 bij kennisgeving met oin %2 en idlevering %3 is reeds geweest</v>
          </cell>
          <cell r="AO163" t="str">
            <v>datum bekend-op</v>
          </cell>
          <cell r="AP163" t="str">
            <v>oin</v>
          </cell>
          <cell r="AQ163" t="str">
            <v>id-levering</v>
          </cell>
          <cell r="AR163">
            <v>0</v>
          </cell>
          <cell r="AS163" t="str">
            <v>Datum bekendmaking %1 bij kennisgeving met oin %2 en idlevering %3 is reeds geweest. De datum bekendmaking van een kennisgeving mag niet in het verleden liggen.</v>
          </cell>
          <cell r="AT163" t="str">
            <v>datum bekend-op</v>
          </cell>
          <cell r="AU163" t="str">
            <v>oin</v>
          </cell>
          <cell r="AV163" t="str">
            <v>id-levering</v>
          </cell>
          <cell r="AW163">
            <v>0</v>
          </cell>
          <cell r="AX163" t="str">
            <v>US141701</v>
          </cell>
          <cell r="AY163" t="str">
            <v>9. verbetervoorstel</v>
          </cell>
        </row>
        <row r="164">
          <cell r="AL164" t="str">
            <v>LVBB4713</v>
          </cell>
          <cell r="AM164" t="str">
            <v>Kennisgeving wacht om afgebroken te worden</v>
          </cell>
          <cell r="AN164" t="str">
            <v>Kennisgeving bij oin %1 en idlevering %2 is in afwachting om wel of niet afgebroken te mogen worden</v>
          </cell>
          <cell r="AO164">
            <v>0</v>
          </cell>
          <cell r="AP164">
            <v>0</v>
          </cell>
          <cell r="AQ164">
            <v>0</v>
          </cell>
          <cell r="AR164">
            <v>0</v>
          </cell>
          <cell r="AS164">
            <v>0</v>
          </cell>
          <cell r="AT164">
            <v>0</v>
          </cell>
          <cell r="AU164">
            <v>0</v>
          </cell>
          <cell r="AV164">
            <v>0</v>
          </cell>
          <cell r="AW164">
            <v>0</v>
          </cell>
          <cell r="AX164" t="str">
            <v>niet nodig</v>
          </cell>
          <cell r="AY164" t="str">
            <v>2. ja, voor technici</v>
          </cell>
        </row>
        <row r="165">
          <cell r="AL165" t="str">
            <v>LVBB4714</v>
          </cell>
          <cell r="AM165" t="str">
            <v>Besluit bij kennisgeving wacht om afgebroken te worden</v>
          </cell>
          <cell r="AN165" t="str">
            <v>Besluit bij kennisgeving met oin %1 en idlevering %2 is in afwachting om wel of niet afgebroken te mogen worden</v>
          </cell>
          <cell r="AO165">
            <v>0</v>
          </cell>
          <cell r="AP165">
            <v>0</v>
          </cell>
          <cell r="AQ165">
            <v>0</v>
          </cell>
          <cell r="AR165">
            <v>0</v>
          </cell>
          <cell r="AS165">
            <v>0</v>
          </cell>
          <cell r="AT165">
            <v>0</v>
          </cell>
          <cell r="AU165">
            <v>0</v>
          </cell>
          <cell r="AV165">
            <v>0</v>
          </cell>
          <cell r="AW165">
            <v>0</v>
          </cell>
          <cell r="AX165" t="str">
            <v>niet nodig</v>
          </cell>
          <cell r="AY165" t="str">
            <v>2. ja, voor technici</v>
          </cell>
        </row>
        <row r="166">
          <cell r="AL166" t="str">
            <v>LVBB4715</v>
          </cell>
          <cell r="AM166" t="str">
            <v>Kennisgeving MOET de laatste kennisgeving bij hetzelfde besluit zijn (om te kunnen afbreken)</v>
          </cell>
          <cell r="AN166" t="str">
            <v>Kennisgeving met oin %1 en idlevering %2 is niet de laatste kennisgeving bij het besluit</v>
          </cell>
          <cell r="AO166">
            <v>0</v>
          </cell>
          <cell r="AP166">
            <v>0</v>
          </cell>
          <cell r="AQ166">
            <v>0</v>
          </cell>
          <cell r="AR166">
            <v>0</v>
          </cell>
          <cell r="AS166">
            <v>0</v>
          </cell>
          <cell r="AT166">
            <v>0</v>
          </cell>
          <cell r="AU166">
            <v>0</v>
          </cell>
          <cell r="AV166">
            <v>0</v>
          </cell>
          <cell r="AW166">
            <v>0</v>
          </cell>
          <cell r="AX166" t="str">
            <v>niet nodig</v>
          </cell>
          <cell r="AY166" t="str">
            <v>2. ja, voor technici</v>
          </cell>
        </row>
        <row r="167">
          <cell r="AL167" t="str">
            <v>LVBB4716</v>
          </cell>
          <cell r="AM167" t="str">
            <v>Bestand met consolidatie-procedurestappen behorend bij kennisgeving wacht om afgebroken te worden</v>
          </cell>
          <cell r="AN167" t="str">
            <v>Bestand met consolidatie-procedurestappen behorend bij kennisgeving met oin %1 en idlevering %2 is in afwachting om wel of niet afgebroken te mogen worden</v>
          </cell>
          <cell r="AO167">
            <v>0</v>
          </cell>
          <cell r="AP167">
            <v>0</v>
          </cell>
          <cell r="AQ167">
            <v>0</v>
          </cell>
          <cell r="AR167">
            <v>0</v>
          </cell>
          <cell r="AS167">
            <v>0</v>
          </cell>
          <cell r="AT167">
            <v>0</v>
          </cell>
          <cell r="AU167">
            <v>0</v>
          </cell>
          <cell r="AV167">
            <v>0</v>
          </cell>
          <cell r="AW167">
            <v>0</v>
          </cell>
          <cell r="AX167" t="str">
            <v>niet nodig</v>
          </cell>
          <cell r="AY167" t="str">
            <v>2. ja, voor technici</v>
          </cell>
        </row>
        <row r="168">
          <cell r="AL168" t="str">
            <v>LVBB4734</v>
          </cell>
          <cell r="AM168" t="str">
            <v>Een Kennisgeving MOET een AKN identificatie voor de het werk of voor de expressie bevatten</v>
          </cell>
          <cell r="AN168" t="str">
            <v>Kennisgeving bevat geen AKN identificatie voor de expressie
OF:
Kennisgeving bevat geen AKN identificatie voor het werk</v>
          </cell>
          <cell r="AO168">
            <v>0</v>
          </cell>
          <cell r="AP168">
            <v>0</v>
          </cell>
          <cell r="AQ168">
            <v>0</v>
          </cell>
          <cell r="AR168">
            <v>0</v>
          </cell>
          <cell r="AS168">
            <v>0</v>
          </cell>
          <cell r="AT168">
            <v>0</v>
          </cell>
          <cell r="AU168">
            <v>0</v>
          </cell>
          <cell r="AV168">
            <v>0</v>
          </cell>
          <cell r="AW168">
            <v>0</v>
          </cell>
          <cell r="AX168" t="str">
            <v>niet nodig</v>
          </cell>
          <cell r="AY168" t="str">
            <v>2. ja, voor technici</v>
          </cell>
        </row>
        <row r="169">
          <cell r="AL169" t="str">
            <v>LVBB4737</v>
          </cell>
          <cell r="AM169" t="str">
            <v>De waarde van tooi-identifiers in de kennisgeving moet teruggevonden kunnen worden in de waardelijst</v>
          </cell>
          <cell r="AN169" t="str">
            <v>Waarde %1 niet gevonden voor %2 in waardelijst : %3</v>
          </cell>
          <cell r="AO169">
            <v>0</v>
          </cell>
          <cell r="AP169">
            <v>0</v>
          </cell>
          <cell r="AQ169">
            <v>0</v>
          </cell>
          <cell r="AR169">
            <v>0</v>
          </cell>
          <cell r="AS169">
            <v>0</v>
          </cell>
          <cell r="AT169">
            <v>0</v>
          </cell>
          <cell r="AU169">
            <v>0</v>
          </cell>
          <cell r="AV169">
            <v>0</v>
          </cell>
          <cell r="AW169">
            <v>0</v>
          </cell>
          <cell r="AX169" t="str">
            <v>niet nodig</v>
          </cell>
          <cell r="AY169" t="str">
            <v>2. ja, voor technici</v>
          </cell>
        </row>
        <row r="170">
          <cell r="AL170" t="str">
            <v>LVBB4750</v>
          </cell>
          <cell r="AM170" t="str">
            <v>In het resultaat van het procedureverloop van een (ontwerp)besluit en alle kennisgevingen over dit besluit mag elke code bij een procedurestap maximaal 1 keer voorkomen</v>
          </cell>
          <cell r="AN170" t="str">
            <v>Er is al een eerdere consolidatie van procedurestappen aanwezig voor datum bekend-op %1 en datum ontvangenop %2</v>
          </cell>
          <cell r="AO170" t="str">
            <v>datum bekend-op</v>
          </cell>
          <cell r="AP170" t="str">
            <v>datum ontvangenop</v>
          </cell>
          <cell r="AQ170">
            <v>0</v>
          </cell>
          <cell r="AR170">
            <v>0</v>
          </cell>
          <cell r="AS170" t="str">
            <v xml:space="preserve">De aangeleverde kennisgeving kan niet verwerkt worden omdat de combinatie van datum-bekend-op %1 en datum-ontvangen-op %2 al aanwezig is bij dit besluit in de LVBB. 
</v>
          </cell>
          <cell r="AT170" t="str">
            <v>datum bekend-op</v>
          </cell>
          <cell r="AU170" t="str">
            <v>datum ontvangenop</v>
          </cell>
          <cell r="AV170">
            <v>0</v>
          </cell>
          <cell r="AW170">
            <v>0</v>
          </cell>
          <cell r="AX170" t="str">
            <v>US141701</v>
          </cell>
          <cell r="AY170" t="str">
            <v>9. verbetervoorstel</v>
          </cell>
        </row>
        <row r="171">
          <cell r="AL171" t="str">
            <v>LVBB4751</v>
          </cell>
          <cell r="AM171" t="str">
            <v>Het is niet mogelijk om een procedurestap te wijzigen of verwijderen die nog niet eerder is aangeleverd</v>
          </cell>
          <cell r="AN171" t="str">
            <v>Toe te voegen procedurestap(pen) met id(s) %1 komen reeds voor
OF:
Te verwijderen procedurestap met id %1 bestaat niet
OF:
Te wijzigen procedurestap met id %1 bestaat niet</v>
          </cell>
          <cell r="AO171">
            <v>0</v>
          </cell>
          <cell r="AP171">
            <v>0</v>
          </cell>
          <cell r="AQ171">
            <v>0</v>
          </cell>
          <cell r="AR171">
            <v>0</v>
          </cell>
          <cell r="AS171">
            <v>0</v>
          </cell>
          <cell r="AT171">
            <v>0</v>
          </cell>
          <cell r="AU171">
            <v>0</v>
          </cell>
          <cell r="AV171">
            <v>0</v>
          </cell>
          <cell r="AW171">
            <v>0</v>
          </cell>
          <cell r="AX171" t="str">
            <v>niet nodig</v>
          </cell>
          <cell r="AY171" t="str">
            <v>1. ja, voor iedereen</v>
          </cell>
        </row>
        <row r="172">
          <cell r="AL172" t="str">
            <v/>
          </cell>
          <cell r="AM172" t="str">
            <v/>
          </cell>
          <cell r="AN172" t="str">
            <v/>
          </cell>
          <cell r="AO172">
            <v>0</v>
          </cell>
          <cell r="AP172">
            <v>0</v>
          </cell>
          <cell r="AQ172">
            <v>0</v>
          </cell>
          <cell r="AR172">
            <v>0</v>
          </cell>
          <cell r="AS172" t="str">
            <v/>
          </cell>
          <cell r="AT172">
            <v>0</v>
          </cell>
          <cell r="AU172">
            <v>0</v>
          </cell>
          <cell r="AV172">
            <v>0</v>
          </cell>
          <cell r="AW172">
            <v>0</v>
          </cell>
          <cell r="AX172" t="str">
            <v>analyse</v>
          </cell>
          <cell r="AY172" t="str">
            <v/>
          </cell>
        </row>
        <row r="173">
          <cell r="AL173" t="str">
            <v>LVBB4754</v>
          </cell>
          <cell r="AM173" t="str">
            <v>Soort stap MAG NIET aanwezig zijn in het besluit of de kennisgeving</v>
          </cell>
          <cell r="AN173" t="str">
            <v>Soort stap met id %1 is aanwezig in het besluit of de kennisgeving; is niet toegestaan</v>
          </cell>
          <cell r="AO173">
            <v>0</v>
          </cell>
          <cell r="AP173">
            <v>0</v>
          </cell>
          <cell r="AQ173">
            <v>0</v>
          </cell>
          <cell r="AR173">
            <v>0</v>
          </cell>
          <cell r="AS173">
            <v>0</v>
          </cell>
          <cell r="AT173">
            <v>0</v>
          </cell>
          <cell r="AU173">
            <v>0</v>
          </cell>
          <cell r="AV173">
            <v>0</v>
          </cell>
          <cell r="AW173">
            <v>0</v>
          </cell>
          <cell r="AX173" t="str">
            <v>niet nodig</v>
          </cell>
          <cell r="AY173" t="str">
            <v>2. ja, voor technici</v>
          </cell>
        </row>
        <row r="174">
          <cell r="AL174" t="str">
            <v>LVBB4755</v>
          </cell>
          <cell r="AM174" t="str">
            <v>De procedurestappen MOGEN NIET dubbel voorkomen</v>
          </cell>
          <cell r="AN174" t="str">
            <v>De volgende procedurestappen komen dubbel voor : %1; mag hooguit enkel voorkomen</v>
          </cell>
          <cell r="AO174">
            <v>0</v>
          </cell>
          <cell r="AP174">
            <v>0</v>
          </cell>
          <cell r="AQ174">
            <v>0</v>
          </cell>
          <cell r="AR174">
            <v>0</v>
          </cell>
          <cell r="AS174">
            <v>0</v>
          </cell>
          <cell r="AT174">
            <v>0</v>
          </cell>
          <cell r="AU174">
            <v>0</v>
          </cell>
          <cell r="AV174">
            <v>0</v>
          </cell>
          <cell r="AW174">
            <v>0</v>
          </cell>
          <cell r="AX174" t="str">
            <v>niet nodig</v>
          </cell>
          <cell r="AY174" t="str">
            <v>1. ja, voor iedereen</v>
          </cell>
        </row>
        <row r="175">
          <cell r="AL175" t="str">
            <v>LVBB4756</v>
          </cell>
          <cell r="AM175" t="str">
            <v>De datum bekend-op van de kennisgeving MOET liggen na de datum bekend-op van een eerdere consolidatie</v>
          </cell>
          <cell r="AN175" t="str">
            <v>De datum bekend-op van de kennisgeving %1 ligt niet na de datum bekend-op van een eerdere consolidatie %2</v>
          </cell>
          <cell r="AO175">
            <v>0</v>
          </cell>
          <cell r="AP175">
            <v>0</v>
          </cell>
          <cell r="AQ175">
            <v>0</v>
          </cell>
          <cell r="AR175">
            <v>0</v>
          </cell>
          <cell r="AS175">
            <v>0</v>
          </cell>
          <cell r="AT175">
            <v>0</v>
          </cell>
          <cell r="AU175">
            <v>0</v>
          </cell>
          <cell r="AV175">
            <v>0</v>
          </cell>
          <cell r="AW175">
            <v>0</v>
          </cell>
          <cell r="AX175" t="str">
            <v>niet nodig</v>
          </cell>
          <cell r="AY175" t="str">
            <v>2. ja, voor technici</v>
          </cell>
        </row>
        <row r="176">
          <cell r="AL176" t="str">
            <v>LVBB4757</v>
          </cell>
          <cell r="AM176" t="str">
            <v>De datum ontvangen-op van de kennisgeving MOET liggen na de datum ontvangen-op van een eerdere consolidatie</v>
          </cell>
          <cell r="AN176" t="str">
            <v>De datum ontvangen-op van de kennisgeving %1 ligt niet na de datum ontvangen-op van een eerdere consolidatie %2</v>
          </cell>
          <cell r="AO176">
            <v>0</v>
          </cell>
          <cell r="AP176">
            <v>0</v>
          </cell>
          <cell r="AQ176">
            <v>0</v>
          </cell>
          <cell r="AR176">
            <v>0</v>
          </cell>
          <cell r="AS176">
            <v>0</v>
          </cell>
          <cell r="AT176">
            <v>0</v>
          </cell>
          <cell r="AU176">
            <v>0</v>
          </cell>
          <cell r="AV176">
            <v>0</v>
          </cell>
          <cell r="AW176">
            <v>0</v>
          </cell>
          <cell r="AX176" t="str">
            <v>niet nodig</v>
          </cell>
          <cell r="AY176" t="str">
            <v>2. ja, voor technici</v>
          </cell>
        </row>
        <row r="177">
          <cell r="AL177" t="str">
            <v>LVBB4758</v>
          </cell>
          <cell r="AM177" t="str">
            <v>De datum einde inzagetermijn %1 moet groter of gelijk zijn aan de datum begin inzagetermijn %2</v>
          </cell>
          <cell r="AN177" t="str">
            <v>De datum einde inzagetermijn %1 moet groter of gelijk zijn aan de datum begin inzagetermijn %2</v>
          </cell>
          <cell r="AO177" t="str">
            <v>einddatum inzage-termijn</v>
          </cell>
          <cell r="AP177" t="str">
            <v>begindatum inzage-termijn</v>
          </cell>
          <cell r="AQ177">
            <v>0</v>
          </cell>
          <cell r="AR177">
            <v>0</v>
          </cell>
          <cell r="AS177" t="str">
            <v>De einddatum van het inzagetermijn %1 moet later dan of gelijk zijn aan de begindatum van het inzagetermijn %2.</v>
          </cell>
          <cell r="AT177" t="str">
            <v>einddatum inzage-termijn</v>
          </cell>
          <cell r="AU177" t="str">
            <v>begindatum inzage-termijn</v>
          </cell>
          <cell r="AV177">
            <v>0</v>
          </cell>
          <cell r="AW177">
            <v>0</v>
          </cell>
          <cell r="AX177" t="str">
            <v>US141701</v>
          </cell>
          <cell r="AY177" t="str">
            <v>9. verbetervoorstel</v>
          </cell>
        </row>
        <row r="178">
          <cell r="AL178" t="str">
            <v>LVBB4759</v>
          </cell>
          <cell r="AM178" t="str">
            <v xml:space="preserve">Datum bekendmaking kennisgeving %1 mag niet voor datum bekend op van het besluit %2 liggen </v>
          </cell>
          <cell r="AN178" t="str">
            <v xml:space="preserve">Datum bekendmaking kennisgeving %1 mag niet voor datum bekend op van het besluit %2 liggen </v>
          </cell>
          <cell r="AO178">
            <v>0</v>
          </cell>
          <cell r="AP178">
            <v>0</v>
          </cell>
          <cell r="AQ178">
            <v>0</v>
          </cell>
          <cell r="AR178">
            <v>0</v>
          </cell>
          <cell r="AS178">
            <v>0</v>
          </cell>
          <cell r="AT178">
            <v>0</v>
          </cell>
          <cell r="AU178">
            <v>0</v>
          </cell>
          <cell r="AV178">
            <v>0</v>
          </cell>
          <cell r="AW178">
            <v>0</v>
          </cell>
          <cell r="AX178" t="str">
            <v>niet nodig</v>
          </cell>
          <cell r="AY178" t="str">
            <v>2. ja, voor technici</v>
          </cell>
        </row>
        <row r="179">
          <cell r="AL179" t="str">
            <v/>
          </cell>
          <cell r="AM179" t="str">
            <v/>
          </cell>
          <cell r="AN179" t="str">
            <v/>
          </cell>
          <cell r="AO179">
            <v>0</v>
          </cell>
          <cell r="AP179">
            <v>0</v>
          </cell>
          <cell r="AQ179">
            <v>0</v>
          </cell>
          <cell r="AR179">
            <v>0</v>
          </cell>
          <cell r="AS179" t="str">
            <v/>
          </cell>
          <cell r="AT179">
            <v>0</v>
          </cell>
          <cell r="AU179">
            <v>0</v>
          </cell>
          <cell r="AV179">
            <v>0</v>
          </cell>
          <cell r="AW179">
            <v>0</v>
          </cell>
          <cell r="AX179" t="str">
            <v>analyse</v>
          </cell>
          <cell r="AY179" t="str">
            <v/>
          </cell>
        </row>
        <row r="180">
          <cell r="AL180" t="str">
            <v/>
          </cell>
          <cell r="AM180" t="str">
            <v/>
          </cell>
          <cell r="AN180" t="str">
            <v/>
          </cell>
          <cell r="AO180">
            <v>0</v>
          </cell>
          <cell r="AP180">
            <v>0</v>
          </cell>
          <cell r="AQ180">
            <v>0</v>
          </cell>
          <cell r="AR180">
            <v>0</v>
          </cell>
          <cell r="AS180" t="str">
            <v/>
          </cell>
          <cell r="AT180">
            <v>0</v>
          </cell>
          <cell r="AU180">
            <v>0</v>
          </cell>
          <cell r="AV180">
            <v>0</v>
          </cell>
          <cell r="AW180">
            <v>0</v>
          </cell>
          <cell r="AX180" t="str">
            <v>analyse</v>
          </cell>
          <cell r="AY180" t="str">
            <v/>
          </cell>
        </row>
        <row r="181">
          <cell r="AL181" t="str">
            <v/>
          </cell>
          <cell r="AM181" t="str">
            <v/>
          </cell>
          <cell r="AN181" t="str">
            <v/>
          </cell>
          <cell r="AO181">
            <v>0</v>
          </cell>
          <cell r="AP181">
            <v>0</v>
          </cell>
          <cell r="AQ181">
            <v>0</v>
          </cell>
          <cell r="AR181">
            <v>0</v>
          </cell>
          <cell r="AS181" t="str">
            <v/>
          </cell>
          <cell r="AT181">
            <v>0</v>
          </cell>
          <cell r="AU181">
            <v>0</v>
          </cell>
          <cell r="AV181">
            <v>0</v>
          </cell>
          <cell r="AW181">
            <v>0</v>
          </cell>
          <cell r="AX181" t="str">
            <v>analyse</v>
          </cell>
          <cell r="AY181" t="str">
            <v/>
          </cell>
        </row>
        <row r="182">
          <cell r="AL182" t="str">
            <v/>
          </cell>
          <cell r="AM182" t="str">
            <v/>
          </cell>
          <cell r="AN182" t="str">
            <v/>
          </cell>
          <cell r="AO182">
            <v>0</v>
          </cell>
          <cell r="AP182">
            <v>0</v>
          </cell>
          <cell r="AQ182">
            <v>0</v>
          </cell>
          <cell r="AR182">
            <v>0</v>
          </cell>
          <cell r="AS182" t="str">
            <v/>
          </cell>
          <cell r="AT182">
            <v>0</v>
          </cell>
          <cell r="AU182">
            <v>0</v>
          </cell>
          <cell r="AV182">
            <v>0</v>
          </cell>
          <cell r="AW182">
            <v>0</v>
          </cell>
          <cell r="AX182" t="str">
            <v>analyse</v>
          </cell>
          <cell r="AY182" t="str">
            <v/>
          </cell>
        </row>
        <row r="183">
          <cell r="AL183" t="str">
            <v>LVBB4900</v>
          </cell>
          <cell r="AM183" t="str">
            <v>Een eenmaal uitgegeven Work identifier mag NOOIT gewijzigd worden (ook niet bij organisatieveranderingen etc.)</v>
          </cell>
          <cell r="AN183" t="str">
            <v>Meldingstekst moet nog aangevuld worden</v>
          </cell>
          <cell r="AO183">
            <v>0</v>
          </cell>
          <cell r="AP183">
            <v>0</v>
          </cell>
          <cell r="AQ183">
            <v>0</v>
          </cell>
          <cell r="AR183">
            <v>0</v>
          </cell>
          <cell r="AS183">
            <v>0</v>
          </cell>
          <cell r="AT183">
            <v>0</v>
          </cell>
          <cell r="AU183">
            <v>0</v>
          </cell>
          <cell r="AV183">
            <v>0</v>
          </cell>
          <cell r="AW183">
            <v>0</v>
          </cell>
          <cell r="AX183" t="str">
            <v>n.v.t.</v>
          </cell>
          <cell r="AY183" t="str">
            <v>4. geen meldingstekst</v>
          </cell>
        </row>
        <row r="184">
          <cell r="AL184" t="str">
            <v>LVBB4904</v>
          </cell>
          <cell r="AM184" t="str">
            <v>De aanwezigheid van een artikel dat de citeertitel vaststelt betekent: 1) Het &lt;data:citeertitel&gt; moet aanwezig zijn in de metadata van het besluit of de regeling 2) De waarde van data:isOfficieel is true</v>
          </cell>
          <cell r="AN184" t="str">
            <v>Meldingstekst moet nog aangevuld worden</v>
          </cell>
          <cell r="AO184">
            <v>0</v>
          </cell>
          <cell r="AP184">
            <v>0</v>
          </cell>
          <cell r="AQ184">
            <v>0</v>
          </cell>
          <cell r="AR184">
            <v>0</v>
          </cell>
          <cell r="AS184">
            <v>0</v>
          </cell>
          <cell r="AT184">
            <v>0</v>
          </cell>
          <cell r="AU184">
            <v>0</v>
          </cell>
          <cell r="AV184">
            <v>0</v>
          </cell>
          <cell r="AW184">
            <v>0</v>
          </cell>
          <cell r="AX184" t="str">
            <v>n.v.t.</v>
          </cell>
          <cell r="AY184" t="str">
            <v>4. geen meldingstekst</v>
          </cell>
        </row>
        <row r="185">
          <cell r="AL185" t="str">
            <v>LVBB4906</v>
          </cell>
          <cell r="AM185" t="str">
            <v>De data:uri van een data:TekstReferentie met een data:soortRef = AKN binnen een data:grondslag MOET verwijzen naar een geconsolideerde regeling of versie daarvan.</v>
          </cell>
          <cell r="AN185" t="str">
            <v>Meldingstekst moet nog aangevuld worden</v>
          </cell>
          <cell r="AO185">
            <v>0</v>
          </cell>
          <cell r="AP185">
            <v>0</v>
          </cell>
          <cell r="AQ185">
            <v>0</v>
          </cell>
          <cell r="AR185">
            <v>0</v>
          </cell>
          <cell r="AS185">
            <v>0</v>
          </cell>
          <cell r="AT185">
            <v>0</v>
          </cell>
          <cell r="AU185">
            <v>0</v>
          </cell>
          <cell r="AV185">
            <v>0</v>
          </cell>
          <cell r="AW185">
            <v>0</v>
          </cell>
          <cell r="AX185" t="str">
            <v>n.v.t.</v>
          </cell>
          <cell r="AY185" t="str">
            <v>4. geen meldingstekst</v>
          </cell>
        </row>
        <row r="186">
          <cell r="AL186" t="str">
            <v/>
          </cell>
          <cell r="AM186" t="str">
            <v/>
          </cell>
          <cell r="AN186" t="str">
            <v/>
          </cell>
          <cell r="AO186">
            <v>0</v>
          </cell>
          <cell r="AP186">
            <v>0</v>
          </cell>
          <cell r="AQ186">
            <v>0</v>
          </cell>
          <cell r="AR186">
            <v>0</v>
          </cell>
          <cell r="AS186" t="str">
            <v/>
          </cell>
          <cell r="AT186">
            <v>0</v>
          </cell>
          <cell r="AU186">
            <v>0</v>
          </cell>
          <cell r="AV186">
            <v>0</v>
          </cell>
          <cell r="AW186">
            <v>0</v>
          </cell>
          <cell r="AX186" t="str">
            <v>analyse</v>
          </cell>
          <cell r="AY186" t="str">
            <v/>
          </cell>
        </row>
        <row r="187">
          <cell r="AL187" t="str">
            <v/>
          </cell>
          <cell r="AM187" t="str">
            <v/>
          </cell>
          <cell r="AN187" t="str">
            <v/>
          </cell>
          <cell r="AO187">
            <v>0</v>
          </cell>
          <cell r="AP187">
            <v>0</v>
          </cell>
          <cell r="AQ187">
            <v>0</v>
          </cell>
          <cell r="AR187">
            <v>0</v>
          </cell>
          <cell r="AS187" t="str">
            <v/>
          </cell>
          <cell r="AT187">
            <v>0</v>
          </cell>
          <cell r="AU187">
            <v>0</v>
          </cell>
          <cell r="AV187">
            <v>0</v>
          </cell>
          <cell r="AW187">
            <v>0</v>
          </cell>
          <cell r="AX187" t="str">
            <v>analyse</v>
          </cell>
          <cell r="AY187" t="str">
            <v/>
          </cell>
        </row>
        <row r="188">
          <cell r="AL188" t="str">
            <v>LVBB5002</v>
          </cell>
          <cell r="AM188" t="str">
            <v>VoegToe: bestaat context en doelpositie te bepalen?</v>
          </cell>
          <cell r="AN188" t="str">
            <v>Element bestaat niet voor versie : %1 en id element : %2
of:
Onjuiste doelpositie voor mutatie bij versie : %1 en WijzigArtikel / WijzigLid met wId : %2 en index : %3</v>
          </cell>
          <cell r="AO188" t="str">
            <v>idRegelingversie</v>
          </cell>
          <cell r="AP188" t="str">
            <v>IdElement</v>
          </cell>
          <cell r="AQ188" t="str">
            <v>Index</v>
          </cell>
          <cell r="AR188">
            <v>0</v>
          </cell>
          <cell r="AS188" t="str">
            <v>Er wordt een element verwijderd/vervangen met wId: %2, maar deze bestaat niet bij regelingversie: %1
of:
Er wordt een voegToe gedaan van element met wId: %2, maar het element ten opzichte waarvan je iets wilt toevoegen met wId: %3 kan niet gevonden worden bij regelingversie: %1.</v>
          </cell>
          <cell r="AT188" t="str">
            <v>idRegelingversie</v>
          </cell>
          <cell r="AU188" t="str">
            <v>IdElement1</v>
          </cell>
          <cell r="AV188" t="str">
            <v>IdElement2</v>
          </cell>
          <cell r="AW188">
            <v>0</v>
          </cell>
          <cell r="AX188" t="str">
            <v>US141701</v>
          </cell>
          <cell r="AY188" t="str">
            <v>10. verbetervoorstel, maar afwijkende parameters</v>
          </cell>
        </row>
        <row r="189">
          <cell r="AL189" t="str">
            <v>LVBB5005</v>
          </cell>
          <cell r="AM189" t="str">
            <v>De wordt-versie moet gevuld zijn</v>
          </cell>
          <cell r="AN189" t="str">
            <v>Geen wordtVersie aanwezig</v>
          </cell>
          <cell r="AO189">
            <v>0</v>
          </cell>
          <cell r="AP189">
            <v>0</v>
          </cell>
          <cell r="AQ189">
            <v>0</v>
          </cell>
          <cell r="AR189">
            <v>0</v>
          </cell>
          <cell r="AS189">
            <v>0</v>
          </cell>
          <cell r="AT189">
            <v>0</v>
          </cell>
          <cell r="AU189">
            <v>0</v>
          </cell>
          <cell r="AV189">
            <v>0</v>
          </cell>
          <cell r="AW189">
            <v>0</v>
          </cell>
          <cell r="AX189" t="str">
            <v>niet nodig</v>
          </cell>
          <cell r="AY189" t="str">
            <v>2. ja, voor technici</v>
          </cell>
        </row>
        <row r="190">
          <cell r="AL190" t="str">
            <v>LVBB5006</v>
          </cell>
          <cell r="AM190" t="str">
            <v>De was-versie moet gevuld zijn bij niet-initiele mutaties</v>
          </cell>
          <cell r="AN190" t="str">
            <v>Geen wasVersie aanwezig</v>
          </cell>
          <cell r="AO190">
            <v>0</v>
          </cell>
          <cell r="AP190">
            <v>0</v>
          </cell>
          <cell r="AQ190">
            <v>0</v>
          </cell>
          <cell r="AR190">
            <v>0</v>
          </cell>
          <cell r="AS190">
            <v>0</v>
          </cell>
          <cell r="AT190">
            <v>0</v>
          </cell>
          <cell r="AU190">
            <v>0</v>
          </cell>
          <cell r="AV190">
            <v>0</v>
          </cell>
          <cell r="AW190">
            <v>0</v>
          </cell>
          <cell r="AX190" t="str">
            <v>niet nodig</v>
          </cell>
          <cell r="AY190" t="str">
            <v>2. ja, voor technici</v>
          </cell>
        </row>
        <row r="191">
          <cell r="AL191" t="str">
            <v>LVBB5007</v>
          </cell>
          <cell r="AM191" t="str">
            <v>De was-versie mag niet door een ontwerp besluit aangemaakt zijn</v>
          </cell>
          <cell r="AN191" t="str">
            <v>Versie %1 is een ontwerp regelingversie, kan niet als basis dienen voor muteren</v>
          </cell>
          <cell r="AO191">
            <v>0</v>
          </cell>
          <cell r="AP191">
            <v>0</v>
          </cell>
          <cell r="AQ191">
            <v>0</v>
          </cell>
          <cell r="AR191">
            <v>0</v>
          </cell>
          <cell r="AS191">
            <v>0</v>
          </cell>
          <cell r="AT191">
            <v>0</v>
          </cell>
          <cell r="AU191">
            <v>0</v>
          </cell>
          <cell r="AV191">
            <v>0</v>
          </cell>
          <cell r="AW191">
            <v>0</v>
          </cell>
          <cell r="AX191" t="str">
            <v>niet nodig</v>
          </cell>
          <cell r="AY191" t="str">
            <v>1. ja, voor iedereen</v>
          </cell>
        </row>
        <row r="192">
          <cell r="AL192" t="str">
            <v>LVBB5008</v>
          </cell>
          <cell r="AM192" t="str">
            <v>De was-versie mag niet aangemaakt zijn door een besluit dat in afwachting is om afgebroken te worden</v>
          </cell>
          <cell r="AN192" t="str">
            <v>Versie met akn %1 is in afwachting om wel of niet afgebroken te mogen worden</v>
          </cell>
          <cell r="AO192" t="str">
            <v>idRegelingversie</v>
          </cell>
          <cell r="AP192">
            <v>0</v>
          </cell>
          <cell r="AQ192">
            <v>0</v>
          </cell>
          <cell r="AR192">
            <v>0</v>
          </cell>
          <cell r="AS192" t="str">
            <v xml:space="preserve">Er kan nu niet geconsolideerd worden bij regelingversie %1, omdat er een afbreekOpdracht in behandeling is voor het besluit dat deze regelingversie vaststelt. </v>
          </cell>
          <cell r="AT192" t="str">
            <v>idRegelingversie</v>
          </cell>
          <cell r="AU192">
            <v>0</v>
          </cell>
          <cell r="AV192">
            <v>0</v>
          </cell>
          <cell r="AW192">
            <v>0</v>
          </cell>
          <cell r="AX192" t="str">
            <v>US141701</v>
          </cell>
          <cell r="AY192" t="str">
            <v>9. verbetervoorstel</v>
          </cell>
        </row>
        <row r="193">
          <cell r="AL193" t="str">
            <v>LVBB5009</v>
          </cell>
          <cell r="AM193" t="str">
            <v>De was- en wordt-versie hebben betrekking hebben op dezelfde regeling</v>
          </cell>
          <cell r="AN193" t="str">
            <v>Regeling bij was-versie %1 is niet geljk aan regeling bij wordt-versie %2</v>
          </cell>
          <cell r="AO193">
            <v>0</v>
          </cell>
          <cell r="AP193">
            <v>0</v>
          </cell>
          <cell r="AQ193">
            <v>0</v>
          </cell>
          <cell r="AR193">
            <v>0</v>
          </cell>
          <cell r="AS193">
            <v>0</v>
          </cell>
          <cell r="AT193">
            <v>0</v>
          </cell>
          <cell r="AU193">
            <v>0</v>
          </cell>
          <cell r="AV193">
            <v>0</v>
          </cell>
          <cell r="AW193">
            <v>0</v>
          </cell>
          <cell r="AX193" t="str">
            <v>niet nodig</v>
          </cell>
          <cell r="AY193" t="str">
            <v>2. ja, voor technici</v>
          </cell>
        </row>
        <row r="194">
          <cell r="AL194" t="str">
            <v>LVBB5010</v>
          </cell>
          <cell r="AM194" t="str">
            <v>VoegToe: bestaat het toe te voegen element nog niet</v>
          </cell>
          <cell r="AN194" t="str">
            <v>Element bestaat al voor versie : %1 en id element : %2
of:
Toelichting bestaat al voor regeling : %1, opvoeren nieuwe toelichting niet mogelijk met mutatie bij versie : %2 en WijzigArtikel / WijzigLid met wId : %3 en index : %4</v>
          </cell>
          <cell r="AO194">
            <v>0</v>
          </cell>
          <cell r="AP194">
            <v>0</v>
          </cell>
          <cell r="AQ194">
            <v>0</v>
          </cell>
          <cell r="AR194">
            <v>0</v>
          </cell>
          <cell r="AS194">
            <v>0</v>
          </cell>
          <cell r="AT194">
            <v>0</v>
          </cell>
          <cell r="AU194">
            <v>0</v>
          </cell>
          <cell r="AV194">
            <v>0</v>
          </cell>
          <cell r="AW194">
            <v>0</v>
          </cell>
          <cell r="AX194" t="str">
            <v>niet nodig</v>
          </cell>
          <cell r="AY194" t="str">
            <v>2. ja, voor technici</v>
          </cell>
        </row>
        <row r="195">
          <cell r="AL195" t="str">
            <v>LVBB5011</v>
          </cell>
          <cell r="AM195" t="str">
            <v>Er mag maar een toelichting voorkomen bij toevoegen</v>
          </cell>
          <cell r="AN195" t="str">
            <v>Er kan maar 1 mutatie voor een toelichting voor mutatie bij versie : %1 en WijzigArtikel / WijzigLid met wId : %2 en index : %3</v>
          </cell>
          <cell r="AO195">
            <v>0</v>
          </cell>
          <cell r="AP195">
            <v>0</v>
          </cell>
          <cell r="AQ195">
            <v>0</v>
          </cell>
          <cell r="AR195">
            <v>0</v>
          </cell>
          <cell r="AS195">
            <v>0</v>
          </cell>
          <cell r="AT195">
            <v>0</v>
          </cell>
          <cell r="AU195">
            <v>0</v>
          </cell>
          <cell r="AV195">
            <v>0</v>
          </cell>
          <cell r="AW195">
            <v>0</v>
          </cell>
          <cell r="AX195" t="str">
            <v>niet nodig</v>
          </cell>
          <cell r="AY195" t="str">
            <v>2. ja, voor technici</v>
          </cell>
        </row>
        <row r="196">
          <cell r="AL196" t="str">
            <v>LVBB5012</v>
          </cell>
          <cell r="AM196" t="str">
            <v>De regeling bij de was- en wordt-verie mag niet ingetrokken zijn</v>
          </cell>
          <cell r="AN196" t="str">
            <v>Regeling %1, waarnaar %2 verwijst, is ingetrokken</v>
          </cell>
          <cell r="AO196">
            <v>0</v>
          </cell>
          <cell r="AP196">
            <v>0</v>
          </cell>
          <cell r="AQ196">
            <v>0</v>
          </cell>
          <cell r="AR196">
            <v>0</v>
          </cell>
          <cell r="AS196">
            <v>0</v>
          </cell>
          <cell r="AT196">
            <v>0</v>
          </cell>
          <cell r="AU196">
            <v>0</v>
          </cell>
          <cell r="AV196">
            <v>0</v>
          </cell>
          <cell r="AW196">
            <v>0</v>
          </cell>
          <cell r="AX196" t="str">
            <v>niet nodig</v>
          </cell>
          <cell r="AY196" t="str">
            <v>2. ja, voor technici</v>
          </cell>
        </row>
        <row r="197">
          <cell r="AL197" t="str">
            <v>LVBB5013</v>
          </cell>
          <cell r="AM197" t="str">
            <v>Een in te trekken regeling MOET een openstaande versie van dezelfde regeling hebben</v>
          </cell>
          <cell r="AN197" t="str">
            <v>In te trekken regeling %1, waarnaar %2 verwijst,  heeft geen openstaande versies</v>
          </cell>
          <cell r="AO197" t="str">
            <v>idRegelingversie</v>
          </cell>
          <cell r="AP197" t="str">
            <v>?</v>
          </cell>
          <cell r="AQ197">
            <v>0</v>
          </cell>
          <cell r="AR197">
            <v>0</v>
          </cell>
          <cell r="AS197" t="str">
            <v>In te trekken regelingversie %1 is niet juridisch werkend meer, hierdoor kan de regeling niet worden ingetrokken.</v>
          </cell>
          <cell r="AT197" t="str">
            <v>idRegelingversie</v>
          </cell>
          <cell r="AU197" t="str">
            <v>[n.v.t.]</v>
          </cell>
          <cell r="AV197">
            <v>0</v>
          </cell>
          <cell r="AW197">
            <v>0</v>
          </cell>
          <cell r="AX197" t="str">
            <v>US141701</v>
          </cell>
          <cell r="AY197" t="str">
            <v>9. verbetervoorstel</v>
          </cell>
        </row>
        <row r="198">
          <cell r="AL198" t="str">
            <v/>
          </cell>
          <cell r="AM198" t="str">
            <v/>
          </cell>
          <cell r="AN198" t="str">
            <v/>
          </cell>
          <cell r="AO198">
            <v>0</v>
          </cell>
          <cell r="AP198">
            <v>0</v>
          </cell>
          <cell r="AQ198">
            <v>0</v>
          </cell>
          <cell r="AR198">
            <v>0</v>
          </cell>
          <cell r="AS198" t="str">
            <v/>
          </cell>
          <cell r="AT198">
            <v>0</v>
          </cell>
          <cell r="AU198">
            <v>0</v>
          </cell>
          <cell r="AV198">
            <v>0</v>
          </cell>
          <cell r="AW198">
            <v>0</v>
          </cell>
          <cell r="AX198" t="str">
            <v>analyse</v>
          </cell>
          <cell r="AY198" t="str">
            <v/>
          </cell>
        </row>
        <row r="199">
          <cell r="AL199" t="str">
            <v/>
          </cell>
          <cell r="AM199" t="str">
            <v/>
          </cell>
          <cell r="AN199" t="str">
            <v/>
          </cell>
          <cell r="AO199">
            <v>0</v>
          </cell>
          <cell r="AP199">
            <v>0</v>
          </cell>
          <cell r="AQ199">
            <v>0</v>
          </cell>
          <cell r="AR199">
            <v>0</v>
          </cell>
          <cell r="AS199" t="str">
            <v/>
          </cell>
          <cell r="AT199">
            <v>0</v>
          </cell>
          <cell r="AU199">
            <v>0</v>
          </cell>
          <cell r="AV199">
            <v>0</v>
          </cell>
          <cell r="AW199">
            <v>0</v>
          </cell>
          <cell r="AX199" t="str">
            <v>analyse</v>
          </cell>
          <cell r="AY199" t="str">
            <v/>
          </cell>
        </row>
        <row r="200">
          <cell r="AL200" t="str">
            <v/>
          </cell>
          <cell r="AM200" t="str">
            <v/>
          </cell>
          <cell r="AN200" t="str">
            <v/>
          </cell>
          <cell r="AO200">
            <v>0</v>
          </cell>
          <cell r="AP200">
            <v>0</v>
          </cell>
          <cell r="AQ200">
            <v>0</v>
          </cell>
          <cell r="AR200">
            <v>0</v>
          </cell>
          <cell r="AS200" t="str">
            <v/>
          </cell>
          <cell r="AT200">
            <v>0</v>
          </cell>
          <cell r="AU200">
            <v>0</v>
          </cell>
          <cell r="AV200">
            <v>0</v>
          </cell>
          <cell r="AW200">
            <v>0</v>
          </cell>
          <cell r="AX200" t="str">
            <v>analyse</v>
          </cell>
          <cell r="AY200" t="str">
            <v/>
          </cell>
        </row>
        <row r="201">
          <cell r="AL201" t="str">
            <v/>
          </cell>
          <cell r="AM201" t="str">
            <v/>
          </cell>
          <cell r="AN201" t="str">
            <v/>
          </cell>
          <cell r="AO201">
            <v>0</v>
          </cell>
          <cell r="AP201">
            <v>0</v>
          </cell>
          <cell r="AQ201">
            <v>0</v>
          </cell>
          <cell r="AR201">
            <v>0</v>
          </cell>
          <cell r="AS201" t="str">
            <v/>
          </cell>
          <cell r="AT201">
            <v>0</v>
          </cell>
          <cell r="AU201">
            <v>0</v>
          </cell>
          <cell r="AV201">
            <v>0</v>
          </cell>
          <cell r="AW201">
            <v>0</v>
          </cell>
          <cell r="AX201" t="str">
            <v>analyse</v>
          </cell>
          <cell r="AY201" t="str">
            <v/>
          </cell>
        </row>
        <row r="202">
          <cell r="AL202" t="str">
            <v/>
          </cell>
          <cell r="AM202" t="str">
            <v/>
          </cell>
          <cell r="AN202" t="str">
            <v/>
          </cell>
          <cell r="AO202">
            <v>0</v>
          </cell>
          <cell r="AP202">
            <v>0</v>
          </cell>
          <cell r="AQ202">
            <v>0</v>
          </cell>
          <cell r="AR202">
            <v>0</v>
          </cell>
          <cell r="AS202" t="str">
            <v/>
          </cell>
          <cell r="AT202">
            <v>0</v>
          </cell>
          <cell r="AU202">
            <v>0</v>
          </cell>
          <cell r="AV202">
            <v>0</v>
          </cell>
          <cell r="AW202">
            <v>0</v>
          </cell>
          <cell r="AX202" t="str">
            <v>analyse</v>
          </cell>
          <cell r="AY202" t="str">
            <v/>
          </cell>
        </row>
        <row r="203">
          <cell r="AL203" t="str">
            <v/>
          </cell>
          <cell r="AM203" t="str">
            <v/>
          </cell>
          <cell r="AN203" t="str">
            <v/>
          </cell>
          <cell r="AO203">
            <v>0</v>
          </cell>
          <cell r="AP203">
            <v>0</v>
          </cell>
          <cell r="AQ203">
            <v>0</v>
          </cell>
          <cell r="AR203">
            <v>0</v>
          </cell>
          <cell r="AS203" t="str">
            <v/>
          </cell>
          <cell r="AT203">
            <v>0</v>
          </cell>
          <cell r="AU203">
            <v>0</v>
          </cell>
          <cell r="AV203">
            <v>0</v>
          </cell>
          <cell r="AW203">
            <v>0</v>
          </cell>
          <cell r="AX203" t="str">
            <v>analyse</v>
          </cell>
          <cell r="AY203" t="str">
            <v/>
          </cell>
        </row>
        <row r="204">
          <cell r="AL204" t="str">
            <v/>
          </cell>
          <cell r="AM204" t="str">
            <v/>
          </cell>
          <cell r="AN204" t="str">
            <v/>
          </cell>
          <cell r="AO204">
            <v>0</v>
          </cell>
          <cell r="AP204">
            <v>0</v>
          </cell>
          <cell r="AQ204">
            <v>0</v>
          </cell>
          <cell r="AR204">
            <v>0</v>
          </cell>
          <cell r="AS204" t="str">
            <v/>
          </cell>
          <cell r="AT204">
            <v>0</v>
          </cell>
          <cell r="AU204">
            <v>0</v>
          </cell>
          <cell r="AV204">
            <v>0</v>
          </cell>
          <cell r="AW204">
            <v>0</v>
          </cell>
          <cell r="AX204" t="str">
            <v>analyse</v>
          </cell>
          <cell r="AY204" t="str">
            <v/>
          </cell>
        </row>
        <row r="205">
          <cell r="AL205" t="str">
            <v/>
          </cell>
          <cell r="AM205" t="str">
            <v/>
          </cell>
          <cell r="AN205" t="str">
            <v/>
          </cell>
          <cell r="AO205">
            <v>0</v>
          </cell>
          <cell r="AP205">
            <v>0</v>
          </cell>
          <cell r="AQ205">
            <v>0</v>
          </cell>
          <cell r="AR205">
            <v>0</v>
          </cell>
          <cell r="AS205" t="str">
            <v/>
          </cell>
          <cell r="AT205">
            <v>0</v>
          </cell>
          <cell r="AU205">
            <v>0</v>
          </cell>
          <cell r="AV205">
            <v>0</v>
          </cell>
          <cell r="AW205">
            <v>0</v>
          </cell>
          <cell r="AX205" t="str">
            <v>analyse</v>
          </cell>
          <cell r="AY205" t="str">
            <v/>
          </cell>
        </row>
        <row r="206">
          <cell r="AL206" t="str">
            <v>LVBB6001</v>
          </cell>
          <cell r="AM206" t="str">
            <v>Voor publicatie van de afwijkvergunning MAG de uri van elke nieuwe Doorlever-zip NIET bestaan</v>
          </cell>
          <cell r="AN206" t="str">
            <v>Doorlever-zip met uri %1 bestaat al voor publicatie identifier : %2</v>
          </cell>
          <cell r="AO206">
            <v>0</v>
          </cell>
          <cell r="AP206">
            <v>0</v>
          </cell>
          <cell r="AQ206">
            <v>0</v>
          </cell>
          <cell r="AR206">
            <v>0</v>
          </cell>
          <cell r="AS206" t="str">
            <v>Heeft een ZIP een URI? Kunnen we hier niet het juiste veld benoemen? (Eigenlijk begrijp ik sowieso niets van afwijkvergunning-aanleveringen.)</v>
          </cell>
          <cell r="AT206">
            <v>0</v>
          </cell>
          <cell r="AU206">
            <v>0</v>
          </cell>
          <cell r="AV206">
            <v>0</v>
          </cell>
          <cell r="AW206">
            <v>0</v>
          </cell>
          <cell r="AX206" t="str">
            <v>n.v.t.</v>
          </cell>
          <cell r="AY206" t="str">
            <v>12. afwijkvergunning buiten scope</v>
          </cell>
        </row>
        <row r="207">
          <cell r="AL207" t="str">
            <v>LVBB6002</v>
          </cell>
          <cell r="AM207" t="str">
            <v>Voor de afwijkvergunning MOET elk metadata-document, waarnaar vanuit de publicatie verwezen wordt, gevonden worden</v>
          </cell>
          <cell r="AN207" t="str">
            <v>Metadata document niet gevonden voor publicatie identifier : %1</v>
          </cell>
          <cell r="AO207">
            <v>0</v>
          </cell>
          <cell r="AP207">
            <v>0</v>
          </cell>
          <cell r="AQ207">
            <v>0</v>
          </cell>
          <cell r="AR207">
            <v>0</v>
          </cell>
          <cell r="AS207" t="str">
            <v>(Eigenlijk begrijp ik sowieso niets van afwijkvergunning-aanleveringen.)</v>
          </cell>
          <cell r="AT207">
            <v>0</v>
          </cell>
          <cell r="AU207">
            <v>0</v>
          </cell>
          <cell r="AV207">
            <v>0</v>
          </cell>
          <cell r="AW207">
            <v>0</v>
          </cell>
          <cell r="AX207" t="str">
            <v>n.v.t.</v>
          </cell>
          <cell r="AY207" t="str">
            <v>12. afwijkvergunning buiten scope</v>
          </cell>
        </row>
        <row r="208">
          <cell r="AL208" t="str">
            <v>LVBB6003</v>
          </cell>
          <cell r="AM208" t="str">
            <v>Voor de afwijkvergunning MOET elk GML-document, waarnaar vanuit de publicatie verwezen wordt, gevonden worden</v>
          </cell>
          <cell r="AN208" t="str">
            <v>GML document niet gevonden voor publicatie identifier : %1</v>
          </cell>
          <cell r="AO208">
            <v>0</v>
          </cell>
          <cell r="AP208">
            <v>0</v>
          </cell>
          <cell r="AQ208">
            <v>0</v>
          </cell>
          <cell r="AR208">
            <v>0</v>
          </cell>
          <cell r="AS208" t="str">
            <v>(Eigenlijk begrijp ik sowieso niets van afwijkvergunning-aanleveringen.) GML-bestand klinkt meer accuraat dan een GML-document.</v>
          </cell>
          <cell r="AT208">
            <v>0</v>
          </cell>
          <cell r="AU208">
            <v>0</v>
          </cell>
          <cell r="AV208">
            <v>0</v>
          </cell>
          <cell r="AW208">
            <v>0</v>
          </cell>
          <cell r="AX208" t="str">
            <v>n.v.t.</v>
          </cell>
          <cell r="AY208" t="str">
            <v>12. afwijkvergunning buiten scope</v>
          </cell>
        </row>
        <row r="209">
          <cell r="AL209" t="str">
            <v/>
          </cell>
          <cell r="AM209" t="str">
            <v/>
          </cell>
          <cell r="AN209" t="str">
            <v/>
          </cell>
          <cell r="AO209">
            <v>0</v>
          </cell>
          <cell r="AP209">
            <v>0</v>
          </cell>
          <cell r="AQ209">
            <v>0</v>
          </cell>
          <cell r="AR209">
            <v>0</v>
          </cell>
          <cell r="AS209" t="str">
            <v/>
          </cell>
          <cell r="AT209">
            <v>0</v>
          </cell>
          <cell r="AU209">
            <v>0</v>
          </cell>
          <cell r="AV209">
            <v>0</v>
          </cell>
          <cell r="AW209">
            <v>0</v>
          </cell>
          <cell r="AX209" t="str">
            <v>analyse</v>
          </cell>
          <cell r="AY209" t="str">
            <v/>
          </cell>
        </row>
        <row r="210">
          <cell r="AL210" t="str">
            <v/>
          </cell>
          <cell r="AM210" t="str">
            <v/>
          </cell>
          <cell r="AN210" t="str">
            <v/>
          </cell>
          <cell r="AO210">
            <v>0</v>
          </cell>
          <cell r="AP210">
            <v>0</v>
          </cell>
          <cell r="AQ210">
            <v>0</v>
          </cell>
          <cell r="AR210">
            <v>0</v>
          </cell>
          <cell r="AS210" t="str">
            <v/>
          </cell>
          <cell r="AT210">
            <v>0</v>
          </cell>
          <cell r="AU210">
            <v>0</v>
          </cell>
          <cell r="AV210">
            <v>0</v>
          </cell>
          <cell r="AW210">
            <v>0</v>
          </cell>
          <cell r="AX210" t="str">
            <v>analyse</v>
          </cell>
          <cell r="AY210" t="str">
            <v/>
          </cell>
        </row>
        <row r="211">
          <cell r="AL211" t="str">
            <v>LVBB7001</v>
          </cell>
          <cell r="AM211" t="str">
            <v>Lukt het expanderen van de toestand?</v>
          </cell>
          <cell r="AN211" t="str">
            <v>Versie niet kunnen expanderen voor : %1</v>
          </cell>
          <cell r="AO211">
            <v>0</v>
          </cell>
          <cell r="AP211">
            <v>0</v>
          </cell>
          <cell r="AQ211">
            <v>0</v>
          </cell>
          <cell r="AR211">
            <v>0</v>
          </cell>
          <cell r="AS211" t="str">
            <v>Geen idee wat dit is en wanneer dit kan (?)</v>
          </cell>
          <cell r="AT211">
            <v>0</v>
          </cell>
          <cell r="AU211">
            <v>0</v>
          </cell>
          <cell r="AV211">
            <v>0</v>
          </cell>
          <cell r="AW211">
            <v>0</v>
          </cell>
          <cell r="AX211" t="str">
            <v>niet nodig</v>
          </cell>
          <cell r="AY211" t="str">
            <v>2. ja, voor technici</v>
          </cell>
        </row>
        <row r="212">
          <cell r="AL212" t="str">
            <v>LVBB7003</v>
          </cell>
          <cell r="AM212" t="str">
            <v>Doel moet versies gekoppeld hebben op het moment dat er een datum inwerking wordt meegegeven</v>
          </cell>
          <cell r="AN212" t="str">
            <v>Geen versies gekoppeld aan doel %4 ; toekennen datum juridisch werkend vanaf inwerking in %1 besluit bij oin %2 en id-levering %3 is niet geldig</v>
          </cell>
          <cell r="AO212">
            <v>0</v>
          </cell>
          <cell r="AP212">
            <v>0</v>
          </cell>
          <cell r="AQ212">
            <v>0</v>
          </cell>
          <cell r="AR212">
            <v>0</v>
          </cell>
          <cell r="AS212">
            <v>0</v>
          </cell>
          <cell r="AT212">
            <v>0</v>
          </cell>
          <cell r="AU212">
            <v>0</v>
          </cell>
          <cell r="AV212">
            <v>0</v>
          </cell>
          <cell r="AW212">
            <v>0</v>
          </cell>
          <cell r="AX212" t="str">
            <v>niet nodig</v>
          </cell>
          <cell r="AY212" t="str">
            <v>2. ja, voor technici</v>
          </cell>
        </row>
        <row r="213">
          <cell r="AL213" t="str">
            <v>LVBB7004</v>
          </cell>
          <cell r="AM213" t="str">
            <v>Datums bij een versie kunnen maar 1 keer ingevuld worden (dus niet gewijzigd worden)</v>
          </cell>
          <cell r="AN213" t="str">
            <v>Datums zijn reeds gevuld voor versie %3 ; mogen niet opnieuw bepaald worden door besluit bij oin %1 en id-levering %2</v>
          </cell>
          <cell r="AO213" t="str">
            <v>oin</v>
          </cell>
          <cell r="AP213" t="str">
            <v>id-levering</v>
          </cell>
          <cell r="AQ213" t="str">
            <v>idRegelingversie</v>
          </cell>
          <cell r="AR213">
            <v>0</v>
          </cell>
          <cell r="AS213" t="str">
            <v>Het doel met id %1 is al eerder gebruikt bij regeling %2.</v>
          </cell>
          <cell r="AT213" t="str">
            <v>idDoel</v>
          </cell>
          <cell r="AU213" t="str">
            <v>idRegeling</v>
          </cell>
          <cell r="AV213" t="str">
            <v>[n.v.t.]</v>
          </cell>
          <cell r="AW213">
            <v>0</v>
          </cell>
          <cell r="AX213" t="str">
            <v>US141701</v>
          </cell>
          <cell r="AY213" t="str">
            <v>9. verbetervoorstel</v>
          </cell>
        </row>
        <row r="214">
          <cell r="AL214" t="str">
            <v>LVBB7005</v>
          </cell>
          <cell r="AM214" t="str">
            <v>Twee versies binnen dezelfde regeling moeten verschillende datums inwerking hebben</v>
          </cell>
          <cell r="AN214" t="str">
            <v>Akn-versie %1 heeft dezelfde datum inwerking als versie %2 namelijk : %3</v>
          </cell>
          <cell r="AO214" t="str">
            <v>idBesluit</v>
          </cell>
          <cell r="AP214" t="str">
            <v>idRegelingversie</v>
          </cell>
          <cell r="AQ214" t="str">
            <v>datumJWV</v>
          </cell>
          <cell r="AR214">
            <v>0</v>
          </cell>
          <cell r="AS214" t="str">
            <v>Het besluit %1 stelt regelingversie %2 in, maar deze regelingversie heeft dezelfde juridisch-werkend-vanaf-datum, namelijk: %3 als een andere regelingversie %4 binnen dezelfde regeling.</v>
          </cell>
          <cell r="AT214" t="str">
            <v>idBesluit</v>
          </cell>
          <cell r="AU214" t="str">
            <v>idRegelingversie</v>
          </cell>
          <cell r="AV214" t="str">
            <v>datumJWV</v>
          </cell>
          <cell r="AW214" t="str">
            <v>idRegelingversie</v>
          </cell>
          <cell r="AX214" t="str">
            <v>US141701</v>
          </cell>
          <cell r="AY214" t="str">
            <v>10. verbetervoorstel, maar afwijkende parameters</v>
          </cell>
        </row>
        <row r="215">
          <cell r="AL215" t="str">
            <v>LVBB7006</v>
          </cell>
          <cell r="AM215" t="str">
            <v>Versie gekoppeld aan doel bestaat niet</v>
          </cell>
          <cell r="AN215" t="str">
            <v>Versie %1 gekoppeld aan doel bestaat niet</v>
          </cell>
          <cell r="AO215">
            <v>0</v>
          </cell>
          <cell r="AP215">
            <v>0</v>
          </cell>
          <cell r="AQ215">
            <v>0</v>
          </cell>
          <cell r="AR215">
            <v>0</v>
          </cell>
          <cell r="AS215" t="str">
            <v>(Als ik deze fout zou krijgen zou ik niet goed weten wat er aan de hand is (?).)</v>
          </cell>
          <cell r="AT215">
            <v>0</v>
          </cell>
          <cell r="AU215">
            <v>0</v>
          </cell>
          <cell r="AV215">
            <v>0</v>
          </cell>
          <cell r="AW215">
            <v>0</v>
          </cell>
          <cell r="AX215" t="str">
            <v>niet nodig</v>
          </cell>
          <cell r="AY215" t="str">
            <v>2. ja, voor technici</v>
          </cell>
        </row>
        <row r="216">
          <cell r="AL216" t="str">
            <v>LVBB7007</v>
          </cell>
          <cell r="AM216" t="str">
            <v>Informatie-object gekoppeld aan doel bestaat niet</v>
          </cell>
          <cell r="AN216" t="str">
            <v>Informatie-object %1 gekoppeld aan doel bestaat niet</v>
          </cell>
          <cell r="AO216">
            <v>0</v>
          </cell>
          <cell r="AP216">
            <v>0</v>
          </cell>
          <cell r="AQ216">
            <v>0</v>
          </cell>
          <cell r="AR216">
            <v>0</v>
          </cell>
          <cell r="AS216" t="str">
            <v>(Als ik deze fout zou krijgen zou ik niet goed weten wat er aan de hand is (?).)</v>
          </cell>
          <cell r="AT216">
            <v>0</v>
          </cell>
          <cell r="AU216">
            <v>0</v>
          </cell>
          <cell r="AV216">
            <v>0</v>
          </cell>
          <cell r="AW216">
            <v>0</v>
          </cell>
          <cell r="AX216" t="str">
            <v>niet nodig</v>
          </cell>
          <cell r="AY216" t="str">
            <v>2. ja, voor technici</v>
          </cell>
        </row>
        <row r="217">
          <cell r="AL217" t="str">
            <v>LVBB7008</v>
          </cell>
          <cell r="AM217" t="str">
            <v>Ingetrokken regeling gekoppeld aan doel bestaat niet</v>
          </cell>
          <cell r="AN217" t="str">
            <v>Ingetrokken regeling %1 gekoppeld aan doel bestaat niet</v>
          </cell>
          <cell r="AO217">
            <v>0</v>
          </cell>
          <cell r="AP217">
            <v>0</v>
          </cell>
          <cell r="AQ217">
            <v>0</v>
          </cell>
          <cell r="AR217">
            <v>0</v>
          </cell>
          <cell r="AS217" t="str">
            <v>(Als ik deze fout zou krijgen zou ik niet goed weten wat er aan de hand is (?).)</v>
          </cell>
          <cell r="AT217">
            <v>0</v>
          </cell>
          <cell r="AU217">
            <v>0</v>
          </cell>
          <cell r="AV217">
            <v>0</v>
          </cell>
          <cell r="AW217">
            <v>0</v>
          </cell>
          <cell r="AX217" t="str">
            <v>niet nodig</v>
          </cell>
          <cell r="AY217" t="str">
            <v>2. ja, voor technici</v>
          </cell>
        </row>
        <row r="218">
          <cell r="AL218" t="str">
            <v/>
          </cell>
          <cell r="AM218" t="str">
            <v/>
          </cell>
          <cell r="AN218" t="str">
            <v/>
          </cell>
          <cell r="AO218">
            <v>0</v>
          </cell>
          <cell r="AP218">
            <v>0</v>
          </cell>
          <cell r="AQ218">
            <v>0</v>
          </cell>
          <cell r="AR218">
            <v>0</v>
          </cell>
          <cell r="AS218" t="str">
            <v/>
          </cell>
          <cell r="AT218">
            <v>0</v>
          </cell>
          <cell r="AU218">
            <v>0</v>
          </cell>
          <cell r="AV218">
            <v>0</v>
          </cell>
          <cell r="AW218">
            <v>0</v>
          </cell>
          <cell r="AX218" t="str">
            <v>analyse</v>
          </cell>
          <cell r="AY218" t="str">
            <v/>
          </cell>
        </row>
        <row r="219">
          <cell r="AL219" t="str">
            <v/>
          </cell>
          <cell r="AM219" t="str">
            <v/>
          </cell>
          <cell r="AN219" t="str">
            <v/>
          </cell>
          <cell r="AO219">
            <v>0</v>
          </cell>
          <cell r="AP219">
            <v>0</v>
          </cell>
          <cell r="AQ219">
            <v>0</v>
          </cell>
          <cell r="AR219">
            <v>0</v>
          </cell>
          <cell r="AS219" t="str">
            <v/>
          </cell>
          <cell r="AT219">
            <v>0</v>
          </cell>
          <cell r="AU219">
            <v>0</v>
          </cell>
          <cell r="AV219">
            <v>0</v>
          </cell>
          <cell r="AW219">
            <v>0</v>
          </cell>
          <cell r="AX219" t="str">
            <v>analyse</v>
          </cell>
          <cell r="AY219" t="str">
            <v/>
          </cell>
        </row>
        <row r="220">
          <cell r="AL220" t="str">
            <v>LVBB7501</v>
          </cell>
          <cell r="AM220" t="str">
            <v>Valideert de RegelingVersie tegen het imop schema?</v>
          </cell>
          <cell r="AN220" t="str">
            <v>Fouten in schema bij RegelingVersie</v>
          </cell>
          <cell r="AO220">
            <v>0</v>
          </cell>
          <cell r="AP220">
            <v>0</v>
          </cell>
          <cell r="AQ220">
            <v>0</v>
          </cell>
          <cell r="AR220">
            <v>0</v>
          </cell>
          <cell r="AS220">
            <v>0</v>
          </cell>
          <cell r="AT220">
            <v>0</v>
          </cell>
          <cell r="AU220">
            <v>0</v>
          </cell>
          <cell r="AV220">
            <v>0</v>
          </cell>
          <cell r="AW220">
            <v>0</v>
          </cell>
          <cell r="AX220" t="str">
            <v>niet nodig</v>
          </cell>
          <cell r="AY220" t="str">
            <v>2. ja, voor technici</v>
          </cell>
        </row>
        <row r="221">
          <cell r="AL221" t="str">
            <v>LVBB7502</v>
          </cell>
          <cell r="AM221" t="str">
            <v>Valideert de Consolidaties tegen het imop schema?</v>
          </cell>
          <cell r="AN221" t="str">
            <v>Fouten in schema bij Consolidaties</v>
          </cell>
          <cell r="AO221">
            <v>0</v>
          </cell>
          <cell r="AP221">
            <v>0</v>
          </cell>
          <cell r="AQ221">
            <v>0</v>
          </cell>
          <cell r="AR221">
            <v>0</v>
          </cell>
          <cell r="AS221">
            <v>0</v>
          </cell>
          <cell r="AT221">
            <v>0</v>
          </cell>
          <cell r="AU221">
            <v>0</v>
          </cell>
          <cell r="AV221">
            <v>0</v>
          </cell>
          <cell r="AW221">
            <v>0</v>
          </cell>
          <cell r="AX221" t="str">
            <v>niet nodig</v>
          </cell>
          <cell r="AY221" t="str">
            <v>2. ja, voor technici</v>
          </cell>
        </row>
        <row r="222">
          <cell r="AL222" t="str">
            <v>LVBB7503</v>
          </cell>
          <cell r="AM222" t="str">
            <v>Valideert de UitleveringsProefversiebesluit tegen het imop schema?</v>
          </cell>
          <cell r="AN222" t="str">
            <v>Fouten in schema bij UitleveringProefversieBesluit</v>
          </cell>
          <cell r="AO222">
            <v>0</v>
          </cell>
          <cell r="AP222">
            <v>0</v>
          </cell>
          <cell r="AQ222">
            <v>0</v>
          </cell>
          <cell r="AR222">
            <v>0</v>
          </cell>
          <cell r="AS222">
            <v>0</v>
          </cell>
          <cell r="AT222">
            <v>0</v>
          </cell>
          <cell r="AU222">
            <v>0</v>
          </cell>
          <cell r="AV222">
            <v>0</v>
          </cell>
          <cell r="AW222">
            <v>0</v>
          </cell>
          <cell r="AX222" t="str">
            <v>niet nodig</v>
          </cell>
          <cell r="AY222" t="str">
            <v>2. ja, voor technici</v>
          </cell>
        </row>
        <row r="223">
          <cell r="AL223" t="str">
            <v/>
          </cell>
          <cell r="AM223" t="str">
            <v/>
          </cell>
          <cell r="AN223" t="str">
            <v/>
          </cell>
          <cell r="AO223">
            <v>0</v>
          </cell>
          <cell r="AP223">
            <v>0</v>
          </cell>
          <cell r="AQ223">
            <v>0</v>
          </cell>
          <cell r="AR223">
            <v>0</v>
          </cell>
          <cell r="AS223" t="str">
            <v/>
          </cell>
          <cell r="AT223">
            <v>0</v>
          </cell>
          <cell r="AU223">
            <v>0</v>
          </cell>
          <cell r="AV223">
            <v>0</v>
          </cell>
          <cell r="AW223">
            <v>0</v>
          </cell>
          <cell r="AX223" t="str">
            <v>analyse</v>
          </cell>
          <cell r="AY223" t="str">
            <v/>
          </cell>
        </row>
        <row r="224">
          <cell r="AL224" t="str">
            <v>LVBB7701</v>
          </cell>
          <cell r="AM224" t="str">
            <v>Aantal Bekende Toestanden MOET 1 zijn</v>
          </cell>
          <cell r="AN224" t="str">
            <v>[Controleer voorkomens BekendeToestand] Aantal voorkomens van BekendeToestand is niet gelijk aan 1</v>
          </cell>
          <cell r="AO224">
            <v>0</v>
          </cell>
          <cell r="AP224">
            <v>0</v>
          </cell>
          <cell r="AQ224">
            <v>0</v>
          </cell>
          <cell r="AR224">
            <v>0</v>
          </cell>
          <cell r="AS224">
            <v>0</v>
          </cell>
          <cell r="AT224">
            <v>0</v>
          </cell>
          <cell r="AU224">
            <v>0</v>
          </cell>
          <cell r="AV224">
            <v>0</v>
          </cell>
          <cell r="AW224">
            <v>0</v>
          </cell>
          <cell r="AX224" t="str">
            <v>niet nodig</v>
          </cell>
          <cell r="AY224" t="str">
            <v>2. ja, voor technici</v>
          </cell>
        </row>
        <row r="225">
          <cell r="AL225" t="str">
            <v>LVBB7702</v>
          </cell>
          <cell r="AM225" t="str">
            <v>Aantal Toestanden met samenloop MOET 0 zijn</v>
          </cell>
          <cell r="AN225" t="str">
            <v>[Controleer voorkomens ToestandMetSamenloop] Aantal voorkomens van ToestandMetSamenloop is niet gelijk aan 0</v>
          </cell>
          <cell r="AO225">
            <v>0</v>
          </cell>
          <cell r="AP225">
            <v>0</v>
          </cell>
          <cell r="AQ225">
            <v>0</v>
          </cell>
          <cell r="AR225">
            <v>0</v>
          </cell>
          <cell r="AS225">
            <v>0</v>
          </cell>
          <cell r="AT225">
            <v>0</v>
          </cell>
          <cell r="AU225">
            <v>0</v>
          </cell>
          <cell r="AV225">
            <v>0</v>
          </cell>
          <cell r="AW225">
            <v>0</v>
          </cell>
          <cell r="AX225" t="str">
            <v>niet nodig</v>
          </cell>
          <cell r="AY225" t="str">
            <v>2. ja, voor technici</v>
          </cell>
        </row>
        <row r="226">
          <cell r="AL226" t="str">
            <v>LVBB7703</v>
          </cell>
          <cell r="AM226" t="str">
            <v>Aantal Doelen MOET 1 zijn</v>
          </cell>
          <cell r="AN226" t="str">
            <v>[Controleer voorkomens doel] Aantal voorkomens van doel is niet gelijk aan 1</v>
          </cell>
          <cell r="AO226">
            <v>0</v>
          </cell>
          <cell r="AP226">
            <v>0</v>
          </cell>
          <cell r="AQ226">
            <v>0</v>
          </cell>
          <cell r="AR226">
            <v>0</v>
          </cell>
          <cell r="AS226">
            <v>0</v>
          </cell>
          <cell r="AT226">
            <v>0</v>
          </cell>
          <cell r="AU226">
            <v>0</v>
          </cell>
          <cell r="AV226">
            <v>0</v>
          </cell>
          <cell r="AW226">
            <v>0</v>
          </cell>
          <cell r="AX226" t="str">
            <v>niet nodig</v>
          </cell>
          <cell r="AY226" t="str">
            <v>2. ja, voor technici</v>
          </cell>
        </row>
        <row r="227">
          <cell r="AL227" t="str">
            <v>LVBB7704</v>
          </cell>
          <cell r="AM227" t="str">
            <v>Aantal Geldigheidsperiodes MOET 1 zijn</v>
          </cell>
          <cell r="AN227" t="str">
            <v>[Controleer voorkomens Geldigheidsperiode] Aantal voorkomens van Geldigheidsperiode is niet gelijk aan 1</v>
          </cell>
          <cell r="AO227">
            <v>0</v>
          </cell>
          <cell r="AP227">
            <v>0</v>
          </cell>
          <cell r="AQ227">
            <v>0</v>
          </cell>
          <cell r="AR227">
            <v>0</v>
          </cell>
          <cell r="AS227">
            <v>0</v>
          </cell>
          <cell r="AT227">
            <v>0</v>
          </cell>
          <cell r="AU227">
            <v>0</v>
          </cell>
          <cell r="AV227">
            <v>0</v>
          </cell>
          <cell r="AW227">
            <v>0</v>
          </cell>
          <cell r="AX227" t="str">
            <v>niet nodig</v>
          </cell>
          <cell r="AY227" t="str">
            <v>2. ja, voor technici</v>
          </cell>
        </row>
        <row r="228">
          <cell r="AL228" t="str">
            <v>LVBB7705</v>
          </cell>
          <cell r="AM228" t="str">
            <v>Twee versies binnen dezelfde regeling moeten verschillende datums juridisch werkend vanaf hebben</v>
          </cell>
          <cell r="AN228" t="str">
            <v>[Controleer voorkomens RegelingVersie] Aantal voorkomens van RegelingVersie is niet gelijk aan 1</v>
          </cell>
          <cell r="AO228">
            <v>0</v>
          </cell>
          <cell r="AP228">
            <v>0</v>
          </cell>
          <cell r="AQ228">
            <v>0</v>
          </cell>
          <cell r="AR228">
            <v>0</v>
          </cell>
          <cell r="AS228">
            <v>0</v>
          </cell>
          <cell r="AT228">
            <v>0</v>
          </cell>
          <cell r="AU228">
            <v>0</v>
          </cell>
          <cell r="AV228">
            <v>0</v>
          </cell>
          <cell r="AW228">
            <v>0</v>
          </cell>
          <cell r="AX228" t="str">
            <v>niet nodig</v>
          </cell>
          <cell r="AY228" t="str">
            <v>2. ja, voor technici</v>
          </cell>
        </row>
        <row r="229">
          <cell r="AL229" t="str">
            <v>LVBB7706</v>
          </cell>
          <cell r="AM229" t="str">
            <v>Aantal Annotaties bij Toestand MOET 1 zijn</v>
          </cell>
          <cell r="AN229" t="str">
            <v>[Controleer voorkomens AnnotatieBijToestand] Aantal voorkomens van AnnotatieBijToestand is niet gelijk aan 1</v>
          </cell>
          <cell r="AO229">
            <v>0</v>
          </cell>
          <cell r="AP229">
            <v>0</v>
          </cell>
          <cell r="AQ229">
            <v>0</v>
          </cell>
          <cell r="AR229">
            <v>0</v>
          </cell>
          <cell r="AS229">
            <v>0</v>
          </cell>
          <cell r="AT229">
            <v>0</v>
          </cell>
          <cell r="AU229">
            <v>0</v>
          </cell>
          <cell r="AV229">
            <v>0</v>
          </cell>
          <cell r="AW229">
            <v>0</v>
          </cell>
          <cell r="AX229" t="str">
            <v>niet nodig</v>
          </cell>
          <cell r="AY229" t="str">
            <v>2. ja, voor technici</v>
          </cell>
        </row>
        <row r="230">
          <cell r="AL230" t="str">
            <v>LVBB7707</v>
          </cell>
          <cell r="AM230" t="str">
            <v>Aantal RegelingMetadata MOET 1 zijn</v>
          </cell>
          <cell r="AN230" t="str">
            <v>[Controleer voorkomens InformatieObjectMetadata] Aantal voorkomens van InformatieObjectMetadata is niet gelijk aan 1
OF
[Controleer voorkomens RegelingMetadata] Aantal voorkomens van RegelingMetadata is niet gelijk aan 1</v>
          </cell>
          <cell r="AO230">
            <v>0</v>
          </cell>
          <cell r="AP230">
            <v>0</v>
          </cell>
          <cell r="AQ230">
            <v>0</v>
          </cell>
          <cell r="AR230">
            <v>0</v>
          </cell>
          <cell r="AS230">
            <v>0</v>
          </cell>
          <cell r="AT230">
            <v>0</v>
          </cell>
          <cell r="AU230">
            <v>0</v>
          </cell>
          <cell r="AV230">
            <v>0</v>
          </cell>
          <cell r="AW230">
            <v>0</v>
          </cell>
          <cell r="AX230" t="str">
            <v>niet nodig</v>
          </cell>
          <cell r="AY230" t="str">
            <v>2. ja, voor technici</v>
          </cell>
        </row>
        <row r="231">
          <cell r="AL231" t="str">
            <v>LVBB7708</v>
          </cell>
          <cell r="AM231" t="str">
            <v>AKN aanvullend type MOET 'act' zijn</v>
          </cell>
          <cell r="AN231" t="str">
            <v>[Controleer AKN aanvullend type] akn %1 heeft type %2 dat is niet gelijk aan act
OF:
[Controleer AKN aanvullend type] akn %1 heeft type %2 dat is niet gelijk aan %3</v>
          </cell>
          <cell r="AO231">
            <v>0</v>
          </cell>
          <cell r="AP231">
            <v>0</v>
          </cell>
          <cell r="AQ231">
            <v>0</v>
          </cell>
          <cell r="AR231">
            <v>0</v>
          </cell>
          <cell r="AS231">
            <v>0</v>
          </cell>
          <cell r="AT231">
            <v>0</v>
          </cell>
          <cell r="AU231">
            <v>0</v>
          </cell>
          <cell r="AV231">
            <v>0</v>
          </cell>
          <cell r="AW231">
            <v>0</v>
          </cell>
          <cell r="AX231" t="str">
            <v>niet nodig</v>
          </cell>
          <cell r="AY231" t="str">
            <v>2. ja, voor technici</v>
          </cell>
        </row>
        <row r="232">
          <cell r="AL232" t="str">
            <v>LVBB7709</v>
          </cell>
          <cell r="AM232" t="str">
            <v>AKN van de AnnotatieBijToestand moet een 5e veld hebben dat gelijk is aan "gemeente", "provincie", "waterschap" of  "ministerie"</v>
          </cell>
          <cell r="AN232" t="str">
            <v>[Controleer JOIN aanvullend bevoegd gezag] join %1 heeft een bevoegd gezag %2 en dat is niet gelijk aan een waarde binnen %3
OF:
[Controleer AKN aanvullend bevoegd gezag] akn %1 heeft een bevoegd gezag %2 en dat is niet gelijk aan een waarde binnen %3'</v>
          </cell>
          <cell r="AO232">
            <v>0</v>
          </cell>
          <cell r="AP232">
            <v>0</v>
          </cell>
          <cell r="AQ232">
            <v>0</v>
          </cell>
          <cell r="AR232">
            <v>0</v>
          </cell>
          <cell r="AS232">
            <v>0</v>
          </cell>
          <cell r="AT232">
            <v>0</v>
          </cell>
          <cell r="AU232">
            <v>0</v>
          </cell>
          <cell r="AV232">
            <v>0</v>
          </cell>
          <cell r="AW232">
            <v>0</v>
          </cell>
          <cell r="AX232" t="str">
            <v>niet nodig</v>
          </cell>
          <cell r="AY232" t="str">
            <v>2. ja, voor technici</v>
          </cell>
        </row>
        <row r="233">
          <cell r="AL233" t="str">
            <v>LVBB7710</v>
          </cell>
          <cell r="AM233" t="str">
            <v>De aangeboden invoer MOET een Consolidatie element zijn</v>
          </cell>
          <cell r="AN233" t="str">
            <v>De aangeboden invoer betreft geen Consolidaties</v>
          </cell>
          <cell r="AO233">
            <v>0</v>
          </cell>
          <cell r="AP233">
            <v>0</v>
          </cell>
          <cell r="AQ233">
            <v>0</v>
          </cell>
          <cell r="AR233">
            <v>0</v>
          </cell>
          <cell r="AS233">
            <v>0</v>
          </cell>
          <cell r="AT233">
            <v>0</v>
          </cell>
          <cell r="AU233">
            <v>0</v>
          </cell>
          <cell r="AV233">
            <v>0</v>
          </cell>
          <cell r="AW233">
            <v>0</v>
          </cell>
          <cell r="AX233" t="str">
            <v>niet nodig</v>
          </cell>
          <cell r="AY233" t="str">
            <v>2. ja, voor technici</v>
          </cell>
        </row>
        <row r="234">
          <cell r="AL234" t="str">
            <v>LVBB7711</v>
          </cell>
          <cell r="AM234" t="str">
            <v xml:space="preserve">Jaar consolidatie MOET gelijk zijn aan jaar in datum juridisch werkend vanaf </v>
          </cell>
          <cell r="AN234" t="str">
            <v>[Controleer jaar consolidatie] Jaar ',$jaar-cvdr-id,' in cvdr-id ',$cvdr-id, ' is niet gelijk aan jaar ',$jaar-datum-jwv,' in datum juridisch werkend vanaf ', $datum-jwv</v>
          </cell>
          <cell r="AO234">
            <v>0</v>
          </cell>
          <cell r="AP234">
            <v>0</v>
          </cell>
          <cell r="AQ234">
            <v>0</v>
          </cell>
          <cell r="AR234">
            <v>0</v>
          </cell>
          <cell r="AS234">
            <v>0</v>
          </cell>
          <cell r="AT234">
            <v>0</v>
          </cell>
          <cell r="AU234">
            <v>0</v>
          </cell>
          <cell r="AV234">
            <v>0</v>
          </cell>
          <cell r="AW234">
            <v>0</v>
          </cell>
          <cell r="AX234" t="str">
            <v>n.v.t.</v>
          </cell>
          <cell r="AY234" t="str">
            <v>2. ja, voor technici</v>
          </cell>
        </row>
        <row r="235">
          <cell r="AL235" t="str">
            <v>LVBB7712</v>
          </cell>
          <cell r="AM235" t="str">
            <v xml:space="preserve">Datum consolidatie MOET gelijk zijn aan datum juridisch werkend vanaf </v>
          </cell>
          <cell r="AN235" t="str">
            <v>[Controleer datum consolidatie] Datum expressie ',$datum-expressie-cvdr-id,' in cvdr-id ',$expressie-cvdr-id, ' is niet gelijk aan datum juridisch werkend vanaf ', $datum-jwv</v>
          </cell>
          <cell r="AO235">
            <v>0</v>
          </cell>
          <cell r="AP235">
            <v>0</v>
          </cell>
          <cell r="AQ235">
            <v>0</v>
          </cell>
          <cell r="AR235">
            <v>0</v>
          </cell>
          <cell r="AS235">
            <v>0</v>
          </cell>
          <cell r="AT235">
            <v>0</v>
          </cell>
          <cell r="AU235">
            <v>0</v>
          </cell>
          <cell r="AV235">
            <v>0</v>
          </cell>
          <cell r="AW235">
            <v>0</v>
          </cell>
          <cell r="AX235" t="str">
            <v>n.v.t.</v>
          </cell>
          <cell r="AY235" t="str">
            <v>2. ja, voor technici</v>
          </cell>
        </row>
        <row r="236">
          <cell r="AL236" t="str">
            <v>LVBB7713</v>
          </cell>
          <cell r="AM236" t="str">
            <v>AKN van cvdr-werk-boven bij ConsolidatieIdentificatie MOET gelijk zijn aan AKN van cvdr-werk-onder bij AnnotatieBijToestand</v>
          </cell>
          <cell r="AN236" t="str">
            <v>[Controleer akn cvdr-id werk] akn van cvdr-werk bij ConsolidatieIdentificatie ',$cvdr-id-werk-boven,' is niet gelijk aan akn van cvdr-werk bij AnnotatieBijToestand ',$cvdr-id-werk-onder</v>
          </cell>
          <cell r="AO236" t="str">
            <v>cvdr-id-werk-boven</v>
          </cell>
          <cell r="AP236" t="str">
            <v>cvdr-id-werk-onder</v>
          </cell>
          <cell r="AQ236">
            <v>0</v>
          </cell>
          <cell r="AR236">
            <v>0</v>
          </cell>
          <cell r="AS236">
            <v>0</v>
          </cell>
          <cell r="AT236" t="str">
            <v>cvdr-id-werk-boven</v>
          </cell>
          <cell r="AU236" t="str">
            <v>cvdr-id-werk-onder</v>
          </cell>
          <cell r="AV236">
            <v>0</v>
          </cell>
          <cell r="AW236">
            <v>0</v>
          </cell>
          <cell r="AX236" t="str">
            <v>niet nodig</v>
          </cell>
          <cell r="AY236" t="str">
            <v>2. ja, voor technici</v>
          </cell>
        </row>
        <row r="237">
          <cell r="AL237" t="str">
            <v>LVBB7714</v>
          </cell>
          <cell r="AM237" t="str">
            <v>AKN van cvdr-expressie-boven bij ConsolidatieIdentificatie MOET gelijk zijn aan AKN van cvdr-expressie-onder bij AnnotatieBijToestand</v>
          </cell>
          <cell r="AN237" t="str">
            <v>[Controleer akn cvdr-id expressie] akn van cvdr-expressie bij ConsolidatieIdentificatie ',$cvdr-id-expressie-boven,' is niet gelijk aan akn van cvdr-expressie bij AnnotatieBijToestand ',$cvdr-id-expressie-onder</v>
          </cell>
          <cell r="AO237" t="str">
            <v>cvdr-id-expressie-boven</v>
          </cell>
          <cell r="AP237" t="str">
            <v>cvdr-id-expressie-boven</v>
          </cell>
          <cell r="AQ237">
            <v>0</v>
          </cell>
          <cell r="AR237">
            <v>0</v>
          </cell>
          <cell r="AS237">
            <v>0</v>
          </cell>
          <cell r="AT237" t="str">
            <v>cvdr-id-expressie-boven</v>
          </cell>
          <cell r="AU237" t="str">
            <v>cvdr-id-expressie-boven</v>
          </cell>
          <cell r="AV237">
            <v>0</v>
          </cell>
          <cell r="AW237">
            <v>0</v>
          </cell>
          <cell r="AX237" t="str">
            <v>niet nodig</v>
          </cell>
          <cell r="AY237" t="str">
            <v>2. ja, voor technici</v>
          </cell>
        </row>
        <row r="238">
          <cell r="AL238" t="str">
            <v>LVBB7715</v>
          </cell>
          <cell r="AM238" t="str">
            <v>AKN van cvdr-werk-boven bij ConsolidatieIdentificatie MOET gelijk zijn aan AKN van cvdr-werk-onder bij RegelingVersie</v>
          </cell>
          <cell r="AN238" t="str">
            <v>[Controleer akn bevoegd gezag werk] akn van cvdr-werk bij ConsolidatieIdentificatie %1 is niet gelijk aan akn van cvdr-werk bij InformatieObjectVersie %2
OF:
[Controleer akn bevoegd gezag werk] akn van cvdr-werk bij ConsolidatieIdentificatie %1 is niet gelijk aan akn van cvdr-werk bij RegelingVersie %2</v>
          </cell>
          <cell r="AO238">
            <v>0</v>
          </cell>
          <cell r="AP238">
            <v>0</v>
          </cell>
          <cell r="AQ238">
            <v>0</v>
          </cell>
          <cell r="AR238">
            <v>0</v>
          </cell>
          <cell r="AS238">
            <v>0</v>
          </cell>
          <cell r="AT238">
            <v>0</v>
          </cell>
          <cell r="AU238">
            <v>0</v>
          </cell>
          <cell r="AV238">
            <v>0</v>
          </cell>
          <cell r="AW238">
            <v>0</v>
          </cell>
          <cell r="AX238" t="str">
            <v>niet nodig</v>
          </cell>
          <cell r="AY238" t="str">
            <v>2. ja, voor technici</v>
          </cell>
        </row>
        <row r="239">
          <cell r="AL239" t="str">
            <v>LVBB7716</v>
          </cell>
          <cell r="AM239" t="str">
            <v xml:space="preserve">AKN van cvdr-expressie-boven bij Toestanden MOET gelijk zijn aan AKN van cvdr-expressie-onder bij RegelingVersie </v>
          </cell>
          <cell r="AN239" t="str">
            <v>[Controleer akn bevoegd gezag expressie] akn van cvdr-expressie bij Toestanden%1 is niet gelijk aan akn van cvdr-expressie bij InformatieObjectVersie %2
OF:
[Controleer akn bevoegd gezag expressie] akn van cvdr-expressie bij Toestanden%1' is niet gelijk aan akn van cvdr-expressie bij RegelingVersie %2</v>
          </cell>
          <cell r="AO239">
            <v>0</v>
          </cell>
          <cell r="AP239">
            <v>0</v>
          </cell>
          <cell r="AQ239">
            <v>0</v>
          </cell>
          <cell r="AR239">
            <v>0</v>
          </cell>
          <cell r="AS239">
            <v>0</v>
          </cell>
          <cell r="AT239">
            <v>0</v>
          </cell>
          <cell r="AU239">
            <v>0</v>
          </cell>
          <cell r="AV239">
            <v>0</v>
          </cell>
          <cell r="AW239">
            <v>0</v>
          </cell>
          <cell r="AX239" t="str">
            <v>niet nodig</v>
          </cell>
          <cell r="AY239" t="str">
            <v>2. ja, voor technici</v>
          </cell>
        </row>
        <row r="240">
          <cell r="AL240" t="str">
            <v>LVBB7717</v>
          </cell>
          <cell r="AM240" t="str">
            <v>AKN van cvdr-werk-boven bij ConsolidatieIdentificatie MOET gelijk zijn aan werk van AKN van cvdr-expressie-boven bij ConsolidatieIdentificatie</v>
          </cell>
          <cell r="AN240" t="str">
            <v>[Controleer akn cvdr-id bovenin] akn van cvdr-werk bij ConsolidatieIdentificatie ',$cvdr-id-werk-boven,' komt niet overeeen met werk van akn van cvdr-expressie bij ConsolidatieIdentificatie ',$cvdr-id-expressie-boven</v>
          </cell>
          <cell r="AO240" t="str">
            <v>cvdr-id-werk-boven</v>
          </cell>
          <cell r="AP240" t="str">
            <v>cvdr-id-expressie-boven</v>
          </cell>
          <cell r="AQ240">
            <v>0</v>
          </cell>
          <cell r="AR240">
            <v>0</v>
          </cell>
          <cell r="AS240">
            <v>0</v>
          </cell>
          <cell r="AT240" t="str">
            <v>cvdr-id-werk-boven</v>
          </cell>
          <cell r="AU240" t="str">
            <v>cvdr-id-expressie-boven</v>
          </cell>
          <cell r="AV240">
            <v>0</v>
          </cell>
          <cell r="AW240">
            <v>0</v>
          </cell>
          <cell r="AX240" t="str">
            <v>niet nodig</v>
          </cell>
          <cell r="AY240" t="str">
            <v>2. ja, voor technici</v>
          </cell>
        </row>
        <row r="241">
          <cell r="AL241" t="str">
            <v>LVBB7718</v>
          </cell>
          <cell r="AM241" t="str">
            <v>AKN van cvdr-werk-onder bij AnnotatieBijToestand MOET gelijk zijn aan werk van AKN van cvdr-expressie-onder bij AnnotatieBijToestand</v>
          </cell>
          <cell r="AN241" t="str">
            <v>[Controleer akn cvdr-id onderin] akn van cvdr-werk bij AnnotatieBijToestand ',$cvdr-id-werk-onder,' komt niet overeeen met werk van akn van cvdr-expressie bij AnnotatieBijToestand ',$cvdr-id-expressie-onder</v>
          </cell>
          <cell r="AO241" t="str">
            <v>cvdr-id-werk-onder</v>
          </cell>
          <cell r="AP241" t="str">
            <v>cvdr-id-werk-boven</v>
          </cell>
          <cell r="AQ241">
            <v>0</v>
          </cell>
          <cell r="AR241">
            <v>0</v>
          </cell>
          <cell r="AS241">
            <v>0</v>
          </cell>
          <cell r="AT241" t="str">
            <v>cvdr-id-werk-onder</v>
          </cell>
          <cell r="AU241" t="str">
            <v>cvdr-id-werk-boven</v>
          </cell>
          <cell r="AV241">
            <v>0</v>
          </cell>
          <cell r="AW241">
            <v>0</v>
          </cell>
          <cell r="AX241" t="str">
            <v>niet nodig</v>
          </cell>
          <cell r="AY241" t="str">
            <v>2. ja, voor technici</v>
          </cell>
        </row>
        <row r="242">
          <cell r="AL242" t="str">
            <v>LVBB7719</v>
          </cell>
          <cell r="AM242" t="str">
            <v>AKN van bevoegd gezag werk-boven bij ConsolidatieIdentificatie MOET gelijk zijn aan werk van AKN van bevoegd gezag expressie-boven bij Toestanden</v>
          </cell>
          <cell r="AN242" t="str">
            <v>[Controleer akn bevoegd gezag bovenin] akn van werk bevoegd gezag bij ConsolidatieIdentificatie ',$akn-act-bg-werk-boven,' komt niet overeeen met akn van expressie bevoegd gezag bij Toestanden ',$akn-act-bg-expressie-boven</v>
          </cell>
          <cell r="AO242" t="str">
            <v>akn-act-bg-werk-boven</v>
          </cell>
          <cell r="AP242" t="str">
            <v>akn-act-bg-expressie-boven</v>
          </cell>
          <cell r="AQ242">
            <v>0</v>
          </cell>
          <cell r="AR242">
            <v>0</v>
          </cell>
          <cell r="AS242">
            <v>0</v>
          </cell>
          <cell r="AT242" t="str">
            <v>akn-act-bg-werk-boven</v>
          </cell>
          <cell r="AU242" t="str">
            <v>akn-act-bg-expressie-boven</v>
          </cell>
          <cell r="AV242">
            <v>0</v>
          </cell>
          <cell r="AW242">
            <v>0</v>
          </cell>
          <cell r="AX242" t="str">
            <v>niet nodig</v>
          </cell>
          <cell r="AY242" t="str">
            <v>2. ja, voor technici</v>
          </cell>
        </row>
        <row r="243">
          <cell r="AL243" t="str">
            <v>LVBB7720</v>
          </cell>
          <cell r="AM243" t="str">
            <v>AKN van bevoegd gezag werk-onder bij RegelingVersie MOET gelijk zijn aan AKN van bevoegd gezag expressie-onder bij RegelingVersie</v>
          </cell>
          <cell r="AN243" t="str">
            <v>[Controleer akn bevoegd gezag onderin] akn van werk bevoegd gezag bij RegelingVersie ',$akn-act-bg-werk-onder,' komt niet overeeen met akn van expressie bevoegd gezag bij RegelingVersie ',$akn-act-bg-expressie-onder</v>
          </cell>
          <cell r="AO243" t="str">
            <v>akn-act-bg-expressie-boven
OF:
&lt;?&gt;</v>
          </cell>
          <cell r="AP243" t="str">
            <v>akn-act-bg-expressie-boven
OF:
&lt;?&gt;</v>
          </cell>
          <cell r="AQ243">
            <v>0</v>
          </cell>
          <cell r="AR243">
            <v>0</v>
          </cell>
          <cell r="AS243">
            <v>0</v>
          </cell>
          <cell r="AT243" t="str">
            <v>akn-act-bg-expressie-boven
OF:
&lt;?&gt;</v>
          </cell>
          <cell r="AU243" t="str">
            <v>akn-act-bg-expressie-boven
OF:
&lt;?&gt;</v>
          </cell>
          <cell r="AV243">
            <v>0</v>
          </cell>
          <cell r="AW243">
            <v>0</v>
          </cell>
          <cell r="AX243" t="str">
            <v>niet nodig</v>
          </cell>
          <cell r="AY243" t="str">
            <v>2. ja, voor technici</v>
          </cell>
        </row>
        <row r="244">
          <cell r="AL244" t="str">
            <v>LVBB7721</v>
          </cell>
          <cell r="AM244" t="str">
            <v>soortWork regeling in ConsolidatieIdentificatie MOET gelijk zijn aan "/join/id/stop/work_006"</v>
          </cell>
          <cell r="AN244" t="str">
            <v>[Controleer soort werk regeling] Soort werk ',$soort-work-1,' in ConsolidatieIdentificatie is niet gelijk aan /join/id/stop/work_006'</v>
          </cell>
          <cell r="AO244" t="str">
            <v>soort-work-1</v>
          </cell>
          <cell r="AP244">
            <v>0</v>
          </cell>
          <cell r="AQ244">
            <v>0</v>
          </cell>
          <cell r="AR244">
            <v>0</v>
          </cell>
          <cell r="AS244">
            <v>0</v>
          </cell>
          <cell r="AT244" t="str">
            <v>soort-work-1</v>
          </cell>
          <cell r="AU244">
            <v>0</v>
          </cell>
          <cell r="AV244">
            <v>0</v>
          </cell>
          <cell r="AW244">
            <v>0</v>
          </cell>
          <cell r="AX244" t="str">
            <v>niet nodig</v>
          </cell>
          <cell r="AY244" t="str">
            <v>2. ja, voor technici</v>
          </cell>
        </row>
        <row r="245">
          <cell r="AL245" t="str">
            <v>LVBB7722</v>
          </cell>
          <cell r="AM245" t="str">
            <v>soortWork geconsolideerde regeling in ConsolidatieIdentificatie MOET gelijk zijn aan "/join/id/stop/work_019"</v>
          </cell>
          <cell r="AN245" t="str">
            <v>[Controleer soort werk geconsolideerde regeling] Soort werk ',$soort-work-2,' in ConsolidatieIdentificatie is niet gelijk aan /join/id/stop/work_019'</v>
          </cell>
          <cell r="AO245" t="str">
            <v>soort-work-2</v>
          </cell>
          <cell r="AP245">
            <v>0</v>
          </cell>
          <cell r="AQ245">
            <v>0</v>
          </cell>
          <cell r="AR245">
            <v>0</v>
          </cell>
          <cell r="AS245">
            <v>0</v>
          </cell>
          <cell r="AT245" t="str">
            <v>soort-work-2</v>
          </cell>
          <cell r="AU245">
            <v>0</v>
          </cell>
          <cell r="AV245">
            <v>0</v>
          </cell>
          <cell r="AW245">
            <v>0</v>
          </cell>
          <cell r="AX245" t="str">
            <v>niet nodig</v>
          </cell>
          <cell r="AY245" t="str">
            <v>2. ja, voor technici</v>
          </cell>
        </row>
        <row r="246">
          <cell r="AL246" t="str">
            <v>LVBB7723</v>
          </cell>
          <cell r="AM246" t="str">
            <v>soortWork regeling in RegelingVersie MOET gelijk zijn aan "/join/id/stop/work_019"</v>
          </cell>
          <cell r="AN246" t="str">
            <v>[Controleer soort werk regeling] Soort werk ',$soort-work-3,' in RegelingVersie is niet gelijk aan /join/id/stop/work_019'</v>
          </cell>
          <cell r="AO246" t="str">
            <v>soort-work-3</v>
          </cell>
          <cell r="AP246">
            <v>0</v>
          </cell>
          <cell r="AQ246">
            <v>0</v>
          </cell>
          <cell r="AR246">
            <v>0</v>
          </cell>
          <cell r="AS246">
            <v>0</v>
          </cell>
          <cell r="AT246" t="str">
            <v>soort-work-3</v>
          </cell>
          <cell r="AU246">
            <v>0</v>
          </cell>
          <cell r="AV246">
            <v>0</v>
          </cell>
          <cell r="AW246">
            <v>0</v>
          </cell>
          <cell r="AX246" t="str">
            <v>niet nodig</v>
          </cell>
          <cell r="AY246" t="str">
            <v>2. ja, voor technici</v>
          </cell>
        </row>
        <row r="247">
          <cell r="AL247" t="str">
            <v>LVBB7724</v>
          </cell>
          <cell r="AM247" t="str">
            <v>soortWork geconsolideerde regeling in AnnotatieBijToestand MOET gelijk zijn aan "/join/id/stop/work_006"</v>
          </cell>
          <cell r="AN247" t="str">
            <v>[Controleer soort werk geconsolideerde regeling] Soort werk ',$soort-work-4,' in AnnotatieBijToestand is niet gelijk aan /join/id/stop/work_006'</v>
          </cell>
          <cell r="AO247" t="str">
            <v>soort-work-4</v>
          </cell>
          <cell r="AP247">
            <v>0</v>
          </cell>
          <cell r="AQ247">
            <v>0</v>
          </cell>
          <cell r="AR247">
            <v>0</v>
          </cell>
          <cell r="AS247">
            <v>0</v>
          </cell>
          <cell r="AT247" t="str">
            <v>soort-work-4</v>
          </cell>
          <cell r="AU247">
            <v>0</v>
          </cell>
          <cell r="AV247">
            <v>0</v>
          </cell>
          <cell r="AW247">
            <v>0</v>
          </cell>
          <cell r="AX247" t="str">
            <v>niet nodig</v>
          </cell>
          <cell r="AY247" t="str">
            <v>2. ja, voor technici</v>
          </cell>
        </row>
        <row r="248">
          <cell r="AL248" t="str">
            <v>LVBB7725</v>
          </cell>
          <cell r="AM248" t="str">
            <v>'Datum bekend op' MOET voldoen aan het formaat JJJJ-MM-DD'</v>
          </cell>
          <cell r="AN248" t="str">
            <v>[Controleer Inhoud Datum Bekend op] Datum bekend op ',$datum-bekend-op,' heeft niet het formaat JJJJ-MM-DD'</v>
          </cell>
          <cell r="AO248" t="str">
            <v>datum-bekend-op</v>
          </cell>
          <cell r="AP248">
            <v>0</v>
          </cell>
          <cell r="AQ248">
            <v>0</v>
          </cell>
          <cell r="AR248">
            <v>0</v>
          </cell>
          <cell r="AS248">
            <v>0</v>
          </cell>
          <cell r="AT248" t="str">
            <v>datum-bekend-op</v>
          </cell>
          <cell r="AU248">
            <v>0</v>
          </cell>
          <cell r="AV248">
            <v>0</v>
          </cell>
          <cell r="AW248">
            <v>0</v>
          </cell>
          <cell r="AX248" t="str">
            <v>niet nodig</v>
          </cell>
          <cell r="AY248" t="str">
            <v>2. ja, voor technici</v>
          </cell>
        </row>
        <row r="249">
          <cell r="AL249" t="str">
            <v>LVBB7726</v>
          </cell>
          <cell r="AM249" t="str">
            <v>'Datum bekend op' MOET een geldige datum bevatten</v>
          </cell>
          <cell r="AN249" t="str">
            <v>[Controleer Inhoud Datum Bekend op] Datum bekend op ',$datum-bekend-op,' is geen juiste datum'</v>
          </cell>
          <cell r="AO249" t="str">
            <v>datum-bekend-op</v>
          </cell>
          <cell r="AP249">
            <v>0</v>
          </cell>
          <cell r="AQ249">
            <v>0</v>
          </cell>
          <cell r="AR249">
            <v>0</v>
          </cell>
          <cell r="AS249">
            <v>0</v>
          </cell>
          <cell r="AT249" t="str">
            <v>datum-bekend-op</v>
          </cell>
          <cell r="AU249">
            <v>0</v>
          </cell>
          <cell r="AV249">
            <v>0</v>
          </cell>
          <cell r="AW249">
            <v>0</v>
          </cell>
          <cell r="AX249" t="str">
            <v>niet nodig</v>
          </cell>
          <cell r="AY249" t="str">
            <v>2. ja, voor technici</v>
          </cell>
        </row>
        <row r="250">
          <cell r="AL250" t="str">
            <v>LVBB7728</v>
          </cell>
          <cell r="AM250" t="str">
            <v>Aantal Consolidaties MOET 1 zijn</v>
          </cell>
          <cell r="AN250" t="str">
            <v>[Controleer voorkomens Consolidatie] Aantal voorkomens van Consolidatie is niet gelijk aan 1</v>
          </cell>
          <cell r="AO250">
            <v>0</v>
          </cell>
          <cell r="AP250">
            <v>0</v>
          </cell>
          <cell r="AQ250">
            <v>0</v>
          </cell>
          <cell r="AR250">
            <v>0</v>
          </cell>
          <cell r="AS250">
            <v>0</v>
          </cell>
          <cell r="AT250">
            <v>0</v>
          </cell>
          <cell r="AU250">
            <v>0</v>
          </cell>
          <cell r="AV250">
            <v>0</v>
          </cell>
          <cell r="AW250">
            <v>0</v>
          </cell>
          <cell r="AX250" t="str">
            <v>niet nodig</v>
          </cell>
          <cell r="AY250" t="str">
            <v>2. ja, voor technici</v>
          </cell>
        </row>
        <row r="251">
          <cell r="AL251" t="str">
            <v>LVBB7729</v>
          </cell>
          <cell r="AM251" t="str">
            <v>Aantal Toestanden MOET 1 zijn</v>
          </cell>
          <cell r="AN251" t="str">
            <v>[Controleer voorkomens Toestand] Aantal voorkomens van Toestand is niet gelijk aan 1</v>
          </cell>
          <cell r="AO251">
            <v>0</v>
          </cell>
          <cell r="AP251">
            <v>0</v>
          </cell>
          <cell r="AQ251">
            <v>0</v>
          </cell>
          <cell r="AR251">
            <v>0</v>
          </cell>
          <cell r="AS251">
            <v>0</v>
          </cell>
          <cell r="AT251">
            <v>0</v>
          </cell>
          <cell r="AU251">
            <v>0</v>
          </cell>
          <cell r="AV251">
            <v>0</v>
          </cell>
          <cell r="AW251">
            <v>0</v>
          </cell>
          <cell r="AX251" t="str">
            <v>niet nodig</v>
          </cell>
          <cell r="AY251" t="str">
            <v>2. ja, voor technici</v>
          </cell>
        </row>
        <row r="252">
          <cell r="AL252" t="str">
            <v>LVBB7730</v>
          </cell>
          <cell r="AM252" t="str">
            <v>Soort werk InformatieObject in ConsolidatieIdentificatie MOET gelijk zijn aan "/join/id/stop/work_005"</v>
          </cell>
          <cell r="AN252" t="str">
            <v>[Controleer soort werk informatie-object] 'Soort werk ',$soort-work-1,' in ConsolidatieIdentificatie is niet gelijk aan /join/id/stop/work_005'</v>
          </cell>
          <cell r="AO252" t="str">
            <v>soort-work-1</v>
          </cell>
          <cell r="AP252">
            <v>0</v>
          </cell>
          <cell r="AQ252">
            <v>0</v>
          </cell>
          <cell r="AR252">
            <v>0</v>
          </cell>
          <cell r="AS252">
            <v>0</v>
          </cell>
          <cell r="AT252" t="str">
            <v>soort-work-1</v>
          </cell>
          <cell r="AU252">
            <v>0</v>
          </cell>
          <cell r="AV252">
            <v>0</v>
          </cell>
          <cell r="AW252">
            <v>0</v>
          </cell>
          <cell r="AX252" t="str">
            <v>niet nodig</v>
          </cell>
          <cell r="AY252" t="str">
            <v>2. ja, voor technici</v>
          </cell>
        </row>
        <row r="253">
          <cell r="AL253" t="str">
            <v>LVBB7731</v>
          </cell>
          <cell r="AM253" t="str">
            <v>Soort werk geconsolideerde InformatieObject in ConsolidatieIdentificatie MOET gelijk zijn aan "/join/id/stop/work_010"</v>
          </cell>
          <cell r="AN253" t="str">
            <v>[Controleer soort werk geconsolideerde informatie-object] 'Soort werk ',$soort-work-2,' in ConsolidatieIdentificatie is niet gelijk aan /join/id/stop/work_010'</v>
          </cell>
          <cell r="AO253" t="str">
            <v>soort-work-2</v>
          </cell>
          <cell r="AP253">
            <v>0</v>
          </cell>
          <cell r="AQ253">
            <v>0</v>
          </cell>
          <cell r="AR253">
            <v>0</v>
          </cell>
          <cell r="AS253">
            <v>0</v>
          </cell>
          <cell r="AT253" t="str">
            <v>soort-work-2</v>
          </cell>
          <cell r="AU253">
            <v>0</v>
          </cell>
          <cell r="AV253">
            <v>0</v>
          </cell>
          <cell r="AW253">
            <v>0</v>
          </cell>
          <cell r="AX253" t="str">
            <v>niet nodig</v>
          </cell>
          <cell r="AY253" t="str">
            <v>2. ja, voor technici</v>
          </cell>
        </row>
        <row r="254">
          <cell r="AL254" t="str">
            <v>LVBB7732</v>
          </cell>
          <cell r="AM254" t="str">
            <v>Soort werk InformatieObject in InformatieObjectVersie MOET gelijk zijn aan "/join/id/stop/work_010"</v>
          </cell>
          <cell r="AN254" t="str">
            <v>[Controleer soort werk informatie-object] 'Soort werk ',$soort-work-3,' in InformatieObjectVersie is niet gelijk aan /join/id/stop/work_010'</v>
          </cell>
          <cell r="AO254" t="str">
            <v>soort-work-3</v>
          </cell>
          <cell r="AP254">
            <v>0</v>
          </cell>
          <cell r="AQ254">
            <v>0</v>
          </cell>
          <cell r="AR254">
            <v>0</v>
          </cell>
          <cell r="AS254">
            <v>0</v>
          </cell>
          <cell r="AT254" t="str">
            <v>soort-work-3</v>
          </cell>
          <cell r="AU254">
            <v>0</v>
          </cell>
          <cell r="AV254">
            <v>0</v>
          </cell>
          <cell r="AW254">
            <v>0</v>
          </cell>
          <cell r="AX254" t="str">
            <v>niet nodig</v>
          </cell>
          <cell r="AY254" t="str">
            <v>2. ja, voor technici</v>
          </cell>
        </row>
        <row r="255">
          <cell r="AL255" t="str">
            <v>LVBB7733</v>
          </cell>
          <cell r="AM255" t="str">
            <v>Soort werk geconsolideerde InformatieObject in AnnotatieBijToestand MOET gelijk zijn aan "/join/id/stop/work_005"</v>
          </cell>
          <cell r="AN255" t="str">
            <v>[Controleer soort werk geconsolideerde informatie-object] 'Soort werk ',$soort-work-4,' in AnnotatieBijToestand is niet gelijk aan /join/id/stop/work_005'</v>
          </cell>
          <cell r="AO255" t="str">
            <v>soort-work-4</v>
          </cell>
          <cell r="AP255">
            <v>0</v>
          </cell>
          <cell r="AQ255">
            <v>0</v>
          </cell>
          <cell r="AR255">
            <v>0</v>
          </cell>
          <cell r="AS255">
            <v>0</v>
          </cell>
          <cell r="AT255" t="str">
            <v>soort-work-4</v>
          </cell>
          <cell r="AU255">
            <v>0</v>
          </cell>
          <cell r="AV255">
            <v>0</v>
          </cell>
          <cell r="AW255">
            <v>0</v>
          </cell>
          <cell r="AX255" t="str">
            <v>niet nodig</v>
          </cell>
          <cell r="AY255" t="str">
            <v>2. ja, voor technici</v>
          </cell>
        </row>
        <row r="256">
          <cell r="AL256" t="str">
            <v>LVBB7734</v>
          </cell>
          <cell r="AM256" t="str">
            <v>Voor interne opdracht "valideerRegelingVersie", "registreerRegelingVersie", "valideerCIO" of "publiceerCIO" MOET voor een bij consolidatie meegeleverd informatieobject een schemaversie opgegeven zijn</v>
          </cell>
          <cell r="AN256" t="str">
            <v>Bij consolidatie meegeleverd informatie-object %1 heeft geen schemaversie</v>
          </cell>
          <cell r="AO256">
            <v>0</v>
          </cell>
          <cell r="AP256">
            <v>0</v>
          </cell>
          <cell r="AQ256">
            <v>0</v>
          </cell>
          <cell r="AR256">
            <v>0</v>
          </cell>
          <cell r="AS256">
            <v>0</v>
          </cell>
          <cell r="AT256">
            <v>0</v>
          </cell>
          <cell r="AU256">
            <v>0</v>
          </cell>
          <cell r="AV256">
            <v>0</v>
          </cell>
          <cell r="AW256">
            <v>0</v>
          </cell>
          <cell r="AX256" t="str">
            <v>niet nodig</v>
          </cell>
          <cell r="AY256" t="str">
            <v>2. ja, voor technici</v>
          </cell>
        </row>
        <row r="257">
          <cell r="AL257" t="str">
            <v>LVBB7735</v>
          </cell>
          <cell r="AM257" t="str">
            <v>Voor interne opdracht "valideerRegelingVersie", "registreerRegelingVersie", "valideerCIO" of "publiceerCIO" MOET elk bij consolidatie in opdracht vermeld informatieobject meegeleverd zijn</v>
          </cell>
          <cell r="AN257" t="str">
            <v>Bij consolidatie in opdracht vermelde informatie-object %1 is niet meegeleverd</v>
          </cell>
          <cell r="AO257">
            <v>0</v>
          </cell>
          <cell r="AP257">
            <v>0</v>
          </cell>
          <cell r="AQ257">
            <v>0</v>
          </cell>
          <cell r="AR257">
            <v>0</v>
          </cell>
          <cell r="AS257">
            <v>0</v>
          </cell>
          <cell r="AT257">
            <v>0</v>
          </cell>
          <cell r="AU257">
            <v>0</v>
          </cell>
          <cell r="AV257">
            <v>0</v>
          </cell>
          <cell r="AW257">
            <v>0</v>
          </cell>
          <cell r="AX257" t="str">
            <v>niet nodig</v>
          </cell>
          <cell r="AY257" t="str">
            <v>2. ja, voor technici</v>
          </cell>
        </row>
        <row r="258">
          <cell r="AL258" t="str">
            <v/>
          </cell>
          <cell r="AM258" t="str">
            <v/>
          </cell>
          <cell r="AN258" t="str">
            <v/>
          </cell>
          <cell r="AO258">
            <v>0</v>
          </cell>
          <cell r="AP258">
            <v>0</v>
          </cell>
          <cell r="AQ258">
            <v>0</v>
          </cell>
          <cell r="AR258">
            <v>0</v>
          </cell>
          <cell r="AS258" t="str">
            <v/>
          </cell>
          <cell r="AT258">
            <v>0</v>
          </cell>
          <cell r="AU258">
            <v>0</v>
          </cell>
          <cell r="AV258">
            <v>0</v>
          </cell>
          <cell r="AW258">
            <v>0</v>
          </cell>
          <cell r="AX258" t="str">
            <v>analyse</v>
          </cell>
          <cell r="AY258" t="str">
            <v/>
          </cell>
        </row>
        <row r="259">
          <cell r="AL259" t="str">
            <v>LVBB8001</v>
          </cell>
          <cell r="AM259" t="str">
            <v>Valideert de RegelingVersie tegen het imop schema?</v>
          </cell>
          <cell r="AN259" t="str">
            <v>Fouten in schema bij OfficielePublicatie</v>
          </cell>
          <cell r="AO259">
            <v>0</v>
          </cell>
          <cell r="AP259">
            <v>0</v>
          </cell>
          <cell r="AQ259">
            <v>0</v>
          </cell>
          <cell r="AR259">
            <v>0</v>
          </cell>
          <cell r="AS259">
            <v>0</v>
          </cell>
          <cell r="AT259">
            <v>0</v>
          </cell>
          <cell r="AU259">
            <v>0</v>
          </cell>
          <cell r="AV259">
            <v>0</v>
          </cell>
          <cell r="AW259">
            <v>0</v>
          </cell>
          <cell r="AX259" t="str">
            <v>niet nodig</v>
          </cell>
          <cell r="AY259" t="str">
            <v>2. ja, voor technici</v>
          </cell>
        </row>
        <row r="260">
          <cell r="AL260" t="str">
            <v/>
          </cell>
          <cell r="AM260" t="str">
            <v/>
          </cell>
          <cell r="AN260" t="str">
            <v/>
          </cell>
          <cell r="AO260">
            <v>0</v>
          </cell>
          <cell r="AP260">
            <v>0</v>
          </cell>
          <cell r="AQ260">
            <v>0</v>
          </cell>
          <cell r="AR260">
            <v>0</v>
          </cell>
          <cell r="AS260" t="str">
            <v/>
          </cell>
          <cell r="AT260">
            <v>0</v>
          </cell>
          <cell r="AU260">
            <v>0</v>
          </cell>
          <cell r="AV260">
            <v>0</v>
          </cell>
          <cell r="AW260">
            <v>0</v>
          </cell>
          <cell r="AX260" t="str">
            <v>analyse</v>
          </cell>
          <cell r="AY260" t="str">
            <v/>
          </cell>
        </row>
        <row r="261">
          <cell r="AL261" t="str">
            <v>LVBB9400</v>
          </cell>
          <cell r="AM261" t="str">
            <v>Referentierapport OW MOET 1 doel en (bij dat doel) 1 wIdRegeling bevatten</v>
          </cell>
          <cell r="AN261" t="str">
            <v>Referentierapport OW met identificatie %1 bevat niet 1 doel en 1 wIdRegeling</v>
          </cell>
          <cell r="AO261">
            <v>0</v>
          </cell>
          <cell r="AP261">
            <v>0</v>
          </cell>
          <cell r="AQ261">
            <v>0</v>
          </cell>
          <cell r="AR261">
            <v>0</v>
          </cell>
          <cell r="AS261">
            <v>0</v>
          </cell>
          <cell r="AT261">
            <v>0</v>
          </cell>
          <cell r="AU261">
            <v>0</v>
          </cell>
          <cell r="AV261">
            <v>0</v>
          </cell>
          <cell r="AW261">
            <v>0</v>
          </cell>
          <cell r="AX261" t="str">
            <v>niet nodig</v>
          </cell>
          <cell r="AY261" t="str">
            <v>2. ja, voor technici</v>
          </cell>
        </row>
        <row r="262">
          <cell r="AL262" t="str">
            <v>LVBB9900</v>
          </cell>
          <cell r="AM262" t="str">
            <v>Niet (meer) ondersteunde versie van STOP/BHKV</v>
          </cell>
          <cell r="AN262" t="str">
            <v>Versie %1 van STOP/BHKV wordt niet (meer) ondersteund</v>
          </cell>
          <cell r="AO262">
            <v>0</v>
          </cell>
          <cell r="AP262">
            <v>0</v>
          </cell>
          <cell r="AQ262">
            <v>0</v>
          </cell>
          <cell r="AR262">
            <v>0</v>
          </cell>
          <cell r="AS262">
            <v>0</v>
          </cell>
          <cell r="AT262">
            <v>0</v>
          </cell>
          <cell r="AU262">
            <v>0</v>
          </cell>
          <cell r="AV262">
            <v>0</v>
          </cell>
          <cell r="AW262">
            <v>0</v>
          </cell>
          <cell r="AX262" t="str">
            <v>niet nodig</v>
          </cell>
          <cell r="AY262" t="str">
            <v>1. ja, voor iedereen</v>
          </cell>
        </row>
        <row r="263">
          <cell r="AL263" t="str">
            <v>LVBB9999</v>
          </cell>
          <cell r="AM263" t="str">
            <v>Interne fout</v>
          </cell>
          <cell r="AN263" t="str">
            <v>Interne fout</v>
          </cell>
          <cell r="AO263">
            <v>0</v>
          </cell>
          <cell r="AP263">
            <v>0</v>
          </cell>
          <cell r="AQ263">
            <v>0</v>
          </cell>
          <cell r="AR263">
            <v>0</v>
          </cell>
          <cell r="AS263">
            <v>0</v>
          </cell>
          <cell r="AT263">
            <v>0</v>
          </cell>
          <cell r="AU263">
            <v>0</v>
          </cell>
          <cell r="AV263">
            <v>0</v>
          </cell>
          <cell r="AW263">
            <v>0</v>
          </cell>
          <cell r="AX263" t="str">
            <v>n.v.t.</v>
          </cell>
          <cell r="AY263" t="str">
            <v>2. ja, voor technici</v>
          </cell>
        </row>
        <row r="264">
          <cell r="AL264" t="str">
            <v/>
          </cell>
          <cell r="AM264" t="str">
            <v/>
          </cell>
          <cell r="AN264" t="str">
            <v/>
          </cell>
          <cell r="AO264">
            <v>0</v>
          </cell>
          <cell r="AP264">
            <v>0</v>
          </cell>
          <cell r="AQ264">
            <v>0</v>
          </cell>
          <cell r="AR264">
            <v>0</v>
          </cell>
          <cell r="AS264" t="str">
            <v/>
          </cell>
          <cell r="AT264">
            <v>0</v>
          </cell>
          <cell r="AU264">
            <v>0</v>
          </cell>
          <cell r="AV264">
            <v>0</v>
          </cell>
          <cell r="AW264">
            <v>0</v>
          </cell>
          <cell r="AX264" t="str">
            <v>analyse</v>
          </cell>
          <cell r="AY264" t="str">
            <v/>
          </cell>
        </row>
        <row r="265">
          <cell r="AL265" t="str">
            <v/>
          </cell>
          <cell r="AM265" t="str">
            <v/>
          </cell>
          <cell r="AN265" t="str">
            <v/>
          </cell>
          <cell r="AO265">
            <v>0</v>
          </cell>
          <cell r="AP265">
            <v>0</v>
          </cell>
          <cell r="AQ265">
            <v>0</v>
          </cell>
          <cell r="AR265">
            <v>0</v>
          </cell>
          <cell r="AS265" t="str">
            <v/>
          </cell>
          <cell r="AT265">
            <v>0</v>
          </cell>
          <cell r="AU265">
            <v>0</v>
          </cell>
          <cell r="AV265">
            <v>0</v>
          </cell>
          <cell r="AW265">
            <v>0</v>
          </cell>
          <cell r="AX265" t="str">
            <v>analyse</v>
          </cell>
          <cell r="AY265" t="str">
            <v/>
          </cell>
        </row>
        <row r="266">
          <cell r="AL266" t="str">
            <v/>
          </cell>
          <cell r="AM266" t="str">
            <v/>
          </cell>
          <cell r="AN266" t="str">
            <v/>
          </cell>
          <cell r="AO266">
            <v>0</v>
          </cell>
          <cell r="AP266">
            <v>0</v>
          </cell>
          <cell r="AQ266">
            <v>0</v>
          </cell>
          <cell r="AR266">
            <v>0</v>
          </cell>
          <cell r="AS266" t="str">
            <v/>
          </cell>
          <cell r="AT266">
            <v>0</v>
          </cell>
          <cell r="AU266">
            <v>0</v>
          </cell>
          <cell r="AV266">
            <v>0</v>
          </cell>
          <cell r="AW266">
            <v>0</v>
          </cell>
          <cell r="AX266" t="str">
            <v>analyse</v>
          </cell>
          <cell r="AY266" t="str">
            <v/>
          </cell>
        </row>
        <row r="267">
          <cell r="AL267" t="str">
            <v>STOP0001</v>
          </cell>
          <cell r="AM267" t="str">
            <v>Een Lijst van het type 'ongemarkeerd' MAG GEEN lijst-items met nummering of symbolen hebben</v>
          </cell>
          <cell r="AN267" t="str">
            <v>De Lijst met eId[waarde van eId] van type 'ongemarkeerd' heeft LiNummer-elementen met een nummering of symbolen, dit is niet toegestaan. Pas het type van de lijst aan of verwijder de LiNummer-elementen.</v>
          </cell>
          <cell r="AO267" t="str">
            <v>eId</v>
          </cell>
          <cell r="AP267">
            <v>0</v>
          </cell>
          <cell r="AQ267">
            <v>0</v>
          </cell>
          <cell r="AR267">
            <v>0</v>
          </cell>
          <cell r="AS267">
            <v>0</v>
          </cell>
          <cell r="AT267" t="str">
            <v>eId</v>
          </cell>
          <cell r="AU267">
            <v>0</v>
          </cell>
          <cell r="AV267">
            <v>0</v>
          </cell>
          <cell r="AW267">
            <v>0</v>
          </cell>
          <cell r="AX267" t="str">
            <v>niet nodig</v>
          </cell>
          <cell r="AY267" t="str">
            <v>2. ja, voor technici</v>
          </cell>
        </row>
        <row r="268">
          <cell r="AL268" t="str">
            <v>STOP0002</v>
          </cell>
          <cell r="AM268" t="str">
            <v>Een Lijst van het type 'expliciet' MOET lijst-items hebben met nummering of symbolen</v>
          </cell>
          <cell r="AN268" t="str">
            <v>De Lijst met eId[waarde van eId] van type 'expliciet' heeft geen LiNummer elementen met nummering of symbolen, het gebruik van LiNummer is verplicht. Pas het type van de lijst aan of voeg LiNummer's met nummering of symbolen toe aan de lijst-items</v>
          </cell>
          <cell r="AO268" t="str">
            <v>eId</v>
          </cell>
          <cell r="AP268">
            <v>0</v>
          </cell>
          <cell r="AQ268">
            <v>0</v>
          </cell>
          <cell r="AR268">
            <v>0</v>
          </cell>
          <cell r="AS268">
            <v>0</v>
          </cell>
          <cell r="AT268" t="str">
            <v>eId</v>
          </cell>
          <cell r="AU268">
            <v>0</v>
          </cell>
          <cell r="AV268">
            <v>0</v>
          </cell>
          <cell r="AW268">
            <v>0</v>
          </cell>
          <cell r="AX268" t="str">
            <v>niet nodig</v>
          </cell>
          <cell r="AY268" t="str">
            <v>2. ja, voor technici</v>
          </cell>
        </row>
        <row r="269">
          <cell r="AL269" t="str">
            <v>STOP0005</v>
          </cell>
          <cell r="AM269" t="str">
            <v>Een alinea MOET content bevatten</v>
          </cell>
          <cell r="AN269" t="str">
            <v>De alinea voor element[waarde van element] met id[waarde van eId] bevat geen tekst. Verwijder de lege alinea</v>
          </cell>
          <cell r="AO269" t="str">
            <v>element</v>
          </cell>
          <cell r="AP269" t="str">
            <v>eId</v>
          </cell>
          <cell r="AQ269">
            <v>0</v>
          </cell>
          <cell r="AR269">
            <v>0</v>
          </cell>
          <cell r="AS269">
            <v>0</v>
          </cell>
          <cell r="AT269" t="str">
            <v>element</v>
          </cell>
          <cell r="AU269" t="str">
            <v>eId</v>
          </cell>
          <cell r="AV269">
            <v>0</v>
          </cell>
          <cell r="AW269">
            <v>0</v>
          </cell>
          <cell r="AX269" t="str">
            <v>niet nodig</v>
          </cell>
          <cell r="AY269" t="str">
            <v>2. ja, voor technici</v>
          </cell>
        </row>
        <row r="270">
          <cell r="AL270" t="str">
            <v>STOP0006</v>
          </cell>
          <cell r="AM270" t="str">
            <v>Een kop MOET content bevatten</v>
          </cell>
          <cell r="AN270" t="str">
            <v>De kop voor element[waarde van element] met id[waarde van eId] bevat geen tekst. Corrigeer de kop of verplaats de inhoud naar een ander element</v>
          </cell>
          <cell r="AO270" t="str">
            <v>element</v>
          </cell>
          <cell r="AP270" t="str">
            <v>eId</v>
          </cell>
          <cell r="AQ270">
            <v>0</v>
          </cell>
          <cell r="AR270">
            <v>0</v>
          </cell>
          <cell r="AS270">
            <v>0</v>
          </cell>
          <cell r="AT270" t="str">
            <v>element</v>
          </cell>
          <cell r="AU270" t="str">
            <v>eId</v>
          </cell>
          <cell r="AV270">
            <v>0</v>
          </cell>
          <cell r="AW270">
            <v>0</v>
          </cell>
          <cell r="AX270" t="str">
            <v>niet nodig</v>
          </cell>
          <cell r="AY270" t="str">
            <v>2. ja, voor technici</v>
          </cell>
        </row>
        <row r="271">
          <cell r="AL271" t="str">
            <v>STOP0007</v>
          </cell>
          <cell r="AM271" t="str">
            <v>Een referentie naar een noot MOET in de context van een tabel staan</v>
          </cell>
          <cell r="AN271" t="str">
            <v>De referentie naar de noot met id[waarde van ref] staat niet in een tabel. Vervang de referentie naar de noot voor de noot waarnaar verwezen wordt</v>
          </cell>
          <cell r="AO271" t="str">
            <v>ref</v>
          </cell>
          <cell r="AP271">
            <v>0</v>
          </cell>
          <cell r="AQ271">
            <v>0</v>
          </cell>
          <cell r="AR271">
            <v>0</v>
          </cell>
          <cell r="AS271">
            <v>0</v>
          </cell>
          <cell r="AT271" t="str">
            <v>ref</v>
          </cell>
          <cell r="AU271">
            <v>0</v>
          </cell>
          <cell r="AV271">
            <v>0</v>
          </cell>
          <cell r="AW271">
            <v>0</v>
          </cell>
          <cell r="AX271" t="str">
            <v>niet nodig</v>
          </cell>
          <cell r="AY271" t="str">
            <v>2. ja, voor technici</v>
          </cell>
        </row>
        <row r="272">
          <cell r="AL272" t="str">
            <v>STOP0008</v>
          </cell>
          <cell r="AM272" t="str">
            <v>Een referentie naar een noot MOET verwijzen naar een noot in dezelfde tabel</v>
          </cell>
          <cell r="AN272" t="str">
            <v>De referentie naar de noot met id[waarde van ref] verwijst niet naar een noot in dezelfde tabel[waarde van eId] . Verplaats de noot waarnaar verwezen wordt naar de tabel of vervang de referentie in de tabel voor de noot waarnaar verwezen wordt</v>
          </cell>
          <cell r="AO272" t="str">
            <v>ref</v>
          </cell>
          <cell r="AP272" t="str">
            <v>eId</v>
          </cell>
          <cell r="AQ272">
            <v>0</v>
          </cell>
          <cell r="AR272">
            <v>0</v>
          </cell>
          <cell r="AS272">
            <v>0</v>
          </cell>
          <cell r="AT272" t="str">
            <v>ref</v>
          </cell>
          <cell r="AU272" t="str">
            <v>eId</v>
          </cell>
          <cell r="AV272">
            <v>0</v>
          </cell>
          <cell r="AW272">
            <v>0</v>
          </cell>
          <cell r="AX272" t="str">
            <v>niet nodig</v>
          </cell>
          <cell r="AY272" t="str">
            <v>2. ja, voor technici</v>
          </cell>
        </row>
        <row r="273">
          <cell r="AL273" t="str">
            <v/>
          </cell>
          <cell r="AM273" t="str">
            <v/>
          </cell>
          <cell r="AN273" t="str">
            <v/>
          </cell>
          <cell r="AO273" t="str">
            <v>eId</v>
          </cell>
          <cell r="AP273">
            <v>0</v>
          </cell>
          <cell r="AQ273">
            <v>0</v>
          </cell>
          <cell r="AR273">
            <v>0</v>
          </cell>
          <cell r="AS273" t="str">
            <v/>
          </cell>
          <cell r="AT273" t="str">
            <v>eId</v>
          </cell>
          <cell r="AU273">
            <v>0</v>
          </cell>
          <cell r="AV273">
            <v>0</v>
          </cell>
          <cell r="AW273">
            <v>0</v>
          </cell>
          <cell r="AX273" t="str">
            <v>analyse</v>
          </cell>
          <cell r="AY273" t="str">
            <v/>
          </cell>
        </row>
        <row r="274">
          <cell r="AL274" t="str">
            <v>STOP0010</v>
          </cell>
          <cell r="AM274" t="str">
            <v>Een interne referentie MOET verwijzen naar een bestaande identifier van een tekst-element in de tekst van dezelfde expression als waar de verwijzing in staat.</v>
          </cell>
          <cell r="AN274" t="str">
            <v>De @ref van element[waarde van element] met waarde[waarde van ref] verwijst niet naar een bestaande identifier van een tekst-element in de tekst van dezelfde expression als waar de verwijzing in staat. Controleer de referentie, corrigeer of de referentie of de identificatie van het element waarnaar wordt verwezen.</v>
          </cell>
          <cell r="AO274" t="str">
            <v>ref</v>
          </cell>
          <cell r="AP274">
            <v>0</v>
          </cell>
          <cell r="AQ274">
            <v>0</v>
          </cell>
          <cell r="AR274">
            <v>0</v>
          </cell>
          <cell r="AS274">
            <v>0</v>
          </cell>
          <cell r="AT274" t="str">
            <v>ref</v>
          </cell>
          <cell r="AU274">
            <v>0</v>
          </cell>
          <cell r="AV274">
            <v>0</v>
          </cell>
          <cell r="AW274">
            <v>0</v>
          </cell>
          <cell r="AX274" t="str">
            <v>niet nodig</v>
          </cell>
          <cell r="AY274" t="str">
            <v>2. ja, voor technici</v>
          </cell>
        </row>
        <row r="275">
          <cell r="AL275" t="str">
            <v>STOP0011</v>
          </cell>
          <cell r="AM275" t="str">
            <v>Een IntIoRef referentie MOET verwijzen naar @wId van ExtIoRef binnen hetzelfde bestand</v>
          </cell>
          <cell r="AN275" t="str">
            <v>De @ref van element[waarde van element] met waarde[waarde van ref] verwijst niet naar een wId van een ExtIoRef binnen hetzelfde bestand. Controleer de referentie, corrigeer of de referentie of de wId identificatie van het element waarnaar wordt verwezen</v>
          </cell>
          <cell r="AO275" t="str">
            <v>element</v>
          </cell>
          <cell r="AP275" t="str">
            <v>ref</v>
          </cell>
          <cell r="AQ275">
            <v>0</v>
          </cell>
          <cell r="AR275">
            <v>0</v>
          </cell>
          <cell r="AS275">
            <v>0</v>
          </cell>
          <cell r="AT275" t="str">
            <v>element</v>
          </cell>
          <cell r="AU275" t="str">
            <v>ref</v>
          </cell>
          <cell r="AV275">
            <v>0</v>
          </cell>
          <cell r="AW275">
            <v>0</v>
          </cell>
          <cell r="AX275" t="str">
            <v>niet nodig</v>
          </cell>
          <cell r="AY275" t="str">
            <v>2. ja, voor technici</v>
          </cell>
        </row>
        <row r="276">
          <cell r="AL276" t="str">
            <v>STOP0012</v>
          </cell>
          <cell r="AM276" t="str">
            <v>De in de ExtIoRef weergegeven join-identifier MOET gelijk zijn aan de referentie</v>
          </cell>
          <cell r="AN276" t="str">
            <v>De JOIN identifier van ExtIoRef[waarde van eId] in de tekst is niet gelijk aan de als referentie opgenomen JOIN-identificatie. Controleer de gebruikte JOIN-identicatie en plaats de juiste verwijzing als zowel de @ref als de tekst van het element ExtIoRef</v>
          </cell>
          <cell r="AO276" t="str">
            <v>eId</v>
          </cell>
          <cell r="AP276">
            <v>0</v>
          </cell>
          <cell r="AQ276">
            <v>0</v>
          </cell>
          <cell r="AR276">
            <v>0</v>
          </cell>
          <cell r="AS276">
            <v>0</v>
          </cell>
          <cell r="AT276" t="str">
            <v>eId</v>
          </cell>
          <cell r="AU276">
            <v>0</v>
          </cell>
          <cell r="AV276">
            <v>0</v>
          </cell>
          <cell r="AW276">
            <v>0</v>
          </cell>
          <cell r="AX276" t="str">
            <v>niet nodig</v>
          </cell>
          <cell r="AY276" t="str">
            <v>2. ja, voor technici</v>
          </cell>
        </row>
        <row r="277">
          <cell r="AL277" t="str">
            <v>STOP0013</v>
          </cell>
          <cell r="AM277" t="str">
            <v>Een @eId MAG NIET eindigen met een punt '.'</v>
          </cell>
          <cell r="AN277" t="str">
            <v>Het attribuut @eId of een deel van de eId[waarde van eId] van element[waarde van element] eindigt op een '.', dit is niet toegestaan. Verwijder de laatste punt(en) '.' voor deze eId</v>
          </cell>
          <cell r="AO277" t="str">
            <v>eId</v>
          </cell>
          <cell r="AP277" t="str">
            <v>element</v>
          </cell>
          <cell r="AQ277">
            <v>0</v>
          </cell>
          <cell r="AR277">
            <v>0</v>
          </cell>
          <cell r="AS277">
            <v>0</v>
          </cell>
          <cell r="AT277" t="str">
            <v>eId</v>
          </cell>
          <cell r="AU277" t="str">
            <v>element</v>
          </cell>
          <cell r="AV277">
            <v>0</v>
          </cell>
          <cell r="AW277">
            <v>0</v>
          </cell>
          <cell r="AX277" t="str">
            <v>niet nodig</v>
          </cell>
          <cell r="AY277" t="str">
            <v>2. ja, voor technici</v>
          </cell>
        </row>
        <row r="278">
          <cell r="AL278" t="str">
            <v>STOP0014</v>
          </cell>
          <cell r="AM278" t="str">
            <v>Een @wId MAG NIET eindigen met een '.'</v>
          </cell>
          <cell r="AN278" t="str">
            <v>Het attribuut @wId[waarde van wId] van element[waarde van element] eindigt op een '.', dit is niet toegestaan. Verwijder de laatste punt '.' van deze wId</v>
          </cell>
          <cell r="AO278" t="str">
            <v>wId</v>
          </cell>
          <cell r="AP278" t="str">
            <v>element</v>
          </cell>
          <cell r="AQ278">
            <v>0</v>
          </cell>
          <cell r="AR278">
            <v>0</v>
          </cell>
          <cell r="AS278">
            <v>0</v>
          </cell>
          <cell r="AT278" t="str">
            <v>wId</v>
          </cell>
          <cell r="AU278" t="str">
            <v>element</v>
          </cell>
          <cell r="AV278">
            <v>0</v>
          </cell>
          <cell r="AW278">
            <v>0</v>
          </cell>
          <cell r="AX278" t="str">
            <v>niet nodig</v>
          </cell>
          <cell r="AY278" t="str">
            <v>2. ja, voor technici</v>
          </cell>
        </row>
        <row r="279">
          <cell r="AL279" t="str">
            <v>STOP0015</v>
          </cell>
          <cell r="AM279" t="str">
            <v>Een RegelingTijdelijkdeel MAG GEEN WijzigArtikel hebben</v>
          </cell>
          <cell r="AN279" t="str">
            <v>Het WijzigArtikel[waarde van eId] is in een RegelingTijdelijkdeel niet toegestaan. Verwijder het WijzigArtikel of pas dit aan naar een Artikel indien dit mogelijk is</v>
          </cell>
          <cell r="AO279" t="str">
            <v>eId</v>
          </cell>
          <cell r="AP279">
            <v>0</v>
          </cell>
          <cell r="AQ279">
            <v>0</v>
          </cell>
          <cell r="AR279">
            <v>0</v>
          </cell>
          <cell r="AS279">
            <v>0</v>
          </cell>
          <cell r="AT279" t="str">
            <v>eId</v>
          </cell>
          <cell r="AU279">
            <v>0</v>
          </cell>
          <cell r="AV279">
            <v>0</v>
          </cell>
          <cell r="AW279">
            <v>0</v>
          </cell>
          <cell r="AX279" t="str">
            <v>niet nodig</v>
          </cell>
          <cell r="AY279" t="str">
            <v>2. ja, voor technici</v>
          </cell>
        </row>
        <row r="280">
          <cell r="AL280" t="str">
            <v>STOP0016</v>
          </cell>
          <cell r="AM280" t="str">
            <v>Een RegelingCompact MAG GEEN WijzigArtikel hebben</v>
          </cell>
          <cell r="AN280" t="str">
            <v>Het WijzigArtikel[waarde van eId] is in een RegelingCompact niet toegestaan. Verwijder het WijzigArtikel of pas dit aan naar een Artikel indien dit mogelijk is</v>
          </cell>
          <cell r="AO280" t="str">
            <v>eId</v>
          </cell>
          <cell r="AP280">
            <v>0</v>
          </cell>
          <cell r="AQ280">
            <v>0</v>
          </cell>
          <cell r="AR280">
            <v>0</v>
          </cell>
          <cell r="AS280">
            <v>0</v>
          </cell>
          <cell r="AT280" t="str">
            <v>eId</v>
          </cell>
          <cell r="AU280">
            <v>0</v>
          </cell>
          <cell r="AV280">
            <v>0</v>
          </cell>
          <cell r="AW280">
            <v>0</v>
          </cell>
          <cell r="AX280" t="str">
            <v>niet nodig</v>
          </cell>
          <cell r="AY280" t="str">
            <v>2. ja, voor technici</v>
          </cell>
        </row>
        <row r="281">
          <cell r="AL281" t="str">
            <v>STOP0017</v>
          </cell>
          <cell r="AM281" t="str">
            <v>Een tekstuele mutatie ten behoeve van renvooi MAG NIET buiten een RegelingMutatie voorkomen</v>
          </cell>
          <cell r="AN281" t="str">
            <v xml:space="preserve">Tekstuele wijziging is niet toegestaan buiten de context van een tekst:RegelingMutatie. element[waarde van ouder] met id "[waarde van eId] " bevat een[waarde van element] . Verwijder het element[waarde van element] </v>
          </cell>
          <cell r="AO281" t="str">
            <v>ouder</v>
          </cell>
          <cell r="AP281" t="str">
            <v>eId</v>
          </cell>
          <cell r="AQ281" t="str">
            <v>element</v>
          </cell>
          <cell r="AR281">
            <v>0</v>
          </cell>
          <cell r="AS281">
            <v>0</v>
          </cell>
          <cell r="AT281" t="str">
            <v>ouder</v>
          </cell>
          <cell r="AU281" t="str">
            <v>eId</v>
          </cell>
          <cell r="AV281" t="str">
            <v>element</v>
          </cell>
          <cell r="AW281">
            <v>0</v>
          </cell>
          <cell r="AX281" t="str">
            <v>niet nodig</v>
          </cell>
          <cell r="AY281" t="str">
            <v>2. ja, voor technici</v>
          </cell>
        </row>
        <row r="282">
          <cell r="AL282" t="str">
            <v>STOP0018</v>
          </cell>
          <cell r="AM282" t="str">
            <v>Een structuurwijziging ten behoeve van renvooi MAG NIET buiten een RegelingMutatie voorkomen</v>
          </cell>
          <cell r="AN282" t="str">
            <v>Een attribuut @wijzigactie is niet toegestaan op element[waarde van element] met id "[waarde van eId] " buiten de context van een tekst:RegelingMutatie. Verwijder het attribuut @wijzigactie</v>
          </cell>
          <cell r="AO282" t="str">
            <v>element</v>
          </cell>
          <cell r="AP282" t="str">
            <v>eId</v>
          </cell>
          <cell r="AQ282">
            <v>0</v>
          </cell>
          <cell r="AR282">
            <v>0</v>
          </cell>
          <cell r="AS282">
            <v>0</v>
          </cell>
          <cell r="AT282" t="str">
            <v>element</v>
          </cell>
          <cell r="AU282" t="str">
            <v>eId</v>
          </cell>
          <cell r="AV282">
            <v>0</v>
          </cell>
          <cell r="AW282">
            <v>0</v>
          </cell>
          <cell r="AX282" t="str">
            <v>niet nodig</v>
          </cell>
          <cell r="AY282" t="str">
            <v>2. ja, voor technici</v>
          </cell>
        </row>
        <row r="283">
          <cell r="AL283" t="str">
            <v>STOP0020</v>
          </cell>
          <cell r="AM283" t="str">
            <v>Een eId buiten een AKN-component MOET uniek zijn binnen een bestand</v>
          </cell>
          <cell r="AN283" t="str">
            <v>De eId '[waarde van eId] ' binnen het bereik is niet uniek. Controleer de opbouw van de eId en corrigeer deze</v>
          </cell>
          <cell r="AO283" t="str">
            <v>eId</v>
          </cell>
          <cell r="AP283">
            <v>0</v>
          </cell>
          <cell r="AQ283">
            <v>0</v>
          </cell>
          <cell r="AR283">
            <v>0</v>
          </cell>
          <cell r="AS283">
            <v>0</v>
          </cell>
          <cell r="AT283" t="str">
            <v>eId</v>
          </cell>
          <cell r="AU283">
            <v>0</v>
          </cell>
          <cell r="AV283">
            <v>0</v>
          </cell>
          <cell r="AW283">
            <v>0</v>
          </cell>
          <cell r="AX283" t="str">
            <v>niet nodig</v>
          </cell>
          <cell r="AY283" t="str">
            <v>2. ja, voor technici</v>
          </cell>
        </row>
        <row r="284">
          <cell r="AL284" t="str">
            <v>STOP0021</v>
          </cell>
          <cell r="AM284" t="str">
            <v>Een wId buiten een AKN-component MOET uniek zijn binnen een bestand</v>
          </cell>
          <cell r="AN284" t="str">
            <v>De wId '[waarde van wId] ' binnen het bereik is niet uniek. Controleer de opbouw van de wId en corrigeer deze</v>
          </cell>
          <cell r="AO284" t="str">
            <v>wId</v>
          </cell>
          <cell r="AP284">
            <v>0</v>
          </cell>
          <cell r="AQ284">
            <v>0</v>
          </cell>
          <cell r="AR284">
            <v>0</v>
          </cell>
          <cell r="AS284">
            <v>0</v>
          </cell>
          <cell r="AT284" t="str">
            <v>wId</v>
          </cell>
          <cell r="AU284">
            <v>0</v>
          </cell>
          <cell r="AV284">
            <v>0</v>
          </cell>
          <cell r="AW284">
            <v>0</v>
          </cell>
          <cell r="AX284" t="str">
            <v>niet nodig</v>
          </cell>
          <cell r="AY284" t="str">
            <v>2. ja, voor technici</v>
          </cell>
        </row>
        <row r="285">
          <cell r="AL285" t="str">
            <v>STOP0022</v>
          </cell>
          <cell r="AM285" t="str">
            <v>Een eId MOET voldoen aan de AKN-naamgevingsconventie</v>
          </cell>
          <cell r="AN285" t="str">
            <v>De AKN-naamgeving voor eId '[waarde van AKNdeel] ' is niet correct voor element[waarde van element] met id '[waarde van wId] ', Dit moet zijn: '[waarde van waarde] '. Pas de naamgeving voor dit element en alle onderliggende elementen aan. Controleer ook de naamgeving van de bijbehorende wId en onderliggende elementen.</v>
          </cell>
          <cell r="AO285" t="str">
            <v>AKNdeel</v>
          </cell>
          <cell r="AP285" t="str">
            <v>element</v>
          </cell>
          <cell r="AQ285" t="str">
            <v>wId</v>
          </cell>
          <cell r="AR285" t="str">
            <v>waarde</v>
          </cell>
          <cell r="AS285">
            <v>0</v>
          </cell>
          <cell r="AT285" t="str">
            <v>AKNdeel</v>
          </cell>
          <cell r="AU285" t="str">
            <v>element</v>
          </cell>
          <cell r="AV285" t="str">
            <v>wId</v>
          </cell>
          <cell r="AW285" t="str">
            <v>waarde</v>
          </cell>
          <cell r="AX285" t="str">
            <v>niet nodig</v>
          </cell>
          <cell r="AY285" t="str">
            <v>2. ja, voor technici</v>
          </cell>
        </row>
        <row r="286">
          <cell r="AL286" t="str">
            <v>STOP0023</v>
          </cell>
          <cell r="AM286" t="str">
            <v>Een wId MOET voldoen aan de AKN-naamgevingsconventie</v>
          </cell>
          <cell r="AN286" t="str">
            <v>De AKN-naamgeving voor wId '[waarde van AKNdeel] ' is niet correct voor element[waarde van element] met id '[waarde van wId] ', Dit moet zijn: '[waarde van waarde] '. Pas de naamgeving voor dit element en alle onderliggende elementen aan. Controleer ook de naamgeving van de bijbehorende eId en onderliggende elementen.</v>
          </cell>
          <cell r="AO286" t="str">
            <v>AKNdeel</v>
          </cell>
          <cell r="AP286" t="str">
            <v>element</v>
          </cell>
          <cell r="AQ286" t="str">
            <v>wId</v>
          </cell>
          <cell r="AR286" t="str">
            <v>waarde</v>
          </cell>
          <cell r="AS286">
            <v>0</v>
          </cell>
          <cell r="AT286" t="str">
            <v>AKNdeel</v>
          </cell>
          <cell r="AU286" t="str">
            <v>element</v>
          </cell>
          <cell r="AV286" t="str">
            <v>wId</v>
          </cell>
          <cell r="AW286" t="str">
            <v>waarde</v>
          </cell>
          <cell r="AX286" t="str">
            <v>niet nodig</v>
          </cell>
          <cell r="AY286" t="str">
            <v>2. ja, voor technici</v>
          </cell>
        </row>
        <row r="287">
          <cell r="AL287" t="str">
            <v>STOP0024</v>
          </cell>
          <cell r="AM287" t="str">
            <v>Een initiële regeling MOET een attribuut @componentnaam hebben met correcte naamgeving</v>
          </cell>
          <cell r="AN287" t="str">
            <v>De initiële regeling "[waarde van regeling] " heeft geen attribuut @componentnaam, dit attribuut is voor een initiële regeling verplicht. Voeg het attribuut toe bij voorbeeld met als waarde "main"</v>
          </cell>
          <cell r="AO287" t="str">
            <v>regeling</v>
          </cell>
          <cell r="AP287">
            <v>0</v>
          </cell>
          <cell r="AQ287">
            <v>0</v>
          </cell>
          <cell r="AR287">
            <v>0</v>
          </cell>
          <cell r="AS287">
            <v>0</v>
          </cell>
          <cell r="AT287" t="str">
            <v>regeling</v>
          </cell>
          <cell r="AU287">
            <v>0</v>
          </cell>
          <cell r="AV287">
            <v>0</v>
          </cell>
          <cell r="AW287">
            <v>0</v>
          </cell>
          <cell r="AX287" t="str">
            <v>niet nodig</v>
          </cell>
          <cell r="AY287" t="str">
            <v>2. ja, voor technici</v>
          </cell>
        </row>
        <row r="288">
          <cell r="AL288" t="str">
            <v>STOP0025</v>
          </cell>
          <cell r="AM288" t="str">
            <v>Een initiële regeling MOET een attribuut @wordt hebben met de AKN-identificatie</v>
          </cell>
          <cell r="AN288" t="str">
            <v>De initiële regeling "[waarde van regeling] " heeft geen attribuut @wordt, dit attribuut is voor een initiële regeling verplicht. Voeg het attribuut toe met als waarde de juiste AKN versie-identifier</v>
          </cell>
          <cell r="AO288" t="str">
            <v>regeling</v>
          </cell>
          <cell r="AP288">
            <v>0</v>
          </cell>
          <cell r="AQ288">
            <v>0</v>
          </cell>
          <cell r="AR288">
            <v>0</v>
          </cell>
          <cell r="AS288">
            <v>0</v>
          </cell>
          <cell r="AT288" t="str">
            <v>regeling</v>
          </cell>
          <cell r="AU288">
            <v>0</v>
          </cell>
          <cell r="AV288">
            <v>0</v>
          </cell>
          <cell r="AW288">
            <v>0</v>
          </cell>
          <cell r="AX288" t="str">
            <v>niet nodig</v>
          </cell>
          <cell r="AY288" t="str">
            <v>2. ja, voor technici</v>
          </cell>
        </row>
        <row r="289">
          <cell r="AL289" t="str">
            <v>STOP0026</v>
          </cell>
          <cell r="AM289" t="str">
            <v>Een componentnaam binnen een besluit MOET uniek zijn</v>
          </cell>
          <cell r="AN289" t="str">
            <v>De componentnaam "[waarde van component] binnen[waarde van eId] is niet uniek. Pas de componentnaam aan om deze uniek te maken</v>
          </cell>
          <cell r="AO289" t="str">
            <v>component</v>
          </cell>
          <cell r="AP289" t="str">
            <v>eId</v>
          </cell>
          <cell r="AQ289">
            <v>0</v>
          </cell>
          <cell r="AR289">
            <v>0</v>
          </cell>
          <cell r="AS289">
            <v>0</v>
          </cell>
          <cell r="AT289" t="str">
            <v>component</v>
          </cell>
          <cell r="AU289" t="str">
            <v>eId</v>
          </cell>
          <cell r="AV289">
            <v>0</v>
          </cell>
          <cell r="AW289">
            <v>0</v>
          </cell>
          <cell r="AX289" t="str">
            <v>niet nodig</v>
          </cell>
          <cell r="AY289" t="str">
            <v>2. ja, voor technici</v>
          </cell>
        </row>
        <row r="290">
          <cell r="AL290" t="str">
            <v>STOP0027</v>
          </cell>
          <cell r="AM290" t="str">
            <v>Een eId binnen een AKN-component MOET uniek zijn</v>
          </cell>
          <cell r="AN290" t="str">
            <v>De eId '[waarde van eId] ' binnen component[waarde van component] moet uniek zijn. Controleer de opbouw van de wId en corrigeer deze</v>
          </cell>
          <cell r="AO290" t="str">
            <v>eId</v>
          </cell>
          <cell r="AP290" t="str">
            <v>component</v>
          </cell>
          <cell r="AQ290">
            <v>0</v>
          </cell>
          <cell r="AR290">
            <v>0</v>
          </cell>
          <cell r="AS290">
            <v>0</v>
          </cell>
          <cell r="AT290" t="str">
            <v>eId</v>
          </cell>
          <cell r="AU290" t="str">
            <v>component</v>
          </cell>
          <cell r="AV290">
            <v>0</v>
          </cell>
          <cell r="AW290">
            <v>0</v>
          </cell>
          <cell r="AX290" t="str">
            <v>niet nodig</v>
          </cell>
          <cell r="AY290" t="str">
            <v>2. ja, voor technici</v>
          </cell>
        </row>
        <row r="291">
          <cell r="AL291" t="str">
            <v>STOP0028</v>
          </cell>
          <cell r="AM291" t="str">
            <v>Een wId binnen een AKN-component MOET uniek zijn</v>
          </cell>
          <cell r="AN291" t="str">
            <v>De wId '[waarde van wId] ' binnen component[waarde van component] moet uniek zijn. Controleer de opbouw van de wId en corrigeer deze</v>
          </cell>
          <cell r="AO291" t="str">
            <v>wId</v>
          </cell>
          <cell r="AP291" t="str">
            <v>component</v>
          </cell>
          <cell r="AQ291">
            <v>0</v>
          </cell>
          <cell r="AR291">
            <v>0</v>
          </cell>
          <cell r="AS291">
            <v>0</v>
          </cell>
          <cell r="AT291" t="str">
            <v>wId</v>
          </cell>
          <cell r="AU291" t="str">
            <v>component</v>
          </cell>
          <cell r="AV291">
            <v>0</v>
          </cell>
          <cell r="AW291">
            <v>0</v>
          </cell>
          <cell r="AX291" t="str">
            <v>niet nodig</v>
          </cell>
          <cell r="AY291" t="str">
            <v>2. ja, voor technici</v>
          </cell>
        </row>
        <row r="292">
          <cell r="AL292" t="str">
            <v>STOP0029</v>
          </cell>
          <cell r="AM292" t="str">
            <v>Een tabel MOET ten minste twee kolommen hebben</v>
          </cell>
          <cell r="AN292" t="str">
            <v>De tabel met[waarde van eId] heeft slechts 1 kolom, dit is niet toegestaan. Pas de tabel aan, of plaats de inhoud van de tabel naar bijvoorbeeld een element Kadertekst</v>
          </cell>
          <cell r="AO292" t="str">
            <v>eId</v>
          </cell>
          <cell r="AP292">
            <v>0</v>
          </cell>
          <cell r="AQ292">
            <v>0</v>
          </cell>
          <cell r="AR292">
            <v>0</v>
          </cell>
          <cell r="AS292">
            <v>0</v>
          </cell>
          <cell r="AT292" t="str">
            <v>eId</v>
          </cell>
          <cell r="AU292">
            <v>0</v>
          </cell>
          <cell r="AV292">
            <v>0</v>
          </cell>
          <cell r="AW292">
            <v>0</v>
          </cell>
          <cell r="AX292" t="str">
            <v>niet nodig</v>
          </cell>
          <cell r="AY292" t="str">
            <v>2. ja, voor technici</v>
          </cell>
        </row>
        <row r="293">
          <cell r="AL293" t="str">
            <v>STOP0032</v>
          </cell>
          <cell r="AM293" t="str">
            <v>Bij horizontale overspanning MOET de positie van @nameend groter zijn dan de positie van @namest</v>
          </cell>
          <cell r="AN293" t="str">
            <v>De entry met @namest "[waarde van naam] ", van de[waarde van nummer] e rij, van de[waarde van ouder] , in de tabel met eId:[waarde van eId] , heeft een positie bepaling groter dan de positie van de als @nameend genoemde cel. Corrigeer de gegevens voor de overspanning.</v>
          </cell>
          <cell r="AO293" t="str">
            <v>naam</v>
          </cell>
          <cell r="AP293" t="str">
            <v>nummer</v>
          </cell>
          <cell r="AQ293" t="str">
            <v>ouder</v>
          </cell>
          <cell r="AR293" t="str">
            <v>eId</v>
          </cell>
          <cell r="AS293">
            <v>0</v>
          </cell>
          <cell r="AT293" t="str">
            <v>naam</v>
          </cell>
          <cell r="AU293" t="str">
            <v>nummer</v>
          </cell>
          <cell r="AV293" t="str">
            <v>ouder</v>
          </cell>
          <cell r="AW293" t="str">
            <v>eId</v>
          </cell>
          <cell r="AX293" t="str">
            <v>niet nodig</v>
          </cell>
          <cell r="AY293" t="str">
            <v>2. ja, voor technici</v>
          </cell>
        </row>
        <row r="294">
          <cell r="AL294" t="str">
            <v>STOP0033</v>
          </cell>
          <cell r="AM294" t="str">
            <v>Bij horizontale overspanning MOET de @colname van eerste cel van de overspanning gelijk zijn aan de start (@namest) van de overspanning zijn.</v>
          </cell>
          <cell r="AN294" t="str">
            <v>De start van de overspanning (@namest) van de cel[waarde van naam] , in de[waarde van nummer] e rij, van de[waarde van ouder] van tabel[waarde van eId] is niet gelijk aan de @colname van de cel.</v>
          </cell>
          <cell r="AO294" t="str">
            <v>naam</v>
          </cell>
          <cell r="AP294" t="str">
            <v>nummer</v>
          </cell>
          <cell r="AQ294" t="str">
            <v>ouder</v>
          </cell>
          <cell r="AR294" t="str">
            <v>eId</v>
          </cell>
          <cell r="AS294">
            <v>0</v>
          </cell>
          <cell r="AT294" t="str">
            <v>naam</v>
          </cell>
          <cell r="AU294" t="str">
            <v>nummer</v>
          </cell>
          <cell r="AV294" t="str">
            <v>ouder</v>
          </cell>
          <cell r="AW294" t="str">
            <v>eId</v>
          </cell>
          <cell r="AX294" t="str">
            <v>niet nodig</v>
          </cell>
          <cell r="AY294" t="str">
            <v>2. ja, voor technici</v>
          </cell>
        </row>
        <row r="295">
          <cell r="AL295" t="str">
            <v>STOP0036</v>
          </cell>
          <cell r="AM295" t="str">
            <v>De referentie van een cel MOET correct verwijzen naar een kolom</v>
          </cell>
          <cell r="AN295" t="str">
            <v>De entry met @[waarde van naam] van de[waarde van nummer] e rij, van[waarde van ouder] , van de tabel met id:[waarde van eId] , verwijst niet naar een bestaande kolom. Controleer en corrigeer de identifier voor de kolom (@colname)</v>
          </cell>
          <cell r="AO295" t="str">
            <v>naam</v>
          </cell>
          <cell r="AP295" t="str">
            <v>nummer</v>
          </cell>
          <cell r="AQ295" t="str">
            <v>ouder</v>
          </cell>
          <cell r="AR295" t="str">
            <v>eId</v>
          </cell>
          <cell r="AS295">
            <v>0</v>
          </cell>
          <cell r="AT295" t="str">
            <v>naam</v>
          </cell>
          <cell r="AU295" t="str">
            <v>nummer</v>
          </cell>
          <cell r="AV295" t="str">
            <v>ouder</v>
          </cell>
          <cell r="AW295" t="str">
            <v>eId</v>
          </cell>
          <cell r="AX295" t="str">
            <v>niet nodig</v>
          </cell>
          <cell r="AY295" t="str">
            <v>2. ja, voor technici</v>
          </cell>
        </row>
        <row r="296">
          <cell r="AL296" t="str">
            <v>STOP0037</v>
          </cell>
          <cell r="AM296" t="str">
            <v>Het aantal colspec's MOET gelijk zijn aan het opgegeven aantal kolommen</v>
          </cell>
          <cell r="AN296" t="str">
            <v>Het aantal colspec's ([waarde van nummer] ) voor[waarde van naam] in tabel[waarde van eId] komt niet overeen met het aantal kolommen ([waarde van aantal] ).</v>
          </cell>
          <cell r="AO296" t="str">
            <v>nummer</v>
          </cell>
          <cell r="AP296" t="str">
            <v>naam</v>
          </cell>
          <cell r="AQ296" t="str">
            <v>eId</v>
          </cell>
          <cell r="AR296" t="str">
            <v>aantal</v>
          </cell>
          <cell r="AS296">
            <v>0</v>
          </cell>
          <cell r="AT296" t="str">
            <v>nummer</v>
          </cell>
          <cell r="AU296" t="str">
            <v>naam</v>
          </cell>
          <cell r="AV296" t="str">
            <v>eId</v>
          </cell>
          <cell r="AW296" t="str">
            <v>aantal</v>
          </cell>
          <cell r="AX296" t="str">
            <v>niet nodig</v>
          </cell>
          <cell r="AY296" t="str">
            <v>2. ja, voor technici</v>
          </cell>
        </row>
        <row r="297">
          <cell r="AL297" t="str">
            <v>STOP0038</v>
          </cell>
          <cell r="AM297" t="str">
            <v>Het totale aantal cellen MOET overeenkomen met het aantal mogelijke cellen</v>
          </cell>
          <cell r="AN297" t="str">
            <v>Het aantal cellen in[waarde van naam] van tabel "[waarde van eId] " komt niet overeen met de verwachting (resultaat:[waarde van aantal] van verwachting[waarde van nummer] ).</v>
          </cell>
          <cell r="AO297" t="str">
            <v>naam</v>
          </cell>
          <cell r="AP297" t="str">
            <v>eId</v>
          </cell>
          <cell r="AQ297" t="str">
            <v>aantal</v>
          </cell>
          <cell r="AR297" t="str">
            <v>nummer</v>
          </cell>
          <cell r="AS297">
            <v>0</v>
          </cell>
          <cell r="AT297" t="str">
            <v>naam</v>
          </cell>
          <cell r="AU297" t="str">
            <v>eId</v>
          </cell>
          <cell r="AV297" t="str">
            <v>aantal</v>
          </cell>
          <cell r="AW297" t="str">
            <v>nummer</v>
          </cell>
          <cell r="AX297" t="str">
            <v>niet nodig</v>
          </cell>
          <cell r="AY297" t="str">
            <v>2. ja, voor technici</v>
          </cell>
        </row>
        <row r="298">
          <cell r="AL298" t="str">
            <v>STOP0039</v>
          </cell>
          <cell r="AM298" t="str">
            <v>Een element WijzigInstructies MAG alleen voorkomen in een BesluitKlassiek</v>
          </cell>
          <cell r="AN298" t="str">
            <v>Het element WijzigInstructies binnen element[waarde van naam] met eId "[waarde van eId] " is niet toegestaan. Verwijder de WijzigInstructies, of verplaats deze naar een RegelingMutatie binnen een WijzigBijlage.</v>
          </cell>
          <cell r="AO298" t="str">
            <v>naam</v>
          </cell>
          <cell r="AP298" t="str">
            <v>eId</v>
          </cell>
          <cell r="AQ298">
            <v>0</v>
          </cell>
          <cell r="AR298">
            <v>0</v>
          </cell>
          <cell r="AS298">
            <v>0</v>
          </cell>
          <cell r="AT298" t="str">
            <v>naam</v>
          </cell>
          <cell r="AU298" t="str">
            <v>eId</v>
          </cell>
          <cell r="AV298">
            <v>0</v>
          </cell>
          <cell r="AW298">
            <v>0</v>
          </cell>
          <cell r="AX298" t="str">
            <v>niet nodig</v>
          </cell>
          <cell r="AY298" t="str">
            <v>2. ja, voor technici</v>
          </cell>
        </row>
        <row r="299">
          <cell r="AL299" t="str">
            <v>STOP0040</v>
          </cell>
          <cell r="AM299" t="str">
            <v>Een element RegelingMutatie binnen een WijzigArtikel mag alleen voorkomen in een BesluitKlassiek</v>
          </cell>
          <cell r="AN299" t="str">
            <v>Het element RegelingMutatie binnen element[waarde van naam] met eId "[waarde van eId] " is niet toegestaan. Neem de RegelingMutatie op in een WijzigBijlage.</v>
          </cell>
          <cell r="AO299" t="str">
            <v>naam</v>
          </cell>
          <cell r="AP299" t="str">
            <v>eId</v>
          </cell>
          <cell r="AQ299">
            <v>0</v>
          </cell>
          <cell r="AR299">
            <v>0</v>
          </cell>
          <cell r="AS299">
            <v>0</v>
          </cell>
          <cell r="AT299" t="str">
            <v>naam</v>
          </cell>
          <cell r="AU299" t="str">
            <v>eId</v>
          </cell>
          <cell r="AV299">
            <v>0</v>
          </cell>
          <cell r="AW299">
            <v>0</v>
          </cell>
          <cell r="AX299" t="str">
            <v>niet nodig</v>
          </cell>
          <cell r="AY299" t="str">
            <v>2. ja, voor technici</v>
          </cell>
        </row>
        <row r="300">
          <cell r="AL300" t="str">
            <v>STOP0041</v>
          </cell>
          <cell r="AM300" t="str">
            <v>Divisietekst MOET een Kop bevatten in de juiste context</v>
          </cell>
          <cell r="AN300" t="str">
            <v>Een Kop voor Divisietekst met eId[waarde van eId] is verplicht. Voeg een valide Kop aan deze Divisietekst toe, wijzig Divisietekst naar Inleidendetekst, of wijzig het bovenliggende element Divisie naar Divisietekst</v>
          </cell>
          <cell r="AO300">
            <v>0</v>
          </cell>
          <cell r="AP300">
            <v>0</v>
          </cell>
          <cell r="AQ300">
            <v>0</v>
          </cell>
          <cell r="AR300">
            <v>0</v>
          </cell>
          <cell r="AS300">
            <v>0</v>
          </cell>
          <cell r="AT300">
            <v>0</v>
          </cell>
          <cell r="AU300">
            <v>0</v>
          </cell>
          <cell r="AV300">
            <v>0</v>
          </cell>
          <cell r="AW300">
            <v>0</v>
          </cell>
          <cell r="AX300" t="str">
            <v>n.v.t.</v>
          </cell>
          <cell r="AY300" t="str">
            <v>2. ja, voor technici</v>
          </cell>
        </row>
        <row r="301">
          <cell r="AL301" t="str">
            <v>STOP0043</v>
          </cell>
          <cell r="AM301" t="str">
            <v>Een onderdeel binnen een @eId MAG NIET eindigen met een punt '.'</v>
          </cell>
          <cell r="AN301" t="str">
            <v>Het attribuut @eId of een deel van de eId[waarde van eId] van element[waarde van element] eindigt op '.__', dit is niet toegestaan. Verwijder deze punt '.' binnen deze eId</v>
          </cell>
          <cell r="AO301" t="str">
            <v>eId</v>
          </cell>
          <cell r="AP301" t="str">
            <v>element</v>
          </cell>
          <cell r="AQ301">
            <v>0</v>
          </cell>
          <cell r="AR301">
            <v>0</v>
          </cell>
          <cell r="AS301">
            <v>0</v>
          </cell>
          <cell r="AT301" t="str">
            <v>eId</v>
          </cell>
          <cell r="AU301" t="str">
            <v>element</v>
          </cell>
          <cell r="AV301">
            <v>0</v>
          </cell>
          <cell r="AW301">
            <v>0</v>
          </cell>
          <cell r="AX301" t="str">
            <v>niet nodig</v>
          </cell>
          <cell r="AY301" t="str">
            <v>2. ja, voor technici</v>
          </cell>
        </row>
        <row r="302">
          <cell r="AL302" t="str">
            <v>STOP0044</v>
          </cell>
          <cell r="AM302" t="str">
            <v>Een onderdeel binnen een @wId MAG NIET eindigen met een '.'</v>
          </cell>
          <cell r="AN302" t="str">
            <v>Het attribuut @wId[waarde van wId] van element[waarde van element] eindigt op een '.__', dit is niet toegestaan. Verwijder deze punt '.' binnen deze wId</v>
          </cell>
          <cell r="AO302" t="str">
            <v>wId</v>
          </cell>
          <cell r="AP302" t="str">
            <v>element</v>
          </cell>
          <cell r="AQ302">
            <v>0</v>
          </cell>
          <cell r="AR302">
            <v>0</v>
          </cell>
          <cell r="AS302">
            <v>0</v>
          </cell>
          <cell r="AT302" t="str">
            <v>wId</v>
          </cell>
          <cell r="AU302" t="str">
            <v>element</v>
          </cell>
          <cell r="AV302">
            <v>0</v>
          </cell>
          <cell r="AW302">
            <v>0</v>
          </cell>
          <cell r="AX302" t="str">
            <v>niet nodig</v>
          </cell>
          <cell r="AY302" t="str">
            <v>2. ja, voor technici</v>
          </cell>
        </row>
        <row r="303">
          <cell r="AL303" t="str">
            <v/>
          </cell>
          <cell r="AM303" t="str">
            <v/>
          </cell>
          <cell r="AN303" t="str">
            <v/>
          </cell>
          <cell r="AO303" t="str">
            <v>ouder</v>
          </cell>
          <cell r="AP303" t="str">
            <v>eId</v>
          </cell>
          <cell r="AQ303">
            <v>0</v>
          </cell>
          <cell r="AR303">
            <v>0</v>
          </cell>
          <cell r="AS303" t="str">
            <v/>
          </cell>
          <cell r="AT303" t="str">
            <v>ouder</v>
          </cell>
          <cell r="AU303" t="str">
            <v>eId</v>
          </cell>
          <cell r="AV303">
            <v>0</v>
          </cell>
          <cell r="AW303">
            <v>0</v>
          </cell>
          <cell r="AX303" t="str">
            <v>analyse</v>
          </cell>
          <cell r="AY303" t="str">
            <v/>
          </cell>
        </row>
        <row r="304">
          <cell r="AL304" t="str">
            <v/>
          </cell>
          <cell r="AM304" t="str">
            <v/>
          </cell>
          <cell r="AN304" t="str">
            <v/>
          </cell>
          <cell r="AO304" t="str">
            <v>ouder</v>
          </cell>
          <cell r="AP304" t="str">
            <v>eId</v>
          </cell>
          <cell r="AQ304">
            <v>0</v>
          </cell>
          <cell r="AR304">
            <v>0</v>
          </cell>
          <cell r="AS304" t="str">
            <v/>
          </cell>
          <cell r="AT304" t="str">
            <v>ouder</v>
          </cell>
          <cell r="AU304" t="str">
            <v>eId</v>
          </cell>
          <cell r="AV304">
            <v>0</v>
          </cell>
          <cell r="AW304">
            <v>0</v>
          </cell>
          <cell r="AX304" t="str">
            <v>analyse</v>
          </cell>
          <cell r="AY304" t="str">
            <v/>
          </cell>
        </row>
        <row r="305">
          <cell r="AL305" t="str">
            <v>STOP0047</v>
          </cell>
          <cell r="AM305" t="str">
            <v>Een element Wat MAG GEEN VerwijderdeTekst of NieuweTekst bevatten</v>
          </cell>
          <cell r="AN305" t="str">
            <v>Het element Wat van de RegelingMutatie binnen element[waarde van naam] met eId "[waarde van eId] " bevat renvooimarkeringen. Verwijder de element(en) NieuweTekst en VerwijderdeTekst.</v>
          </cell>
          <cell r="AO305" t="str">
            <v>naam</v>
          </cell>
          <cell r="AP305" t="str">
            <v>eId</v>
          </cell>
          <cell r="AQ305">
            <v>0</v>
          </cell>
          <cell r="AR305">
            <v>0</v>
          </cell>
          <cell r="AS305">
            <v>0</v>
          </cell>
          <cell r="AT305" t="str">
            <v>naam</v>
          </cell>
          <cell r="AU305" t="str">
            <v>eId</v>
          </cell>
          <cell r="AV305">
            <v>0</v>
          </cell>
          <cell r="AW305">
            <v>0</v>
          </cell>
          <cell r="AX305" t="str">
            <v>niet nodig</v>
          </cell>
          <cell r="AY305" t="str">
            <v>2. ja, voor technici</v>
          </cell>
        </row>
        <row r="306">
          <cell r="AL306" t="str">
            <v>STOP0048</v>
          </cell>
          <cell r="AM306" t="str">
            <v>De wijzigacties nieuweContainer" en "verwijderContainer" MOGEN binnen een mutatieeenheid ALLEEN op de container Groep worden toegepast. Toepassing op andere containers (zoals Lijst, table of Citaat) kan potentieel leiden tot invalide XML of impliciet informatieverlies."</v>
          </cell>
          <cell r="AN306" t="str">
            <v>Op element[waarde van naam] met (bovenliggend) eId[waarde van eId] is de wijzigactie "nieuweContainer" en "verwijderContainer" toegepast. Dit kan leiden tot invalide XML of informatieverlies. Verwijder de @wijzigactie.</v>
          </cell>
          <cell r="AO306" t="str">
            <v>naam</v>
          </cell>
          <cell r="AP306" t="str">
            <v>eId</v>
          </cell>
          <cell r="AQ306">
            <v>0</v>
          </cell>
          <cell r="AR306">
            <v>0</v>
          </cell>
          <cell r="AS306">
            <v>0</v>
          </cell>
          <cell r="AT306" t="str">
            <v>naam</v>
          </cell>
          <cell r="AU306" t="str">
            <v>eId</v>
          </cell>
          <cell r="AV306">
            <v>0</v>
          </cell>
          <cell r="AW306">
            <v>0</v>
          </cell>
          <cell r="AX306" t="str">
            <v>niet nodig</v>
          </cell>
          <cell r="AY306" t="str">
            <v>2. ja, voor technici</v>
          </cell>
        </row>
        <row r="307">
          <cell r="AL307" t="str">
            <v>STOP0050</v>
          </cell>
          <cell r="AM307" t="str">
            <v>Een externe referentie MOET de juiste notatie gebruiken</v>
          </cell>
          <cell r="AN307" t="str">
            <v>De ExtRef van het type[waarde van type] met referentie[waarde van ref] heeft niet de juiste notatie.</v>
          </cell>
          <cell r="AO307" t="str">
            <v>type</v>
          </cell>
          <cell r="AP307" t="str">
            <v>ref</v>
          </cell>
          <cell r="AQ307">
            <v>0</v>
          </cell>
          <cell r="AR307">
            <v>0</v>
          </cell>
          <cell r="AS307">
            <v>0</v>
          </cell>
          <cell r="AT307" t="str">
            <v>type</v>
          </cell>
          <cell r="AU307" t="str">
            <v>ref</v>
          </cell>
          <cell r="AV307">
            <v>0</v>
          </cell>
          <cell r="AW307">
            <v>0</v>
          </cell>
          <cell r="AX307" t="str">
            <v>niet nodig</v>
          </cell>
          <cell r="AY307" t="str">
            <v>2. ja, voor technici</v>
          </cell>
        </row>
        <row r="308">
          <cell r="AL308" t="str">
            <v>STOP0051</v>
          </cell>
          <cell r="AM308" t="str">
            <v>Een element OpmerkingVersie MAG alleen in een BesluitKlassiek worden gebruikt</v>
          </cell>
          <cell r="AN308" t="str">
            <v>Het element OpmerkingVersie binnen element[waarde van naam] met eId "[waarde van eId] " is allen toegestaan in een BesluitCompact. Verwijder de OpmerkingVersie.</v>
          </cell>
          <cell r="AO308" t="str">
            <v>naam</v>
          </cell>
          <cell r="AP308" t="str">
            <v>eId</v>
          </cell>
          <cell r="AQ308">
            <v>0</v>
          </cell>
          <cell r="AR308">
            <v>0</v>
          </cell>
          <cell r="AS308">
            <v>0</v>
          </cell>
          <cell r="AT308" t="str">
            <v>naam</v>
          </cell>
          <cell r="AU308" t="str">
            <v>eId</v>
          </cell>
          <cell r="AV308">
            <v>0</v>
          </cell>
          <cell r="AW308">
            <v>0</v>
          </cell>
          <cell r="AX308" t="str">
            <v>niet nodig</v>
          </cell>
          <cell r="AY308" t="str">
            <v>2. ja, voor technici</v>
          </cell>
        </row>
        <row r="309">
          <cell r="AL309" t="str">
            <v>STOP0052</v>
          </cell>
          <cell r="AM309" t="str">
            <v>De scope van een interne verwijzing moet de naam (localName) van een element bevatten uit de lijst van verwijsbare elementen (die volgens het STOP-tekst-schema een eId / wId kan hebben).</v>
          </cell>
          <cell r="AN309" t="str">
            <v>De scope[waarde van scope] van de IntRef met[waarde van ref] bevat niet een in het tekst-schema gedefinieerde naam van een verwijsbaar element. Geef de juiste elementnaam in attribuut scope.</v>
          </cell>
          <cell r="AO309">
            <v>0</v>
          </cell>
          <cell r="AP309">
            <v>0</v>
          </cell>
          <cell r="AQ309">
            <v>0</v>
          </cell>
          <cell r="AR309">
            <v>0</v>
          </cell>
          <cell r="AS309">
            <v>0</v>
          </cell>
          <cell r="AT309">
            <v>0</v>
          </cell>
          <cell r="AU309">
            <v>0</v>
          </cell>
          <cell r="AV309">
            <v>0</v>
          </cell>
          <cell r="AW309">
            <v>0</v>
          </cell>
          <cell r="AX309" t="str">
            <v>n.v.t.</v>
          </cell>
          <cell r="AY309" t="str">
            <v>2. ja, voor technici</v>
          </cell>
        </row>
        <row r="310">
          <cell r="AL310" t="str">
            <v>STOP0053</v>
          </cell>
          <cell r="AM310" t="str">
            <v>De scope van een interne verwijzing moet overeenkomen met de naam van het doelelement.</v>
          </cell>
          <cell r="AN310" t="str">
            <v>De scope[waarde van scope] van de IntRef met[waarde van ref] is niet gelijk aan de naam van het doelelement.</v>
          </cell>
          <cell r="AO310" t="str">
            <v>scope</v>
          </cell>
          <cell r="AP310" t="str">
            <v>ref</v>
          </cell>
          <cell r="AQ310" t="str">
            <v>local</v>
          </cell>
          <cell r="AR310">
            <v>0</v>
          </cell>
          <cell r="AS310">
            <v>0</v>
          </cell>
          <cell r="AT310" t="str">
            <v>scope</v>
          </cell>
          <cell r="AU310" t="str">
            <v>ref</v>
          </cell>
          <cell r="AV310" t="str">
            <v>local</v>
          </cell>
          <cell r="AW310">
            <v>0</v>
          </cell>
          <cell r="AX310" t="str">
            <v>niet nodig</v>
          </cell>
          <cell r="AY310" t="str">
            <v>2. ja, voor technici</v>
          </cell>
        </row>
        <row r="311">
          <cell r="AL311" t="str">
            <v>STOP0055</v>
          </cell>
          <cell r="AM311" t="str">
            <v>Het element Gereserveerd dat geen onderdeel is van een RegelingMutatie mag niet worden gevolgd door inhoud of structuur op hetzelfde niveau.</v>
          </cell>
          <cell r="AN311" t="str">
            <v>Het element[waarde van naam] binnen[waarde van element] met eId: "[waarde van eId] " is niet toegestaan na een element Gereserveerd. Verwijder het element Gereserveerd of verplaats dit element naar een eigen structuur of tekst.</v>
          </cell>
          <cell r="AO311" t="str">
            <v>naam</v>
          </cell>
          <cell r="AP311" t="str">
            <v>element</v>
          </cell>
          <cell r="AQ311" t="str">
            <v>eId</v>
          </cell>
          <cell r="AR311">
            <v>0</v>
          </cell>
          <cell r="AS311">
            <v>0</v>
          </cell>
          <cell r="AT311" t="str">
            <v>naam</v>
          </cell>
          <cell r="AU311" t="str">
            <v>element</v>
          </cell>
          <cell r="AV311" t="str">
            <v>eId</v>
          </cell>
          <cell r="AW311">
            <v>0</v>
          </cell>
          <cell r="AX311" t="str">
            <v>niet nodig</v>
          </cell>
          <cell r="AY311" t="str">
            <v>2. ja, voor technici</v>
          </cell>
        </row>
        <row r="312">
          <cell r="AL312" t="str">
            <v>STOP0057</v>
          </cell>
          <cell r="AM312" t="str">
            <v>Het element Vervallen dat geen onderdeel is van een RegelingMutatie mag niet worden gevolgd door inhoud op hetzelfde niveau.</v>
          </cell>
          <cell r="AN312" t="str">
            <v>Het element[waarde van naam] binnen[waarde van element] met eId: "[waarde van eId] " is niet toegestaan na een element Vervallen. Verwijder het element Vervallen of verplaats dit element naar een eigen structuur of tekst.</v>
          </cell>
          <cell r="AO312">
            <v>0</v>
          </cell>
          <cell r="AP312">
            <v>0</v>
          </cell>
          <cell r="AQ312">
            <v>0</v>
          </cell>
          <cell r="AR312">
            <v>0</v>
          </cell>
          <cell r="AS312">
            <v>0</v>
          </cell>
          <cell r="AT312">
            <v>0</v>
          </cell>
          <cell r="AU312">
            <v>0</v>
          </cell>
          <cell r="AV312">
            <v>0</v>
          </cell>
          <cell r="AW312">
            <v>0</v>
          </cell>
          <cell r="AX312" t="str">
            <v>n.v.t.</v>
          </cell>
          <cell r="AY312" t="str">
            <v>2. ja, voor technici</v>
          </cell>
        </row>
        <row r="313">
          <cell r="AL313" t="str">
            <v>STOP0058</v>
          </cell>
          <cell r="AM313" t="str">
            <v>Een structuur-element MOET altijd ten minste één element na de Kop bevatten.</v>
          </cell>
          <cell r="AN313" t="str">
            <v>Het element[waarde van naam] met eId: "[waarde van eId] is niet compleet, een kind-element anders dan een Kop is verplicht. Completeer of verwijder dit structuur-element.</v>
          </cell>
          <cell r="AO313" t="str">
            <v>naam</v>
          </cell>
          <cell r="AP313" t="str">
            <v>eId</v>
          </cell>
          <cell r="AQ313">
            <v>0</v>
          </cell>
          <cell r="AR313">
            <v>0</v>
          </cell>
          <cell r="AS313">
            <v>0</v>
          </cell>
          <cell r="AT313" t="str">
            <v>naam</v>
          </cell>
          <cell r="AU313" t="str">
            <v>eId</v>
          </cell>
          <cell r="AV313">
            <v>0</v>
          </cell>
          <cell r="AW313">
            <v>0</v>
          </cell>
          <cell r="AX313" t="str">
            <v>niet nodig</v>
          </cell>
          <cell r="AY313" t="str">
            <v>2. ja, voor technici</v>
          </cell>
        </row>
        <row r="314">
          <cell r="AL314" t="str">
            <v>STOP0059</v>
          </cell>
          <cell r="AM314" t="str">
            <v>Een Artikel MOET altijd tenminste één element hebben na de Kop bevatten</v>
          </cell>
          <cell r="AN314" t="str">
            <v>Het element[waarde van naam] met eId: "[waarde van eId] is niet compleet, een kind-element anders dan een Kop is verplicht. Completeer of verwijder dit element.</v>
          </cell>
          <cell r="AO314" t="str">
            <v>naam</v>
          </cell>
          <cell r="AP314" t="str">
            <v>eId</v>
          </cell>
          <cell r="AQ314">
            <v>0</v>
          </cell>
          <cell r="AR314">
            <v>0</v>
          </cell>
          <cell r="AS314">
            <v>0</v>
          </cell>
          <cell r="AT314" t="str">
            <v>naam</v>
          </cell>
          <cell r="AU314" t="str">
            <v>eId</v>
          </cell>
          <cell r="AV314">
            <v>0</v>
          </cell>
          <cell r="AW314">
            <v>0</v>
          </cell>
          <cell r="AX314" t="str">
            <v>niet nodig</v>
          </cell>
          <cell r="AY314" t="str">
            <v>2. ja, voor technici</v>
          </cell>
        </row>
        <row r="315">
          <cell r="AL315" t="str">
            <v>STOP0060</v>
          </cell>
          <cell r="AM315" t="str">
            <v>Een Divisietekst MOET altijd één element anders dan een Kop bevatten</v>
          </cell>
          <cell r="AN315" t="str">
            <v>Het element[waarde van naam] met eId: "[waarde van eId] is niet compleet, een kind-element anders dan een Kop is verplicht. Completeer of verwijder dit element.</v>
          </cell>
          <cell r="AO315" t="str">
            <v>naam</v>
          </cell>
          <cell r="AP315" t="str">
            <v>eId</v>
          </cell>
          <cell r="AQ315">
            <v>0</v>
          </cell>
          <cell r="AR315">
            <v>0</v>
          </cell>
          <cell r="AS315">
            <v>0</v>
          </cell>
          <cell r="AT315" t="str">
            <v>naam</v>
          </cell>
          <cell r="AU315" t="str">
            <v>eId</v>
          </cell>
          <cell r="AV315">
            <v>0</v>
          </cell>
          <cell r="AW315">
            <v>0</v>
          </cell>
          <cell r="AX315" t="str">
            <v>niet nodig</v>
          </cell>
          <cell r="AY315" t="str">
            <v>2. ja, voor technici</v>
          </cell>
        </row>
        <row r="316">
          <cell r="AL316" t="str">
            <v>STOP0061</v>
          </cell>
          <cell r="AM316" t="str">
            <v>Een kennisgeving MAG NIET onderverdeeld zijn in Divisies, maar mag alleen gestructureerd worden met DivisieTeksten</v>
          </cell>
          <cell r="AN316" t="str">
            <v>De kennisgeving bevat een Divisie met eId[waarde van eId] . Dit is niet toegestaan. Gebruik alleen Divisietekst.</v>
          </cell>
          <cell r="AO316" t="str">
            <v>eId</v>
          </cell>
          <cell r="AP316">
            <v>0</v>
          </cell>
          <cell r="AQ316">
            <v>0</v>
          </cell>
          <cell r="AR316">
            <v>0</v>
          </cell>
          <cell r="AS316">
            <v>0</v>
          </cell>
          <cell r="AT316" t="str">
            <v>eId</v>
          </cell>
          <cell r="AU316">
            <v>0</v>
          </cell>
          <cell r="AV316">
            <v>0</v>
          </cell>
          <cell r="AW316">
            <v>0</v>
          </cell>
          <cell r="AX316" t="str">
            <v>niet nodig</v>
          </cell>
          <cell r="AY316" t="str">
            <v>2. ja, voor technici</v>
          </cell>
        </row>
        <row r="317">
          <cell r="AL317" t="str">
            <v>STOP0062</v>
          </cell>
          <cell r="AM317" t="str">
            <v>Indien een structuur-element vervallen is dan moeten ook alle onderliggende delen (structuur en tekst) vervallen zijn</v>
          </cell>
          <cell r="AN317" t="str">
            <v>Het element[waarde van naam] met eId: "[waarde van eId] " is vervallen, maar heeft minstens nog een niet vervallen element". Controleer vanaf element[waarde van element] met eId "[waarde van id] of alle onderliggende elementen als vervallen zijn aangemerkt.</v>
          </cell>
          <cell r="AO317" t="str">
            <v>naam</v>
          </cell>
          <cell r="AP317" t="str">
            <v>eId</v>
          </cell>
          <cell r="AQ317" t="str">
            <v>element</v>
          </cell>
          <cell r="AR317" t="str">
            <v>id</v>
          </cell>
          <cell r="AS317">
            <v>0</v>
          </cell>
          <cell r="AT317" t="str">
            <v>naam</v>
          </cell>
          <cell r="AU317" t="str">
            <v>eId</v>
          </cell>
          <cell r="AV317" t="str">
            <v>element</v>
          </cell>
          <cell r="AW317" t="str">
            <v>id</v>
          </cell>
          <cell r="AX317" t="str">
            <v>niet nodig</v>
          </cell>
          <cell r="AY317" t="str">
            <v>2. ja, voor technici</v>
          </cell>
        </row>
        <row r="318">
          <cell r="AL318" t="str">
            <v>STOP0063</v>
          </cell>
          <cell r="AM318" t="str">
            <v>tekst:Inhoud mag uitsluitend een @wijzigactie hebben gecombineerd met tekst:Vervallen of tekst:Gereserveerd.</v>
          </cell>
          <cell r="AN318" t="str">
            <v>Het element Inhoud van[waarde van naam] met het attribuut @wat "[waarde van wat] " heeft ten onrechte een attribuut @wijzigactie. Dit is alleen toegestaan indien gecombineerd met een Gereserveerd of Vervallen. Verwijder het attribuut @wijzigactie.</v>
          </cell>
          <cell r="AO318" t="str">
            <v>naam</v>
          </cell>
          <cell r="AP318" t="str">
            <v>wat</v>
          </cell>
          <cell r="AQ318">
            <v>0</v>
          </cell>
          <cell r="AR318">
            <v>0</v>
          </cell>
          <cell r="AS318">
            <v>0</v>
          </cell>
          <cell r="AT318" t="str">
            <v>naam</v>
          </cell>
          <cell r="AU318" t="str">
            <v>wat</v>
          </cell>
          <cell r="AV318">
            <v>0</v>
          </cell>
          <cell r="AW318">
            <v>0</v>
          </cell>
          <cell r="AX318" t="str">
            <v>niet nodig</v>
          </cell>
          <cell r="AY318" t="str">
            <v>2. ja, voor technici</v>
          </cell>
        </row>
        <row r="319">
          <cell r="AL319" t="str">
            <v>STOP0064</v>
          </cell>
          <cell r="AM319" t="str">
            <v>Als het element tekst:Contact een attribuut @adres heeft, moet de inhoud van het attribuut een adres zijn dat is geformatteerd volgens de specificaties van de waarde van attribuut @soort.</v>
          </cell>
          <cell r="AN319" t="str">
            <v>Het adres zoals genoemd in het element Contact binnen element met eId[waarde van eId] heeft een attribuut "adres"; de waarde van @adres moet een correct geformatteerd adres zijn. Corrigeer het adres.</v>
          </cell>
          <cell r="AO319" t="str">
            <v>adres</v>
          </cell>
          <cell r="AP319" t="str">
            <v>eId</v>
          </cell>
          <cell r="AQ319">
            <v>0</v>
          </cell>
          <cell r="AR319">
            <v>0</v>
          </cell>
          <cell r="AS319">
            <v>0</v>
          </cell>
          <cell r="AT319" t="str">
            <v>adres</v>
          </cell>
          <cell r="AU319" t="str">
            <v>eId</v>
          </cell>
          <cell r="AV319">
            <v>0</v>
          </cell>
          <cell r="AW319">
            <v>0</v>
          </cell>
          <cell r="AX319" t="str">
            <v>niet nodig</v>
          </cell>
          <cell r="AY319" t="str">
            <v>2. ja, voor technici</v>
          </cell>
        </row>
        <row r="320">
          <cell r="AL320" t="str">
            <v/>
          </cell>
          <cell r="AM320" t="str">
            <v/>
          </cell>
          <cell r="AN320" t="str">
            <v/>
          </cell>
          <cell r="AO320" t="str">
            <v>naam</v>
          </cell>
          <cell r="AP320">
            <v>0</v>
          </cell>
          <cell r="AQ320">
            <v>0</v>
          </cell>
          <cell r="AR320">
            <v>0</v>
          </cell>
          <cell r="AS320" t="str">
            <v/>
          </cell>
          <cell r="AT320" t="str">
            <v>naam</v>
          </cell>
          <cell r="AU320">
            <v>0</v>
          </cell>
          <cell r="AV320">
            <v>0</v>
          </cell>
          <cell r="AW320">
            <v>0</v>
          </cell>
          <cell r="AX320" t="str">
            <v>analyse</v>
          </cell>
          <cell r="AY320" t="str">
            <v/>
          </cell>
        </row>
        <row r="321">
          <cell r="AL321" t="str">
            <v/>
          </cell>
          <cell r="AM321" t="str">
            <v/>
          </cell>
          <cell r="AN321" t="str">
            <v/>
          </cell>
          <cell r="AO321" t="str">
            <v>wasID</v>
          </cell>
          <cell r="AP321" t="str">
            <v>wordtID</v>
          </cell>
          <cell r="AQ321">
            <v>0</v>
          </cell>
          <cell r="AR321">
            <v>0</v>
          </cell>
          <cell r="AS321" t="str">
            <v/>
          </cell>
          <cell r="AT321" t="str">
            <v>wasID</v>
          </cell>
          <cell r="AU321" t="str">
            <v>wordtID</v>
          </cell>
          <cell r="AV321">
            <v>0</v>
          </cell>
          <cell r="AW321">
            <v>0</v>
          </cell>
          <cell r="AX321" t="str">
            <v>analyse</v>
          </cell>
          <cell r="AY321" t="str">
            <v/>
          </cell>
        </row>
        <row r="322">
          <cell r="AL322" t="str">
            <v/>
          </cell>
          <cell r="AM322" t="str">
            <v/>
          </cell>
          <cell r="AN322" t="str">
            <v/>
          </cell>
          <cell r="AO322" t="str">
            <v>id</v>
          </cell>
          <cell r="AP322" t="str">
            <v>component</v>
          </cell>
          <cell r="AQ322">
            <v>0</v>
          </cell>
          <cell r="AR322">
            <v>0</v>
          </cell>
          <cell r="AS322" t="str">
            <v/>
          </cell>
          <cell r="AT322" t="str">
            <v>id</v>
          </cell>
          <cell r="AU322" t="str">
            <v>component</v>
          </cell>
          <cell r="AV322">
            <v>0</v>
          </cell>
          <cell r="AW322">
            <v>0</v>
          </cell>
          <cell r="AX322" t="str">
            <v>analyse</v>
          </cell>
          <cell r="AY322" t="str">
            <v/>
          </cell>
        </row>
        <row r="323">
          <cell r="AL323" t="str">
            <v/>
          </cell>
          <cell r="AM323" t="str">
            <v/>
          </cell>
          <cell r="AN323" t="str">
            <v/>
          </cell>
          <cell r="AO323" t="str">
            <v>id</v>
          </cell>
          <cell r="AP323">
            <v>0</v>
          </cell>
          <cell r="AQ323">
            <v>0</v>
          </cell>
          <cell r="AR323">
            <v>0</v>
          </cell>
          <cell r="AS323" t="str">
            <v/>
          </cell>
          <cell r="AT323" t="str">
            <v>id</v>
          </cell>
          <cell r="AU323">
            <v>0</v>
          </cell>
          <cell r="AV323">
            <v>0</v>
          </cell>
          <cell r="AW323">
            <v>0</v>
          </cell>
          <cell r="AX323" t="str">
            <v>analyse</v>
          </cell>
          <cell r="AY323" t="str">
            <v/>
          </cell>
        </row>
        <row r="324">
          <cell r="AL324" t="str">
            <v/>
          </cell>
          <cell r="AM324" t="str">
            <v/>
          </cell>
          <cell r="AN324" t="str">
            <v/>
          </cell>
          <cell r="AO324" t="str">
            <v>naam</v>
          </cell>
          <cell r="AP324" t="str">
            <v>eId</v>
          </cell>
          <cell r="AQ324">
            <v>0</v>
          </cell>
          <cell r="AR324">
            <v>0</v>
          </cell>
          <cell r="AS324" t="str">
            <v/>
          </cell>
          <cell r="AT324" t="str">
            <v>naam</v>
          </cell>
          <cell r="AU324" t="str">
            <v>eId</v>
          </cell>
          <cell r="AV324">
            <v>0</v>
          </cell>
          <cell r="AW324">
            <v>0</v>
          </cell>
          <cell r="AX324" t="str">
            <v>analyse</v>
          </cell>
          <cell r="AY324" t="str">
            <v/>
          </cell>
        </row>
        <row r="325">
          <cell r="AL325" t="str">
            <v/>
          </cell>
          <cell r="AM325" t="str">
            <v/>
          </cell>
          <cell r="AN325" t="str">
            <v/>
          </cell>
          <cell r="AO325" t="str">
            <v>id</v>
          </cell>
          <cell r="AP325">
            <v>0</v>
          </cell>
          <cell r="AQ325">
            <v>0</v>
          </cell>
          <cell r="AR325">
            <v>0</v>
          </cell>
          <cell r="AS325" t="str">
            <v/>
          </cell>
          <cell r="AT325" t="str">
            <v>id</v>
          </cell>
          <cell r="AU325">
            <v>0</v>
          </cell>
          <cell r="AV325">
            <v>0</v>
          </cell>
          <cell r="AW325">
            <v>0</v>
          </cell>
          <cell r="AX325" t="str">
            <v>analyse</v>
          </cell>
          <cell r="AY325" t="str">
            <v/>
          </cell>
        </row>
        <row r="326">
          <cell r="AL326" t="str">
            <v/>
          </cell>
          <cell r="AM326" t="str">
            <v/>
          </cell>
          <cell r="AN326" t="str">
            <v/>
          </cell>
          <cell r="AO326" t="str">
            <v>wordt</v>
          </cell>
          <cell r="AP326" t="str">
            <v>eId</v>
          </cell>
          <cell r="AQ326">
            <v>0</v>
          </cell>
          <cell r="AR326">
            <v>0</v>
          </cell>
          <cell r="AS326" t="str">
            <v/>
          </cell>
          <cell r="AT326" t="str">
            <v>wordt</v>
          </cell>
          <cell r="AU326" t="str">
            <v>eId</v>
          </cell>
          <cell r="AV326">
            <v>0</v>
          </cell>
          <cell r="AW326">
            <v>0</v>
          </cell>
          <cell r="AX326" t="str">
            <v>analyse</v>
          </cell>
          <cell r="AY326" t="str">
            <v/>
          </cell>
        </row>
        <row r="327">
          <cell r="AL327" t="str">
            <v/>
          </cell>
          <cell r="AM327" t="str">
            <v/>
          </cell>
          <cell r="AN327" t="str">
            <v/>
          </cell>
          <cell r="AO327" t="str">
            <v>schemaversie</v>
          </cell>
          <cell r="AP327">
            <v>0</v>
          </cell>
          <cell r="AQ327">
            <v>0</v>
          </cell>
          <cell r="AR327">
            <v>0</v>
          </cell>
          <cell r="AS327" t="str">
            <v/>
          </cell>
          <cell r="AT327" t="str">
            <v>schemaversie</v>
          </cell>
          <cell r="AU327">
            <v>0</v>
          </cell>
          <cell r="AV327">
            <v>0</v>
          </cell>
          <cell r="AW327">
            <v>0</v>
          </cell>
          <cell r="AX327" t="str">
            <v>analyse</v>
          </cell>
          <cell r="AY327" t="str">
            <v/>
          </cell>
        </row>
        <row r="328">
          <cell r="AL328" t="str">
            <v>STOP1000</v>
          </cell>
          <cell r="AM328" t="str">
            <v>Een AKN- of JOIN-identificatie mag geen punt bevatten.</v>
          </cell>
          <cell r="AN328" t="str">
            <v>De identifier[waarde van ID] bevat een punt. Dit is niet toegestaan. Verwijder de punt.</v>
          </cell>
          <cell r="AO328" t="str">
            <v>ID</v>
          </cell>
          <cell r="AP328">
            <v>0</v>
          </cell>
          <cell r="AQ328">
            <v>0</v>
          </cell>
          <cell r="AR328">
            <v>0</v>
          </cell>
          <cell r="AS328">
            <v>0</v>
          </cell>
          <cell r="AT328" t="str">
            <v>ID</v>
          </cell>
          <cell r="AU328">
            <v>0</v>
          </cell>
          <cell r="AV328">
            <v>0</v>
          </cell>
          <cell r="AW328">
            <v>0</v>
          </cell>
          <cell r="AX328" t="str">
            <v>niet nodig</v>
          </cell>
          <cell r="AY328" t="str">
            <v>2. ja, voor technici</v>
          </cell>
        </row>
        <row r="329">
          <cell r="AL329" t="str">
            <v>STOP1001</v>
          </cell>
          <cell r="AM329" t="str">
            <v>Het deel vóór de taalcode/@" van de FRBRExpression moet gelijk aan zijn FRBRWork"</v>
          </cell>
          <cell r="AN329" t="str">
            <v>Het gedeelte van de FRBRExpression[waarde van Expression-ID] vóór de 'taalcode/@' is niet gelijk aan de FRBRWork-identificatie[waarde van Work-ID] .</v>
          </cell>
          <cell r="AO329" t="str">
            <v>Expression-ID</v>
          </cell>
          <cell r="AP329" t="str">
            <v>Work-ID</v>
          </cell>
          <cell r="AQ329">
            <v>0</v>
          </cell>
          <cell r="AR329">
            <v>0</v>
          </cell>
          <cell r="AS329">
            <v>0</v>
          </cell>
          <cell r="AT329" t="str">
            <v>Expression-ID</v>
          </cell>
          <cell r="AU329" t="str">
            <v>Work-ID</v>
          </cell>
          <cell r="AV329">
            <v>0</v>
          </cell>
          <cell r="AW329">
            <v>0</v>
          </cell>
          <cell r="AX329" t="str">
            <v>niet nodig</v>
          </cell>
          <cell r="AY329" t="str">
            <v>2. ja, voor technici</v>
          </cell>
        </row>
        <row r="330">
          <cell r="AL330" t="str">
            <v>STOP1002</v>
          </cell>
          <cell r="AM330" t="str">
            <v>Voor een AKN-identificatie (werk/expressie) moet het tweede deel een landcode uit de lijst nl, aw, cw, sx zijn.</v>
          </cell>
          <cell r="AN330" t="str">
            <v>Landcode[waarde van substring] in de AKN-identificatie[waarde van Work-ID] is niet toegestaan. Pas landcode aan.</v>
          </cell>
          <cell r="AO330" t="str">
            <v>substring</v>
          </cell>
          <cell r="AP330" t="str">
            <v>Work-ID</v>
          </cell>
          <cell r="AQ330">
            <v>0</v>
          </cell>
          <cell r="AR330">
            <v>0</v>
          </cell>
          <cell r="AS330">
            <v>0</v>
          </cell>
          <cell r="AT330" t="str">
            <v>substring</v>
          </cell>
          <cell r="AU330" t="str">
            <v>Work-ID</v>
          </cell>
          <cell r="AV330">
            <v>0</v>
          </cell>
          <cell r="AW330">
            <v>0</v>
          </cell>
          <cell r="AX330" t="str">
            <v>niet nodig</v>
          </cell>
          <cell r="AY330" t="str">
            <v>2. ja, voor technici</v>
          </cell>
        </row>
        <row r="331">
          <cell r="AL331" t="str">
            <v>STOP1003</v>
          </cell>
          <cell r="AM331" t="str">
            <v>Voor een JOIN-identificatie (work) moet het tweede deel gelijk zijn aan 'id'</v>
          </cell>
          <cell r="AN331" t="str">
            <v>Tweede deel JOIN-identificatie[waarde van Work-ID] moet gelijk zijn aan 'id'. Pas dit aan.</v>
          </cell>
          <cell r="AO331" t="str">
            <v>Work-ID</v>
          </cell>
          <cell r="AP331">
            <v>0</v>
          </cell>
          <cell r="AQ331">
            <v>0</v>
          </cell>
          <cell r="AR331">
            <v>0</v>
          </cell>
          <cell r="AS331">
            <v>0</v>
          </cell>
          <cell r="AT331" t="str">
            <v>Work-ID</v>
          </cell>
          <cell r="AU331">
            <v>0</v>
          </cell>
          <cell r="AV331">
            <v>0</v>
          </cell>
          <cell r="AW331">
            <v>0</v>
          </cell>
          <cell r="AX331" t="str">
            <v>niet nodig</v>
          </cell>
          <cell r="AY331" t="str">
            <v>2. ja, voor technici</v>
          </cell>
        </row>
        <row r="332">
          <cell r="AL332" t="str">
            <v>STOP1004</v>
          </cell>
          <cell r="AM332" t="str">
            <v>Voor een JOIN-identificatie moet het derde deel een geldig type zijn (regdata, pubdata, infodata)</v>
          </cell>
          <cell r="AN332" t="str">
            <v>Derde deel JOIN-identificatie[waarde van Work-ID] moet gelijk zijn aan regdata, pubdata, of infodata. Pas dit aan.</v>
          </cell>
          <cell r="AO332" t="str">
            <v>Work-ID</v>
          </cell>
          <cell r="AP332">
            <v>0</v>
          </cell>
          <cell r="AQ332">
            <v>0</v>
          </cell>
          <cell r="AR332">
            <v>0</v>
          </cell>
          <cell r="AS332">
            <v>0</v>
          </cell>
          <cell r="AT332" t="str">
            <v>Work-ID</v>
          </cell>
          <cell r="AU332">
            <v>0</v>
          </cell>
          <cell r="AV332">
            <v>0</v>
          </cell>
          <cell r="AW332">
            <v>0</v>
          </cell>
          <cell r="AX332" t="str">
            <v>niet nodig</v>
          </cell>
          <cell r="AY332" t="str">
            <v>2. ja, voor technici</v>
          </cell>
        </row>
        <row r="333">
          <cell r="AL333" t="str">
            <v>STOP1006</v>
          </cell>
          <cell r="AM333" t="str">
            <v>Voor een AKN- of JOIN identificatie (werk/expressie) moet het vijfde deel een jaartal zijn of een geldige datum zijn</v>
          </cell>
          <cell r="AN333" t="str">
            <v>Vijfde deel AKN- of JOIN-identificatie[waarde van Work-ID] moet gelijk zijn aan jaartal of geldige datum. Pas dit aan.</v>
          </cell>
          <cell r="AO333" t="str">
            <v>Work-ID</v>
          </cell>
          <cell r="AP333">
            <v>0</v>
          </cell>
          <cell r="AQ333">
            <v>0</v>
          </cell>
          <cell r="AR333">
            <v>0</v>
          </cell>
          <cell r="AS333">
            <v>0</v>
          </cell>
          <cell r="AT333" t="str">
            <v>Work-ID</v>
          </cell>
          <cell r="AU333">
            <v>0</v>
          </cell>
          <cell r="AV333">
            <v>0</v>
          </cell>
          <cell r="AW333">
            <v>0</v>
          </cell>
          <cell r="AX333" t="str">
            <v>niet nodig</v>
          </cell>
          <cell r="AY333" t="str">
            <v>2. ja, voor technici</v>
          </cell>
        </row>
        <row r="334">
          <cell r="AL334" t="str">
            <v>STOP1007</v>
          </cell>
          <cell r="AM334" t="str">
            <v>Voor een JOIN-identificatie (expressie) moet het eerste deel na de '@' een jaartal of een geldige datum zijn</v>
          </cell>
          <cell r="AN334" t="str">
            <v>Voor een JOIN-identificatie ([waarde van Expression-ID] ) moet het eerste deel na de '@' een jaartal of een geldige datum zijn. Pas dit aan.</v>
          </cell>
          <cell r="AO334" t="str">
            <v>Expression-ID</v>
          </cell>
          <cell r="AP334">
            <v>0</v>
          </cell>
          <cell r="AQ334">
            <v>0</v>
          </cell>
          <cell r="AR334">
            <v>0</v>
          </cell>
          <cell r="AS334">
            <v>0</v>
          </cell>
          <cell r="AT334" t="str">
            <v>Expression-ID</v>
          </cell>
          <cell r="AU334">
            <v>0</v>
          </cell>
          <cell r="AV334">
            <v>0</v>
          </cell>
          <cell r="AW334">
            <v>0</v>
          </cell>
          <cell r="AX334" t="str">
            <v>niet nodig</v>
          </cell>
          <cell r="AY334" t="str">
            <v>2. ja, voor technici</v>
          </cell>
        </row>
        <row r="335">
          <cell r="AL335" t="str">
            <v>STOP1008</v>
          </cell>
          <cell r="AM335" t="str">
            <v>JOIN-identificatie (expressie) MOET als eerste deel na de '@' een jaartal of een geldige datum hebben groter/gelijk aan jaartal in werk</v>
          </cell>
          <cell r="AN335" t="str">
            <v>JOIN-identificatie ([waarde van Expression-ID] ) MOET als eerste deel na de '@' een jaartal of een geldige datum hebben groter/gelijk aan jaartal in werk ([waarde van Work-ID] ). Pas dit aan.</v>
          </cell>
          <cell r="AO335" t="str">
            <v>Expression-ID</v>
          </cell>
          <cell r="AP335" t="str">
            <v>Work-ID</v>
          </cell>
          <cell r="AQ335">
            <v>0</v>
          </cell>
          <cell r="AR335">
            <v>0</v>
          </cell>
          <cell r="AS335">
            <v>0</v>
          </cell>
          <cell r="AT335" t="str">
            <v>Expression-ID</v>
          </cell>
          <cell r="AU335" t="str">
            <v>Work-ID</v>
          </cell>
          <cell r="AV335">
            <v>0</v>
          </cell>
          <cell r="AW335">
            <v>0</v>
          </cell>
          <cell r="AX335" t="str">
            <v>niet nodig</v>
          </cell>
          <cell r="AY335" t="str">
            <v>2. ja, voor technici</v>
          </cell>
        </row>
        <row r="336">
          <cell r="AL336" t="str">
            <v>STOP1009</v>
          </cell>
          <cell r="AM336" t="str">
            <v>Voor een AKN- of JOIN-identificatie (expressie) moet deel voorafgaand aan de '@' een geldige taal zijn ('nld','eng','fry','pap','mul','und')</v>
          </cell>
          <cell r="AN336" t="str">
            <v>Voor een AKN- of JOIN-identificatie ([waarde van Expression-ID] ) moet deel voorafgaand aan de '@' ([waarde van substring] ) een geldige taal zijn ('nld','eng','fry','pap','mul','und'). Pas dit aan.</v>
          </cell>
          <cell r="AO336" t="str">
            <v>Expression-ID</v>
          </cell>
          <cell r="AP336" t="str">
            <v>substring</v>
          </cell>
          <cell r="AQ336">
            <v>0</v>
          </cell>
          <cell r="AR336">
            <v>0</v>
          </cell>
          <cell r="AS336">
            <v>0</v>
          </cell>
          <cell r="AT336" t="str">
            <v>Expression-ID</v>
          </cell>
          <cell r="AU336" t="str">
            <v>substring</v>
          </cell>
          <cell r="AV336">
            <v>0</v>
          </cell>
          <cell r="AW336">
            <v>0</v>
          </cell>
          <cell r="AX336" t="str">
            <v>niet nodig</v>
          </cell>
          <cell r="AY336" t="str">
            <v>2. ja, voor technici</v>
          </cell>
        </row>
        <row r="337">
          <cell r="AL337" t="str">
            <v>STOP1010</v>
          </cell>
          <cell r="AM337" t="str">
            <v>Vierde deel van de AKN / JOIN voor werken en expressies van een besluit, een regeling of een informatieobject moet gelijk zijn aan een brp-code</v>
          </cell>
          <cell r="AN337" t="str">
            <v>Vierde deel van AKN/JOIN van werk ([waarde van Work-ID] ) moet gelijk zijn aan een brp-code. Pas ([waarde van substring] ) aan.</v>
          </cell>
          <cell r="AO337" t="str">
            <v>Work-ID</v>
          </cell>
          <cell r="AP337" t="str">
            <v>substring</v>
          </cell>
          <cell r="AQ337">
            <v>0</v>
          </cell>
          <cell r="AR337">
            <v>0</v>
          </cell>
          <cell r="AS337">
            <v>0</v>
          </cell>
          <cell r="AT337" t="str">
            <v>Work-ID</v>
          </cell>
          <cell r="AU337" t="str">
            <v>substring</v>
          </cell>
          <cell r="AV337">
            <v>0</v>
          </cell>
          <cell r="AW337">
            <v>0</v>
          </cell>
          <cell r="AX337" t="str">
            <v>niet nodig</v>
          </cell>
          <cell r="AY337" t="str">
            <v>2. ja, voor technici</v>
          </cell>
        </row>
        <row r="338">
          <cell r="AL338" t="str">
            <v>STOP1011</v>
          </cell>
          <cell r="AM338" t="str">
            <v>De AKN van een officiele publicatie moet als derde veld 'officialGazette' hebben</v>
          </cell>
          <cell r="AN338" t="str">
            <v>Derde veld[waarde van substring] in de AKN-identificatie[waarde van Work-ID] is niet toegestaan bij officiele publicatie. Pas dit veld aan.</v>
          </cell>
          <cell r="AO338" t="str">
            <v>substring</v>
          </cell>
          <cell r="AP338" t="str">
            <v>Work-ID</v>
          </cell>
          <cell r="AQ338">
            <v>0</v>
          </cell>
          <cell r="AR338">
            <v>0</v>
          </cell>
          <cell r="AS338">
            <v>0</v>
          </cell>
          <cell r="AT338" t="str">
            <v>substring</v>
          </cell>
          <cell r="AU338" t="str">
            <v>Work-ID</v>
          </cell>
          <cell r="AV338">
            <v>0</v>
          </cell>
          <cell r="AW338">
            <v>0</v>
          </cell>
          <cell r="AX338" t="str">
            <v>niet nodig</v>
          </cell>
          <cell r="AY338" t="str">
            <v>2. ja, voor technici</v>
          </cell>
        </row>
        <row r="339">
          <cell r="AL339" t="str">
            <v>STOP1012</v>
          </cell>
          <cell r="AM339" t="str">
            <v>De AKN door het bevoegd gezag aangeleverde regeling moet als derde veld 'act' hebben</v>
          </cell>
          <cell r="AN339" t="str">
            <v>Derde veld[waarde van substring] in de AKN-identificatie[waarde van Work-ID] is niet toegestaan bij regeling. Pas dit veld aan.</v>
          </cell>
          <cell r="AO339" t="str">
            <v>substring</v>
          </cell>
          <cell r="AP339" t="str">
            <v>Work-ID</v>
          </cell>
          <cell r="AQ339">
            <v>0</v>
          </cell>
          <cell r="AR339">
            <v>0</v>
          </cell>
          <cell r="AS339">
            <v>0</v>
          </cell>
          <cell r="AT339" t="str">
            <v>substring</v>
          </cell>
          <cell r="AU339" t="str">
            <v>Work-ID</v>
          </cell>
          <cell r="AV339">
            <v>0</v>
          </cell>
          <cell r="AW339">
            <v>0</v>
          </cell>
          <cell r="AX339" t="str">
            <v>niet nodig</v>
          </cell>
          <cell r="AY339" t="str">
            <v>2. ja, voor technici</v>
          </cell>
        </row>
        <row r="340">
          <cell r="AL340" t="str">
            <v>STOP1013</v>
          </cell>
          <cell r="AM340" t="str">
            <v>De AKN door het bevoegd gezag aangeleverd besluit moet als derde veld 'bill' hebben</v>
          </cell>
          <cell r="AN340" t="str">
            <v>Derde veld[waarde van substring] in de AKN-identificatie[waarde van Work-ID] is niet toegestaan bij besluit. Pas dit veld aan.</v>
          </cell>
          <cell r="AO340" t="str">
            <v>substring</v>
          </cell>
          <cell r="AP340" t="str">
            <v>Work-ID</v>
          </cell>
          <cell r="AQ340">
            <v>0</v>
          </cell>
          <cell r="AR340">
            <v>0</v>
          </cell>
          <cell r="AS340">
            <v>0</v>
          </cell>
          <cell r="AT340" t="str">
            <v>substring</v>
          </cell>
          <cell r="AU340" t="str">
            <v>Work-ID</v>
          </cell>
          <cell r="AV340">
            <v>0</v>
          </cell>
          <cell r="AW340">
            <v>0</v>
          </cell>
          <cell r="AX340" t="str">
            <v>niet nodig</v>
          </cell>
          <cell r="AY340" t="str">
            <v>2. ja, voor technici</v>
          </cell>
        </row>
        <row r="341">
          <cell r="AL341" t="str">
            <v>STOP1014</v>
          </cell>
          <cell r="AM341" t="str">
            <v>De AKN- of JOIN-identificatie MOET beginnen met /akn" of "/join""</v>
          </cell>
          <cell r="AN341" t="str">
            <v>De waarde[waarde van ID] begint niet met /akn/ of /join/. Pas de waarde aan.</v>
          </cell>
          <cell r="AO341" t="str">
            <v>ID</v>
          </cell>
          <cell r="AP341">
            <v>0</v>
          </cell>
          <cell r="AQ341">
            <v>0</v>
          </cell>
          <cell r="AR341">
            <v>0</v>
          </cell>
          <cell r="AS341">
            <v>0</v>
          </cell>
          <cell r="AT341" t="str">
            <v>ID</v>
          </cell>
          <cell r="AU341">
            <v>0</v>
          </cell>
          <cell r="AV341">
            <v>0</v>
          </cell>
          <cell r="AW341">
            <v>0</v>
          </cell>
          <cell r="AX341" t="str">
            <v>niet nodig</v>
          </cell>
          <cell r="AY341" t="str">
            <v>2. ja, voor technici</v>
          </cell>
        </row>
        <row r="342">
          <cell r="AL342" t="str">
            <v>STOP1015</v>
          </cell>
          <cell r="AM342" t="str">
            <v>De officieleTitel van InformatieObjectMetatada MOET starten met /join/id/</v>
          </cell>
          <cell r="AN342" t="str">
            <v>De waarde van officieleTitel[waarde van substring] MOET starten met /join/id/. Maak er een JOIN-identifier van.</v>
          </cell>
          <cell r="AO342" t="str">
            <v>substring</v>
          </cell>
          <cell r="AP342">
            <v>0</v>
          </cell>
          <cell r="AQ342">
            <v>0</v>
          </cell>
          <cell r="AR342">
            <v>0</v>
          </cell>
          <cell r="AS342">
            <v>0</v>
          </cell>
          <cell r="AT342" t="str">
            <v>substring</v>
          </cell>
          <cell r="AU342">
            <v>0</v>
          </cell>
          <cell r="AV342">
            <v>0</v>
          </cell>
          <cell r="AW342">
            <v>0</v>
          </cell>
          <cell r="AX342" t="str">
            <v>niet nodig</v>
          </cell>
          <cell r="AY342" t="str">
            <v>2. ja, voor technici</v>
          </cell>
        </row>
        <row r="343">
          <cell r="AL343" t="str">
            <v>STOP1016</v>
          </cell>
          <cell r="AM343" t="str">
            <v>Versienummer van regeling moet voldoen onze specificaties</v>
          </cell>
          <cell r="AN343" t="str">
            <v>Het versienummer van een regeling[waarde van substring] MOET bestaan uit maximaal 32 cijfers, onderkast- en bovenkast-letters en -, en MAG NIET bestaan uit punt en underscore.</v>
          </cell>
          <cell r="AO343" t="str">
            <v>substring</v>
          </cell>
          <cell r="AP343">
            <v>0</v>
          </cell>
          <cell r="AQ343">
            <v>0</v>
          </cell>
          <cell r="AR343">
            <v>0</v>
          </cell>
          <cell r="AS343">
            <v>0</v>
          </cell>
          <cell r="AT343" t="str">
            <v>substring</v>
          </cell>
          <cell r="AU343">
            <v>0</v>
          </cell>
          <cell r="AV343">
            <v>0</v>
          </cell>
          <cell r="AW343">
            <v>0</v>
          </cell>
          <cell r="AX343" t="str">
            <v>niet nodig</v>
          </cell>
          <cell r="AY343" t="str">
            <v>2. ja, voor technici</v>
          </cell>
        </row>
        <row r="344">
          <cell r="AL344" t="str">
            <v>STOP1017</v>
          </cell>
          <cell r="AM344" t="str">
            <v>De AKN van een officiele publicatie moet als vierde veld een bladcode hebben</v>
          </cell>
          <cell r="AN344" t="str">
            <v>Vierde veld[waarde van substring] in de AKN-identificatie[waarde van Work-ID] is niet toegestaan bij officiele publicatie. Pas dit veld aan.</v>
          </cell>
          <cell r="AO344" t="str">
            <v>substring</v>
          </cell>
          <cell r="AP344" t="str">
            <v>Work-ID</v>
          </cell>
          <cell r="AQ344">
            <v>0</v>
          </cell>
          <cell r="AR344">
            <v>0</v>
          </cell>
          <cell r="AS344">
            <v>0</v>
          </cell>
          <cell r="AT344" t="str">
            <v>substring</v>
          </cell>
          <cell r="AU344" t="str">
            <v>Work-ID</v>
          </cell>
          <cell r="AV344">
            <v>0</v>
          </cell>
          <cell r="AW344">
            <v>0</v>
          </cell>
          <cell r="AX344" t="str">
            <v>niet nodig</v>
          </cell>
          <cell r="AY344" t="str">
            <v>2. ja, voor technici</v>
          </cell>
        </row>
        <row r="345">
          <cell r="AL345" t="str">
            <v>STOP1018</v>
          </cell>
          <cell r="AM345" t="str">
            <v>alle data:informatieobjectref binnen een data:informatieobjectRefs zijn uniek</v>
          </cell>
          <cell r="AN345" t="str">
            <v>Alle referenties binnen informatieobjectRefs moeten uniek zijn. Pas dit aan.</v>
          </cell>
          <cell r="AO345">
            <v>0</v>
          </cell>
          <cell r="AP345">
            <v>0</v>
          </cell>
          <cell r="AQ345">
            <v>0</v>
          </cell>
          <cell r="AR345">
            <v>0</v>
          </cell>
          <cell r="AS345">
            <v>0</v>
          </cell>
          <cell r="AT345">
            <v>0</v>
          </cell>
          <cell r="AU345">
            <v>0</v>
          </cell>
          <cell r="AV345">
            <v>0</v>
          </cell>
          <cell r="AW345">
            <v>0</v>
          </cell>
          <cell r="AX345" t="str">
            <v>niet nodig</v>
          </cell>
          <cell r="AY345" t="str">
            <v>2. ja, voor technici</v>
          </cell>
        </row>
        <row r="346">
          <cell r="AL346" t="str">
            <v>STOP1019</v>
          </cell>
          <cell r="AM346" t="str">
            <v>Binnen dezelfde container waarin meervoudige elementen met waarden uit een waardelijst worden gebruikt, mag een unieke waarde maar één keer worden gebruikt. Dit geldt container data:rechtsgebieden.</v>
          </cell>
          <cell r="AN346" t="str">
            <v>Gebruik elke waarde binnen container data:rechtsgebieden maar één keer.</v>
          </cell>
          <cell r="AO346">
            <v>0</v>
          </cell>
          <cell r="AP346">
            <v>0</v>
          </cell>
          <cell r="AQ346">
            <v>0</v>
          </cell>
          <cell r="AR346">
            <v>0</v>
          </cell>
          <cell r="AS346">
            <v>0</v>
          </cell>
          <cell r="AT346">
            <v>0</v>
          </cell>
          <cell r="AU346">
            <v>0</v>
          </cell>
          <cell r="AV346">
            <v>0</v>
          </cell>
          <cell r="AW346">
            <v>0</v>
          </cell>
          <cell r="AX346" t="str">
            <v>niet nodig</v>
          </cell>
          <cell r="AY346" t="str">
            <v>2. ja, voor technici</v>
          </cell>
        </row>
        <row r="347">
          <cell r="AL347" t="str">
            <v>STOP1020</v>
          </cell>
          <cell r="AM347" t="str">
            <v>Geen van de alternatieveTitel is gelijk aan de citeertitel</v>
          </cell>
          <cell r="AN347" t="str">
            <v>De citeertitel MAG NIET gelijk zijn aan een alternatieve titel.</v>
          </cell>
          <cell r="AO347">
            <v>0</v>
          </cell>
          <cell r="AP347">
            <v>0</v>
          </cell>
          <cell r="AQ347">
            <v>0</v>
          </cell>
          <cell r="AR347">
            <v>0</v>
          </cell>
          <cell r="AS347">
            <v>0</v>
          </cell>
          <cell r="AT347">
            <v>0</v>
          </cell>
          <cell r="AU347">
            <v>0</v>
          </cell>
          <cell r="AV347">
            <v>0</v>
          </cell>
          <cell r="AW347">
            <v>0</v>
          </cell>
          <cell r="AX347" t="str">
            <v>niet nodig</v>
          </cell>
          <cell r="AY347" t="str">
            <v>2. ja, voor technici</v>
          </cell>
        </row>
        <row r="348">
          <cell r="AL348" t="str">
            <v>STOP1021</v>
          </cell>
          <cell r="AM348" t="str">
            <v>Het patroon in data:uri moet overeenkomen met data:soortRef (URL: correcte http-referentie, AKN: correcte AKN, JCI: correcte JCI)</v>
          </cell>
          <cell r="AN348" t="str">
            <v>De uri[waarde van substring] MOET corresponderen met de soortRef (URL: correcte http-ref, AKN: correcte AKN, JCI: correcte JCI). Pas deze aan.</v>
          </cell>
          <cell r="AO348" t="str">
            <v>substring</v>
          </cell>
          <cell r="AP348">
            <v>0</v>
          </cell>
          <cell r="AQ348">
            <v>0</v>
          </cell>
          <cell r="AR348">
            <v>0</v>
          </cell>
          <cell r="AS348">
            <v>0</v>
          </cell>
          <cell r="AT348" t="str">
            <v>substring</v>
          </cell>
          <cell r="AU348">
            <v>0</v>
          </cell>
          <cell r="AV348">
            <v>0</v>
          </cell>
          <cell r="AW348">
            <v>0</v>
          </cell>
          <cell r="AX348" t="str">
            <v>niet nodig</v>
          </cell>
          <cell r="AY348" t="str">
            <v>2. ja, voor technici</v>
          </cell>
        </row>
        <row r="349">
          <cell r="AL349" t="str">
            <v>STOP1022</v>
          </cell>
          <cell r="AM349" t="str">
            <v>de data:alternatieveTitel binnen een container data:alternatieveTitels zijn allen uniek</v>
          </cell>
          <cell r="AN349" t="str">
            <v>De alternatieve titels binnen alternatieveTitels MOETEN allen uniek zijn.</v>
          </cell>
          <cell r="AO349">
            <v>0</v>
          </cell>
          <cell r="AP349">
            <v>0</v>
          </cell>
          <cell r="AQ349">
            <v>0</v>
          </cell>
          <cell r="AR349">
            <v>0</v>
          </cell>
          <cell r="AS349">
            <v>0</v>
          </cell>
          <cell r="AT349">
            <v>0</v>
          </cell>
          <cell r="AU349">
            <v>0</v>
          </cell>
          <cell r="AV349">
            <v>0</v>
          </cell>
          <cell r="AW349">
            <v>0</v>
          </cell>
          <cell r="AX349" t="str">
            <v>niet nodig</v>
          </cell>
          <cell r="AY349" t="str">
            <v>2. ja, voor technici</v>
          </cell>
        </row>
        <row r="350">
          <cell r="AL350" t="str">
            <v>STOP1023</v>
          </cell>
          <cell r="AM350" t="str">
            <v>De opvolgingsrelaties data:opvolgerVan zijn uniek binnen de container data:opvolging</v>
          </cell>
          <cell r="AN350" t="str">
            <v>Alle opvolgerVan binnen een opvolging MOETEN uniek zijn.</v>
          </cell>
          <cell r="AO350">
            <v>0</v>
          </cell>
          <cell r="AP350">
            <v>0</v>
          </cell>
          <cell r="AQ350">
            <v>0</v>
          </cell>
          <cell r="AR350">
            <v>0</v>
          </cell>
          <cell r="AS350">
            <v>0</v>
          </cell>
          <cell r="AT350">
            <v>0</v>
          </cell>
          <cell r="AU350">
            <v>0</v>
          </cell>
          <cell r="AV350">
            <v>0</v>
          </cell>
          <cell r="AW350">
            <v>0</v>
          </cell>
          <cell r="AX350" t="str">
            <v>niet nodig</v>
          </cell>
          <cell r="AY350" t="str">
            <v>2. ja, voor technici</v>
          </cell>
        </row>
        <row r="351">
          <cell r="AL351" t="str">
            <v>STOP1024</v>
          </cell>
          <cell r="AM351" t="str">
            <v>Een opvolgingsrelatie data:opvolgerVan wijst naar een Work van een Regeling</v>
          </cell>
          <cell r="AN351" t="str">
            <v>In opvolgerVan ([waarde van substring] ) MOET verwezen worden naar een Work van een Regeling.</v>
          </cell>
          <cell r="AO351" t="str">
            <v>substring</v>
          </cell>
          <cell r="AP351">
            <v>0</v>
          </cell>
          <cell r="AQ351">
            <v>0</v>
          </cell>
          <cell r="AR351">
            <v>0</v>
          </cell>
          <cell r="AS351">
            <v>0</v>
          </cell>
          <cell r="AT351" t="str">
            <v>substring</v>
          </cell>
          <cell r="AU351">
            <v>0</v>
          </cell>
          <cell r="AV351">
            <v>0</v>
          </cell>
          <cell r="AW351">
            <v>0</v>
          </cell>
          <cell r="AX351" t="str">
            <v>niet nodig</v>
          </cell>
          <cell r="AY351" t="str">
            <v>2. ja, voor technici</v>
          </cell>
        </row>
        <row r="352">
          <cell r="AL352" t="str">
            <v>STOP1026</v>
          </cell>
          <cell r="AM352" t="str">
            <v>De instrumentversie van een BeoogdeRegeling moet een expressionID (AKN/act) zijn</v>
          </cell>
          <cell r="AN352" t="str">
            <v>De waarde van instrumentVersie[waarde van ID] in BeoogdeRegeling MOET een expressionID (AKN/act) zijn</v>
          </cell>
          <cell r="AO352" t="str">
            <v>ID</v>
          </cell>
          <cell r="AP352">
            <v>0</v>
          </cell>
          <cell r="AQ352">
            <v>0</v>
          </cell>
          <cell r="AR352">
            <v>0</v>
          </cell>
          <cell r="AS352">
            <v>0</v>
          </cell>
          <cell r="AT352" t="str">
            <v>ID</v>
          </cell>
          <cell r="AU352">
            <v>0</v>
          </cell>
          <cell r="AV352">
            <v>0</v>
          </cell>
          <cell r="AW352">
            <v>0</v>
          </cell>
          <cell r="AX352" t="str">
            <v>niet nodig</v>
          </cell>
          <cell r="AY352" t="str">
            <v>2. ja, voor technici</v>
          </cell>
        </row>
        <row r="353">
          <cell r="AL353" t="str">
            <v>STOP1027</v>
          </cell>
          <cell r="AM353" t="str">
            <v>De instrumentversie van een beoogdinformatieobject moet een JOIN/regdata zijn.</v>
          </cell>
          <cell r="AN353" t="str">
            <v>De waarde van instrumentVersie in BeoogdInformatieobject[waarde van ID] MOET een JOIN/regdata zijn</v>
          </cell>
          <cell r="AO353" t="str">
            <v>ID</v>
          </cell>
          <cell r="AP353">
            <v>0</v>
          </cell>
          <cell r="AQ353">
            <v>0</v>
          </cell>
          <cell r="AR353">
            <v>0</v>
          </cell>
          <cell r="AS353">
            <v>0</v>
          </cell>
          <cell r="AT353" t="str">
            <v>ID</v>
          </cell>
          <cell r="AU353">
            <v>0</v>
          </cell>
          <cell r="AV353">
            <v>0</v>
          </cell>
          <cell r="AW353">
            <v>0</v>
          </cell>
          <cell r="AX353" t="str">
            <v>niet nodig</v>
          </cell>
          <cell r="AY353" t="str">
            <v>2. ja, voor technici</v>
          </cell>
        </row>
        <row r="354">
          <cell r="AL354" t="str">
            <v>STOP1028</v>
          </cell>
          <cell r="AM354" t="str">
            <v>Het instrument binnen een Intrekking moet een work-Id (/AKN/Act) zijn</v>
          </cell>
          <cell r="AN354" t="str">
            <v>Het instrument binnen een Intrekking[waarde van ID] MOET een work-Id (/AKN/Act) zijn</v>
          </cell>
          <cell r="AO354" t="str">
            <v>ID</v>
          </cell>
          <cell r="AP354">
            <v>0</v>
          </cell>
          <cell r="AQ354">
            <v>0</v>
          </cell>
          <cell r="AR354">
            <v>0</v>
          </cell>
          <cell r="AS354">
            <v>0</v>
          </cell>
          <cell r="AT354" t="str">
            <v>ID</v>
          </cell>
          <cell r="AU354">
            <v>0</v>
          </cell>
          <cell r="AV354">
            <v>0</v>
          </cell>
          <cell r="AW354">
            <v>0</v>
          </cell>
          <cell r="AX354" t="str">
            <v>niet nodig</v>
          </cell>
          <cell r="AY354" t="str">
            <v>2. ja, voor technici</v>
          </cell>
        </row>
        <row r="355">
          <cell r="AL355" t="str">
            <v>STOP1029</v>
          </cell>
          <cell r="AM355" t="str">
            <v>Een doel kan maar één datum inwerking hebben</v>
          </cell>
          <cell r="AN355" t="str">
            <v>Een doel MAG binnen Tijdstempels maar één datum inwerking (dus juridischWerkendVanaf of geldigVanaf) hebben</v>
          </cell>
          <cell r="AO355">
            <v>0</v>
          </cell>
          <cell r="AP355">
            <v>0</v>
          </cell>
          <cell r="AQ355">
            <v>0</v>
          </cell>
          <cell r="AR355">
            <v>0</v>
          </cell>
          <cell r="AS355">
            <v>0</v>
          </cell>
          <cell r="AT355">
            <v>0</v>
          </cell>
          <cell r="AU355">
            <v>0</v>
          </cell>
          <cell r="AV355">
            <v>0</v>
          </cell>
          <cell r="AW355">
            <v>0</v>
          </cell>
          <cell r="AX355" t="str">
            <v>niet nodig</v>
          </cell>
          <cell r="AY355" t="str">
            <v>2. ja, voor technici</v>
          </cell>
        </row>
        <row r="356">
          <cell r="AL356" t="str">
            <v>STOP1030</v>
          </cell>
          <cell r="AM356" t="str">
            <v>Binnen dezelfde container waarin meervoudige elementen met waarden uit een waardelijst worden gebruikt, mag een unieke waarde maar één keer worden gebruikt. Dit geldt voor de container data:overheidsdomeinen.</v>
          </cell>
          <cell r="AN356" t="str">
            <v>Gebruik elke waarde binnen container data:overheidsdomeinen maar één keer.</v>
          </cell>
          <cell r="AO356">
            <v>0</v>
          </cell>
          <cell r="AP356">
            <v>0</v>
          </cell>
          <cell r="AQ356">
            <v>0</v>
          </cell>
          <cell r="AR356">
            <v>0</v>
          </cell>
          <cell r="AS356">
            <v>0</v>
          </cell>
          <cell r="AT356">
            <v>0</v>
          </cell>
          <cell r="AU356">
            <v>0</v>
          </cell>
          <cell r="AV356">
            <v>0</v>
          </cell>
          <cell r="AW356">
            <v>0</v>
          </cell>
          <cell r="AX356" t="str">
            <v>niet nodig</v>
          </cell>
          <cell r="AY356" t="str">
            <v>1. ja, voor iedereen</v>
          </cell>
        </row>
        <row r="357">
          <cell r="AL357" t="str">
            <v>STOP1031</v>
          </cell>
          <cell r="AM357" t="str">
            <v>Binnen dezelfde container waarin meervoudige elementen met waarden uit een waardelijst worden gebruikt, mag een unieke waarde maar één keer worden gebruikt. Dit geldt voor container data:onderwerpen.</v>
          </cell>
          <cell r="AN357" t="str">
            <v>Gebruik elke waarde binnen container data:onderwerpen maar één keer.</v>
          </cell>
          <cell r="AO357">
            <v>0</v>
          </cell>
          <cell r="AP357">
            <v>0</v>
          </cell>
          <cell r="AQ357">
            <v>0</v>
          </cell>
          <cell r="AR357">
            <v>0</v>
          </cell>
          <cell r="AS357">
            <v>0</v>
          </cell>
          <cell r="AT357">
            <v>0</v>
          </cell>
          <cell r="AU357">
            <v>0</v>
          </cell>
          <cell r="AV357">
            <v>0</v>
          </cell>
          <cell r="AW357">
            <v>0</v>
          </cell>
          <cell r="AX357" t="str">
            <v>niet nodig</v>
          </cell>
          <cell r="AY357" t="str">
            <v>1. ja, voor iedereen</v>
          </cell>
        </row>
        <row r="358">
          <cell r="AL358" t="str">
            <v>STOP1032</v>
          </cell>
          <cell r="AM358" t="str">
            <v>Een officiële publicatie van een besluit MOET een datum ondertekening hebben.</v>
          </cell>
          <cell r="AN358" t="str">
            <v>De officiële publicatie van het besluit heeft geen datum ondertekening.</v>
          </cell>
          <cell r="AO358">
            <v>0</v>
          </cell>
          <cell r="AP358">
            <v>0</v>
          </cell>
          <cell r="AQ358">
            <v>0</v>
          </cell>
          <cell r="AR358">
            <v>0</v>
          </cell>
          <cell r="AS358">
            <v>0</v>
          </cell>
          <cell r="AT358">
            <v>0</v>
          </cell>
          <cell r="AU358">
            <v>0</v>
          </cell>
          <cell r="AV358">
            <v>0</v>
          </cell>
          <cell r="AW358">
            <v>0</v>
          </cell>
          <cell r="AX358" t="str">
            <v>niet nodig</v>
          </cell>
          <cell r="AY358" t="str">
            <v>1. ja, voor iedereen</v>
          </cell>
        </row>
        <row r="359">
          <cell r="AL359" t="str">
            <v>STOP1033</v>
          </cell>
          <cell r="AM359" t="str">
            <v>Een officiële publicatie van een kennisgeving MAG GEEN datum ondertekening hebben.</v>
          </cell>
          <cell r="AN359" t="str">
            <v>De officiële publicatie van een besluit heeft ten onrechte een datum ondertekening.</v>
          </cell>
          <cell r="AO359">
            <v>0</v>
          </cell>
          <cell r="AP359">
            <v>0</v>
          </cell>
          <cell r="AQ359">
            <v>0</v>
          </cell>
          <cell r="AR359">
            <v>0</v>
          </cell>
          <cell r="AS359" t="str">
            <v xml:space="preserve">Kennisgeving met id %1 heeft een datum ondertekening. Dit is niet toegestaan. </v>
          </cell>
          <cell r="AT359" t="str">
            <v>id van Kennisgeving</v>
          </cell>
          <cell r="AU359">
            <v>0</v>
          </cell>
          <cell r="AV359">
            <v>0</v>
          </cell>
          <cell r="AW359">
            <v>0</v>
          </cell>
          <cell r="AX359" t="str">
            <v>E-mail Arjan</v>
          </cell>
          <cell r="AY359" t="str">
            <v>9. verbetervoorstel</v>
          </cell>
        </row>
        <row r="360">
          <cell r="AL360" t="str">
            <v>STOP1034</v>
          </cell>
          <cell r="AM360" t="str">
            <v>Voor decentrale overheden (gemeente, provincie, waterschap) moet soortBestuursorgaan zijn ingevuld</v>
          </cell>
          <cell r="AN360" t="str">
            <v>soortBestuursorgaan MAG NIET leeg zijn voor gemeente, provincie of waterschap. Vul soortBestuursorgaan in.</v>
          </cell>
          <cell r="AO360">
            <v>0</v>
          </cell>
          <cell r="AP360">
            <v>0</v>
          </cell>
          <cell r="AQ360">
            <v>0</v>
          </cell>
          <cell r="AR360">
            <v>0</v>
          </cell>
          <cell r="AS360">
            <v>0</v>
          </cell>
          <cell r="AT360">
            <v>0</v>
          </cell>
          <cell r="AU360">
            <v>0</v>
          </cell>
          <cell r="AV360">
            <v>0</v>
          </cell>
          <cell r="AW360">
            <v>0</v>
          </cell>
          <cell r="AX360" t="str">
            <v>niet nodig</v>
          </cell>
          <cell r="AY360" t="str">
            <v>2. ja, voor technici</v>
          </cell>
        </row>
        <row r="361">
          <cell r="AL361" t="str">
            <v>STOP1035</v>
          </cell>
          <cell r="AM361" t="str">
            <v>Het ingevulde soortBestuursorgaan moet passen bij de waarde in eindverantwoordelijke</v>
          </cell>
          <cell r="AN361" t="str">
            <v>soortBestuursorgaan MOET corresponderen met eindverantwoordelijke. Pas soortBestuursorgaan of eindverantwoordelijke aan.</v>
          </cell>
          <cell r="AO361">
            <v>0</v>
          </cell>
          <cell r="AP361">
            <v>0</v>
          </cell>
          <cell r="AQ361">
            <v>0</v>
          </cell>
          <cell r="AR361">
            <v>0</v>
          </cell>
          <cell r="AS361">
            <v>0</v>
          </cell>
          <cell r="AT361">
            <v>0</v>
          </cell>
          <cell r="AU361">
            <v>0</v>
          </cell>
          <cell r="AV361">
            <v>0</v>
          </cell>
          <cell r="AW361">
            <v>0</v>
          </cell>
          <cell r="AX361" t="str">
            <v>niet nodig</v>
          </cell>
          <cell r="AY361" t="str">
            <v>2. ja, voor technici</v>
          </cell>
        </row>
        <row r="362">
          <cell r="AL362" t="str">
            <v>STOP1036</v>
          </cell>
          <cell r="AM362" t="str">
            <v>Elke procedurestap van een procedureverloop of procedureverloopmutatie MOET een unieke waarde hebben voor soort stap</v>
          </cell>
          <cell r="AN362" t="str">
            <v>Er zijn meer dan één procedurestappen met[waarde van soortstap] aangetroffen. Elke stap moet voorzien zijn een unieke soort stap binnen het procedureverloop.</v>
          </cell>
          <cell r="AO362">
            <v>0</v>
          </cell>
          <cell r="AP362">
            <v>0</v>
          </cell>
          <cell r="AQ362">
            <v>0</v>
          </cell>
          <cell r="AR362">
            <v>0</v>
          </cell>
          <cell r="AS362">
            <v>0</v>
          </cell>
          <cell r="AT362">
            <v>0</v>
          </cell>
          <cell r="AU362">
            <v>0</v>
          </cell>
          <cell r="AV362">
            <v>0</v>
          </cell>
          <cell r="AW362">
            <v>0</v>
          </cell>
          <cell r="AX362" t="str">
            <v>n.v.t.</v>
          </cell>
          <cell r="AY362" t="str">
            <v>2. ja, voor technici</v>
          </cell>
        </row>
        <row r="363">
          <cell r="AL363" t="str">
            <v/>
          </cell>
          <cell r="AM363" t="str">
            <v/>
          </cell>
          <cell r="AN363" t="str">
            <v/>
          </cell>
          <cell r="AO363" t="str">
            <v>substring</v>
          </cell>
          <cell r="AP363" t="str">
            <v>Work-ID</v>
          </cell>
          <cell r="AQ363">
            <v>0</v>
          </cell>
          <cell r="AR363">
            <v>0</v>
          </cell>
          <cell r="AS363" t="str">
            <v/>
          </cell>
          <cell r="AT363" t="str">
            <v>substring</v>
          </cell>
          <cell r="AU363" t="str">
            <v>Work-ID</v>
          </cell>
          <cell r="AV363">
            <v>0</v>
          </cell>
          <cell r="AW363">
            <v>0</v>
          </cell>
          <cell r="AX363" t="str">
            <v>analyse</v>
          </cell>
          <cell r="AY363" t="str">
            <v/>
          </cell>
        </row>
        <row r="364">
          <cell r="AL364" t="str">
            <v/>
          </cell>
          <cell r="AM364" t="str">
            <v/>
          </cell>
          <cell r="AN364" t="str">
            <v/>
          </cell>
          <cell r="AO364" t="str">
            <v>resultaat</v>
          </cell>
          <cell r="AP364">
            <v>0</v>
          </cell>
          <cell r="AQ364">
            <v>0</v>
          </cell>
          <cell r="AR364">
            <v>0</v>
          </cell>
          <cell r="AS364" t="str">
            <v/>
          </cell>
          <cell r="AT364" t="str">
            <v>resultaat</v>
          </cell>
          <cell r="AU364">
            <v>0</v>
          </cell>
          <cell r="AV364">
            <v>0</v>
          </cell>
          <cell r="AW364">
            <v>0</v>
          </cell>
          <cell r="AX364" t="str">
            <v>analyse</v>
          </cell>
          <cell r="AY364" t="str">
            <v/>
          </cell>
        </row>
        <row r="365">
          <cell r="AL365" t="str">
            <v/>
          </cell>
          <cell r="AM365" t="str">
            <v/>
          </cell>
          <cell r="AN365" t="str">
            <v/>
          </cell>
          <cell r="AO365" t="str">
            <v>substring</v>
          </cell>
          <cell r="AP365" t="str">
            <v>Work-ID</v>
          </cell>
          <cell r="AQ365">
            <v>0</v>
          </cell>
          <cell r="AR365">
            <v>0</v>
          </cell>
          <cell r="AS365" t="str">
            <v/>
          </cell>
          <cell r="AT365" t="str">
            <v>substring</v>
          </cell>
          <cell r="AU365" t="str">
            <v>Work-ID</v>
          </cell>
          <cell r="AV365">
            <v>0</v>
          </cell>
          <cell r="AW365">
            <v>0</v>
          </cell>
          <cell r="AX365" t="str">
            <v>analyse</v>
          </cell>
          <cell r="AY365" t="str">
            <v/>
          </cell>
        </row>
        <row r="366">
          <cell r="AL366" t="str">
            <v/>
          </cell>
          <cell r="AM366" t="str">
            <v/>
          </cell>
          <cell r="AN366" t="str">
            <v/>
          </cell>
          <cell r="AO366">
            <v>0</v>
          </cell>
          <cell r="AP366">
            <v>0</v>
          </cell>
          <cell r="AQ366">
            <v>0</v>
          </cell>
          <cell r="AR366">
            <v>0</v>
          </cell>
          <cell r="AS366" t="str">
            <v/>
          </cell>
          <cell r="AT366">
            <v>0</v>
          </cell>
          <cell r="AU366">
            <v>0</v>
          </cell>
          <cell r="AV366">
            <v>0</v>
          </cell>
          <cell r="AW366">
            <v>0</v>
          </cell>
          <cell r="AX366" t="str">
            <v>analyse</v>
          </cell>
          <cell r="AY366" t="str">
            <v/>
          </cell>
        </row>
        <row r="367">
          <cell r="AL367" t="str">
            <v/>
          </cell>
          <cell r="AM367" t="str">
            <v/>
          </cell>
          <cell r="AN367" t="str">
            <v/>
          </cell>
          <cell r="AO367">
            <v>0</v>
          </cell>
          <cell r="AP367">
            <v>0</v>
          </cell>
          <cell r="AQ367">
            <v>0</v>
          </cell>
          <cell r="AR367">
            <v>0</v>
          </cell>
          <cell r="AS367" t="str">
            <v/>
          </cell>
          <cell r="AT367">
            <v>0</v>
          </cell>
          <cell r="AU367">
            <v>0</v>
          </cell>
          <cell r="AV367">
            <v>0</v>
          </cell>
          <cell r="AW367">
            <v>0</v>
          </cell>
          <cell r="AX367" t="str">
            <v>analyse</v>
          </cell>
          <cell r="AY367" t="str">
            <v/>
          </cell>
        </row>
        <row r="368">
          <cell r="AL368" t="str">
            <v/>
          </cell>
          <cell r="AM368" t="str">
            <v/>
          </cell>
          <cell r="AN368" t="str">
            <v/>
          </cell>
          <cell r="AO368" t="str">
            <v>Expressie</v>
          </cell>
          <cell r="AP368">
            <v>0</v>
          </cell>
          <cell r="AQ368">
            <v>0</v>
          </cell>
          <cell r="AR368">
            <v>0</v>
          </cell>
          <cell r="AS368" t="str">
            <v/>
          </cell>
          <cell r="AT368" t="str">
            <v>Expressie</v>
          </cell>
          <cell r="AU368">
            <v>0</v>
          </cell>
          <cell r="AV368">
            <v>0</v>
          </cell>
          <cell r="AW368">
            <v>0</v>
          </cell>
          <cell r="AX368" t="str">
            <v>analyse</v>
          </cell>
          <cell r="AY368" t="str">
            <v/>
          </cell>
        </row>
        <row r="369">
          <cell r="AL369" t="str">
            <v/>
          </cell>
          <cell r="AM369" t="str">
            <v/>
          </cell>
          <cell r="AN369" t="str">
            <v/>
          </cell>
          <cell r="AO369" t="str">
            <v>deel</v>
          </cell>
          <cell r="AP369">
            <v>0</v>
          </cell>
          <cell r="AQ369">
            <v>0</v>
          </cell>
          <cell r="AR369">
            <v>0</v>
          </cell>
          <cell r="AS369" t="str">
            <v/>
          </cell>
          <cell r="AT369" t="str">
            <v>deel</v>
          </cell>
          <cell r="AU369">
            <v>0</v>
          </cell>
          <cell r="AV369">
            <v>0</v>
          </cell>
          <cell r="AW369">
            <v>0</v>
          </cell>
          <cell r="AX369" t="str">
            <v>analyse</v>
          </cell>
          <cell r="AY369" t="str">
            <v/>
          </cell>
        </row>
        <row r="370">
          <cell r="AL370" t="str">
            <v/>
          </cell>
          <cell r="AM370" t="str">
            <v/>
          </cell>
          <cell r="AN370" t="str">
            <v/>
          </cell>
          <cell r="AO370" t="str">
            <v>deel</v>
          </cell>
          <cell r="AP370">
            <v>0</v>
          </cell>
          <cell r="AQ370">
            <v>0</v>
          </cell>
          <cell r="AR370">
            <v>0</v>
          </cell>
          <cell r="AS370" t="str">
            <v/>
          </cell>
          <cell r="AT370" t="str">
            <v>deel</v>
          </cell>
          <cell r="AU370">
            <v>0</v>
          </cell>
          <cell r="AV370">
            <v>0</v>
          </cell>
          <cell r="AW370">
            <v>0</v>
          </cell>
          <cell r="AX370" t="str">
            <v>analyse</v>
          </cell>
          <cell r="AY370" t="str">
            <v/>
          </cell>
        </row>
        <row r="371">
          <cell r="AL371" t="str">
            <v/>
          </cell>
          <cell r="AM371" t="str">
            <v/>
          </cell>
          <cell r="AN371" t="str">
            <v/>
          </cell>
          <cell r="AO371" t="str">
            <v>officieleTitel</v>
          </cell>
          <cell r="AP371" t="str">
            <v>formaat</v>
          </cell>
          <cell r="AQ371" t="str">
            <v>type</v>
          </cell>
          <cell r="AR371">
            <v>0</v>
          </cell>
          <cell r="AS371" t="str">
            <v/>
          </cell>
          <cell r="AT371" t="str">
            <v>officieleTitel</v>
          </cell>
          <cell r="AU371" t="str">
            <v>formaat</v>
          </cell>
          <cell r="AV371" t="str">
            <v>type</v>
          </cell>
          <cell r="AW371">
            <v>0</v>
          </cell>
          <cell r="AX371" t="str">
            <v>analyse</v>
          </cell>
          <cell r="AY371" t="str">
            <v/>
          </cell>
        </row>
        <row r="372">
          <cell r="AL372" t="str">
            <v/>
          </cell>
          <cell r="AM372" t="str">
            <v/>
          </cell>
          <cell r="AN372" t="str">
            <v/>
          </cell>
          <cell r="AO372" t="str">
            <v>officieleTitel</v>
          </cell>
          <cell r="AP372" t="str">
            <v>formaat</v>
          </cell>
          <cell r="AQ372" t="str">
            <v>type</v>
          </cell>
          <cell r="AR372">
            <v>0</v>
          </cell>
          <cell r="AS372" t="str">
            <v/>
          </cell>
          <cell r="AT372" t="str">
            <v>officieleTitel</v>
          </cell>
          <cell r="AU372" t="str">
            <v>formaat</v>
          </cell>
          <cell r="AV372" t="str">
            <v>type</v>
          </cell>
          <cell r="AW372">
            <v>0</v>
          </cell>
          <cell r="AX372" t="str">
            <v>analyse</v>
          </cell>
          <cell r="AY372" t="str">
            <v/>
          </cell>
        </row>
        <row r="373">
          <cell r="AL373" t="str">
            <v/>
          </cell>
          <cell r="AM373" t="str">
            <v/>
          </cell>
          <cell r="AN373" t="str">
            <v/>
          </cell>
          <cell r="AO373" t="str">
            <v>Work-id</v>
          </cell>
          <cell r="AP373">
            <v>0</v>
          </cell>
          <cell r="AQ373">
            <v>0</v>
          </cell>
          <cell r="AR373">
            <v>0</v>
          </cell>
          <cell r="AS373" t="str">
            <v/>
          </cell>
          <cell r="AT373" t="str">
            <v>Work-id</v>
          </cell>
          <cell r="AU373">
            <v>0</v>
          </cell>
          <cell r="AV373">
            <v>0</v>
          </cell>
          <cell r="AW373">
            <v>0</v>
          </cell>
          <cell r="AX373" t="str">
            <v>analyse</v>
          </cell>
          <cell r="AY373" t="str">
            <v/>
          </cell>
        </row>
        <row r="374">
          <cell r="AL374" t="str">
            <v/>
          </cell>
          <cell r="AM374" t="str">
            <v/>
          </cell>
          <cell r="AN374" t="str">
            <v/>
          </cell>
          <cell r="AO374">
            <v>0</v>
          </cell>
          <cell r="AP374">
            <v>0</v>
          </cell>
          <cell r="AQ374">
            <v>0</v>
          </cell>
          <cell r="AR374">
            <v>0</v>
          </cell>
          <cell r="AS374" t="str">
            <v/>
          </cell>
          <cell r="AT374">
            <v>0</v>
          </cell>
          <cell r="AU374">
            <v>0</v>
          </cell>
          <cell r="AV374">
            <v>0</v>
          </cell>
          <cell r="AW374">
            <v>0</v>
          </cell>
          <cell r="AX374" t="str">
            <v>analyse</v>
          </cell>
          <cell r="AY374" t="str">
            <v/>
          </cell>
        </row>
        <row r="375">
          <cell r="AL375" t="str">
            <v/>
          </cell>
          <cell r="AM375" t="str">
            <v/>
          </cell>
          <cell r="AN375" t="str">
            <v/>
          </cell>
          <cell r="AO375">
            <v>0</v>
          </cell>
          <cell r="AP375">
            <v>0</v>
          </cell>
          <cell r="AQ375">
            <v>0</v>
          </cell>
          <cell r="AR375">
            <v>0</v>
          </cell>
          <cell r="AS375" t="str">
            <v/>
          </cell>
          <cell r="AT375">
            <v>0</v>
          </cell>
          <cell r="AU375">
            <v>0</v>
          </cell>
          <cell r="AV375">
            <v>0</v>
          </cell>
          <cell r="AW375">
            <v>0</v>
          </cell>
          <cell r="AX375" t="str">
            <v>analyse</v>
          </cell>
          <cell r="AY375" t="str">
            <v/>
          </cell>
        </row>
        <row r="376">
          <cell r="AL376" t="str">
            <v/>
          </cell>
          <cell r="AM376" t="str">
            <v/>
          </cell>
          <cell r="AN376" t="str">
            <v/>
          </cell>
          <cell r="AO376">
            <v>0</v>
          </cell>
          <cell r="AP376">
            <v>0</v>
          </cell>
          <cell r="AQ376">
            <v>0</v>
          </cell>
          <cell r="AR376">
            <v>0</v>
          </cell>
          <cell r="AS376" t="str">
            <v/>
          </cell>
          <cell r="AT376">
            <v>0</v>
          </cell>
          <cell r="AU376">
            <v>0</v>
          </cell>
          <cell r="AV376">
            <v>0</v>
          </cell>
          <cell r="AW376">
            <v>0</v>
          </cell>
          <cell r="AX376" t="str">
            <v>analyse</v>
          </cell>
          <cell r="AY376" t="str">
            <v/>
          </cell>
        </row>
        <row r="377">
          <cell r="AL377" t="str">
            <v/>
          </cell>
          <cell r="AM377" t="str">
            <v/>
          </cell>
          <cell r="AN377" t="str">
            <v/>
          </cell>
          <cell r="AO377" t="str">
            <v>Work-id</v>
          </cell>
          <cell r="AP377">
            <v>0</v>
          </cell>
          <cell r="AQ377">
            <v>0</v>
          </cell>
          <cell r="AR377">
            <v>0</v>
          </cell>
          <cell r="AS377" t="str">
            <v/>
          </cell>
          <cell r="AT377" t="str">
            <v>Work-id</v>
          </cell>
          <cell r="AU377">
            <v>0</v>
          </cell>
          <cell r="AV377">
            <v>0</v>
          </cell>
          <cell r="AW377">
            <v>0</v>
          </cell>
          <cell r="AX377" t="str">
            <v>analyse</v>
          </cell>
          <cell r="AY377" t="str">
            <v/>
          </cell>
        </row>
        <row r="378">
          <cell r="AL378" t="str">
            <v/>
          </cell>
          <cell r="AM378" t="str">
            <v/>
          </cell>
          <cell r="AN378" t="str">
            <v/>
          </cell>
          <cell r="AO378" t="str">
            <v>Work-id</v>
          </cell>
          <cell r="AP378">
            <v>0</v>
          </cell>
          <cell r="AQ378">
            <v>0</v>
          </cell>
          <cell r="AR378">
            <v>0</v>
          </cell>
          <cell r="AS378" t="str">
            <v/>
          </cell>
          <cell r="AT378" t="str">
            <v>Work-id</v>
          </cell>
          <cell r="AU378">
            <v>0</v>
          </cell>
          <cell r="AV378">
            <v>0</v>
          </cell>
          <cell r="AW378">
            <v>0</v>
          </cell>
          <cell r="AX378" t="str">
            <v>analyse</v>
          </cell>
          <cell r="AY378" t="str">
            <v/>
          </cell>
        </row>
        <row r="379">
          <cell r="AL379" t="str">
            <v/>
          </cell>
          <cell r="AM379" t="str">
            <v/>
          </cell>
          <cell r="AN379" t="str">
            <v/>
          </cell>
          <cell r="AO379">
            <v>0</v>
          </cell>
          <cell r="AP379">
            <v>0</v>
          </cell>
          <cell r="AQ379">
            <v>0</v>
          </cell>
          <cell r="AR379">
            <v>0</v>
          </cell>
          <cell r="AS379" t="str">
            <v/>
          </cell>
          <cell r="AT379">
            <v>0</v>
          </cell>
          <cell r="AU379">
            <v>0</v>
          </cell>
          <cell r="AV379">
            <v>0</v>
          </cell>
          <cell r="AW379">
            <v>0</v>
          </cell>
          <cell r="AX379" t="str">
            <v>analyse</v>
          </cell>
          <cell r="AY379" t="str">
            <v/>
          </cell>
        </row>
        <row r="380">
          <cell r="AL380" t="str">
            <v/>
          </cell>
          <cell r="AM380" t="str">
            <v/>
          </cell>
          <cell r="AN380" t="str">
            <v/>
          </cell>
          <cell r="AO380">
            <v>0</v>
          </cell>
          <cell r="AP380">
            <v>0</v>
          </cell>
          <cell r="AQ380">
            <v>0</v>
          </cell>
          <cell r="AR380">
            <v>0</v>
          </cell>
          <cell r="AS380" t="str">
            <v/>
          </cell>
          <cell r="AT380">
            <v>0</v>
          </cell>
          <cell r="AU380">
            <v>0</v>
          </cell>
          <cell r="AV380">
            <v>0</v>
          </cell>
          <cell r="AW380">
            <v>0</v>
          </cell>
          <cell r="AX380" t="str">
            <v>analyse</v>
          </cell>
          <cell r="AY380" t="str">
            <v/>
          </cell>
        </row>
        <row r="381">
          <cell r="AL381" t="str">
            <v/>
          </cell>
          <cell r="AM381" t="str">
            <v/>
          </cell>
          <cell r="AN381" t="str">
            <v/>
          </cell>
          <cell r="AO381" t="str">
            <v>Work-id</v>
          </cell>
          <cell r="AP381">
            <v>0</v>
          </cell>
          <cell r="AQ381">
            <v>0</v>
          </cell>
          <cell r="AR381">
            <v>0</v>
          </cell>
          <cell r="AS381" t="str">
            <v/>
          </cell>
          <cell r="AT381" t="str">
            <v>Work-id</v>
          </cell>
          <cell r="AU381">
            <v>0</v>
          </cell>
          <cell r="AV381">
            <v>0</v>
          </cell>
          <cell r="AW381">
            <v>0</v>
          </cell>
          <cell r="AX381" t="str">
            <v>analyse</v>
          </cell>
          <cell r="AY381" t="str">
            <v/>
          </cell>
        </row>
        <row r="382">
          <cell r="AL382" t="str">
            <v/>
          </cell>
          <cell r="AM382" t="str">
            <v/>
          </cell>
          <cell r="AN382" t="str">
            <v/>
          </cell>
          <cell r="AO382">
            <v>0</v>
          </cell>
          <cell r="AP382">
            <v>0</v>
          </cell>
          <cell r="AQ382">
            <v>0</v>
          </cell>
          <cell r="AR382">
            <v>0</v>
          </cell>
          <cell r="AS382" t="str">
            <v/>
          </cell>
          <cell r="AT382">
            <v>0</v>
          </cell>
          <cell r="AU382">
            <v>0</v>
          </cell>
          <cell r="AV382">
            <v>0</v>
          </cell>
          <cell r="AW382">
            <v>0</v>
          </cell>
          <cell r="AX382" t="str">
            <v>analyse</v>
          </cell>
          <cell r="AY382" t="str">
            <v/>
          </cell>
        </row>
        <row r="383">
          <cell r="AL383" t="str">
            <v/>
          </cell>
          <cell r="AM383" t="str">
            <v/>
          </cell>
          <cell r="AN383" t="str">
            <v/>
          </cell>
          <cell r="AO383">
            <v>0</v>
          </cell>
          <cell r="AP383">
            <v>0</v>
          </cell>
          <cell r="AQ383">
            <v>0</v>
          </cell>
          <cell r="AR383">
            <v>0</v>
          </cell>
          <cell r="AS383" t="str">
            <v/>
          </cell>
          <cell r="AT383">
            <v>0</v>
          </cell>
          <cell r="AU383">
            <v>0</v>
          </cell>
          <cell r="AV383">
            <v>0</v>
          </cell>
          <cell r="AW383">
            <v>0</v>
          </cell>
          <cell r="AX383" t="str">
            <v>analyse</v>
          </cell>
          <cell r="AY383" t="str">
            <v/>
          </cell>
        </row>
        <row r="384">
          <cell r="AL384" t="str">
            <v/>
          </cell>
          <cell r="AM384" t="str">
            <v/>
          </cell>
          <cell r="AN384" t="str">
            <v/>
          </cell>
          <cell r="AO384">
            <v>0</v>
          </cell>
          <cell r="AP384">
            <v>0</v>
          </cell>
          <cell r="AQ384">
            <v>0</v>
          </cell>
          <cell r="AR384">
            <v>0</v>
          </cell>
          <cell r="AS384" t="str">
            <v/>
          </cell>
          <cell r="AT384">
            <v>0</v>
          </cell>
          <cell r="AU384">
            <v>0</v>
          </cell>
          <cell r="AV384">
            <v>0</v>
          </cell>
          <cell r="AW384">
            <v>0</v>
          </cell>
          <cell r="AX384" t="str">
            <v>analyse</v>
          </cell>
          <cell r="AY384" t="str">
            <v/>
          </cell>
        </row>
        <row r="385">
          <cell r="AL385" t="str">
            <v/>
          </cell>
          <cell r="AM385" t="str">
            <v/>
          </cell>
          <cell r="AN385" t="str">
            <v/>
          </cell>
          <cell r="AO385">
            <v>0</v>
          </cell>
          <cell r="AP385">
            <v>0</v>
          </cell>
          <cell r="AQ385">
            <v>0</v>
          </cell>
          <cell r="AR385">
            <v>0</v>
          </cell>
          <cell r="AS385" t="str">
            <v/>
          </cell>
          <cell r="AT385">
            <v>0</v>
          </cell>
          <cell r="AU385">
            <v>0</v>
          </cell>
          <cell r="AV385">
            <v>0</v>
          </cell>
          <cell r="AW385">
            <v>0</v>
          </cell>
          <cell r="AX385" t="str">
            <v>analyse</v>
          </cell>
          <cell r="AY385" t="str">
            <v/>
          </cell>
        </row>
        <row r="386">
          <cell r="AL386" t="str">
            <v/>
          </cell>
          <cell r="AM386" t="str">
            <v/>
          </cell>
          <cell r="AN386" t="str">
            <v/>
          </cell>
          <cell r="AO386">
            <v>0</v>
          </cell>
          <cell r="AP386">
            <v>0</v>
          </cell>
          <cell r="AQ386">
            <v>0</v>
          </cell>
          <cell r="AR386">
            <v>0</v>
          </cell>
          <cell r="AS386" t="str">
            <v/>
          </cell>
          <cell r="AT386">
            <v>0</v>
          </cell>
          <cell r="AU386">
            <v>0</v>
          </cell>
          <cell r="AV386">
            <v>0</v>
          </cell>
          <cell r="AW386">
            <v>0</v>
          </cell>
          <cell r="AX386" t="str">
            <v>analyse</v>
          </cell>
          <cell r="AY386" t="str">
            <v/>
          </cell>
        </row>
        <row r="387">
          <cell r="AL387" t="str">
            <v/>
          </cell>
          <cell r="AM387" t="str">
            <v/>
          </cell>
          <cell r="AN387" t="str">
            <v/>
          </cell>
          <cell r="AO387">
            <v>0</v>
          </cell>
          <cell r="AP387">
            <v>0</v>
          </cell>
          <cell r="AQ387">
            <v>0</v>
          </cell>
          <cell r="AR387">
            <v>0</v>
          </cell>
          <cell r="AS387" t="str">
            <v/>
          </cell>
          <cell r="AT387">
            <v>0</v>
          </cell>
          <cell r="AU387">
            <v>0</v>
          </cell>
          <cell r="AV387">
            <v>0</v>
          </cell>
          <cell r="AW387">
            <v>0</v>
          </cell>
          <cell r="AX387" t="str">
            <v>analyse</v>
          </cell>
          <cell r="AY387" t="str">
            <v/>
          </cell>
        </row>
        <row r="388">
          <cell r="AL388" t="str">
            <v/>
          </cell>
          <cell r="AM388" t="str">
            <v/>
          </cell>
          <cell r="AN388" t="str">
            <v/>
          </cell>
          <cell r="AO388">
            <v>0</v>
          </cell>
          <cell r="AP388">
            <v>0</v>
          </cell>
          <cell r="AQ388">
            <v>0</v>
          </cell>
          <cell r="AR388">
            <v>0</v>
          </cell>
          <cell r="AS388" t="str">
            <v/>
          </cell>
          <cell r="AT388">
            <v>0</v>
          </cell>
          <cell r="AU388">
            <v>0</v>
          </cell>
          <cell r="AV388">
            <v>0</v>
          </cell>
          <cell r="AW388">
            <v>0</v>
          </cell>
          <cell r="AX388" t="str">
            <v>analyse</v>
          </cell>
          <cell r="AY388" t="str">
            <v/>
          </cell>
        </row>
        <row r="389">
          <cell r="AL389" t="str">
            <v/>
          </cell>
          <cell r="AM389" t="str">
            <v/>
          </cell>
          <cell r="AN389" t="str">
            <v/>
          </cell>
          <cell r="AO389">
            <v>0</v>
          </cell>
          <cell r="AP389">
            <v>0</v>
          </cell>
          <cell r="AQ389">
            <v>0</v>
          </cell>
          <cell r="AR389">
            <v>0</v>
          </cell>
          <cell r="AS389" t="str">
            <v/>
          </cell>
          <cell r="AT389">
            <v>0</v>
          </cell>
          <cell r="AU389">
            <v>0</v>
          </cell>
          <cell r="AV389">
            <v>0</v>
          </cell>
          <cell r="AW389">
            <v>0</v>
          </cell>
          <cell r="AX389" t="str">
            <v>analyse</v>
          </cell>
          <cell r="AY389" t="str">
            <v/>
          </cell>
        </row>
        <row r="390">
          <cell r="AL390" t="str">
            <v/>
          </cell>
          <cell r="AM390" t="str">
            <v/>
          </cell>
          <cell r="AN390" t="str">
            <v/>
          </cell>
          <cell r="AO390">
            <v>0</v>
          </cell>
          <cell r="AP390">
            <v>0</v>
          </cell>
          <cell r="AQ390">
            <v>0</v>
          </cell>
          <cell r="AR390">
            <v>0</v>
          </cell>
          <cell r="AS390" t="str">
            <v/>
          </cell>
          <cell r="AT390">
            <v>0</v>
          </cell>
          <cell r="AU390">
            <v>0</v>
          </cell>
          <cell r="AV390">
            <v>0</v>
          </cell>
          <cell r="AW390">
            <v>0</v>
          </cell>
          <cell r="AX390" t="str">
            <v>analyse</v>
          </cell>
          <cell r="AY390" t="str">
            <v/>
          </cell>
        </row>
        <row r="391">
          <cell r="AL391" t="str">
            <v/>
          </cell>
          <cell r="AM391" t="str">
            <v/>
          </cell>
          <cell r="AN391" t="str">
            <v/>
          </cell>
          <cell r="AO391">
            <v>0</v>
          </cell>
          <cell r="AP391">
            <v>0</v>
          </cell>
          <cell r="AQ391">
            <v>0</v>
          </cell>
          <cell r="AR391">
            <v>0</v>
          </cell>
          <cell r="AS391" t="str">
            <v/>
          </cell>
          <cell r="AT391">
            <v>0</v>
          </cell>
          <cell r="AU391">
            <v>0</v>
          </cell>
          <cell r="AV391">
            <v>0</v>
          </cell>
          <cell r="AW391">
            <v>0</v>
          </cell>
          <cell r="AX391" t="str">
            <v>analyse</v>
          </cell>
          <cell r="AY391" t="str">
            <v/>
          </cell>
        </row>
        <row r="392">
          <cell r="AL392" t="str">
            <v/>
          </cell>
          <cell r="AM392" t="str">
            <v/>
          </cell>
          <cell r="AN392" t="str">
            <v/>
          </cell>
          <cell r="AO392" t="str">
            <v>soortStap1</v>
          </cell>
          <cell r="AP392" t="str">
            <v>soortStap2</v>
          </cell>
          <cell r="AQ392">
            <v>0</v>
          </cell>
          <cell r="AR392">
            <v>0</v>
          </cell>
          <cell r="AS392" t="str">
            <v/>
          </cell>
          <cell r="AT392" t="str">
            <v>soortStap1</v>
          </cell>
          <cell r="AU392" t="str">
            <v>soortStap2</v>
          </cell>
          <cell r="AV392">
            <v>0</v>
          </cell>
          <cell r="AW392">
            <v>0</v>
          </cell>
          <cell r="AX392" t="str">
            <v>analyse</v>
          </cell>
          <cell r="AY392" t="str">
            <v/>
          </cell>
        </row>
        <row r="393">
          <cell r="AL393" t="str">
            <v/>
          </cell>
          <cell r="AM393" t="str">
            <v/>
          </cell>
          <cell r="AN393" t="str">
            <v/>
          </cell>
          <cell r="AO393">
            <v>0</v>
          </cell>
          <cell r="AP393">
            <v>0</v>
          </cell>
          <cell r="AQ393">
            <v>0</v>
          </cell>
          <cell r="AR393">
            <v>0</v>
          </cell>
          <cell r="AS393" t="str">
            <v/>
          </cell>
          <cell r="AT393">
            <v>0</v>
          </cell>
          <cell r="AU393">
            <v>0</v>
          </cell>
          <cell r="AV393">
            <v>0</v>
          </cell>
          <cell r="AW393">
            <v>0</v>
          </cell>
          <cell r="AX393" t="str">
            <v>analyse</v>
          </cell>
          <cell r="AY393" t="str">
            <v/>
          </cell>
        </row>
        <row r="394">
          <cell r="AL394" t="str">
            <v/>
          </cell>
          <cell r="AM394" t="str">
            <v/>
          </cell>
          <cell r="AN394" t="str">
            <v/>
          </cell>
          <cell r="AO394" t="str">
            <v>soortStap</v>
          </cell>
          <cell r="AP394" t="str">
            <v>datumStap1</v>
          </cell>
          <cell r="AQ394" t="str">
            <v>datumStap2</v>
          </cell>
          <cell r="AR394">
            <v>0</v>
          </cell>
          <cell r="AS394" t="str">
            <v/>
          </cell>
          <cell r="AT394" t="str">
            <v>soortStap</v>
          </cell>
          <cell r="AU394" t="str">
            <v>datumStap1</v>
          </cell>
          <cell r="AV394" t="str">
            <v>datumStap2</v>
          </cell>
          <cell r="AW394">
            <v>0</v>
          </cell>
          <cell r="AX394" t="str">
            <v>analyse</v>
          </cell>
          <cell r="AY394" t="str">
            <v/>
          </cell>
        </row>
        <row r="395">
          <cell r="AL395" t="str">
            <v/>
          </cell>
          <cell r="AM395" t="str">
            <v/>
          </cell>
          <cell r="AN395" t="str">
            <v/>
          </cell>
          <cell r="AO395" t="str">
            <v>soortStap1</v>
          </cell>
          <cell r="AP395" t="str">
            <v>datumStap1</v>
          </cell>
          <cell r="AQ395" t="str">
            <v>soortStap2</v>
          </cell>
          <cell r="AR395" t="str">
            <v>datumStap2</v>
          </cell>
          <cell r="AS395" t="str">
            <v/>
          </cell>
          <cell r="AT395" t="str">
            <v>soortStap1</v>
          </cell>
          <cell r="AU395" t="str">
            <v>datumStap1</v>
          </cell>
          <cell r="AV395" t="str">
            <v>soortStap2</v>
          </cell>
          <cell r="AW395" t="str">
            <v>datumStap2</v>
          </cell>
          <cell r="AX395" t="str">
            <v>analyse</v>
          </cell>
          <cell r="AY395" t="str">
            <v/>
          </cell>
        </row>
        <row r="396">
          <cell r="AL396" t="str">
            <v/>
          </cell>
          <cell r="AM396" t="str">
            <v/>
          </cell>
          <cell r="AN396" t="str">
            <v/>
          </cell>
          <cell r="AO396" t="str">
            <v>soortStap1</v>
          </cell>
          <cell r="AP396" t="str">
            <v>datumStap1</v>
          </cell>
          <cell r="AQ396" t="str">
            <v>soortStap2</v>
          </cell>
          <cell r="AR396" t="str">
            <v>datumStap2</v>
          </cell>
          <cell r="AS396" t="str">
            <v/>
          </cell>
          <cell r="AT396" t="str">
            <v>soortStap1</v>
          </cell>
          <cell r="AU396" t="str">
            <v>datumStap1</v>
          </cell>
          <cell r="AV396" t="str">
            <v>soortStap2</v>
          </cell>
          <cell r="AW396" t="str">
            <v>datumStap2</v>
          </cell>
          <cell r="AX396" t="str">
            <v>analyse</v>
          </cell>
          <cell r="AY396" t="str">
            <v/>
          </cell>
        </row>
        <row r="397">
          <cell r="AL397" t="str">
            <v/>
          </cell>
          <cell r="AM397" t="str">
            <v/>
          </cell>
          <cell r="AN397" t="str">
            <v/>
          </cell>
          <cell r="AO397" t="str">
            <v>soortStap1</v>
          </cell>
          <cell r="AP397" t="str">
            <v>datumStap1</v>
          </cell>
          <cell r="AQ397" t="str">
            <v>soortStap2</v>
          </cell>
          <cell r="AR397" t="str">
            <v>datumStap2</v>
          </cell>
          <cell r="AS397" t="str">
            <v/>
          </cell>
          <cell r="AT397" t="str">
            <v>soortStap1</v>
          </cell>
          <cell r="AU397" t="str">
            <v>datumStap1</v>
          </cell>
          <cell r="AV397" t="str">
            <v>soortStap2</v>
          </cell>
          <cell r="AW397" t="str">
            <v>datumStap2</v>
          </cell>
          <cell r="AX397" t="str">
            <v>analyse</v>
          </cell>
          <cell r="AY397" t="str">
            <v/>
          </cell>
        </row>
        <row r="398">
          <cell r="AL398" t="str">
            <v/>
          </cell>
          <cell r="AM398" t="str">
            <v/>
          </cell>
          <cell r="AN398" t="str">
            <v/>
          </cell>
          <cell r="AO398" t="str">
            <v>soortStap</v>
          </cell>
          <cell r="AP398" t="str">
            <v>datumStap</v>
          </cell>
          <cell r="AQ398">
            <v>0</v>
          </cell>
          <cell r="AR398">
            <v>0</v>
          </cell>
          <cell r="AS398" t="str">
            <v/>
          </cell>
          <cell r="AT398" t="str">
            <v>soortStap</v>
          </cell>
          <cell r="AU398" t="str">
            <v>datumStap</v>
          </cell>
          <cell r="AV398">
            <v>0</v>
          </cell>
          <cell r="AW398">
            <v>0</v>
          </cell>
          <cell r="AX398" t="str">
            <v>analyse</v>
          </cell>
          <cell r="AY398" t="str">
            <v/>
          </cell>
        </row>
        <row r="399">
          <cell r="AL399" t="str">
            <v/>
          </cell>
          <cell r="AM399" t="str">
            <v/>
          </cell>
          <cell r="AN399" t="str">
            <v/>
          </cell>
          <cell r="AO399" t="str">
            <v>soortStap</v>
          </cell>
          <cell r="AP399" t="str">
            <v>datumStap</v>
          </cell>
          <cell r="AQ399">
            <v>0</v>
          </cell>
          <cell r="AR399">
            <v>0</v>
          </cell>
          <cell r="AS399" t="str">
            <v/>
          </cell>
          <cell r="AT399" t="str">
            <v>soortStap</v>
          </cell>
          <cell r="AU399" t="str">
            <v>datumStap</v>
          </cell>
          <cell r="AV399">
            <v>0</v>
          </cell>
          <cell r="AW399">
            <v>0</v>
          </cell>
          <cell r="AX399" t="str">
            <v>analyse</v>
          </cell>
          <cell r="AY399" t="str">
            <v/>
          </cell>
        </row>
        <row r="400">
          <cell r="AL400" t="str">
            <v/>
          </cell>
          <cell r="AM400" t="str">
            <v/>
          </cell>
          <cell r="AN400" t="str">
            <v/>
          </cell>
          <cell r="AO400" t="str">
            <v>soortStap</v>
          </cell>
          <cell r="AP400" t="str">
            <v>datumStap</v>
          </cell>
          <cell r="AQ400">
            <v>0</v>
          </cell>
          <cell r="AR400">
            <v>0</v>
          </cell>
          <cell r="AS400" t="str">
            <v/>
          </cell>
          <cell r="AT400" t="str">
            <v>soortStap</v>
          </cell>
          <cell r="AU400" t="str">
            <v>datumStap</v>
          </cell>
          <cell r="AV400">
            <v>0</v>
          </cell>
          <cell r="AW400">
            <v>0</v>
          </cell>
          <cell r="AX400" t="str">
            <v>analyse</v>
          </cell>
          <cell r="AY400" t="str">
            <v/>
          </cell>
        </row>
        <row r="401">
          <cell r="AL401" t="str">
            <v/>
          </cell>
          <cell r="AM401" t="str">
            <v/>
          </cell>
          <cell r="AN401" t="str">
            <v/>
          </cell>
          <cell r="AO401" t="str">
            <v>soortStap</v>
          </cell>
          <cell r="AP401" t="str">
            <v>datumStap</v>
          </cell>
          <cell r="AQ401">
            <v>0</v>
          </cell>
          <cell r="AR401">
            <v>0</v>
          </cell>
          <cell r="AS401" t="str">
            <v/>
          </cell>
          <cell r="AT401" t="str">
            <v>soortStap</v>
          </cell>
          <cell r="AU401" t="str">
            <v>datumStap</v>
          </cell>
          <cell r="AV401">
            <v>0</v>
          </cell>
          <cell r="AW401">
            <v>0</v>
          </cell>
          <cell r="AX401" t="str">
            <v>analyse</v>
          </cell>
          <cell r="AY401" t="str">
            <v/>
          </cell>
        </row>
        <row r="402">
          <cell r="AL402" t="str">
            <v/>
          </cell>
          <cell r="AM402" t="str">
            <v/>
          </cell>
          <cell r="AN402" t="str">
            <v/>
          </cell>
          <cell r="AO402" t="str">
            <v>soortStap</v>
          </cell>
          <cell r="AP402" t="str">
            <v>datumStap</v>
          </cell>
          <cell r="AQ402">
            <v>0</v>
          </cell>
          <cell r="AR402">
            <v>0</v>
          </cell>
          <cell r="AS402" t="str">
            <v/>
          </cell>
          <cell r="AT402" t="str">
            <v>soortStap</v>
          </cell>
          <cell r="AU402" t="str">
            <v>datumStap</v>
          </cell>
          <cell r="AV402">
            <v>0</v>
          </cell>
          <cell r="AW402">
            <v>0</v>
          </cell>
          <cell r="AX402" t="str">
            <v>analyse</v>
          </cell>
          <cell r="AY402" t="str">
            <v/>
          </cell>
        </row>
        <row r="403">
          <cell r="AL403" t="str">
            <v/>
          </cell>
          <cell r="AM403" t="str">
            <v/>
          </cell>
          <cell r="AN403" t="str">
            <v/>
          </cell>
          <cell r="AO403" t="str">
            <v>soortStap2</v>
          </cell>
          <cell r="AP403" t="str">
            <v>soortStap1</v>
          </cell>
          <cell r="AQ403">
            <v>0</v>
          </cell>
          <cell r="AR403">
            <v>0</v>
          </cell>
          <cell r="AS403" t="str">
            <v/>
          </cell>
          <cell r="AT403" t="str">
            <v>soortStap2</v>
          </cell>
          <cell r="AU403" t="str">
            <v>soortStap1</v>
          </cell>
          <cell r="AV403">
            <v>0</v>
          </cell>
          <cell r="AW403">
            <v>0</v>
          </cell>
          <cell r="AX403" t="str">
            <v>analyse</v>
          </cell>
          <cell r="AY403" t="str">
            <v/>
          </cell>
        </row>
        <row r="404">
          <cell r="AL404" t="str">
            <v/>
          </cell>
          <cell r="AM404" t="str">
            <v/>
          </cell>
          <cell r="AN404" t="str">
            <v/>
          </cell>
          <cell r="AO404">
            <v>0</v>
          </cell>
          <cell r="AP404">
            <v>0</v>
          </cell>
          <cell r="AQ404">
            <v>0</v>
          </cell>
          <cell r="AR404">
            <v>0</v>
          </cell>
          <cell r="AS404" t="str">
            <v/>
          </cell>
          <cell r="AT404">
            <v>0</v>
          </cell>
          <cell r="AU404">
            <v>0</v>
          </cell>
          <cell r="AV404">
            <v>0</v>
          </cell>
          <cell r="AW404">
            <v>0</v>
          </cell>
          <cell r="AX404" t="str">
            <v>analyse</v>
          </cell>
          <cell r="AY404" t="str">
            <v/>
          </cell>
        </row>
        <row r="405">
          <cell r="AL405" t="str">
            <v/>
          </cell>
          <cell r="AM405" t="str">
            <v/>
          </cell>
          <cell r="AN405" t="str">
            <v/>
          </cell>
          <cell r="AO405">
            <v>0</v>
          </cell>
          <cell r="AP405">
            <v>0</v>
          </cell>
          <cell r="AQ405">
            <v>0</v>
          </cell>
          <cell r="AR405">
            <v>0</v>
          </cell>
          <cell r="AS405" t="str">
            <v/>
          </cell>
          <cell r="AT405">
            <v>0</v>
          </cell>
          <cell r="AU405">
            <v>0</v>
          </cell>
          <cell r="AV405">
            <v>0</v>
          </cell>
          <cell r="AW405">
            <v>0</v>
          </cell>
          <cell r="AX405" t="str">
            <v>analyse</v>
          </cell>
          <cell r="AY405" t="str">
            <v/>
          </cell>
        </row>
        <row r="406">
          <cell r="AL406" t="str">
            <v/>
          </cell>
          <cell r="AM406" t="str">
            <v/>
          </cell>
          <cell r="AN406" t="str">
            <v/>
          </cell>
          <cell r="AO406">
            <v>0</v>
          </cell>
          <cell r="AP406">
            <v>0</v>
          </cell>
          <cell r="AQ406">
            <v>0</v>
          </cell>
          <cell r="AR406">
            <v>0</v>
          </cell>
          <cell r="AS406" t="str">
            <v/>
          </cell>
          <cell r="AT406">
            <v>0</v>
          </cell>
          <cell r="AU406">
            <v>0</v>
          </cell>
          <cell r="AV406">
            <v>0</v>
          </cell>
          <cell r="AW406">
            <v>0</v>
          </cell>
          <cell r="AX406" t="str">
            <v>analyse</v>
          </cell>
          <cell r="AY406" t="str">
            <v/>
          </cell>
        </row>
        <row r="407">
          <cell r="AL407" t="str">
            <v/>
          </cell>
          <cell r="AM407" t="str">
            <v/>
          </cell>
          <cell r="AN407" t="str">
            <v/>
          </cell>
          <cell r="AO407">
            <v>0</v>
          </cell>
          <cell r="AP407">
            <v>0</v>
          </cell>
          <cell r="AQ407">
            <v>0</v>
          </cell>
          <cell r="AR407">
            <v>0</v>
          </cell>
          <cell r="AS407" t="str">
            <v/>
          </cell>
          <cell r="AT407">
            <v>0</v>
          </cell>
          <cell r="AU407">
            <v>0</v>
          </cell>
          <cell r="AV407">
            <v>0</v>
          </cell>
          <cell r="AW407">
            <v>0</v>
          </cell>
          <cell r="AX407" t="str">
            <v>analyse</v>
          </cell>
          <cell r="AY407" t="str">
            <v/>
          </cell>
        </row>
        <row r="408">
          <cell r="AL408" t="str">
            <v/>
          </cell>
          <cell r="AM408" t="str">
            <v/>
          </cell>
          <cell r="AN408" t="str">
            <v/>
          </cell>
          <cell r="AO408" t="str">
            <v>Work-ID</v>
          </cell>
          <cell r="AP408" t="str">
            <v>soortWork</v>
          </cell>
          <cell r="AQ408">
            <v>0</v>
          </cell>
          <cell r="AR408">
            <v>0</v>
          </cell>
          <cell r="AS408" t="str">
            <v/>
          </cell>
          <cell r="AT408" t="str">
            <v>Work-ID</v>
          </cell>
          <cell r="AU408" t="str">
            <v>soortWork</v>
          </cell>
          <cell r="AV408">
            <v>0</v>
          </cell>
          <cell r="AW408">
            <v>0</v>
          </cell>
          <cell r="AX408" t="str">
            <v>analyse</v>
          </cell>
          <cell r="AY408" t="str">
            <v/>
          </cell>
        </row>
        <row r="409">
          <cell r="AL409" t="str">
            <v/>
          </cell>
          <cell r="AM409" t="str">
            <v/>
          </cell>
          <cell r="AN409" t="str">
            <v/>
          </cell>
          <cell r="AO409" t="str">
            <v>Work-ID</v>
          </cell>
          <cell r="AP409" t="str">
            <v>soortWork</v>
          </cell>
          <cell r="AQ409">
            <v>0</v>
          </cell>
          <cell r="AR409">
            <v>0</v>
          </cell>
          <cell r="AS409" t="str">
            <v/>
          </cell>
          <cell r="AT409" t="str">
            <v>Work-ID</v>
          </cell>
          <cell r="AU409" t="str">
            <v>soortWork</v>
          </cell>
          <cell r="AV409">
            <v>0</v>
          </cell>
          <cell r="AW409">
            <v>0</v>
          </cell>
          <cell r="AX409" t="str">
            <v>analyse</v>
          </cell>
          <cell r="AY409" t="str">
            <v/>
          </cell>
        </row>
        <row r="410">
          <cell r="AL410" t="str">
            <v/>
          </cell>
          <cell r="AM410" t="str">
            <v/>
          </cell>
          <cell r="AN410" t="str">
            <v/>
          </cell>
          <cell r="AO410" t="str">
            <v>soortWork</v>
          </cell>
          <cell r="AP410">
            <v>0</v>
          </cell>
          <cell r="AQ410">
            <v>0</v>
          </cell>
          <cell r="AR410">
            <v>0</v>
          </cell>
          <cell r="AS410" t="str">
            <v/>
          </cell>
          <cell r="AT410" t="str">
            <v>soortWork</v>
          </cell>
          <cell r="AU410">
            <v>0</v>
          </cell>
          <cell r="AV410">
            <v>0</v>
          </cell>
          <cell r="AW410">
            <v>0</v>
          </cell>
          <cell r="AX410" t="str">
            <v>analyse</v>
          </cell>
          <cell r="AY410" t="str">
            <v/>
          </cell>
        </row>
        <row r="411">
          <cell r="AL411" t="str">
            <v/>
          </cell>
          <cell r="AM411" t="str">
            <v/>
          </cell>
          <cell r="AN411" t="str">
            <v/>
          </cell>
          <cell r="AO411">
            <v>0</v>
          </cell>
          <cell r="AP411">
            <v>0</v>
          </cell>
          <cell r="AQ411">
            <v>0</v>
          </cell>
          <cell r="AR411">
            <v>0</v>
          </cell>
          <cell r="AS411" t="str">
            <v/>
          </cell>
          <cell r="AT411">
            <v>0</v>
          </cell>
          <cell r="AU411">
            <v>0</v>
          </cell>
          <cell r="AV411">
            <v>0</v>
          </cell>
          <cell r="AW411">
            <v>0</v>
          </cell>
          <cell r="AX411" t="str">
            <v>analyse</v>
          </cell>
          <cell r="AY411" t="str">
            <v/>
          </cell>
        </row>
        <row r="412">
          <cell r="AL412" t="str">
            <v/>
          </cell>
          <cell r="AM412" t="str">
            <v/>
          </cell>
          <cell r="AN412" t="str">
            <v/>
          </cell>
          <cell r="AO412">
            <v>0</v>
          </cell>
          <cell r="AP412">
            <v>0</v>
          </cell>
          <cell r="AQ412">
            <v>0</v>
          </cell>
          <cell r="AR412">
            <v>0</v>
          </cell>
          <cell r="AS412" t="str">
            <v/>
          </cell>
          <cell r="AT412">
            <v>0</v>
          </cell>
          <cell r="AU412">
            <v>0</v>
          </cell>
          <cell r="AV412">
            <v>0</v>
          </cell>
          <cell r="AW412">
            <v>0</v>
          </cell>
          <cell r="AX412" t="str">
            <v>analyse</v>
          </cell>
          <cell r="AY412" t="str">
            <v/>
          </cell>
        </row>
        <row r="413">
          <cell r="AL413" t="str">
            <v/>
          </cell>
          <cell r="AM413" t="str">
            <v/>
          </cell>
          <cell r="AN413" t="str">
            <v/>
          </cell>
          <cell r="AO413">
            <v>0</v>
          </cell>
          <cell r="AP413">
            <v>0</v>
          </cell>
          <cell r="AQ413">
            <v>0</v>
          </cell>
          <cell r="AR413">
            <v>0</v>
          </cell>
          <cell r="AS413" t="str">
            <v/>
          </cell>
          <cell r="AT413">
            <v>0</v>
          </cell>
          <cell r="AU413">
            <v>0</v>
          </cell>
          <cell r="AV413">
            <v>0</v>
          </cell>
          <cell r="AW413">
            <v>0</v>
          </cell>
          <cell r="AX413" t="str">
            <v>analyse</v>
          </cell>
          <cell r="AY413" t="str">
            <v/>
          </cell>
        </row>
        <row r="414">
          <cell r="AL414" t="str">
            <v/>
          </cell>
          <cell r="AM414" t="str">
            <v/>
          </cell>
          <cell r="AN414" t="str">
            <v/>
          </cell>
          <cell r="AO414">
            <v>0</v>
          </cell>
          <cell r="AP414">
            <v>0</v>
          </cell>
          <cell r="AQ414">
            <v>0</v>
          </cell>
          <cell r="AR414">
            <v>0</v>
          </cell>
          <cell r="AS414" t="str">
            <v/>
          </cell>
          <cell r="AT414">
            <v>0</v>
          </cell>
          <cell r="AU414">
            <v>0</v>
          </cell>
          <cell r="AV414">
            <v>0</v>
          </cell>
          <cell r="AW414">
            <v>0</v>
          </cell>
          <cell r="AX414" t="str">
            <v>analyse</v>
          </cell>
          <cell r="AY414" t="str">
            <v/>
          </cell>
        </row>
        <row r="415">
          <cell r="AL415" t="str">
            <v/>
          </cell>
          <cell r="AM415" t="str">
            <v/>
          </cell>
          <cell r="AN415" t="str">
            <v/>
          </cell>
          <cell r="AO415">
            <v>0</v>
          </cell>
          <cell r="AP415">
            <v>0</v>
          </cell>
          <cell r="AQ415">
            <v>0</v>
          </cell>
          <cell r="AR415">
            <v>0</v>
          </cell>
          <cell r="AS415" t="str">
            <v/>
          </cell>
          <cell r="AT415">
            <v>0</v>
          </cell>
          <cell r="AU415">
            <v>0</v>
          </cell>
          <cell r="AV415">
            <v>0</v>
          </cell>
          <cell r="AW415">
            <v>0</v>
          </cell>
          <cell r="AX415" t="str">
            <v>analyse</v>
          </cell>
          <cell r="AY415" t="str">
            <v/>
          </cell>
        </row>
        <row r="416">
          <cell r="AL416" t="str">
            <v/>
          </cell>
          <cell r="AM416" t="str">
            <v/>
          </cell>
          <cell r="AN416" t="str">
            <v/>
          </cell>
          <cell r="AO416">
            <v>0</v>
          </cell>
          <cell r="AP416">
            <v>0</v>
          </cell>
          <cell r="AQ416">
            <v>0</v>
          </cell>
          <cell r="AR416">
            <v>0</v>
          </cell>
          <cell r="AS416" t="str">
            <v/>
          </cell>
          <cell r="AT416">
            <v>0</v>
          </cell>
          <cell r="AU416">
            <v>0</v>
          </cell>
          <cell r="AV416">
            <v>0</v>
          </cell>
          <cell r="AW416">
            <v>0</v>
          </cell>
          <cell r="AX416" t="str">
            <v>analyse</v>
          </cell>
          <cell r="AY416" t="str">
            <v/>
          </cell>
        </row>
        <row r="417">
          <cell r="AL417" t="str">
            <v/>
          </cell>
          <cell r="AM417" t="str">
            <v/>
          </cell>
          <cell r="AN417" t="str">
            <v/>
          </cell>
          <cell r="AO417">
            <v>0</v>
          </cell>
          <cell r="AP417">
            <v>0</v>
          </cell>
          <cell r="AQ417">
            <v>0</v>
          </cell>
          <cell r="AR417">
            <v>0</v>
          </cell>
          <cell r="AS417" t="str">
            <v/>
          </cell>
          <cell r="AT417">
            <v>0</v>
          </cell>
          <cell r="AU417">
            <v>0</v>
          </cell>
          <cell r="AV417">
            <v>0</v>
          </cell>
          <cell r="AW417">
            <v>0</v>
          </cell>
          <cell r="AX417" t="str">
            <v>analyse</v>
          </cell>
          <cell r="AY417" t="str">
            <v/>
          </cell>
        </row>
        <row r="418">
          <cell r="AL418" t="str">
            <v/>
          </cell>
          <cell r="AM418" t="str">
            <v/>
          </cell>
          <cell r="AN418" t="str">
            <v/>
          </cell>
          <cell r="AO418">
            <v>0</v>
          </cell>
          <cell r="AP418">
            <v>0</v>
          </cell>
          <cell r="AQ418">
            <v>0</v>
          </cell>
          <cell r="AR418">
            <v>0</v>
          </cell>
          <cell r="AS418" t="str">
            <v/>
          </cell>
          <cell r="AT418">
            <v>0</v>
          </cell>
          <cell r="AU418">
            <v>0</v>
          </cell>
          <cell r="AV418">
            <v>0</v>
          </cell>
          <cell r="AW418">
            <v>0</v>
          </cell>
          <cell r="AX418" t="str">
            <v>analyse</v>
          </cell>
          <cell r="AY418" t="str">
            <v/>
          </cell>
        </row>
        <row r="419">
          <cell r="AL419" t="str">
            <v/>
          </cell>
          <cell r="AM419" t="str">
            <v/>
          </cell>
          <cell r="AN419" t="str">
            <v/>
          </cell>
          <cell r="AO419" t="str">
            <v>Work-ID</v>
          </cell>
          <cell r="AP419" t="str">
            <v>soortWork</v>
          </cell>
          <cell r="AQ419">
            <v>0</v>
          </cell>
          <cell r="AR419">
            <v>0</v>
          </cell>
          <cell r="AS419" t="str">
            <v/>
          </cell>
          <cell r="AT419" t="str">
            <v>Work-ID</v>
          </cell>
          <cell r="AU419" t="str">
            <v>soortWork</v>
          </cell>
          <cell r="AV419">
            <v>0</v>
          </cell>
          <cell r="AW419">
            <v>0</v>
          </cell>
          <cell r="AX419" t="str">
            <v>analyse</v>
          </cell>
          <cell r="AY419" t="str">
            <v/>
          </cell>
        </row>
        <row r="420">
          <cell r="AL420" t="str">
            <v/>
          </cell>
          <cell r="AM420" t="str">
            <v/>
          </cell>
          <cell r="AN420" t="str">
            <v/>
          </cell>
          <cell r="AO420">
            <v>0</v>
          </cell>
          <cell r="AP420">
            <v>0</v>
          </cell>
          <cell r="AQ420">
            <v>0</v>
          </cell>
          <cell r="AR420">
            <v>0</v>
          </cell>
          <cell r="AS420" t="str">
            <v/>
          </cell>
          <cell r="AT420">
            <v>0</v>
          </cell>
          <cell r="AU420">
            <v>0</v>
          </cell>
          <cell r="AV420">
            <v>0</v>
          </cell>
          <cell r="AW420">
            <v>0</v>
          </cell>
          <cell r="AX420" t="str">
            <v>analyse</v>
          </cell>
          <cell r="AY420" t="str">
            <v/>
          </cell>
        </row>
        <row r="421">
          <cell r="AL421" t="str">
            <v/>
          </cell>
          <cell r="AM421" t="str">
            <v/>
          </cell>
          <cell r="AN421" t="str">
            <v/>
          </cell>
          <cell r="AO421">
            <v>0</v>
          </cell>
          <cell r="AP421">
            <v>0</v>
          </cell>
          <cell r="AQ421">
            <v>0</v>
          </cell>
          <cell r="AR421">
            <v>0</v>
          </cell>
          <cell r="AS421" t="str">
            <v/>
          </cell>
          <cell r="AT421">
            <v>0</v>
          </cell>
          <cell r="AU421">
            <v>0</v>
          </cell>
          <cell r="AV421">
            <v>0</v>
          </cell>
          <cell r="AW421">
            <v>0</v>
          </cell>
          <cell r="AX421" t="str">
            <v>analyse</v>
          </cell>
          <cell r="AY421" t="str">
            <v/>
          </cell>
        </row>
        <row r="422">
          <cell r="AL422" t="str">
            <v/>
          </cell>
          <cell r="AM422" t="str">
            <v/>
          </cell>
          <cell r="AN422" t="str">
            <v/>
          </cell>
          <cell r="AO422">
            <v>0</v>
          </cell>
          <cell r="AP422">
            <v>0</v>
          </cell>
          <cell r="AQ422">
            <v>0</v>
          </cell>
          <cell r="AR422">
            <v>0</v>
          </cell>
          <cell r="AS422" t="str">
            <v/>
          </cell>
          <cell r="AT422">
            <v>0</v>
          </cell>
          <cell r="AU422">
            <v>0</v>
          </cell>
          <cell r="AV422">
            <v>0</v>
          </cell>
          <cell r="AW422">
            <v>0</v>
          </cell>
          <cell r="AX422" t="str">
            <v>analyse</v>
          </cell>
          <cell r="AY422" t="str">
            <v/>
          </cell>
        </row>
        <row r="423">
          <cell r="AL423" t="str">
            <v/>
          </cell>
          <cell r="AM423" t="str">
            <v/>
          </cell>
          <cell r="AN423" t="str">
            <v/>
          </cell>
          <cell r="AO423">
            <v>0</v>
          </cell>
          <cell r="AP423">
            <v>0</v>
          </cell>
          <cell r="AQ423">
            <v>0</v>
          </cell>
          <cell r="AR423">
            <v>0</v>
          </cell>
          <cell r="AS423" t="str">
            <v/>
          </cell>
          <cell r="AT423">
            <v>0</v>
          </cell>
          <cell r="AU423">
            <v>0</v>
          </cell>
          <cell r="AV423">
            <v>0</v>
          </cell>
          <cell r="AW423">
            <v>0</v>
          </cell>
          <cell r="AX423" t="str">
            <v>analyse</v>
          </cell>
          <cell r="AY423" t="str">
            <v/>
          </cell>
        </row>
        <row r="424">
          <cell r="AL424" t="str">
            <v/>
          </cell>
          <cell r="AM424" t="str">
            <v/>
          </cell>
          <cell r="AN424" t="str">
            <v/>
          </cell>
          <cell r="AO424">
            <v>0</v>
          </cell>
          <cell r="AP424">
            <v>0</v>
          </cell>
          <cell r="AQ424">
            <v>0</v>
          </cell>
          <cell r="AR424">
            <v>0</v>
          </cell>
          <cell r="AS424" t="str">
            <v/>
          </cell>
          <cell r="AT424">
            <v>0</v>
          </cell>
          <cell r="AU424">
            <v>0</v>
          </cell>
          <cell r="AV424">
            <v>0</v>
          </cell>
          <cell r="AW424">
            <v>0</v>
          </cell>
          <cell r="AX424" t="str">
            <v>analyse</v>
          </cell>
          <cell r="AY424" t="str">
            <v/>
          </cell>
        </row>
        <row r="425">
          <cell r="AL425" t="str">
            <v/>
          </cell>
          <cell r="AM425" t="str">
            <v/>
          </cell>
          <cell r="AN425" t="str">
            <v/>
          </cell>
          <cell r="AO425">
            <v>0</v>
          </cell>
          <cell r="AP425">
            <v>0</v>
          </cell>
          <cell r="AQ425">
            <v>0</v>
          </cell>
          <cell r="AR425">
            <v>0</v>
          </cell>
          <cell r="AS425" t="str">
            <v/>
          </cell>
          <cell r="AT425">
            <v>0</v>
          </cell>
          <cell r="AU425">
            <v>0</v>
          </cell>
          <cell r="AV425">
            <v>0</v>
          </cell>
          <cell r="AW425">
            <v>0</v>
          </cell>
          <cell r="AX425" t="str">
            <v>analyse</v>
          </cell>
          <cell r="AY425" t="str">
            <v/>
          </cell>
        </row>
        <row r="426">
          <cell r="AL426" t="str">
            <v/>
          </cell>
          <cell r="AM426" t="str">
            <v/>
          </cell>
          <cell r="AN426" t="str">
            <v/>
          </cell>
          <cell r="AO426">
            <v>0</v>
          </cell>
          <cell r="AP426">
            <v>0</v>
          </cell>
          <cell r="AQ426">
            <v>0</v>
          </cell>
          <cell r="AR426">
            <v>0</v>
          </cell>
          <cell r="AS426" t="str">
            <v/>
          </cell>
          <cell r="AT426">
            <v>0</v>
          </cell>
          <cell r="AU426">
            <v>0</v>
          </cell>
          <cell r="AV426">
            <v>0</v>
          </cell>
          <cell r="AW426">
            <v>0</v>
          </cell>
          <cell r="AX426" t="str">
            <v>analyse</v>
          </cell>
          <cell r="AY426" t="str">
            <v/>
          </cell>
        </row>
        <row r="427">
          <cell r="AL427" t="str">
            <v/>
          </cell>
          <cell r="AM427" t="str">
            <v/>
          </cell>
          <cell r="AN427" t="str">
            <v/>
          </cell>
          <cell r="AO427">
            <v>0</v>
          </cell>
          <cell r="AP427">
            <v>0</v>
          </cell>
          <cell r="AQ427">
            <v>0</v>
          </cell>
          <cell r="AR427">
            <v>0</v>
          </cell>
          <cell r="AS427" t="str">
            <v/>
          </cell>
          <cell r="AT427">
            <v>0</v>
          </cell>
          <cell r="AU427">
            <v>0</v>
          </cell>
          <cell r="AV427">
            <v>0</v>
          </cell>
          <cell r="AW427">
            <v>0</v>
          </cell>
          <cell r="AX427" t="str">
            <v>analyse</v>
          </cell>
          <cell r="AY427" t="str">
            <v/>
          </cell>
        </row>
        <row r="428">
          <cell r="AL428" t="str">
            <v/>
          </cell>
          <cell r="AM428" t="str">
            <v/>
          </cell>
          <cell r="AN428" t="str">
            <v/>
          </cell>
          <cell r="AO428">
            <v>0</v>
          </cell>
          <cell r="AP428">
            <v>0</v>
          </cell>
          <cell r="AQ428">
            <v>0</v>
          </cell>
          <cell r="AR428">
            <v>0</v>
          </cell>
          <cell r="AS428" t="str">
            <v/>
          </cell>
          <cell r="AT428">
            <v>0</v>
          </cell>
          <cell r="AU428">
            <v>0</v>
          </cell>
          <cell r="AV428">
            <v>0</v>
          </cell>
          <cell r="AW428">
            <v>0</v>
          </cell>
          <cell r="AX428" t="str">
            <v>analyse</v>
          </cell>
          <cell r="AY428" t="str">
            <v/>
          </cell>
        </row>
        <row r="429">
          <cell r="AL429" t="str">
            <v/>
          </cell>
          <cell r="AM429" t="str">
            <v/>
          </cell>
          <cell r="AN429" t="str">
            <v/>
          </cell>
          <cell r="AO429">
            <v>0</v>
          </cell>
          <cell r="AP429">
            <v>0</v>
          </cell>
          <cell r="AQ429">
            <v>0</v>
          </cell>
          <cell r="AR429">
            <v>0</v>
          </cell>
          <cell r="AS429" t="str">
            <v/>
          </cell>
          <cell r="AT429">
            <v>0</v>
          </cell>
          <cell r="AU429">
            <v>0</v>
          </cell>
          <cell r="AV429">
            <v>0</v>
          </cell>
          <cell r="AW429">
            <v>0</v>
          </cell>
          <cell r="AX429" t="str">
            <v>analyse</v>
          </cell>
          <cell r="AY429" t="str">
            <v/>
          </cell>
        </row>
        <row r="430">
          <cell r="AL430" t="str">
            <v/>
          </cell>
          <cell r="AM430" t="str">
            <v/>
          </cell>
          <cell r="AN430" t="str">
            <v/>
          </cell>
          <cell r="AO430">
            <v>0</v>
          </cell>
          <cell r="AP430">
            <v>0</v>
          </cell>
          <cell r="AQ430">
            <v>0</v>
          </cell>
          <cell r="AR430">
            <v>0</v>
          </cell>
          <cell r="AS430" t="str">
            <v/>
          </cell>
          <cell r="AT430">
            <v>0</v>
          </cell>
          <cell r="AU430">
            <v>0</v>
          </cell>
          <cell r="AV430">
            <v>0</v>
          </cell>
          <cell r="AW430">
            <v>0</v>
          </cell>
          <cell r="AX430" t="str">
            <v>analyse</v>
          </cell>
          <cell r="AY430" t="str">
            <v/>
          </cell>
        </row>
        <row r="431">
          <cell r="AL431" t="str">
            <v/>
          </cell>
          <cell r="AM431" t="str">
            <v/>
          </cell>
          <cell r="AN431" t="str">
            <v/>
          </cell>
          <cell r="AO431" t="str">
            <v>Work-ID</v>
          </cell>
          <cell r="AP431" t="str">
            <v>soortWork</v>
          </cell>
          <cell r="AQ431">
            <v>0</v>
          </cell>
          <cell r="AR431">
            <v>0</v>
          </cell>
          <cell r="AS431" t="str">
            <v/>
          </cell>
          <cell r="AT431" t="str">
            <v>Work-ID</v>
          </cell>
          <cell r="AU431" t="str">
            <v>soortWork</v>
          </cell>
          <cell r="AV431">
            <v>0</v>
          </cell>
          <cell r="AW431">
            <v>0</v>
          </cell>
          <cell r="AX431" t="str">
            <v>analyse</v>
          </cell>
          <cell r="AY431" t="str">
            <v/>
          </cell>
        </row>
        <row r="432">
          <cell r="AL432" t="str">
            <v/>
          </cell>
          <cell r="AM432" t="str">
            <v/>
          </cell>
          <cell r="AN432" t="str">
            <v/>
          </cell>
          <cell r="AO432">
            <v>0</v>
          </cell>
          <cell r="AP432">
            <v>0</v>
          </cell>
          <cell r="AQ432">
            <v>0</v>
          </cell>
          <cell r="AR432">
            <v>0</v>
          </cell>
          <cell r="AS432" t="str">
            <v/>
          </cell>
          <cell r="AT432">
            <v>0</v>
          </cell>
          <cell r="AU432">
            <v>0</v>
          </cell>
          <cell r="AV432">
            <v>0</v>
          </cell>
          <cell r="AW432">
            <v>0</v>
          </cell>
          <cell r="AX432" t="str">
            <v>analyse</v>
          </cell>
          <cell r="AY432" t="str">
            <v/>
          </cell>
        </row>
        <row r="433">
          <cell r="AL433" t="str">
            <v/>
          </cell>
          <cell r="AM433" t="str">
            <v/>
          </cell>
          <cell r="AN433" t="str">
            <v/>
          </cell>
          <cell r="AO433">
            <v>0</v>
          </cell>
          <cell r="AP433">
            <v>0</v>
          </cell>
          <cell r="AQ433">
            <v>0</v>
          </cell>
          <cell r="AR433">
            <v>0</v>
          </cell>
          <cell r="AS433" t="str">
            <v/>
          </cell>
          <cell r="AT433">
            <v>0</v>
          </cell>
          <cell r="AU433">
            <v>0</v>
          </cell>
          <cell r="AV433">
            <v>0</v>
          </cell>
          <cell r="AW433">
            <v>0</v>
          </cell>
          <cell r="AX433" t="str">
            <v>analyse</v>
          </cell>
          <cell r="AY433" t="str">
            <v/>
          </cell>
        </row>
        <row r="434">
          <cell r="AL434" t="str">
            <v/>
          </cell>
          <cell r="AM434" t="str">
            <v/>
          </cell>
          <cell r="AN434" t="str">
            <v/>
          </cell>
          <cell r="AO434">
            <v>0</v>
          </cell>
          <cell r="AP434">
            <v>0</v>
          </cell>
          <cell r="AQ434">
            <v>0</v>
          </cell>
          <cell r="AR434">
            <v>0</v>
          </cell>
          <cell r="AS434" t="str">
            <v/>
          </cell>
          <cell r="AT434">
            <v>0</v>
          </cell>
          <cell r="AU434">
            <v>0</v>
          </cell>
          <cell r="AV434">
            <v>0</v>
          </cell>
          <cell r="AW434">
            <v>0</v>
          </cell>
          <cell r="AX434" t="str">
            <v>analyse</v>
          </cell>
          <cell r="AY434" t="str">
            <v/>
          </cell>
        </row>
        <row r="435">
          <cell r="AL435" t="str">
            <v/>
          </cell>
          <cell r="AM435" t="str">
            <v/>
          </cell>
          <cell r="AN435" t="str">
            <v/>
          </cell>
          <cell r="AO435" t="str">
            <v>soortWork</v>
          </cell>
          <cell r="AP435">
            <v>0</v>
          </cell>
          <cell r="AQ435">
            <v>0</v>
          </cell>
          <cell r="AR435">
            <v>0</v>
          </cell>
          <cell r="AS435" t="str">
            <v/>
          </cell>
          <cell r="AT435" t="str">
            <v>soortWork</v>
          </cell>
          <cell r="AU435">
            <v>0</v>
          </cell>
          <cell r="AV435">
            <v>0</v>
          </cell>
          <cell r="AW435">
            <v>0</v>
          </cell>
          <cell r="AX435" t="str">
            <v>analyse</v>
          </cell>
          <cell r="AY435" t="str">
            <v/>
          </cell>
        </row>
        <row r="436">
          <cell r="AL436" t="str">
            <v/>
          </cell>
          <cell r="AM436" t="str">
            <v/>
          </cell>
          <cell r="AN436" t="str">
            <v/>
          </cell>
          <cell r="AO436" t="str">
            <v>Work-ID</v>
          </cell>
          <cell r="AP436">
            <v>0</v>
          </cell>
          <cell r="AQ436">
            <v>0</v>
          </cell>
          <cell r="AR436">
            <v>0</v>
          </cell>
          <cell r="AS436" t="str">
            <v/>
          </cell>
          <cell r="AT436" t="str">
            <v>Work-ID</v>
          </cell>
          <cell r="AU436">
            <v>0</v>
          </cell>
          <cell r="AV436">
            <v>0</v>
          </cell>
          <cell r="AW436">
            <v>0</v>
          </cell>
          <cell r="AX436" t="str">
            <v>analyse</v>
          </cell>
          <cell r="AY436" t="str">
            <v/>
          </cell>
        </row>
        <row r="437">
          <cell r="AL437" t="str">
            <v/>
          </cell>
          <cell r="AM437" t="str">
            <v/>
          </cell>
          <cell r="AN437" t="str">
            <v/>
          </cell>
          <cell r="AO437">
            <v>0</v>
          </cell>
          <cell r="AP437">
            <v>0</v>
          </cell>
          <cell r="AQ437">
            <v>0</v>
          </cell>
          <cell r="AR437">
            <v>0</v>
          </cell>
          <cell r="AS437" t="str">
            <v/>
          </cell>
          <cell r="AT437">
            <v>0</v>
          </cell>
          <cell r="AU437">
            <v>0</v>
          </cell>
          <cell r="AV437">
            <v>0</v>
          </cell>
          <cell r="AW437">
            <v>0</v>
          </cell>
          <cell r="AX437" t="str">
            <v>analyse</v>
          </cell>
          <cell r="AY437" t="str">
            <v/>
          </cell>
        </row>
        <row r="438">
          <cell r="AL438" t="str">
            <v/>
          </cell>
          <cell r="AM438" t="str">
            <v/>
          </cell>
          <cell r="AN438" t="str">
            <v/>
          </cell>
          <cell r="AO438">
            <v>0</v>
          </cell>
          <cell r="AP438">
            <v>0</v>
          </cell>
          <cell r="AQ438">
            <v>0</v>
          </cell>
          <cell r="AR438">
            <v>0</v>
          </cell>
          <cell r="AS438" t="str">
            <v/>
          </cell>
          <cell r="AT438">
            <v>0</v>
          </cell>
          <cell r="AU438">
            <v>0</v>
          </cell>
          <cell r="AV438">
            <v>0</v>
          </cell>
          <cell r="AW438">
            <v>0</v>
          </cell>
          <cell r="AX438" t="str">
            <v>analyse</v>
          </cell>
          <cell r="AY438" t="str">
            <v/>
          </cell>
        </row>
        <row r="439">
          <cell r="AL439" t="str">
            <v/>
          </cell>
          <cell r="AM439" t="str">
            <v/>
          </cell>
          <cell r="AN439" t="str">
            <v/>
          </cell>
          <cell r="AO439" t="str">
            <v>Work-id</v>
          </cell>
          <cell r="AP439">
            <v>0</v>
          </cell>
          <cell r="AQ439">
            <v>0</v>
          </cell>
          <cell r="AR439">
            <v>0</v>
          </cell>
          <cell r="AS439" t="str">
            <v/>
          </cell>
          <cell r="AT439" t="str">
            <v>Work-id</v>
          </cell>
          <cell r="AU439">
            <v>0</v>
          </cell>
          <cell r="AV439">
            <v>0</v>
          </cell>
          <cell r="AW439">
            <v>0</v>
          </cell>
          <cell r="AX439" t="str">
            <v>analyse</v>
          </cell>
          <cell r="AY439" t="str">
            <v/>
          </cell>
        </row>
        <row r="440">
          <cell r="AL440" t="str">
            <v/>
          </cell>
          <cell r="AM440" t="str">
            <v/>
          </cell>
          <cell r="AN440" t="str">
            <v/>
          </cell>
          <cell r="AO440">
            <v>0</v>
          </cell>
          <cell r="AP440">
            <v>0</v>
          </cell>
          <cell r="AQ440">
            <v>0</v>
          </cell>
          <cell r="AR440">
            <v>0</v>
          </cell>
          <cell r="AS440" t="str">
            <v/>
          </cell>
          <cell r="AT440">
            <v>0</v>
          </cell>
          <cell r="AU440">
            <v>0</v>
          </cell>
          <cell r="AV440">
            <v>0</v>
          </cell>
          <cell r="AW440">
            <v>0</v>
          </cell>
          <cell r="AX440" t="str">
            <v>analyse</v>
          </cell>
          <cell r="AY440" t="str">
            <v/>
          </cell>
        </row>
        <row r="441">
          <cell r="AL441" t="str">
            <v>STOP3000</v>
          </cell>
          <cell r="AM441" t="str">
            <v>Als er één locatie is in een GIO waar een waarde groepID is ingevuld MOET de groepID bij alle locaties zijn ingevuld.</v>
          </cell>
          <cell r="AN441" t="str">
            <v>Als er één locatie is in een GIO waar een waarde groepID is ingevuld moet elke locatie een GroepID hebben. Geef alle locaties een groepID.</v>
          </cell>
          <cell r="AO441">
            <v>0</v>
          </cell>
          <cell r="AP441">
            <v>0</v>
          </cell>
          <cell r="AQ441">
            <v>0</v>
          </cell>
          <cell r="AR441">
            <v>0</v>
          </cell>
          <cell r="AS441">
            <v>0</v>
          </cell>
          <cell r="AT441">
            <v>0</v>
          </cell>
          <cell r="AU441">
            <v>0</v>
          </cell>
          <cell r="AV441">
            <v>0</v>
          </cell>
          <cell r="AW441">
            <v>0</v>
          </cell>
          <cell r="AX441" t="str">
            <v>niet nodig</v>
          </cell>
          <cell r="AY441" t="str">
            <v>2. ja, voor technici</v>
          </cell>
        </row>
        <row r="442">
          <cell r="AL442" t="str">
            <v>STOP3001</v>
          </cell>
          <cell r="AM442" t="str">
            <v>Als een locatie een groepID heeft, dan MOET deze voorkomen in het lijstje groepen.</v>
          </cell>
          <cell r="AN442" t="str">
            <v>Als een locatie een groepID heeft, dan MOET deze voorkomen in het lijstje groepen. GroepID[waarde van ID] komt niet voor in groepen. Geef alle locaties een groepID die voorkomt in groepen.</v>
          </cell>
          <cell r="AO442" t="str">
            <v>ID</v>
          </cell>
          <cell r="AP442">
            <v>0</v>
          </cell>
          <cell r="AQ442">
            <v>0</v>
          </cell>
          <cell r="AR442">
            <v>0</v>
          </cell>
          <cell r="AS442">
            <v>0</v>
          </cell>
          <cell r="AT442" t="str">
            <v>ID</v>
          </cell>
          <cell r="AU442">
            <v>0</v>
          </cell>
          <cell r="AV442">
            <v>0</v>
          </cell>
          <cell r="AW442">
            <v>0</v>
          </cell>
          <cell r="AX442" t="str">
            <v>niet nodig</v>
          </cell>
          <cell r="AY442" t="str">
            <v>2. ja, voor technici</v>
          </cell>
        </row>
        <row r="443">
          <cell r="AL443" t="str">
            <v>STOP3002</v>
          </cell>
          <cell r="AM443" t="str">
            <v>Als GroepID voorkomt mag het niet leeg zijn.</v>
          </cell>
          <cell r="AN443" t="str">
            <v>Als GroepID voorkomt mag het niet leeg zijn. Geef een correcte groepID.</v>
          </cell>
          <cell r="AO443">
            <v>0</v>
          </cell>
          <cell r="AP443">
            <v>0</v>
          </cell>
          <cell r="AQ443">
            <v>0</v>
          </cell>
          <cell r="AR443">
            <v>0</v>
          </cell>
          <cell r="AS443" t="str">
            <v>Als GroepID voorkomt mag het niet leeg zijn. Zorg dat de groepID correct is.</v>
          </cell>
          <cell r="AT443">
            <v>0</v>
          </cell>
          <cell r="AU443">
            <v>0</v>
          </cell>
          <cell r="AV443">
            <v>0</v>
          </cell>
          <cell r="AW443">
            <v>0</v>
          </cell>
          <cell r="AX443" t="str">
            <v>E-mail Arjan</v>
          </cell>
          <cell r="AY443" t="str">
            <v>9. verbetervoorstel</v>
          </cell>
        </row>
        <row r="444">
          <cell r="AL444" t="str">
            <v>STOP3003</v>
          </cell>
          <cell r="AM444" t="str">
            <v>Twee groepIDs in het lijstje groepen mogen niet dezelfde waarde hebben.</v>
          </cell>
          <cell r="AN444" t="str">
            <v>Een groepID komt meerdere keren voor. Geef unieke groepIDs.</v>
          </cell>
          <cell r="AO444">
            <v>0</v>
          </cell>
          <cell r="AP444">
            <v>0</v>
          </cell>
          <cell r="AQ444">
            <v>0</v>
          </cell>
          <cell r="AR444">
            <v>0</v>
          </cell>
          <cell r="AS444" t="str">
            <v>In GIO %1 komt groepID %2 meerdere keren voor. Zorg dat iedere Groep een uniek ID heeft.</v>
          </cell>
          <cell r="AT444" t="str">
            <v>idGIO</v>
          </cell>
          <cell r="AU444" t="str">
            <v>groepId</v>
          </cell>
          <cell r="AV444">
            <v>0</v>
          </cell>
          <cell r="AW444">
            <v>0</v>
          </cell>
          <cell r="AX444" t="str">
            <v>E-mail Arjan</v>
          </cell>
          <cell r="AY444" t="str">
            <v>9. verbetervoorstel</v>
          </cell>
        </row>
        <row r="445">
          <cell r="AL445" t="str">
            <v>STOP3004</v>
          </cell>
          <cell r="AM445" t="str">
            <v>Twee labels in het lijstje groepen mogen niet dezelfde waarde hebben.</v>
          </cell>
          <cell r="AN445" t="str">
            <v>Een label komt meerdere keren voor. Geef een unieke labels.</v>
          </cell>
          <cell r="AO445">
            <v>0</v>
          </cell>
          <cell r="AP445">
            <v>0</v>
          </cell>
          <cell r="AQ445">
            <v>0</v>
          </cell>
          <cell r="AR445">
            <v>0</v>
          </cell>
          <cell r="AS445" t="str">
            <v>In GIO %1 komt het label %2 meerdere keren voor. Geef unieke labels.</v>
          </cell>
          <cell r="AT445" t="str">
            <v>idGIO</v>
          </cell>
          <cell r="AU445" t="str">
            <v>label</v>
          </cell>
          <cell r="AV445">
            <v>0</v>
          </cell>
          <cell r="AW445">
            <v>0</v>
          </cell>
          <cell r="AX445" t="str">
            <v>E-mail Arjan</v>
          </cell>
          <cell r="AY445" t="str">
            <v>9. verbetervoorstel</v>
          </cell>
        </row>
        <row r="446">
          <cell r="AL446" t="str">
            <v>STOP3005</v>
          </cell>
          <cell r="AM446" t="str">
            <v>Als een groepID voorkomt in het lijstje groepen dan MOET er minstens 1 locatie zijn met dat groepID.</v>
          </cell>
          <cell r="AN446" t="str">
            <v>GroepID[waarde van ID] wordt niet gebruikt voor een locatie. Verwijder deze groep, of gebruik de groep bij een Locatie.</v>
          </cell>
          <cell r="AO446" t="str">
            <v>ID</v>
          </cell>
          <cell r="AP446">
            <v>0</v>
          </cell>
          <cell r="AQ446">
            <v>0</v>
          </cell>
          <cell r="AR446">
            <v>0</v>
          </cell>
          <cell r="AS446">
            <v>0</v>
          </cell>
          <cell r="AT446" t="str">
            <v>ID</v>
          </cell>
          <cell r="AU446">
            <v>0</v>
          </cell>
          <cell r="AV446">
            <v>0</v>
          </cell>
          <cell r="AW446">
            <v>0</v>
          </cell>
          <cell r="AX446" t="str">
            <v>niet nodig</v>
          </cell>
          <cell r="AY446" t="str">
            <v>1. ja, voor iedereen</v>
          </cell>
        </row>
        <row r="447">
          <cell r="AL447" t="str">
            <v>STOP3006</v>
          </cell>
          <cell r="AM447" t="str">
            <v>Als er één locatie is in een GIO waar kwantitatieveNormwaarde is ingevuld MOETEN alle locaties een kwantitatieveNormWaarde hebben.</v>
          </cell>
          <cell r="AN447" t="str">
            <v>Een locatie heeft een kwantitatieveNormwaarde, en één of meerdere andere locaties niet. Geef alle locaties een kwantitatieveNormwaarde, of verwijder alle kwantitatieveNormwaardes.</v>
          </cell>
          <cell r="AO447">
            <v>0</v>
          </cell>
          <cell r="AP447">
            <v>0</v>
          </cell>
          <cell r="AQ447">
            <v>0</v>
          </cell>
          <cell r="AR447">
            <v>0</v>
          </cell>
          <cell r="AS447">
            <v>0</v>
          </cell>
          <cell r="AT447">
            <v>0</v>
          </cell>
          <cell r="AU447">
            <v>0</v>
          </cell>
          <cell r="AV447">
            <v>0</v>
          </cell>
          <cell r="AW447">
            <v>0</v>
          </cell>
          <cell r="AX447" t="str">
            <v>niet nodig</v>
          </cell>
          <cell r="AY447" t="str">
            <v>2. ja, voor technici</v>
          </cell>
        </row>
        <row r="448">
          <cell r="AL448" t="str">
            <v>STOP3007</v>
          </cell>
          <cell r="AM448" t="str">
            <v>Als er één locatie is in een GIO waar kwalitatieveNormwaarde is ingevuld MOETEN alle locaties een kwalitatieveNormwaarde hebben.</v>
          </cell>
          <cell r="AN448" t="str">
            <v>Een locatie heeft een kwalitatieveNormwaarde, en één of meerdere andere locaties niet. Geef alle locaties een kwalitatieveNormwaarde, of verwijder alle kwalitatieveNormwaardes.</v>
          </cell>
          <cell r="AO448">
            <v>0</v>
          </cell>
          <cell r="AP448">
            <v>0</v>
          </cell>
          <cell r="AQ448">
            <v>0</v>
          </cell>
          <cell r="AR448">
            <v>0</v>
          </cell>
          <cell r="AS448">
            <v>0</v>
          </cell>
          <cell r="AT448">
            <v>0</v>
          </cell>
          <cell r="AU448">
            <v>0</v>
          </cell>
          <cell r="AV448">
            <v>0</v>
          </cell>
          <cell r="AW448">
            <v>0</v>
          </cell>
          <cell r="AX448" t="str">
            <v>niet nodig</v>
          </cell>
          <cell r="AY448" t="str">
            <v>2. ja, voor technici</v>
          </cell>
        </row>
        <row r="449">
          <cell r="AL449" t="str">
            <v>STOP3008</v>
          </cell>
          <cell r="AM449" t="str">
            <v>Van de elementen kwalitatieveNormwaarde en kwantitatieveNormwaarde in een Locatie mag er slechts één ingevuld zijn.</v>
          </cell>
          <cell r="AN449" t="str">
            <v>Locatie met basisgeo:id[waarde van ID] heeft zowel een kwalitatieveNormwaarde als een kwantitatieveNormwaarde. Verwijder één van beide.</v>
          </cell>
          <cell r="AO449" t="str">
            <v>ID</v>
          </cell>
          <cell r="AP449">
            <v>0</v>
          </cell>
          <cell r="AQ449">
            <v>0</v>
          </cell>
          <cell r="AR449">
            <v>0</v>
          </cell>
          <cell r="AS449">
            <v>0</v>
          </cell>
          <cell r="AT449" t="str">
            <v>ID</v>
          </cell>
          <cell r="AU449">
            <v>0</v>
          </cell>
          <cell r="AV449">
            <v>0</v>
          </cell>
          <cell r="AW449">
            <v>0</v>
          </cell>
          <cell r="AX449" t="str">
            <v>niet nodig</v>
          </cell>
          <cell r="AY449" t="str">
            <v>2. ja, voor technici</v>
          </cell>
        </row>
        <row r="450">
          <cell r="AL450" t="str">
            <v>STOP3009</v>
          </cell>
          <cell r="AM450" t="str">
            <v>Als de locaties van de GIO kwantitatieve normwaarden hebben, moet de eenheid(eenheidlabel en eenheidID) aanwezig zijn in de GIO.</v>
          </cell>
          <cell r="AN450" t="str">
            <v>De locaties van de GIO[waarde van Work-ID] bevatten kwantitatieve normwaarden, terwijl eenheidlabel en/of eenheidID ontbreken. Vul deze aan.</v>
          </cell>
          <cell r="AO450" t="str">
            <v>Work-ID</v>
          </cell>
          <cell r="AP450">
            <v>0</v>
          </cell>
          <cell r="AQ450">
            <v>0</v>
          </cell>
          <cell r="AR450">
            <v>0</v>
          </cell>
          <cell r="AS450">
            <v>0</v>
          </cell>
          <cell r="AT450" t="str">
            <v>Work-ID</v>
          </cell>
          <cell r="AU450">
            <v>0</v>
          </cell>
          <cell r="AV450">
            <v>0</v>
          </cell>
          <cell r="AW450">
            <v>0</v>
          </cell>
          <cell r="AX450" t="str">
            <v>niet nodig</v>
          </cell>
          <cell r="AY450" t="str">
            <v>2. ja, voor technici</v>
          </cell>
        </row>
        <row r="451">
          <cell r="AL451" t="str">
            <v>STOP3010</v>
          </cell>
          <cell r="AM451" t="str">
            <v>Een kwalitatieveNormwaarde mag geen lege string (“”) zijn.</v>
          </cell>
          <cell r="AN451" t="str">
            <v>De kwalitatieveNormwaarde van locatie met basisgeo:id[waarde van ID] is niet gevuld. Vul deze aan.</v>
          </cell>
          <cell r="AO451" t="str">
            <v>ID</v>
          </cell>
          <cell r="AP451">
            <v>0</v>
          </cell>
          <cell r="AQ451">
            <v>0</v>
          </cell>
          <cell r="AR451">
            <v>0</v>
          </cell>
          <cell r="AS451">
            <v>0</v>
          </cell>
          <cell r="AT451" t="str">
            <v>ID</v>
          </cell>
          <cell r="AU451">
            <v>0</v>
          </cell>
          <cell r="AV451">
            <v>0</v>
          </cell>
          <cell r="AW451">
            <v>0</v>
          </cell>
          <cell r="AX451" t="str">
            <v>niet nodig</v>
          </cell>
          <cell r="AY451" t="str">
            <v>1. ja, voor iedereen</v>
          </cell>
        </row>
        <row r="452">
          <cell r="AL452" t="str">
            <v>STOP3011</v>
          </cell>
          <cell r="AM452" t="str">
            <v>Als de locaties van de GIO kwantitatieve òf kwalitatieve normwaarden hebben, dan moet de norm (normlabel en normID) aanwezig zijn.</v>
          </cell>
          <cell r="AN452" t="str">
            <v>De locaties binnen GIO met Work-ID[waarde van Work-ID] bevatten wel kwantitatieve òf kwalitatieve normwaarden, maar geen norm. Vul normlabel en normID aan.</v>
          </cell>
          <cell r="AO452" t="str">
            <v>Work-ID</v>
          </cell>
          <cell r="AP452">
            <v>0</v>
          </cell>
          <cell r="AQ452">
            <v>0</v>
          </cell>
          <cell r="AR452">
            <v>0</v>
          </cell>
          <cell r="AS452">
            <v>0</v>
          </cell>
          <cell r="AT452" t="str">
            <v>Work-ID</v>
          </cell>
          <cell r="AU452">
            <v>0</v>
          </cell>
          <cell r="AV452">
            <v>0</v>
          </cell>
          <cell r="AW452">
            <v>0</v>
          </cell>
          <cell r="AX452" t="str">
            <v>niet nodig</v>
          </cell>
          <cell r="AY452" t="str">
            <v>1. ja, voor iedereen</v>
          </cell>
        </row>
        <row r="453">
          <cell r="AL453" t="str">
            <v>STOP3012</v>
          </cell>
          <cell r="AM453" t="str">
            <v>Een Locatie binnen een GIO mag niet zowel een groepID (GIO-deel) als een (kwalitatieve of kwantitatieve) Normwaarde bevatten.</v>
          </cell>
          <cell r="AN453" t="str">
            <v>Locatie met basisgeo:id[waarde van ID] heeft zowel een groepID (GIO-deel) als een (kwalitatieve of kwantitatieve) Normwaarde. Verwijder de Normwaarde of de groepID.</v>
          </cell>
          <cell r="AO453" t="str">
            <v>ID</v>
          </cell>
          <cell r="AP453">
            <v>0</v>
          </cell>
          <cell r="AQ453">
            <v>0</v>
          </cell>
          <cell r="AR453">
            <v>0</v>
          </cell>
          <cell r="AS453">
            <v>0</v>
          </cell>
          <cell r="AT453" t="str">
            <v>ID</v>
          </cell>
          <cell r="AU453">
            <v>0</v>
          </cell>
          <cell r="AV453">
            <v>0</v>
          </cell>
          <cell r="AW453">
            <v>0</v>
          </cell>
          <cell r="AX453" t="str">
            <v>niet nodig</v>
          </cell>
          <cell r="AY453" t="str">
            <v>1. ja, voor iedereen</v>
          </cell>
        </row>
        <row r="454">
          <cell r="AL454" t="str">
            <v>STOP3013</v>
          </cell>
          <cell r="AM454" t="str">
            <v>Binnen 1 GIO mag elke basisgeo:id (GUID) van de geometrie van een locatie maar één keer voorkomen.</v>
          </cell>
          <cell r="AN454" t="str">
            <v>In Work-ID[waarde van Work-ID] zijn de basisgeo:id's niet uniek. Binnen 1 GIO mag basisgeo:id van geometrieen van verschillende locaties niet gelijk zijn aan elkaar. Pas dit aan.</v>
          </cell>
          <cell r="AO454" t="str">
            <v>Work-ID</v>
          </cell>
          <cell r="AP454">
            <v>0</v>
          </cell>
          <cell r="AQ454">
            <v>0</v>
          </cell>
          <cell r="AR454">
            <v>0</v>
          </cell>
          <cell r="AS454">
            <v>0</v>
          </cell>
          <cell r="AT454" t="str">
            <v>Work-ID</v>
          </cell>
          <cell r="AU454">
            <v>0</v>
          </cell>
          <cell r="AV454">
            <v>0</v>
          </cell>
          <cell r="AW454">
            <v>0</v>
          </cell>
          <cell r="AX454" t="str">
            <v>niet nodig</v>
          </cell>
          <cell r="AY454" t="str">
            <v>2. ja, voor technici</v>
          </cell>
        </row>
        <row r="455">
          <cell r="AL455" t="str">
            <v>STOP3015</v>
          </cell>
          <cell r="AM455" t="str">
            <v>Als de locaties van de GIO kwalitatieve normwaarden hebben, MOGEN eenheidlabel en eenheidID NIET voorkomen.</v>
          </cell>
          <cell r="AN455" t="str">
            <v>De GIO met Work-ID[waarde van Work-ID] met kwalitatieve normwaarden, mag geen eenheidlabel noch eenheidID hebben. Verwijder eenheidlabel en eenheidID toe, of verwijder de kwalitatieve normwaarden.</v>
          </cell>
          <cell r="AO455" t="str">
            <v>Work-ID</v>
          </cell>
          <cell r="AP455">
            <v>0</v>
          </cell>
          <cell r="AQ455">
            <v>0</v>
          </cell>
          <cell r="AR455">
            <v>0</v>
          </cell>
          <cell r="AS455">
            <v>0</v>
          </cell>
          <cell r="AT455" t="str">
            <v>Work-ID</v>
          </cell>
          <cell r="AU455">
            <v>0</v>
          </cell>
          <cell r="AV455">
            <v>0</v>
          </cell>
          <cell r="AW455">
            <v>0</v>
          </cell>
          <cell r="AX455" t="str">
            <v>niet nodig</v>
          </cell>
          <cell r="AY455" t="str">
            <v>1. ja, voor iedereen</v>
          </cell>
        </row>
        <row r="456">
          <cell r="AL456" t="str">
            <v>STOP3016</v>
          </cell>
          <cell r="AM456" t="str">
            <v>In een GIO waar locaties geen kwalitatieve of kwantitatieve normwaarde hebben, MOGEN eenheidID, eenheidlabel, normID en normlabel NIET voorkomen.</v>
          </cell>
          <cell r="AN456" t="str">
            <v>De GIO met Work-ID[waarde van Work-ID] bevat norm (normID en normlabel) en/of eenheid (eenheidID en eenheidlabel), terwijl kwantitatieve of kwalitatieve normwaarden ontbreken. Geef de locaties normwaarden of verwijder de norm/eenheid elementen.</v>
          </cell>
          <cell r="AO456" t="str">
            <v>Work-ID</v>
          </cell>
          <cell r="AP456">
            <v>0</v>
          </cell>
          <cell r="AQ456">
            <v>0</v>
          </cell>
          <cell r="AR456">
            <v>0</v>
          </cell>
          <cell r="AS456">
            <v>0</v>
          </cell>
          <cell r="AT456" t="str">
            <v>Work-ID</v>
          </cell>
          <cell r="AU456">
            <v>0</v>
          </cell>
          <cell r="AV456">
            <v>0</v>
          </cell>
          <cell r="AW456">
            <v>0</v>
          </cell>
          <cell r="AX456" t="str">
            <v>niet nodig</v>
          </cell>
          <cell r="AY456" t="str">
            <v>1. ja, voor iedereen</v>
          </cell>
        </row>
        <row r="457">
          <cell r="AL457" t="str">
            <v/>
          </cell>
          <cell r="AM457" t="str">
            <v/>
          </cell>
          <cell r="AN457" t="str">
            <v/>
          </cell>
          <cell r="AO457">
            <v>0</v>
          </cell>
          <cell r="AP457">
            <v>0</v>
          </cell>
          <cell r="AQ457">
            <v>0</v>
          </cell>
          <cell r="AR457">
            <v>0</v>
          </cell>
          <cell r="AS457" t="str">
            <v/>
          </cell>
          <cell r="AT457">
            <v>0</v>
          </cell>
          <cell r="AU457">
            <v>0</v>
          </cell>
          <cell r="AV457">
            <v>0</v>
          </cell>
          <cell r="AW457">
            <v>0</v>
          </cell>
          <cell r="AX457" t="str">
            <v>analyse</v>
          </cell>
          <cell r="AY457" t="str">
            <v/>
          </cell>
        </row>
        <row r="458">
          <cell r="AL458" t="str">
            <v/>
          </cell>
          <cell r="AM458" t="str">
            <v/>
          </cell>
          <cell r="AN458" t="str">
            <v/>
          </cell>
          <cell r="AO458">
            <v>0</v>
          </cell>
          <cell r="AP458">
            <v>0</v>
          </cell>
          <cell r="AQ458">
            <v>0</v>
          </cell>
          <cell r="AR458">
            <v>0</v>
          </cell>
          <cell r="AS458" t="str">
            <v/>
          </cell>
          <cell r="AT458">
            <v>0</v>
          </cell>
          <cell r="AU458">
            <v>0</v>
          </cell>
          <cell r="AV458">
            <v>0</v>
          </cell>
          <cell r="AW458">
            <v>0</v>
          </cell>
          <cell r="AX458" t="str">
            <v>analyse</v>
          </cell>
          <cell r="AY458" t="str">
            <v/>
          </cell>
        </row>
        <row r="459">
          <cell r="AL459" t="str">
            <v/>
          </cell>
          <cell r="AM459" t="str">
            <v/>
          </cell>
          <cell r="AN459" t="str">
            <v/>
          </cell>
          <cell r="AO459" t="str">
            <v>locatienaam</v>
          </cell>
          <cell r="AP459" t="str">
            <v>ExpressieID</v>
          </cell>
          <cell r="AQ459" t="str">
            <v>basisgeo:id</v>
          </cell>
          <cell r="AR459">
            <v>0</v>
          </cell>
          <cell r="AS459" t="str">
            <v/>
          </cell>
          <cell r="AT459" t="str">
            <v>locatienaam</v>
          </cell>
          <cell r="AU459" t="str">
            <v>ExpressieID</v>
          </cell>
          <cell r="AV459" t="str">
            <v>basisgeo:id</v>
          </cell>
          <cell r="AW459">
            <v>0</v>
          </cell>
          <cell r="AX459" t="str">
            <v>analyse</v>
          </cell>
          <cell r="AY459" t="str">
            <v/>
          </cell>
        </row>
        <row r="460">
          <cell r="AL460" t="str">
            <v/>
          </cell>
          <cell r="AM460" t="str">
            <v/>
          </cell>
          <cell r="AN460" t="str">
            <v/>
          </cell>
          <cell r="AO460" t="str">
            <v>ExpressieID</v>
          </cell>
          <cell r="AP460" t="str">
            <v>srsName</v>
          </cell>
          <cell r="AQ460">
            <v>0</v>
          </cell>
          <cell r="AR460">
            <v>0</v>
          </cell>
          <cell r="AS460" t="str">
            <v/>
          </cell>
          <cell r="AT460" t="str">
            <v>ExpressieID</v>
          </cell>
          <cell r="AU460" t="str">
            <v>srsName</v>
          </cell>
          <cell r="AV460">
            <v>0</v>
          </cell>
          <cell r="AW460">
            <v>0</v>
          </cell>
          <cell r="AX460" t="str">
            <v>analyse</v>
          </cell>
          <cell r="AY460" t="str">
            <v/>
          </cell>
        </row>
        <row r="461">
          <cell r="AL461" t="str">
            <v/>
          </cell>
          <cell r="AM461" t="str">
            <v/>
          </cell>
          <cell r="AN461" t="str">
            <v/>
          </cell>
          <cell r="AO461" t="str">
            <v>ExpressieID</v>
          </cell>
          <cell r="AP461" t="str">
            <v>srsNames</v>
          </cell>
          <cell r="AQ461">
            <v>0</v>
          </cell>
          <cell r="AR461">
            <v>0</v>
          </cell>
          <cell r="AS461" t="str">
            <v/>
          </cell>
          <cell r="AT461" t="str">
            <v>ExpressieID</v>
          </cell>
          <cell r="AU461" t="str">
            <v>srsNames</v>
          </cell>
          <cell r="AV461">
            <v>0</v>
          </cell>
          <cell r="AW461">
            <v>0</v>
          </cell>
          <cell r="AX461" t="str">
            <v>analyse</v>
          </cell>
          <cell r="AY461" t="str">
            <v/>
          </cell>
        </row>
        <row r="462">
          <cell r="AL462" t="str">
            <v/>
          </cell>
          <cell r="AM462" t="str">
            <v/>
          </cell>
          <cell r="AN462" t="str">
            <v/>
          </cell>
          <cell r="AO462">
            <v>0</v>
          </cell>
          <cell r="AP462">
            <v>0</v>
          </cell>
          <cell r="AQ462">
            <v>0</v>
          </cell>
          <cell r="AR462">
            <v>0</v>
          </cell>
          <cell r="AS462" t="str">
            <v/>
          </cell>
          <cell r="AT462">
            <v>0</v>
          </cell>
          <cell r="AU462">
            <v>0</v>
          </cell>
          <cell r="AV462">
            <v>0</v>
          </cell>
          <cell r="AW462">
            <v>0</v>
          </cell>
          <cell r="AX462" t="str">
            <v>analyse</v>
          </cell>
          <cell r="AY462" t="str">
            <v/>
          </cell>
        </row>
        <row r="463">
          <cell r="AL463" t="str">
            <v/>
          </cell>
          <cell r="AM463" t="str">
            <v/>
          </cell>
          <cell r="AN463" t="str">
            <v/>
          </cell>
          <cell r="AO463">
            <v>0</v>
          </cell>
          <cell r="AP463">
            <v>0</v>
          </cell>
          <cell r="AQ463">
            <v>0</v>
          </cell>
          <cell r="AR463">
            <v>0</v>
          </cell>
          <cell r="AS463" t="str">
            <v/>
          </cell>
          <cell r="AT463">
            <v>0</v>
          </cell>
          <cell r="AU463">
            <v>0</v>
          </cell>
          <cell r="AV463">
            <v>0</v>
          </cell>
          <cell r="AW463">
            <v>0</v>
          </cell>
          <cell r="AX463" t="str">
            <v>analyse</v>
          </cell>
          <cell r="AY463" t="str">
            <v/>
          </cell>
        </row>
        <row r="464">
          <cell r="AL464" t="str">
            <v/>
          </cell>
          <cell r="AM464" t="str">
            <v/>
          </cell>
          <cell r="AN464" t="str">
            <v/>
          </cell>
          <cell r="AO464">
            <v>0</v>
          </cell>
          <cell r="AP464">
            <v>0</v>
          </cell>
          <cell r="AQ464">
            <v>0</v>
          </cell>
          <cell r="AR464">
            <v>0</v>
          </cell>
          <cell r="AS464" t="str">
            <v/>
          </cell>
          <cell r="AT464">
            <v>0</v>
          </cell>
          <cell r="AU464">
            <v>0</v>
          </cell>
          <cell r="AV464">
            <v>0</v>
          </cell>
          <cell r="AW464">
            <v>0</v>
          </cell>
          <cell r="AX464" t="str">
            <v>analyse</v>
          </cell>
          <cell r="AY464" t="str">
            <v/>
          </cell>
        </row>
        <row r="465">
          <cell r="AL465" t="str">
            <v/>
          </cell>
          <cell r="AM465" t="str">
            <v/>
          </cell>
          <cell r="AN465" t="str">
            <v/>
          </cell>
          <cell r="AO465">
            <v>0</v>
          </cell>
          <cell r="AP465">
            <v>0</v>
          </cell>
          <cell r="AQ465">
            <v>0</v>
          </cell>
          <cell r="AR465">
            <v>0</v>
          </cell>
          <cell r="AS465" t="str">
            <v/>
          </cell>
          <cell r="AT465">
            <v>0</v>
          </cell>
          <cell r="AU465">
            <v>0</v>
          </cell>
          <cell r="AV465">
            <v>0</v>
          </cell>
          <cell r="AW465">
            <v>0</v>
          </cell>
          <cell r="AX465" t="str">
            <v>analyse</v>
          </cell>
          <cell r="AY465" t="str">
            <v/>
          </cell>
        </row>
        <row r="466">
          <cell r="AL466" t="str">
            <v/>
          </cell>
          <cell r="AM466" t="str">
            <v/>
          </cell>
          <cell r="AN466" t="str">
            <v/>
          </cell>
          <cell r="AO466">
            <v>0</v>
          </cell>
          <cell r="AP466">
            <v>0</v>
          </cell>
          <cell r="AQ466">
            <v>0</v>
          </cell>
          <cell r="AR466">
            <v>0</v>
          </cell>
          <cell r="AS466" t="str">
            <v/>
          </cell>
          <cell r="AT466">
            <v>0</v>
          </cell>
          <cell r="AU466">
            <v>0</v>
          </cell>
          <cell r="AV466">
            <v>0</v>
          </cell>
          <cell r="AW466">
            <v>0</v>
          </cell>
          <cell r="AX466" t="str">
            <v>analyse</v>
          </cell>
          <cell r="AY466" t="str">
            <v/>
          </cell>
        </row>
        <row r="467">
          <cell r="AL467" t="str">
            <v/>
          </cell>
          <cell r="AM467" t="str">
            <v/>
          </cell>
          <cell r="AN467" t="str">
            <v/>
          </cell>
          <cell r="AO467">
            <v>0</v>
          </cell>
          <cell r="AP467">
            <v>0</v>
          </cell>
          <cell r="AQ467">
            <v>0</v>
          </cell>
          <cell r="AR467">
            <v>0</v>
          </cell>
          <cell r="AS467" t="str">
            <v/>
          </cell>
          <cell r="AT467">
            <v>0</v>
          </cell>
          <cell r="AU467">
            <v>0</v>
          </cell>
          <cell r="AV467">
            <v>0</v>
          </cell>
          <cell r="AW467">
            <v>0</v>
          </cell>
          <cell r="AX467" t="str">
            <v>analyse</v>
          </cell>
          <cell r="AY467" t="str">
            <v/>
          </cell>
        </row>
        <row r="468">
          <cell r="AL468" t="str">
            <v/>
          </cell>
          <cell r="AM468" t="str">
            <v/>
          </cell>
          <cell r="AN468" t="str">
            <v/>
          </cell>
          <cell r="AO468">
            <v>0</v>
          </cell>
          <cell r="AP468">
            <v>0</v>
          </cell>
          <cell r="AQ468">
            <v>0</v>
          </cell>
          <cell r="AR468">
            <v>0</v>
          </cell>
          <cell r="AS468" t="str">
            <v/>
          </cell>
          <cell r="AT468">
            <v>0</v>
          </cell>
          <cell r="AU468">
            <v>0</v>
          </cell>
          <cell r="AV468">
            <v>0</v>
          </cell>
          <cell r="AW468">
            <v>0</v>
          </cell>
          <cell r="AX468" t="str">
            <v>analyse</v>
          </cell>
          <cell r="AY468" t="str">
            <v/>
          </cell>
        </row>
        <row r="469">
          <cell r="AL469" t="str">
            <v/>
          </cell>
          <cell r="AM469" t="str">
            <v/>
          </cell>
          <cell r="AN469" t="str">
            <v/>
          </cell>
          <cell r="AO469">
            <v>0</v>
          </cell>
          <cell r="AP469">
            <v>0</v>
          </cell>
          <cell r="AQ469">
            <v>0</v>
          </cell>
          <cell r="AR469">
            <v>0</v>
          </cell>
          <cell r="AS469" t="str">
            <v/>
          </cell>
          <cell r="AT469">
            <v>0</v>
          </cell>
          <cell r="AU469">
            <v>0</v>
          </cell>
          <cell r="AV469">
            <v>0</v>
          </cell>
          <cell r="AW469">
            <v>0</v>
          </cell>
          <cell r="AX469" t="str">
            <v>analyse</v>
          </cell>
          <cell r="AY469" t="str">
            <v/>
          </cell>
        </row>
        <row r="470">
          <cell r="AL470" t="str">
            <v/>
          </cell>
          <cell r="AM470" t="str">
            <v/>
          </cell>
          <cell r="AN470" t="str">
            <v/>
          </cell>
          <cell r="AO470">
            <v>0</v>
          </cell>
          <cell r="AP470">
            <v>0</v>
          </cell>
          <cell r="AQ470">
            <v>0</v>
          </cell>
          <cell r="AR470">
            <v>0</v>
          </cell>
          <cell r="AS470" t="str">
            <v/>
          </cell>
          <cell r="AT470">
            <v>0</v>
          </cell>
          <cell r="AU470">
            <v>0</v>
          </cell>
          <cell r="AV470">
            <v>0</v>
          </cell>
          <cell r="AW470">
            <v>0</v>
          </cell>
          <cell r="AX470" t="str">
            <v>analyse</v>
          </cell>
          <cell r="AY470" t="str">
            <v/>
          </cell>
        </row>
        <row r="471">
          <cell r="AL471" t="str">
            <v/>
          </cell>
          <cell r="AM471" t="str">
            <v/>
          </cell>
          <cell r="AN471" t="str">
            <v/>
          </cell>
          <cell r="AO471">
            <v>0</v>
          </cell>
          <cell r="AP471">
            <v>0</v>
          </cell>
          <cell r="AQ471">
            <v>0</v>
          </cell>
          <cell r="AR471">
            <v>0</v>
          </cell>
          <cell r="AS471" t="str">
            <v/>
          </cell>
          <cell r="AT471">
            <v>0</v>
          </cell>
          <cell r="AU471">
            <v>0</v>
          </cell>
          <cell r="AV471">
            <v>0</v>
          </cell>
          <cell r="AW471">
            <v>0</v>
          </cell>
          <cell r="AX471" t="str">
            <v>analyse</v>
          </cell>
          <cell r="AY471" t="str">
            <v/>
          </cell>
        </row>
        <row r="472">
          <cell r="AL472" t="str">
            <v/>
          </cell>
          <cell r="AM472" t="str">
            <v/>
          </cell>
          <cell r="AN472" t="str">
            <v/>
          </cell>
          <cell r="AO472">
            <v>0</v>
          </cell>
          <cell r="AP472">
            <v>0</v>
          </cell>
          <cell r="AQ472">
            <v>0</v>
          </cell>
          <cell r="AR472">
            <v>0</v>
          </cell>
          <cell r="AS472" t="str">
            <v/>
          </cell>
          <cell r="AT472">
            <v>0</v>
          </cell>
          <cell r="AU472">
            <v>0</v>
          </cell>
          <cell r="AV472">
            <v>0</v>
          </cell>
          <cell r="AW472">
            <v>0</v>
          </cell>
          <cell r="AX472" t="str">
            <v>analyse</v>
          </cell>
          <cell r="AY472" t="str">
            <v/>
          </cell>
        </row>
        <row r="473">
          <cell r="AL473" t="str">
            <v/>
          </cell>
          <cell r="AM473" t="str">
            <v/>
          </cell>
          <cell r="AN473" t="str">
            <v/>
          </cell>
          <cell r="AO473">
            <v>0</v>
          </cell>
          <cell r="AP473">
            <v>0</v>
          </cell>
          <cell r="AQ473">
            <v>0</v>
          </cell>
          <cell r="AR473">
            <v>0</v>
          </cell>
          <cell r="AS473" t="str">
            <v/>
          </cell>
          <cell r="AT473">
            <v>0</v>
          </cell>
          <cell r="AU473">
            <v>0</v>
          </cell>
          <cell r="AV473">
            <v>0</v>
          </cell>
          <cell r="AW473">
            <v>0</v>
          </cell>
          <cell r="AX473" t="str">
            <v>analyse</v>
          </cell>
          <cell r="AY473" t="str">
            <v/>
          </cell>
        </row>
        <row r="474">
          <cell r="AL474" t="str">
            <v/>
          </cell>
          <cell r="AM474" t="str">
            <v/>
          </cell>
          <cell r="AN474" t="str">
            <v/>
          </cell>
          <cell r="AO474">
            <v>0</v>
          </cell>
          <cell r="AP474">
            <v>0</v>
          </cell>
          <cell r="AQ474">
            <v>0</v>
          </cell>
          <cell r="AR474">
            <v>0</v>
          </cell>
          <cell r="AS474" t="str">
            <v/>
          </cell>
          <cell r="AT474">
            <v>0</v>
          </cell>
          <cell r="AU474">
            <v>0</v>
          </cell>
          <cell r="AV474">
            <v>0</v>
          </cell>
          <cell r="AW474">
            <v>0</v>
          </cell>
          <cell r="AX474" t="str">
            <v>analyse</v>
          </cell>
          <cell r="AY474" t="str">
            <v/>
          </cell>
        </row>
        <row r="475">
          <cell r="AL475" t="str">
            <v/>
          </cell>
          <cell r="AM475" t="str">
            <v/>
          </cell>
          <cell r="AN475" t="str">
            <v/>
          </cell>
          <cell r="AO475">
            <v>0</v>
          </cell>
          <cell r="AP475">
            <v>0</v>
          </cell>
          <cell r="AQ475">
            <v>0</v>
          </cell>
          <cell r="AR475">
            <v>0</v>
          </cell>
          <cell r="AS475" t="str">
            <v/>
          </cell>
          <cell r="AT475">
            <v>0</v>
          </cell>
          <cell r="AU475">
            <v>0</v>
          </cell>
          <cell r="AV475">
            <v>0</v>
          </cell>
          <cell r="AW475">
            <v>0</v>
          </cell>
          <cell r="AX475" t="str">
            <v>analyse</v>
          </cell>
          <cell r="AY475" t="str">
            <v/>
          </cell>
        </row>
        <row r="476">
          <cell r="AL476" t="str">
            <v/>
          </cell>
          <cell r="AM476" t="str">
            <v/>
          </cell>
          <cell r="AN476" t="str">
            <v/>
          </cell>
          <cell r="AO476">
            <v>0</v>
          </cell>
          <cell r="AP476">
            <v>0</v>
          </cell>
          <cell r="AQ476">
            <v>0</v>
          </cell>
          <cell r="AR476">
            <v>0</v>
          </cell>
          <cell r="AS476" t="str">
            <v/>
          </cell>
          <cell r="AT476">
            <v>0</v>
          </cell>
          <cell r="AU476">
            <v>0</v>
          </cell>
          <cell r="AV476">
            <v>0</v>
          </cell>
          <cell r="AW476">
            <v>0</v>
          </cell>
          <cell r="AX476" t="str">
            <v>analyse</v>
          </cell>
          <cell r="AY476" t="str">
            <v/>
          </cell>
        </row>
        <row r="477">
          <cell r="AL477" t="str">
            <v/>
          </cell>
          <cell r="AM477" t="str">
            <v/>
          </cell>
          <cell r="AN477" t="str">
            <v/>
          </cell>
          <cell r="AO477">
            <v>0</v>
          </cell>
          <cell r="AP477">
            <v>0</v>
          </cell>
          <cell r="AQ477">
            <v>0</v>
          </cell>
          <cell r="AR477">
            <v>0</v>
          </cell>
          <cell r="AS477" t="str">
            <v/>
          </cell>
          <cell r="AT477">
            <v>0</v>
          </cell>
          <cell r="AU477">
            <v>0</v>
          </cell>
          <cell r="AV477">
            <v>0</v>
          </cell>
          <cell r="AW477">
            <v>0</v>
          </cell>
          <cell r="AX477" t="str">
            <v>analyse</v>
          </cell>
          <cell r="AY477" t="str">
            <v/>
          </cell>
        </row>
        <row r="478">
          <cell r="AL478" t="str">
            <v/>
          </cell>
          <cell r="AM478" t="str">
            <v/>
          </cell>
          <cell r="AN478" t="str">
            <v/>
          </cell>
          <cell r="AO478">
            <v>0</v>
          </cell>
          <cell r="AP478">
            <v>0</v>
          </cell>
          <cell r="AQ478">
            <v>0</v>
          </cell>
          <cell r="AR478">
            <v>0</v>
          </cell>
          <cell r="AS478" t="str">
            <v/>
          </cell>
          <cell r="AT478">
            <v>0</v>
          </cell>
          <cell r="AU478">
            <v>0</v>
          </cell>
          <cell r="AV478">
            <v>0</v>
          </cell>
          <cell r="AW478">
            <v>0</v>
          </cell>
          <cell r="AX478" t="str">
            <v>analyse</v>
          </cell>
          <cell r="AY478" t="str">
            <v/>
          </cell>
        </row>
        <row r="479">
          <cell r="AL479" t="str">
            <v/>
          </cell>
          <cell r="AM479" t="str">
            <v/>
          </cell>
          <cell r="AN479" t="str">
            <v/>
          </cell>
          <cell r="AO479">
            <v>0</v>
          </cell>
          <cell r="AP479">
            <v>0</v>
          </cell>
          <cell r="AQ479">
            <v>0</v>
          </cell>
          <cell r="AR479">
            <v>0</v>
          </cell>
          <cell r="AS479" t="str">
            <v/>
          </cell>
          <cell r="AT479">
            <v>0</v>
          </cell>
          <cell r="AU479">
            <v>0</v>
          </cell>
          <cell r="AV479">
            <v>0</v>
          </cell>
          <cell r="AW479">
            <v>0</v>
          </cell>
          <cell r="AX479" t="str">
            <v>analyse</v>
          </cell>
          <cell r="AY479" t="str">
            <v/>
          </cell>
        </row>
        <row r="480">
          <cell r="AL480" t="str">
            <v/>
          </cell>
          <cell r="AM480" t="str">
            <v/>
          </cell>
          <cell r="AN480" t="str">
            <v/>
          </cell>
          <cell r="AO480" t="str">
            <v>ID</v>
          </cell>
          <cell r="AP480">
            <v>0</v>
          </cell>
          <cell r="AQ480">
            <v>0</v>
          </cell>
          <cell r="AR480">
            <v>0</v>
          </cell>
          <cell r="AS480" t="str">
            <v/>
          </cell>
          <cell r="AT480" t="str">
            <v>ID</v>
          </cell>
          <cell r="AU480">
            <v>0</v>
          </cell>
          <cell r="AV480">
            <v>0</v>
          </cell>
          <cell r="AW480">
            <v>0</v>
          </cell>
          <cell r="AX480" t="str">
            <v>analyse</v>
          </cell>
          <cell r="AY480" t="str">
            <v/>
          </cell>
        </row>
        <row r="481">
          <cell r="AL481" t="str">
            <v/>
          </cell>
          <cell r="AM481" t="str">
            <v/>
          </cell>
          <cell r="AN481" t="str">
            <v/>
          </cell>
          <cell r="AO481" t="str">
            <v>ID</v>
          </cell>
          <cell r="AP481">
            <v>0</v>
          </cell>
          <cell r="AQ481">
            <v>0</v>
          </cell>
          <cell r="AR481">
            <v>0</v>
          </cell>
          <cell r="AS481" t="str">
            <v/>
          </cell>
          <cell r="AT481" t="str">
            <v>ID</v>
          </cell>
          <cell r="AU481">
            <v>0</v>
          </cell>
          <cell r="AV481">
            <v>0</v>
          </cell>
          <cell r="AW481">
            <v>0</v>
          </cell>
          <cell r="AX481" t="str">
            <v>analyse</v>
          </cell>
          <cell r="AY481" t="str">
            <v/>
          </cell>
        </row>
        <row r="482">
          <cell r="AL482" t="str">
            <v>STOP3102</v>
          </cell>
          <cell r="AM482" t="str">
            <v>De FeatureTypeStyle:FeatureTypeName MOET geo:Locatie zijn.</v>
          </cell>
          <cell r="AN482" t="str">
            <v>De FeatureTypeStyle:FeatureTypeName is[waarde van ID] , dit moet geo:Locatie zijn. Wijzig de FeatureTypeName in geo:Locatie.</v>
          </cell>
          <cell r="AO482" t="str">
            <v>ID</v>
          </cell>
          <cell r="AP482">
            <v>0</v>
          </cell>
          <cell r="AQ482">
            <v>0</v>
          </cell>
          <cell r="AR482">
            <v>0</v>
          </cell>
          <cell r="AS482">
            <v>0</v>
          </cell>
          <cell r="AT482" t="str">
            <v>ID</v>
          </cell>
          <cell r="AU482">
            <v>0</v>
          </cell>
          <cell r="AV482">
            <v>0</v>
          </cell>
          <cell r="AW482">
            <v>0</v>
          </cell>
          <cell r="AX482" t="str">
            <v>niet nodig</v>
          </cell>
          <cell r="AY482" t="str">
            <v>2. ja, voor technici</v>
          </cell>
        </row>
        <row r="483">
          <cell r="AL483" t="str">
            <v>STOP3103</v>
          </cell>
          <cell r="AM483" t="str">
            <v>FeatureTypeStyle:SemanticTypeIdentifier MOET zijn geo:geometrie, geo:groepID, geo:kwalitatieveNormwaarde of geo:kwantitatieveNormwaarde</v>
          </cell>
          <cell r="AN483" t="str">
            <v>De FeatureTypeStyle:SemanticTypeIdentifier is[waarde van ID] , dit moet geo:geometrie, geo:groepID, geo:kwalitatieveNormwaarde of geo:kwantitatieveNormwaarde zijn. Wijzig de SemanticTypeIdentifier.</v>
          </cell>
          <cell r="AO483" t="str">
            <v>ID</v>
          </cell>
          <cell r="AP483">
            <v>0</v>
          </cell>
          <cell r="AQ483">
            <v>0</v>
          </cell>
          <cell r="AR483">
            <v>0</v>
          </cell>
          <cell r="AS483">
            <v>0</v>
          </cell>
          <cell r="AT483" t="str">
            <v>ID</v>
          </cell>
          <cell r="AU483">
            <v>0</v>
          </cell>
          <cell r="AV483">
            <v>0</v>
          </cell>
          <cell r="AW483">
            <v>0</v>
          </cell>
          <cell r="AX483" t="str">
            <v>niet nodig</v>
          </cell>
          <cell r="AY483" t="str">
            <v>2. ja, voor technici</v>
          </cell>
        </row>
        <row r="484">
          <cell r="AL484" t="str">
            <v/>
          </cell>
          <cell r="AM484" t="str">
            <v/>
          </cell>
          <cell r="AN484" t="str">
            <v/>
          </cell>
          <cell r="AO484">
            <v>0</v>
          </cell>
          <cell r="AP484">
            <v>0</v>
          </cell>
          <cell r="AQ484">
            <v>0</v>
          </cell>
          <cell r="AR484">
            <v>0</v>
          </cell>
          <cell r="AS484" t="str">
            <v/>
          </cell>
          <cell r="AT484">
            <v>0</v>
          </cell>
          <cell r="AU484">
            <v>0</v>
          </cell>
          <cell r="AV484">
            <v>0</v>
          </cell>
          <cell r="AW484">
            <v>0</v>
          </cell>
          <cell r="AX484" t="str">
            <v>analyse</v>
          </cell>
          <cell r="AY484" t="str">
            <v/>
          </cell>
        </row>
        <row r="485">
          <cell r="AL485" t="str">
            <v>STOP3114</v>
          </cell>
          <cell r="AM485" t="str">
            <v>Als Rule een Filter bevat dan MOET de SemanticTypeIdentifier geo:groepID, geo:kwalitatieveNormwaarde of geo:kwantitatieveNormwaarde zijn.</v>
          </cell>
          <cell r="AN485" t="str">
            <v>Rule heeft een Filter terwijl de SemanticTypeIdentifier[waarde van ID] is. Verwijder het Filter, of wijzig de SemanticTypeIdentifier.</v>
          </cell>
          <cell r="AO485" t="str">
            <v>ID</v>
          </cell>
          <cell r="AP485">
            <v>0</v>
          </cell>
          <cell r="AQ485">
            <v>0</v>
          </cell>
          <cell r="AR485">
            <v>0</v>
          </cell>
          <cell r="AS485">
            <v>0</v>
          </cell>
          <cell r="AT485" t="str">
            <v>ID</v>
          </cell>
          <cell r="AU485">
            <v>0</v>
          </cell>
          <cell r="AV485">
            <v>0</v>
          </cell>
          <cell r="AW485">
            <v>0</v>
          </cell>
          <cell r="AX485" t="str">
            <v>niet nodig</v>
          </cell>
          <cell r="AY485" t="str">
            <v>2. ja, voor technici</v>
          </cell>
        </row>
        <row r="486">
          <cell r="AL486" t="str">
            <v>STOP3115</v>
          </cell>
          <cell r="AM486" t="str">
            <v>PropertyName MOET overeenkomen met de SemanticTypeIdentifier (zonder geo: voorvoegsel).</v>
          </cell>
          <cell r="AN486" t="str">
            <v>PropertyName is[waarde van ID] , dit moet overeenkomen met de SemanticTypeIdentifier[waarde van ID2] (zonder geo: voorvoegsel). Corrigeer de PropertyName van het filter of pas de SemanticTypeIdentifier aan.</v>
          </cell>
          <cell r="AO486" t="str">
            <v>ID</v>
          </cell>
          <cell r="AP486" t="str">
            <v>ID2</v>
          </cell>
          <cell r="AQ486">
            <v>0</v>
          </cell>
          <cell r="AR486">
            <v>0</v>
          </cell>
          <cell r="AS486">
            <v>0</v>
          </cell>
          <cell r="AT486" t="str">
            <v>ID</v>
          </cell>
          <cell r="AU486" t="str">
            <v>ID2</v>
          </cell>
          <cell r="AV486">
            <v>0</v>
          </cell>
          <cell r="AW486">
            <v>0</v>
          </cell>
          <cell r="AX486" t="str">
            <v>niet nodig</v>
          </cell>
          <cell r="AY486" t="str">
            <v>2. ja, voor technici</v>
          </cell>
        </row>
        <row r="487">
          <cell r="AL487" t="str">
            <v>STOP3118</v>
          </cell>
          <cell r="AM487" t="str">
            <v>Als Rule:Filter:PropertyIsBetween, PropertyIsNotEqualTo, PropertyIsLessThan, PropertyIsGreaterThan, PropertyIsLessThanOrEqualTo of PropertyIsGreaterThanOrEqualTo is, dan MOET de SemanticTypeIdentifier gelijk zijn aan geo:kwantitatieveNormwaarde.</v>
          </cell>
          <cell r="AN487" t="str">
            <v>De SemanticTypeIdentifier is[waarde van ID] . De operator in Rule:Filter is alleen toegestaan bij SemanticTypeIdentifier geo:kwantitatieveNormwaarde. Corrigeer de operator of pas de SemanticTypeIdentifier aan.</v>
          </cell>
          <cell r="AO487" t="str">
            <v>ID</v>
          </cell>
          <cell r="AP487">
            <v>0</v>
          </cell>
          <cell r="AQ487">
            <v>0</v>
          </cell>
          <cell r="AR487">
            <v>0</v>
          </cell>
          <cell r="AS487">
            <v>0</v>
          </cell>
          <cell r="AT487" t="str">
            <v>ID</v>
          </cell>
          <cell r="AU487">
            <v>0</v>
          </cell>
          <cell r="AV487">
            <v>0</v>
          </cell>
          <cell r="AW487">
            <v>0</v>
          </cell>
          <cell r="AX487" t="str">
            <v>niet nodig</v>
          </cell>
          <cell r="AY487" t="str">
            <v>2. ja, voor technici</v>
          </cell>
        </row>
        <row r="488">
          <cell r="AL488" t="str">
            <v>STOP3120</v>
          </cell>
          <cell r="AM488" t="str">
            <v>Als Rule:Filter:And is, dan MOETEN de operanden PropertyIsLessThan en PropertyIsGreaterThanOrEqualTo bevatten.</v>
          </cell>
          <cell r="AN488" t="str">
            <v>In Rule met Rule:Name[waarde van ID] is de operator in Rule:Filter AND, maar de operanden zijn niet PropertyIsLessThan en PropertyIsGreaterThanOrEqualTo. Corrigeer de And expressie in het filter.</v>
          </cell>
          <cell r="AO488" t="str">
            <v>ID</v>
          </cell>
          <cell r="AP488">
            <v>0</v>
          </cell>
          <cell r="AQ488">
            <v>0</v>
          </cell>
          <cell r="AR488">
            <v>0</v>
          </cell>
          <cell r="AS488">
            <v>0</v>
          </cell>
          <cell r="AT488" t="str">
            <v>ID</v>
          </cell>
          <cell r="AU488">
            <v>0</v>
          </cell>
          <cell r="AV488">
            <v>0</v>
          </cell>
          <cell r="AW488">
            <v>0</v>
          </cell>
          <cell r="AX488" t="str">
            <v>niet nodig</v>
          </cell>
          <cell r="AY488" t="str">
            <v>2. ja, voor technici</v>
          </cell>
        </row>
        <row r="489">
          <cell r="AL489" t="str">
            <v>STOP3126</v>
          </cell>
          <cell r="AM489" t="str">
            <v>De Description:Title MAG NIET leeg zijn (dit is de legenda regel).</v>
          </cell>
          <cell r="AN489" t="str">
            <v>In Rule met Rule:Name[waarde van ID] is de Description:Title leeg, deze moet een tekst bevatten die in de legenda getoond kan worden. Voeg de legenda tekst toe aan de Description:Title.</v>
          </cell>
          <cell r="AO489" t="str">
            <v>ID</v>
          </cell>
          <cell r="AP489">
            <v>0</v>
          </cell>
          <cell r="AQ489">
            <v>0</v>
          </cell>
          <cell r="AR489">
            <v>0</v>
          </cell>
          <cell r="AS489">
            <v>0</v>
          </cell>
          <cell r="AT489" t="str">
            <v>ID</v>
          </cell>
          <cell r="AU489">
            <v>0</v>
          </cell>
          <cell r="AV489">
            <v>0</v>
          </cell>
          <cell r="AW489">
            <v>0</v>
          </cell>
          <cell r="AX489" t="str">
            <v>niet nodig</v>
          </cell>
          <cell r="AY489" t="str">
            <v>2. ja, voor technici</v>
          </cell>
        </row>
        <row r="490">
          <cell r="AL490" t="str">
            <v>STOP3135</v>
          </cell>
          <cell r="AM490" t="str">
            <v>De PointSymbolizer:Graphic:Mark:Fill MAG GEEN se:GraphicFill bevatten</v>
          </cell>
          <cell r="AN490" t="str">
            <v>De PointSymbolizer van Rule:Name[waarde van ID] heeft een Mark:Fill:GraphicFill, dit is niet toegestaan. Gebruik SvgParameter.</v>
          </cell>
          <cell r="AO490" t="str">
            <v>ID</v>
          </cell>
          <cell r="AP490">
            <v>0</v>
          </cell>
          <cell r="AQ490">
            <v>0</v>
          </cell>
          <cell r="AR490">
            <v>0</v>
          </cell>
          <cell r="AS490">
            <v>0</v>
          </cell>
          <cell r="AT490" t="str">
            <v>ID</v>
          </cell>
          <cell r="AU490">
            <v>0</v>
          </cell>
          <cell r="AV490">
            <v>0</v>
          </cell>
          <cell r="AW490">
            <v>0</v>
          </cell>
          <cell r="AX490" t="str">
            <v>niet nodig</v>
          </cell>
          <cell r="AY490" t="str">
            <v>2. ja, voor technici</v>
          </cell>
        </row>
        <row r="491">
          <cell r="AL491" t="str">
            <v>STOP3138</v>
          </cell>
          <cell r="AM491" t="str">
            <v>De PointSymbolizer MOET de vorm se:Graphic/se:Mark/se:Fill/se:GraphicFill/se:SvgParameter hebben.</v>
          </cell>
          <cell r="AN491" t="str">
            <v>De PointSymbolizer van Rule:Name[waarde van ID] heeft niet de vorm se:Graphic/se:Mark/se:Fill/se:GraphicFill/se:SvgParameter, dit is verplicht. Wijzig deze symbolizer.</v>
          </cell>
          <cell r="AO491" t="str">
            <v>ID</v>
          </cell>
          <cell r="AP491">
            <v>0</v>
          </cell>
          <cell r="AQ491">
            <v>0</v>
          </cell>
          <cell r="AR491">
            <v>0</v>
          </cell>
          <cell r="AS491">
            <v>0</v>
          </cell>
          <cell r="AT491" t="str">
            <v>ID</v>
          </cell>
          <cell r="AU491">
            <v>0</v>
          </cell>
          <cell r="AV491">
            <v>0</v>
          </cell>
          <cell r="AW491">
            <v>0</v>
          </cell>
          <cell r="AX491" t="str">
            <v>niet nodig</v>
          </cell>
          <cell r="AY491" t="str">
            <v>2. ja, voor technici</v>
          </cell>
        </row>
        <row r="492">
          <cell r="AL492" t="str">
            <v>STOP3139</v>
          </cell>
          <cell r="AM492" t="str">
            <v>Het name" attribute van de Stroke:SvgParameter MOET stroke, stroke-width, stroke-dasharray, stroke-linecap, stroke-opacity, of stroke-linejoin zijn."</v>
          </cell>
          <cell r="AN492" t="str">
            <v>Een Stroke:SvgParameter met een ongeldig name attribute[waarde van ID] . Maak hier een valide name attribute van.</v>
          </cell>
          <cell r="AO492" t="str">
            <v>ID</v>
          </cell>
          <cell r="AP492">
            <v>0</v>
          </cell>
          <cell r="AQ492">
            <v>0</v>
          </cell>
          <cell r="AR492">
            <v>0</v>
          </cell>
          <cell r="AS492">
            <v>0</v>
          </cell>
          <cell r="AT492" t="str">
            <v>ID</v>
          </cell>
          <cell r="AU492">
            <v>0</v>
          </cell>
          <cell r="AV492">
            <v>0</v>
          </cell>
          <cell r="AW492">
            <v>0</v>
          </cell>
          <cell r="AX492" t="str">
            <v>niet nodig</v>
          </cell>
          <cell r="AY492" t="str">
            <v>2. ja, voor technici</v>
          </cell>
        </row>
        <row r="493">
          <cell r="AL493" t="str">
            <v>STOP3140</v>
          </cell>
          <cell r="AM493" t="str">
            <v>SvgParameter met name" attribute "stroke" MOET aan de reguliere expressie ^#[0-9a-f]{6}$ voldoen. (string van 7 karakters, met als eerste karakters een # en de volgende zes karakters een hexadecimale waarde.)"</v>
          </cell>
          <cell r="AN493" t="str">
            <v>SvgParameter name="stroke" waarde:[waarde van ID] , is ongeldig. Vul deze met een valide hexadecimale waarde.</v>
          </cell>
          <cell r="AO493" t="str">
            <v>ID</v>
          </cell>
          <cell r="AP493">
            <v>0</v>
          </cell>
          <cell r="AQ493">
            <v>0</v>
          </cell>
          <cell r="AR493">
            <v>0</v>
          </cell>
          <cell r="AS493">
            <v>0</v>
          </cell>
          <cell r="AT493" t="str">
            <v>ID</v>
          </cell>
          <cell r="AU493">
            <v>0</v>
          </cell>
          <cell r="AV493">
            <v>0</v>
          </cell>
          <cell r="AW493">
            <v>0</v>
          </cell>
          <cell r="AX493" t="str">
            <v>niet nodig</v>
          </cell>
          <cell r="AY493" t="str">
            <v>2. ja, voor technici</v>
          </cell>
        </row>
        <row r="494">
          <cell r="AL494" t="str">
            <v>STOP3141</v>
          </cell>
          <cell r="AM494" t="str">
            <v>SvgParameter met name" attribute "stroke-width" MOET aan de reguliere expressie ^[0-9]+(.[0-9])?[0-9]?$ voldoen. (positief getal met 0, 1 of 2 decimalen)"</v>
          </cell>
          <cell r="AN494" t="str">
            <v>SvgParameter name="stroke-width" waarde:[waarde van ID] , is ongeldig. Vul deze met een positief getal met 0,1 of 2 decimalen.</v>
          </cell>
          <cell r="AO494" t="str">
            <v>ID</v>
          </cell>
          <cell r="AP494">
            <v>0</v>
          </cell>
          <cell r="AQ494">
            <v>0</v>
          </cell>
          <cell r="AR494">
            <v>0</v>
          </cell>
          <cell r="AS494">
            <v>0</v>
          </cell>
          <cell r="AT494" t="str">
            <v>ID</v>
          </cell>
          <cell r="AU494">
            <v>0</v>
          </cell>
          <cell r="AV494">
            <v>0</v>
          </cell>
          <cell r="AW494">
            <v>0</v>
          </cell>
          <cell r="AX494" t="str">
            <v>niet nodig</v>
          </cell>
          <cell r="AY494" t="str">
            <v>2. ja, voor technici</v>
          </cell>
        </row>
        <row r="495">
          <cell r="AL495" t="str">
            <v>STOP3142</v>
          </cell>
          <cell r="AM495" t="str">
            <v>SvgParameter met name" attribute "stroke-width" MOET aan de reguliere expressie ^([0-9]+ ?)*$ voldoen. (string met één of meer positief gehele getal gescheiden door een spatie)"</v>
          </cell>
          <cell r="AN495" t="str">
            <v>SvgParameter name="stroke-dasharray" waarde:[waarde van ID] , is ongeldig. Vul deze met setjes van 2 positief gehele getallen gescheiden door spaties.</v>
          </cell>
          <cell r="AO495" t="str">
            <v>ID</v>
          </cell>
          <cell r="AP495">
            <v>0</v>
          </cell>
          <cell r="AQ495">
            <v>0</v>
          </cell>
          <cell r="AR495">
            <v>0</v>
          </cell>
          <cell r="AS495">
            <v>0</v>
          </cell>
          <cell r="AT495" t="str">
            <v>ID</v>
          </cell>
          <cell r="AU495">
            <v>0</v>
          </cell>
          <cell r="AV495">
            <v>0</v>
          </cell>
          <cell r="AW495">
            <v>0</v>
          </cell>
          <cell r="AX495" t="str">
            <v>niet nodig</v>
          </cell>
          <cell r="AY495" t="str">
            <v>2. ja, voor technici</v>
          </cell>
        </row>
        <row r="496">
          <cell r="AL496" t="str">
            <v>STOP3143</v>
          </cell>
          <cell r="AM496" t="str">
            <v>SvgParameter met name" attribute "stroke-linecap" MOET "butt" bevatten."</v>
          </cell>
          <cell r="AN496" t="str">
            <v>SvgParameter name="stroke-linecap" waarde:[waarde van ID] , is ongeldig. Wijzig deze in "butt".</v>
          </cell>
          <cell r="AO496" t="str">
            <v>ID</v>
          </cell>
          <cell r="AP496">
            <v>0</v>
          </cell>
          <cell r="AQ496">
            <v>0</v>
          </cell>
          <cell r="AR496">
            <v>0</v>
          </cell>
          <cell r="AS496">
            <v>0</v>
          </cell>
          <cell r="AT496" t="str">
            <v>ID</v>
          </cell>
          <cell r="AU496">
            <v>0</v>
          </cell>
          <cell r="AV496">
            <v>0</v>
          </cell>
          <cell r="AW496">
            <v>0</v>
          </cell>
          <cell r="AX496" t="str">
            <v>niet nodig</v>
          </cell>
          <cell r="AY496" t="str">
            <v>2. ja, voor technici</v>
          </cell>
        </row>
        <row r="497">
          <cell r="AL497" t="str">
            <v>STOP3144</v>
          </cell>
          <cell r="AM497" t="str">
            <v>SvgParameter met met name attribute stroke-opacity" MOET aan de reguliere expressie  ^0((.[0-9])?[0-9]?)or1((.0)?0?)$ voldoen. (string met een positief decimaal getal tussen 0.0 en 1.0 (beide inclusief) met 0,1 of 2 decimalen)"</v>
          </cell>
          <cell r="AN497" t="str">
            <v>SvgParameter name="stroke-opacity" waarde:[waarde van ID] , is ongeldig. Wijzig deze in een decimaal positief getal tussen 0 en 1 (beide inclusief) met 0,1 of 2 decimalen.</v>
          </cell>
          <cell r="AO497" t="str">
            <v>ID</v>
          </cell>
          <cell r="AP497">
            <v>0</v>
          </cell>
          <cell r="AQ497">
            <v>0</v>
          </cell>
          <cell r="AR497">
            <v>0</v>
          </cell>
          <cell r="AS497">
            <v>0</v>
          </cell>
          <cell r="AT497" t="str">
            <v>ID</v>
          </cell>
          <cell r="AU497">
            <v>0</v>
          </cell>
          <cell r="AV497">
            <v>0</v>
          </cell>
          <cell r="AW497">
            <v>0</v>
          </cell>
          <cell r="AX497" t="str">
            <v>niet nodig</v>
          </cell>
          <cell r="AY497" t="str">
            <v>2. ja, voor technici</v>
          </cell>
        </row>
        <row r="498">
          <cell r="AL498" t="str">
            <v>STOP3145</v>
          </cell>
          <cell r="AM498" t="str">
            <v>SvgParameter met name" attribute "stroke-linejoin" MOET "round" bevatten."</v>
          </cell>
          <cell r="AN498" t="str">
            <v>SvgParameter name="stroke-linejoin" waarde:[waarde van ID] , is ongeldig. Wijzig deze in "round".</v>
          </cell>
          <cell r="AO498" t="str">
            <v>ID</v>
          </cell>
          <cell r="AP498">
            <v>0</v>
          </cell>
          <cell r="AQ498">
            <v>0</v>
          </cell>
          <cell r="AR498">
            <v>0</v>
          </cell>
          <cell r="AS498">
            <v>0</v>
          </cell>
          <cell r="AT498" t="str">
            <v>ID</v>
          </cell>
          <cell r="AU498">
            <v>0</v>
          </cell>
          <cell r="AV498">
            <v>0</v>
          </cell>
          <cell r="AW498">
            <v>0</v>
          </cell>
          <cell r="AX498" t="str">
            <v>niet nodig</v>
          </cell>
          <cell r="AY498" t="str">
            <v>2. ja, voor technici</v>
          </cell>
        </row>
        <row r="499">
          <cell r="AL499" t="str">
            <v>STOP3146</v>
          </cell>
          <cell r="AM499" t="str">
            <v>Het name" attribute van de Fill:SvgParameter MOET fill of fill-opacity zijn."</v>
          </cell>
          <cell r="AN499" t="str">
            <v>Een Fill:SvgParameter met een ongeldig name attribute[waarde van ID] . Maak hier een valide name-attribute van.</v>
          </cell>
          <cell r="AO499" t="str">
            <v>ID</v>
          </cell>
          <cell r="AP499">
            <v>0</v>
          </cell>
          <cell r="AQ499">
            <v>0</v>
          </cell>
          <cell r="AR499">
            <v>0</v>
          </cell>
          <cell r="AS499">
            <v>0</v>
          </cell>
          <cell r="AT499" t="str">
            <v>ID</v>
          </cell>
          <cell r="AU499">
            <v>0</v>
          </cell>
          <cell r="AV499">
            <v>0</v>
          </cell>
          <cell r="AW499">
            <v>0</v>
          </cell>
          <cell r="AX499" t="str">
            <v>niet nodig</v>
          </cell>
          <cell r="AY499" t="str">
            <v>2. ja, voor technici</v>
          </cell>
        </row>
        <row r="500">
          <cell r="AL500" t="str">
            <v>STOP3147</v>
          </cell>
          <cell r="AM500" t="str">
            <v>SvgParameter met name" attribute "fill" MOET aan de reguliere expressie ^#[0-9a-f]{6}$ voldoen. (string van 7 karakters, met als eerste karakters een # en de volgende zes karakters een hexadecimale waarde.)"</v>
          </cell>
          <cell r="AN500" t="str">
            <v>SvgParameter name="fill" waarde:[waarde van ID] , is ongeldig. Vul deze met een valide hexadecimale waarde.</v>
          </cell>
          <cell r="AO500" t="str">
            <v>ID</v>
          </cell>
          <cell r="AP500">
            <v>0</v>
          </cell>
          <cell r="AQ500">
            <v>0</v>
          </cell>
          <cell r="AR500">
            <v>0</v>
          </cell>
          <cell r="AS500">
            <v>0</v>
          </cell>
          <cell r="AT500" t="str">
            <v>ID</v>
          </cell>
          <cell r="AU500">
            <v>0</v>
          </cell>
          <cell r="AV500">
            <v>0</v>
          </cell>
          <cell r="AW500">
            <v>0</v>
          </cell>
          <cell r="AX500" t="str">
            <v>niet nodig</v>
          </cell>
          <cell r="AY500" t="str">
            <v>2. ja, voor technici</v>
          </cell>
        </row>
        <row r="501">
          <cell r="AL501" t="str">
            <v>STOP3148</v>
          </cell>
          <cell r="AM501" t="str">
            <v>SvgParameter met met name attribute fill-opacity" MOET aan de reguliere expressie ^0((.[0-9])?[0-9]?)or1((.0)?0?)$ voldoen. (string met een positief decimaal getal tussen 0 en 1 (beide inclusief) met 0,1 of 2 decimalen)"</v>
          </cell>
          <cell r="AN501" t="str">
            <v>SvgParameter name="fill-opacity" waarde:[waarde van ID] , is ongeldig. Wijzig deze in een decimaal positief getal tussen 0 en 1 (beide inclusief) met 0,1 of 2 decimalen.</v>
          </cell>
          <cell r="AO501" t="str">
            <v>ID</v>
          </cell>
          <cell r="AP501">
            <v>0</v>
          </cell>
          <cell r="AQ501">
            <v>0</v>
          </cell>
          <cell r="AR501">
            <v>0</v>
          </cell>
          <cell r="AS501">
            <v>0</v>
          </cell>
          <cell r="AT501" t="str">
            <v>ID</v>
          </cell>
          <cell r="AU501">
            <v>0</v>
          </cell>
          <cell r="AV501">
            <v>0</v>
          </cell>
          <cell r="AW501">
            <v>0</v>
          </cell>
          <cell r="AX501" t="str">
            <v>niet nodig</v>
          </cell>
          <cell r="AY501" t="str">
            <v>2. ja, voor technici</v>
          </cell>
        </row>
        <row r="502">
          <cell r="AL502" t="str">
            <v>STOP3157</v>
          </cell>
          <cell r="AM502" t="str">
            <v>De PointSymbolizer:Graphic:Mark:WellKnownName MOET cross (of cross_fill), square, circle, star of triangle zijn.</v>
          </cell>
          <cell r="AN502" t="str">
            <v>De Mark:WellKnownName[waarde van ID] is niet toegestaan. Maak hier cross(of cross_fill), square, circle, star of triangle van.</v>
          </cell>
          <cell r="AO502" t="str">
            <v>ID</v>
          </cell>
          <cell r="AP502">
            <v>0</v>
          </cell>
          <cell r="AQ502">
            <v>0</v>
          </cell>
          <cell r="AR502">
            <v>0</v>
          </cell>
          <cell r="AS502">
            <v>0</v>
          </cell>
          <cell r="AT502" t="str">
            <v>ID</v>
          </cell>
          <cell r="AU502">
            <v>0</v>
          </cell>
          <cell r="AV502">
            <v>0</v>
          </cell>
          <cell r="AW502">
            <v>0</v>
          </cell>
          <cell r="AX502" t="str">
            <v>niet nodig</v>
          </cell>
          <cell r="AY502" t="str">
            <v>2. ja, voor technici</v>
          </cell>
        </row>
        <row r="503">
          <cell r="AL503" t="str">
            <v>STOP3163</v>
          </cell>
          <cell r="AM503" t="str">
            <v>De Graphic:Size MOET aan de reguliere expressie ^[0-9]+$ voldoen. (een positief geheel getal)</v>
          </cell>
          <cell r="AN503" t="str">
            <v>De (Point/Polygon)symbolizer met se:Name[waarde van ID] heeft een ongeldige Graphic:Size[waarde van ID2] . Wijzig deze in een geheel positief getal.</v>
          </cell>
          <cell r="AO503" t="str">
            <v>ID</v>
          </cell>
          <cell r="AP503" t="str">
            <v>ID2</v>
          </cell>
          <cell r="AQ503">
            <v>0</v>
          </cell>
          <cell r="AR503">
            <v>0</v>
          </cell>
          <cell r="AS503">
            <v>0</v>
          </cell>
          <cell r="AT503" t="str">
            <v>ID</v>
          </cell>
          <cell r="AU503" t="str">
            <v>ID2</v>
          </cell>
          <cell r="AV503">
            <v>0</v>
          </cell>
          <cell r="AW503">
            <v>0</v>
          </cell>
          <cell r="AX503" t="str">
            <v>niet nodig</v>
          </cell>
          <cell r="AY503" t="str">
            <v>2. ja, voor technici</v>
          </cell>
        </row>
        <row r="504">
          <cell r="AL504" t="str">
            <v/>
          </cell>
          <cell r="AM504" t="str">
            <v/>
          </cell>
          <cell r="AN504" t="str">
            <v/>
          </cell>
          <cell r="AO504">
            <v>0</v>
          </cell>
          <cell r="AP504">
            <v>0</v>
          </cell>
          <cell r="AQ504">
            <v>0</v>
          </cell>
          <cell r="AR504">
            <v>0</v>
          </cell>
          <cell r="AS504" t="str">
            <v/>
          </cell>
          <cell r="AT504">
            <v>0</v>
          </cell>
          <cell r="AU504">
            <v>0</v>
          </cell>
          <cell r="AV504">
            <v>0</v>
          </cell>
          <cell r="AW504">
            <v>0</v>
          </cell>
          <cell r="AX504" t="str">
            <v>analyse</v>
          </cell>
          <cell r="AY504" t="str">
            <v/>
          </cell>
        </row>
        <row r="505">
          <cell r="AL505" t="str">
            <v>STOP3170</v>
          </cell>
          <cell r="AM505" t="str">
            <v>Als de PolygonSymbolizer:Fill een GraphicFill:Graphic bevat, DAN MOET deze alleen se:ExternalGraphic bevatten.</v>
          </cell>
          <cell r="AN505" t="str">
            <v>De PolygonSymbolizer:Fill:GraphicFill:Graphic met Name[waarde van ID] bevat geen se:ExternalGraphic of ook een se:Mark, dit is wel vereist. Voeg een se:ExternalGraphic element toe.</v>
          </cell>
          <cell r="AO505" t="str">
            <v>ID</v>
          </cell>
          <cell r="AP505">
            <v>0</v>
          </cell>
          <cell r="AQ505">
            <v>0</v>
          </cell>
          <cell r="AR505">
            <v>0</v>
          </cell>
          <cell r="AS505">
            <v>0</v>
          </cell>
          <cell r="AT505" t="str">
            <v>ID</v>
          </cell>
          <cell r="AU505">
            <v>0</v>
          </cell>
          <cell r="AV505">
            <v>0</v>
          </cell>
          <cell r="AW505">
            <v>0</v>
          </cell>
          <cell r="AX505" t="str">
            <v>niet nodig</v>
          </cell>
          <cell r="AY505" t="str">
            <v>2. ja, voor technici</v>
          </cell>
        </row>
        <row r="506">
          <cell r="AL506" t="str">
            <v>STOP3173</v>
          </cell>
          <cell r="AM506" t="str">
            <v>Een PolygonSymbolizer:Fill:GraphicFill:Graphic:ExternalGraphic:InlineContent met attribute encoding=base64" MOET aan de reguliere expressie ^[A-Z0-9a-z/+ =]*$ voldoen. (hoofd- en kleine letters, cijfers, plus-teken, /-teken)"</v>
          </cell>
          <cell r="AN506" t="str">
            <v>De PolygonSymbolizer:Fill:GraphicFill:Graphic:ExternalGraphic:InlineContent van Rule:Name[waarde van ID] bevat ongeldige tekens[waarde van ID2] . Wijzig dit. Een base64 encodig mag alleen bestaan uit: hoofd- en kleine letters, cijfers, spaties, plus-teken, /-teken en =-teken.</v>
          </cell>
          <cell r="AO506" t="str">
            <v>ID</v>
          </cell>
          <cell r="AP506" t="str">
            <v>ID2</v>
          </cell>
          <cell r="AQ506">
            <v>0</v>
          </cell>
          <cell r="AR506">
            <v>0</v>
          </cell>
          <cell r="AS506">
            <v>0</v>
          </cell>
          <cell r="AT506" t="str">
            <v>ID</v>
          </cell>
          <cell r="AU506" t="str">
            <v>ID2</v>
          </cell>
          <cell r="AV506">
            <v>0</v>
          </cell>
          <cell r="AW506">
            <v>0</v>
          </cell>
          <cell r="AX506" t="str">
            <v>niet nodig</v>
          </cell>
          <cell r="AY506" t="str">
            <v>2. ja, voor technici</v>
          </cell>
        </row>
        <row r="507">
          <cell r="AL507" t="str">
            <v>STOP3174</v>
          </cell>
          <cell r="AM507" t="str">
            <v>ExternalGraphic:Format MOET de waarde image/png hebben.</v>
          </cell>
          <cell r="AN507" t="str">
            <v>De ExternalGraphic:Format van (Polygon)symbolizer:Name[waarde van ID] heeft een ongeldig Format[waarde van ID2] . Wijzig deze in image/png</v>
          </cell>
          <cell r="AO507" t="str">
            <v>ID</v>
          </cell>
          <cell r="AP507" t="str">
            <v>ID2</v>
          </cell>
          <cell r="AQ507">
            <v>0</v>
          </cell>
          <cell r="AR507">
            <v>0</v>
          </cell>
          <cell r="AS507">
            <v>0</v>
          </cell>
          <cell r="AT507" t="str">
            <v>ID</v>
          </cell>
          <cell r="AU507" t="str">
            <v>ID2</v>
          </cell>
          <cell r="AV507">
            <v>0</v>
          </cell>
          <cell r="AW507">
            <v>0</v>
          </cell>
          <cell r="AX507" t="str">
            <v>niet nodig</v>
          </cell>
          <cell r="AY507" t="str">
            <v>2. ja, voor technici</v>
          </cell>
        </row>
        <row r="508">
          <cell r="AL508" t="str">
            <v>BHKV1003</v>
          </cell>
          <cell r="AM508" t="str">
            <v>Inhoud van eId in  data:BeoogdInformatieobject MOET als attribuutwaarde van een ExtIoRef/@eId voorkomen</v>
          </cell>
          <cell r="AN508" t="str">
            <v>De eId[waarde van ref] van BeoogdInformatieobject komt niet voor als eId van een ExtIoRef, Controleer de referenties naar de ExtIoRef's /&gt;</v>
          </cell>
          <cell r="AO508">
            <v>0</v>
          </cell>
          <cell r="AP508">
            <v>0</v>
          </cell>
          <cell r="AQ508">
            <v>0</v>
          </cell>
          <cell r="AR508">
            <v>0</v>
          </cell>
          <cell r="AS508">
            <v>0</v>
          </cell>
          <cell r="AT508">
            <v>0</v>
          </cell>
          <cell r="AU508">
            <v>0</v>
          </cell>
          <cell r="AV508">
            <v>0</v>
          </cell>
          <cell r="AW508">
            <v>0</v>
          </cell>
          <cell r="AX508" t="str">
            <v>n.v.t.</v>
          </cell>
          <cell r="AY508" t="str">
            <v>2. ja, voor technici</v>
          </cell>
        </row>
        <row r="509">
          <cell r="AL509" t="str">
            <v>BHKV1004</v>
          </cell>
          <cell r="AM509" t="str">
            <v>Voor een ontwerpbesluit MAG GEEN tijdstempel worden meegeleverd</v>
          </cell>
          <cell r="AN509" t="str">
            <v>Het ontwerpbesluit heeft tijdstempels, dit is niet toegestaan. Verwijder de tijdstempels.</v>
          </cell>
          <cell r="AO509">
            <v>0</v>
          </cell>
          <cell r="AP509">
            <v>0</v>
          </cell>
          <cell r="AQ509">
            <v>0</v>
          </cell>
          <cell r="AR509">
            <v>0</v>
          </cell>
          <cell r="AS509">
            <v>0</v>
          </cell>
          <cell r="AT509">
            <v>0</v>
          </cell>
          <cell r="AU509">
            <v>0</v>
          </cell>
          <cell r="AV509">
            <v>0</v>
          </cell>
          <cell r="AW509">
            <v>0</v>
          </cell>
          <cell r="AX509" t="str">
            <v>niet nodig</v>
          </cell>
          <cell r="AY509" t="str">
            <v>1. ja, voor iedereen</v>
          </cell>
        </row>
        <row r="510">
          <cell r="AL510" t="str">
            <v>BHKV1005</v>
          </cell>
          <cell r="AM510" t="str">
            <v>De identificatie van het besluit moet als soort werk '/join/id/stop/work_003' hebben</v>
          </cell>
          <cell r="AN510" t="str">
            <v>Het geleverde besluit heeft als soortWork '[waarde van id] ' , Dit moet zijn: '/join/id/stop/work_003'.</v>
          </cell>
          <cell r="AO510" t="str">
            <v>id</v>
          </cell>
          <cell r="AP510">
            <v>0</v>
          </cell>
          <cell r="AQ510">
            <v>0</v>
          </cell>
          <cell r="AR510">
            <v>0</v>
          </cell>
          <cell r="AS510">
            <v>0</v>
          </cell>
          <cell r="AT510" t="str">
            <v>id</v>
          </cell>
          <cell r="AU510">
            <v>0</v>
          </cell>
          <cell r="AV510">
            <v>0</v>
          </cell>
          <cell r="AW510">
            <v>0</v>
          </cell>
          <cell r="AX510" t="str">
            <v>niet nodig</v>
          </cell>
          <cell r="AY510" t="str">
            <v>2. ja, voor technici</v>
          </cell>
        </row>
        <row r="511">
          <cell r="AL511" t="str">
            <v>BHKV1006</v>
          </cell>
          <cell r="AM511" t="str">
            <v>De identificatie van een regelingversie moet als soort werk '/join/id/stop/work_019' hebben</v>
          </cell>
          <cell r="AN511" t="str">
            <v>Het De geleverde regelingversie heeft als soortWork '[waarde van id] ' , Dit moet zijn: '/join/id/stop/work_019'.</v>
          </cell>
          <cell r="AO511" t="str">
            <v>id</v>
          </cell>
          <cell r="AP511">
            <v>0</v>
          </cell>
          <cell r="AQ511">
            <v>0</v>
          </cell>
          <cell r="AR511">
            <v>0</v>
          </cell>
          <cell r="AS511">
            <v>0</v>
          </cell>
          <cell r="AT511" t="str">
            <v>id</v>
          </cell>
          <cell r="AU511">
            <v>0</v>
          </cell>
          <cell r="AV511">
            <v>0</v>
          </cell>
          <cell r="AW511">
            <v>0</v>
          </cell>
          <cell r="AX511" t="str">
            <v>niet nodig</v>
          </cell>
          <cell r="AY511" t="str">
            <v>2. ja, voor technici</v>
          </cell>
        </row>
        <row r="512">
          <cell r="AL512" t="str">
            <v>BHKV1007</v>
          </cell>
          <cell r="AM512" t="str">
            <v>data:officieleTitel moet gelijk zijn aan de Regelingopschrift van het besluit</v>
          </cell>
          <cell r="AN512" t="str">
            <v>De officiële titel wijkt af van de titel van het besluit. Deze moeten gelijkluidend zijn.</v>
          </cell>
          <cell r="AO512">
            <v>0</v>
          </cell>
          <cell r="AP512">
            <v>0</v>
          </cell>
          <cell r="AQ512">
            <v>0</v>
          </cell>
          <cell r="AR512">
            <v>0</v>
          </cell>
          <cell r="AS512">
            <v>0</v>
          </cell>
          <cell r="AT512">
            <v>0</v>
          </cell>
          <cell r="AU512">
            <v>0</v>
          </cell>
          <cell r="AV512">
            <v>0</v>
          </cell>
          <cell r="AW512">
            <v>0</v>
          </cell>
          <cell r="AX512" t="str">
            <v>n.v.t.</v>
          </cell>
          <cell r="AY512" t="str">
            <v>1. ja, voor iedereen</v>
          </cell>
        </row>
        <row r="513">
          <cell r="AL513" t="str">
            <v>BHKV1008</v>
          </cell>
          <cell r="AM513" t="str">
            <v>data:officieleTitel moet gelijk zijn aan de Regelingopschrift van de regeling</v>
          </cell>
          <cell r="AN513" t="str">
            <v>De officiële titel wijkt af van de titel van de regeling. Deze moeten gelijkluidend zijn.</v>
          </cell>
          <cell r="AO513">
            <v>0</v>
          </cell>
          <cell r="AP513">
            <v>0</v>
          </cell>
          <cell r="AQ513">
            <v>0</v>
          </cell>
          <cell r="AR513">
            <v>0</v>
          </cell>
          <cell r="AS513">
            <v>0</v>
          </cell>
          <cell r="AT513">
            <v>0</v>
          </cell>
          <cell r="AU513">
            <v>0</v>
          </cell>
          <cell r="AV513">
            <v>0</v>
          </cell>
          <cell r="AW513">
            <v>0</v>
          </cell>
          <cell r="AX513" t="str">
            <v>n.v.t.</v>
          </cell>
          <cell r="AY513" t="str">
            <v>1. ja, voor iedereen</v>
          </cell>
        </row>
        <row r="514">
          <cell r="AL514" t="str">
            <v>BHKV1009</v>
          </cell>
          <cell r="AM514" t="str">
            <v>In BeoogdeRegeling moet de daarin genoemde eId voorkomen in het Besluit</v>
          </cell>
          <cell r="AN514" t="str">
            <v>In het besluit is de eId[waarde van eId] voor de BeoogdeRegeling niet te vinden. Controleer de referentie naar het besluit.</v>
          </cell>
          <cell r="AO514" t="str">
            <v>eId</v>
          </cell>
          <cell r="AP514" t="str">
            <v>regeling</v>
          </cell>
          <cell r="AQ514">
            <v>0</v>
          </cell>
          <cell r="AR514">
            <v>0</v>
          </cell>
          <cell r="AS514">
            <v>0</v>
          </cell>
          <cell r="AT514" t="str">
            <v>eId</v>
          </cell>
          <cell r="AU514" t="str">
            <v>regeling</v>
          </cell>
          <cell r="AV514">
            <v>0</v>
          </cell>
          <cell r="AW514">
            <v>0</v>
          </cell>
          <cell r="AX514" t="str">
            <v>niet nodig</v>
          </cell>
          <cell r="AY514" t="str">
            <v>2. ja, voor technici</v>
          </cell>
        </row>
        <row r="515">
          <cell r="AL515" t="str">
            <v>BHKV1010</v>
          </cell>
          <cell r="AM515" t="str">
            <v>De eId genoemd in Tijdstempels moet voorkomen in het besluit</v>
          </cell>
          <cell r="AN515" t="str">
            <v>In het besluit is de eId[waarde van eId] voor de tijdstempel niet te vinden. Controleer de referentie naar het besluit.</v>
          </cell>
          <cell r="AO515" t="str">
            <v>eId</v>
          </cell>
          <cell r="AP515">
            <v>0</v>
          </cell>
          <cell r="AQ515">
            <v>0</v>
          </cell>
          <cell r="AR515">
            <v>0</v>
          </cell>
          <cell r="AS515">
            <v>0</v>
          </cell>
          <cell r="AT515" t="str">
            <v>eId</v>
          </cell>
          <cell r="AU515">
            <v>0</v>
          </cell>
          <cell r="AV515">
            <v>0</v>
          </cell>
          <cell r="AW515">
            <v>0</v>
          </cell>
          <cell r="AX515" t="str">
            <v>niet nodig</v>
          </cell>
          <cell r="AY515" t="str">
            <v>2. ja, voor technici</v>
          </cell>
        </row>
        <row r="516">
          <cell r="AL516" t="str">
            <v>BHKV1011</v>
          </cell>
          <cell r="AM516" t="str">
            <v>De eId genoemd in data:Intrekking moet voorkomen in het besluit</v>
          </cell>
          <cell r="AN516" t="str">
            <v>In het besluit is de eId[waarde van eId] voor de data:Intrekking niet te vinden. Controleer de referentie naar het besluit.</v>
          </cell>
          <cell r="AO516" t="str">
            <v>eId</v>
          </cell>
          <cell r="AP516" t="str">
            <v>instrumentversieRegeling</v>
          </cell>
          <cell r="AQ516">
            <v>0</v>
          </cell>
          <cell r="AR516">
            <v>0</v>
          </cell>
          <cell r="AS516">
            <v>0</v>
          </cell>
          <cell r="AT516" t="str">
            <v>eId</v>
          </cell>
          <cell r="AU516" t="str">
            <v>instrumentversieRegeling</v>
          </cell>
          <cell r="AV516">
            <v>0</v>
          </cell>
          <cell r="AW516">
            <v>0</v>
          </cell>
          <cell r="AX516" t="str">
            <v>niet nodig</v>
          </cell>
          <cell r="AY516" t="str">
            <v>2. ja, voor technici</v>
          </cell>
        </row>
        <row r="517">
          <cell r="AL517" t="str">
            <v>BHKV1012</v>
          </cell>
          <cell r="AM517" t="str">
            <v>De wordt-versie voor een regeling moet bij het juiste work horen</v>
          </cell>
          <cell r="AN517" t="str">
            <v>De versie aanduiding voor de wordt-versie komt niet overeen met de work-identificatie[waarde van id] .</v>
          </cell>
          <cell r="AO517">
            <v>0</v>
          </cell>
          <cell r="AP517">
            <v>0</v>
          </cell>
          <cell r="AQ517">
            <v>0</v>
          </cell>
          <cell r="AR517">
            <v>0</v>
          </cell>
          <cell r="AS517">
            <v>0</v>
          </cell>
          <cell r="AT517">
            <v>0</v>
          </cell>
          <cell r="AU517">
            <v>0</v>
          </cell>
          <cell r="AV517">
            <v>0</v>
          </cell>
          <cell r="AW517">
            <v>0</v>
          </cell>
          <cell r="AX517" t="str">
            <v>n.v.t.</v>
          </cell>
          <cell r="AY517" t="str">
            <v>2. ja, voor technici</v>
          </cell>
        </row>
        <row r="518">
          <cell r="AL518" t="str">
            <v>BHKV1013</v>
          </cell>
          <cell r="AM518" t="str">
            <v>De was-versie voor een regeling moet bij het juiste work horen</v>
          </cell>
          <cell r="AN518" t="str">
            <v>De versie aanduiding voor de was-versie in RegelingMutatie[waarde van component] komt niet overeen met de work-identificatie[waarde van id] .</v>
          </cell>
          <cell r="AO518">
            <v>0</v>
          </cell>
          <cell r="AP518">
            <v>0</v>
          </cell>
          <cell r="AQ518">
            <v>0</v>
          </cell>
          <cell r="AR518">
            <v>0</v>
          </cell>
          <cell r="AS518">
            <v>0</v>
          </cell>
          <cell r="AT518">
            <v>0</v>
          </cell>
          <cell r="AU518">
            <v>0</v>
          </cell>
          <cell r="AV518">
            <v>0</v>
          </cell>
          <cell r="AW518">
            <v>0</v>
          </cell>
          <cell r="AX518" t="str">
            <v>n.v.t.</v>
          </cell>
          <cell r="AY518" t="str">
            <v>2. ja, voor technici</v>
          </cell>
        </row>
        <row r="519">
          <cell r="AL519" t="str">
            <v>BHKV1014</v>
          </cell>
          <cell r="AM519" t="str">
            <v>Het element data:heeftBestanden MOET in aan de LVBB aangeleverde (G)IOs naar precies één bestand verwijzen.</v>
          </cell>
          <cell r="AN519" t="str">
            <v>Element data:heeftBestanden van[waarde van Expression-ID] heeft géén of meer dan één bestand. Dit is niet toegestaan, lever slechts één bestand aan.</v>
          </cell>
          <cell r="AO519" t="str">
            <v>Expression-ID</v>
          </cell>
          <cell r="AP519">
            <v>0</v>
          </cell>
          <cell r="AQ519">
            <v>0</v>
          </cell>
          <cell r="AR519">
            <v>0</v>
          </cell>
          <cell r="AS519" t="str">
            <v>Element data:heeftBestanden van %1 moet bestaan uit één bestand. In de aanlevering zitten er meer of minder dan één.</v>
          </cell>
          <cell r="AT519" t="str">
            <v>Expression-ID</v>
          </cell>
          <cell r="AU519">
            <v>0</v>
          </cell>
          <cell r="AV519">
            <v>0</v>
          </cell>
          <cell r="AW519">
            <v>0</v>
          </cell>
          <cell r="AX519" t="str">
            <v>E-mail Arjan</v>
          </cell>
          <cell r="AY519" t="str">
            <v>9. verbetervoorstel</v>
          </cell>
        </row>
        <row r="520">
          <cell r="AL520" t="str">
            <v>BHKV1015</v>
          </cell>
          <cell r="AM520" t="str">
            <v>heeftGeboorteregeling MOET aanwezig zijn INDIEN saartWork=work_010 èn formaatinformatieobject=gio_002</v>
          </cell>
          <cell r="AN520" t="str">
            <v>heeftGeboorteregeling voor[waarde van id] is niet aanwezig, is verplicht wanneer soortWork=work_010 èn formaatinformatieobject=gio_002. Voeg de AKN-identificatie voor heeftGeboorteregeling toe.</v>
          </cell>
          <cell r="AO520" t="str">
            <v>id</v>
          </cell>
          <cell r="AP520">
            <v>0</v>
          </cell>
          <cell r="AQ520">
            <v>0</v>
          </cell>
          <cell r="AR520">
            <v>0</v>
          </cell>
          <cell r="AS520">
            <v>0</v>
          </cell>
          <cell r="AT520" t="str">
            <v>id</v>
          </cell>
          <cell r="AU520">
            <v>0</v>
          </cell>
          <cell r="AV520">
            <v>0</v>
          </cell>
          <cell r="AW520">
            <v>0</v>
          </cell>
          <cell r="AX520" t="str">
            <v>niet nodig</v>
          </cell>
          <cell r="AY520" t="str">
            <v>2. ja, voor technici</v>
          </cell>
        </row>
        <row r="521">
          <cell r="AL521" t="str">
            <v>BHKV1016</v>
          </cell>
          <cell r="AM521" t="str">
            <v>De identificatie van een InformatieObject MOET als soort werk '/join/id/stop/work_010' zijn</v>
          </cell>
          <cell r="AN521" t="str">
            <v>Het aangeleverde informatieobject[waarde van id] heeft als soortWork[waarde van work] dit moet '/join/id/stop/work_010' zijn.</v>
          </cell>
          <cell r="AO521" t="str">
            <v>id</v>
          </cell>
          <cell r="AP521" t="str">
            <v>work</v>
          </cell>
          <cell r="AQ521">
            <v>0</v>
          </cell>
          <cell r="AR521">
            <v>0</v>
          </cell>
          <cell r="AS521">
            <v>0</v>
          </cell>
          <cell r="AT521" t="str">
            <v>id</v>
          </cell>
          <cell r="AU521" t="str">
            <v>work</v>
          </cell>
          <cell r="AV521">
            <v>0</v>
          </cell>
          <cell r="AW521">
            <v>0</v>
          </cell>
          <cell r="AX521" t="str">
            <v>niet nodig</v>
          </cell>
          <cell r="AY521" t="str">
            <v>2. ja, voor technici</v>
          </cell>
        </row>
        <row r="522">
          <cell r="AL522" t="str">
            <v>BHKV1017</v>
          </cell>
          <cell r="AM522" t="str">
            <v>De officiele titel van een informatieobject MOET gelijk zijn aan het FRBRWork</v>
          </cell>
          <cell r="AN522" t="str">
            <v xml:space="preserve">De officiele titel[waarde van titel] komt niet overeen met de identifier FRBRWork[waarde van work] </v>
          </cell>
          <cell r="AO522" t="str">
            <v>titel</v>
          </cell>
          <cell r="AP522" t="str">
            <v>work</v>
          </cell>
          <cell r="AQ522">
            <v>0</v>
          </cell>
          <cell r="AR522">
            <v>0</v>
          </cell>
          <cell r="AS522">
            <v>0</v>
          </cell>
          <cell r="AT522" t="str">
            <v>titel</v>
          </cell>
          <cell r="AU522" t="str">
            <v>work</v>
          </cell>
          <cell r="AV522">
            <v>0</v>
          </cell>
          <cell r="AW522">
            <v>0</v>
          </cell>
          <cell r="AX522" t="str">
            <v>niet nodig</v>
          </cell>
          <cell r="AY522" t="str">
            <v>2. ja, voor technici</v>
          </cell>
        </row>
        <row r="523">
          <cell r="AL523" t="str">
            <v>BHKV1018</v>
          </cell>
          <cell r="AM523" t="str">
            <v>De collectie gebruikt in de AKN identifier van een informatieobject MOET overeenkomen met zijn data:publicatieinstructie</v>
          </cell>
          <cell r="AN523" t="str">
            <v xml:space="preserve">De collectie in de FRBRWork identifier[waarde van Work-ID] komt niet overeen met de publicatieinstructie[waarde van substring] </v>
          </cell>
          <cell r="AO523" t="str">
            <v>Work-ID</v>
          </cell>
          <cell r="AP523" t="str">
            <v>substring</v>
          </cell>
          <cell r="AQ523">
            <v>0</v>
          </cell>
          <cell r="AR523">
            <v>0</v>
          </cell>
          <cell r="AS523">
            <v>0</v>
          </cell>
          <cell r="AT523" t="str">
            <v>Work-ID</v>
          </cell>
          <cell r="AU523" t="str">
            <v>substring</v>
          </cell>
          <cell r="AV523">
            <v>0</v>
          </cell>
          <cell r="AW523">
            <v>0</v>
          </cell>
          <cell r="AX523" t="str">
            <v>niet nodig</v>
          </cell>
          <cell r="AY523" t="str">
            <v>2. ja, voor technici</v>
          </cell>
        </row>
        <row r="524">
          <cell r="AL524" t="str">
            <v>BHKV1027</v>
          </cell>
          <cell r="AM524" t="str">
            <v>De identificatie van een RegelingTijdelijkdeel MOET als soortWork '/join/id/stop/work_021' hebben</v>
          </cell>
          <cell r="AN524" t="str">
            <v>Het geleverde regelingversie heeft als soortWork '[waarde van id] '. Dit moet voor een tijdelijk regelingdeel zijn '/join/id/stop/work_021'.</v>
          </cell>
          <cell r="AO524">
            <v>0</v>
          </cell>
          <cell r="AP524">
            <v>0</v>
          </cell>
          <cell r="AQ524">
            <v>0</v>
          </cell>
          <cell r="AR524">
            <v>0</v>
          </cell>
          <cell r="AS524" t="str">
            <v>De geleverde regelingversie heeft als soortWork '[waarde van id] '. Dit moet voor een tijdelijk regelingdeel zijn '/join/id/stop/work_021'.</v>
          </cell>
          <cell r="AT524">
            <v>0</v>
          </cell>
          <cell r="AU524">
            <v>0</v>
          </cell>
          <cell r="AV524">
            <v>0</v>
          </cell>
          <cell r="AW524">
            <v>0</v>
          </cell>
          <cell r="AX524" t="str">
            <v>n.v.t.</v>
          </cell>
          <cell r="AY524" t="str">
            <v>3. verdwenen</v>
          </cell>
        </row>
        <row r="525">
          <cell r="AL525" t="str">
            <v>BHKV1028</v>
          </cell>
          <cell r="AM525" t="str">
            <v>Een RegelingTijdelijkdeel MOET een isTijdelijkDeelVan hebben</v>
          </cell>
          <cell r="AN525" t="str">
            <v>De RegelingTijdelijkdeel met expressionID '[waarde van eId] ' heeft geen isTijdelijkDeelVan. Pas dit aan.</v>
          </cell>
          <cell r="AO525" t="str">
            <v>id</v>
          </cell>
          <cell r="AP525">
            <v>0</v>
          </cell>
          <cell r="AQ525">
            <v>0</v>
          </cell>
          <cell r="AR525">
            <v>0</v>
          </cell>
          <cell r="AS525">
            <v>0</v>
          </cell>
          <cell r="AT525" t="str">
            <v>id</v>
          </cell>
          <cell r="AU525">
            <v>0</v>
          </cell>
          <cell r="AV525">
            <v>0</v>
          </cell>
          <cell r="AW525">
            <v>0</v>
          </cell>
          <cell r="AX525" t="str">
            <v>n.v.t.</v>
          </cell>
          <cell r="AY525" t="str">
            <v>2. ja, voor technici</v>
          </cell>
        </row>
        <row r="526">
          <cell r="AL526" t="str">
            <v/>
          </cell>
          <cell r="AM526" t="str">
            <v/>
          </cell>
          <cell r="AN526" t="str">
            <v/>
          </cell>
          <cell r="AO526">
            <v>0</v>
          </cell>
          <cell r="AP526">
            <v>0</v>
          </cell>
          <cell r="AQ526">
            <v>0</v>
          </cell>
          <cell r="AR526">
            <v>0</v>
          </cell>
          <cell r="AS526" t="str">
            <v/>
          </cell>
          <cell r="AT526">
            <v>0</v>
          </cell>
          <cell r="AU526">
            <v>0</v>
          </cell>
          <cell r="AV526">
            <v>0</v>
          </cell>
          <cell r="AW526">
            <v>0</v>
          </cell>
          <cell r="AX526" t="str">
            <v>analyse</v>
          </cell>
          <cell r="AY526" t="str">
            <v/>
          </cell>
        </row>
        <row r="527">
          <cell r="AL527" t="str">
            <v/>
          </cell>
          <cell r="AM527" t="str">
            <v/>
          </cell>
          <cell r="AN527" t="str">
            <v/>
          </cell>
          <cell r="AO527">
            <v>0</v>
          </cell>
          <cell r="AP527">
            <v>0</v>
          </cell>
          <cell r="AQ527">
            <v>0</v>
          </cell>
          <cell r="AR527">
            <v>0</v>
          </cell>
          <cell r="AS527" t="str">
            <v/>
          </cell>
          <cell r="AT527">
            <v>0</v>
          </cell>
          <cell r="AU527">
            <v>0</v>
          </cell>
          <cell r="AV527">
            <v>0</v>
          </cell>
          <cell r="AW527">
            <v>0</v>
          </cell>
          <cell r="AX527" t="str">
            <v>analyse</v>
          </cell>
          <cell r="AY527" t="str">
            <v/>
          </cell>
        </row>
        <row r="528">
          <cell r="AL528" t="str">
            <v/>
          </cell>
          <cell r="AM528" t="str">
            <v/>
          </cell>
          <cell r="AN528" t="str">
            <v/>
          </cell>
          <cell r="AO528">
            <v>0</v>
          </cell>
          <cell r="AP528">
            <v>0</v>
          </cell>
          <cell r="AQ528">
            <v>0</v>
          </cell>
          <cell r="AR528">
            <v>0</v>
          </cell>
          <cell r="AS528" t="str">
            <v/>
          </cell>
          <cell r="AT528">
            <v>0</v>
          </cell>
          <cell r="AU528">
            <v>0</v>
          </cell>
          <cell r="AV528">
            <v>0</v>
          </cell>
          <cell r="AW528">
            <v>0</v>
          </cell>
          <cell r="AX528" t="str">
            <v>analyse</v>
          </cell>
          <cell r="AY528" t="str">
            <v/>
          </cell>
        </row>
        <row r="529">
          <cell r="AL529" t="str">
            <v>BHKV1033</v>
          </cell>
          <cell r="AM529" t="str">
            <v>De inhoud van alle voorkomens van consolideerbare informatieobjecten in data:informatieobjectRef moeten ook voorkomen als inhoud van imop-tekst:ExtIoRef</v>
          </cell>
          <cell r="AN529" t="str">
            <v>Meldingstekst moet aangevuld worden</v>
          </cell>
          <cell r="AO529" t="str">
            <v>ref</v>
          </cell>
          <cell r="AP529">
            <v>0</v>
          </cell>
          <cell r="AQ529">
            <v>0</v>
          </cell>
          <cell r="AR529">
            <v>0</v>
          </cell>
          <cell r="AS529">
            <v>0</v>
          </cell>
          <cell r="AT529" t="str">
            <v>ref</v>
          </cell>
          <cell r="AU529">
            <v>0</v>
          </cell>
          <cell r="AV529">
            <v>0</v>
          </cell>
          <cell r="AW529">
            <v>0</v>
          </cell>
          <cell r="AX529" t="str">
            <v>n.v.t.</v>
          </cell>
          <cell r="AY529" t="str">
            <v>4. geen meldingstekst</v>
          </cell>
        </row>
        <row r="530">
          <cell r="AL530" t="str">
            <v>BHKV1036</v>
          </cell>
          <cell r="AM530" t="str">
            <v>De identifier voor instrumentVersie moet overeenkomen met de identitier in ExtIoRef met het juiste eId</v>
          </cell>
          <cell r="AN530" t="str">
            <v>De identifier van instrumentVersie "%1" komt niet overeen met de join identifier "%2 van de ExtIoRef met eId "%3". Corrigeer de identifier of de eId zodat deze gelijk zijn.</v>
          </cell>
          <cell r="AO530" t="str">
            <v>instrument</v>
          </cell>
          <cell r="AP530" t="str">
            <v>eId</v>
          </cell>
          <cell r="AQ530">
            <v>0</v>
          </cell>
          <cell r="AR530">
            <v>0</v>
          </cell>
          <cell r="AS530">
            <v>0</v>
          </cell>
          <cell r="AT530" t="str">
            <v>instrument</v>
          </cell>
          <cell r="AU530" t="str">
            <v>eId</v>
          </cell>
          <cell r="AV530">
            <v>0</v>
          </cell>
          <cell r="AW530">
            <v>0</v>
          </cell>
          <cell r="AX530" t="str">
            <v>niet nodig</v>
          </cell>
          <cell r="AY530" t="str">
            <v>2. ja, voor technici</v>
          </cell>
        </row>
        <row r="531">
          <cell r="AL531" t="str">
            <v>BHKV1037</v>
          </cell>
          <cell r="AM531" t="str">
            <v>De identifier voor instrumentVersie moet overeenkomen met een identitier in een ExtIoRef</v>
          </cell>
          <cell r="AN531" t="str">
            <v>De identifier van instrumentVersie "%1" komt niet voor als de join identifier van een ExtIoRef. Controleer de instrumentVersie of voef een ExtIoRef toe aan de tekst van het besluit.</v>
          </cell>
          <cell r="AO531">
            <v>0</v>
          </cell>
          <cell r="AP531">
            <v>0</v>
          </cell>
          <cell r="AQ531">
            <v>0</v>
          </cell>
          <cell r="AR531">
            <v>0</v>
          </cell>
          <cell r="AS531">
            <v>0</v>
          </cell>
          <cell r="AT531">
            <v>0</v>
          </cell>
          <cell r="AU531">
            <v>0</v>
          </cell>
          <cell r="AV531">
            <v>0</v>
          </cell>
          <cell r="AW531">
            <v>0</v>
          </cell>
          <cell r="AX531" t="str">
            <v>n.v.t.</v>
          </cell>
          <cell r="AY531" t="str">
            <v>2. ja, voor technici</v>
          </cell>
        </row>
        <row r="532">
          <cell r="AL532" t="str">
            <v/>
          </cell>
          <cell r="AM532" t="str">
            <v/>
          </cell>
          <cell r="AN532" t="str">
            <v/>
          </cell>
          <cell r="AO532" t="str">
            <v>wordt</v>
          </cell>
          <cell r="AP532" t="str">
            <v>component</v>
          </cell>
          <cell r="AQ532" t="str">
            <v>melding</v>
          </cell>
          <cell r="AR532">
            <v>0</v>
          </cell>
          <cell r="AS532" t="str">
            <v/>
          </cell>
          <cell r="AT532" t="str">
            <v>wordt</v>
          </cell>
          <cell r="AU532" t="str">
            <v>component</v>
          </cell>
          <cell r="AV532" t="str">
            <v>melding</v>
          </cell>
          <cell r="AW532">
            <v>0</v>
          </cell>
          <cell r="AX532" t="str">
            <v>analyse</v>
          </cell>
          <cell r="AY532" t="str">
            <v/>
          </cell>
        </row>
        <row r="533">
          <cell r="AL533" t="str">
            <v/>
          </cell>
          <cell r="AM533" t="str">
            <v/>
          </cell>
          <cell r="AN533" t="str">
            <v/>
          </cell>
          <cell r="AO533">
            <v>0</v>
          </cell>
          <cell r="AP533">
            <v>0</v>
          </cell>
          <cell r="AQ533">
            <v>0</v>
          </cell>
          <cell r="AR533">
            <v>0</v>
          </cell>
          <cell r="AS533" t="str">
            <v/>
          </cell>
          <cell r="AT533">
            <v>0</v>
          </cell>
          <cell r="AU533">
            <v>0</v>
          </cell>
          <cell r="AV533">
            <v>0</v>
          </cell>
          <cell r="AW533">
            <v>0</v>
          </cell>
          <cell r="AX533" t="str">
            <v>analyse</v>
          </cell>
          <cell r="AY533" t="str">
            <v/>
          </cell>
        </row>
        <row r="534">
          <cell r="AL534" t="str">
            <v/>
          </cell>
          <cell r="AM534" t="str">
            <v/>
          </cell>
          <cell r="AN534" t="str">
            <v/>
          </cell>
          <cell r="AO534" t="str">
            <v>soortStap</v>
          </cell>
          <cell r="AP534">
            <v>0</v>
          </cell>
          <cell r="AQ534">
            <v>0</v>
          </cell>
          <cell r="AR534">
            <v>0</v>
          </cell>
          <cell r="AS534" t="str">
            <v/>
          </cell>
          <cell r="AT534" t="str">
            <v>soortStap</v>
          </cell>
          <cell r="AU534">
            <v>0</v>
          </cell>
          <cell r="AV534">
            <v>0</v>
          </cell>
          <cell r="AW534">
            <v>0</v>
          </cell>
          <cell r="AX534" t="str">
            <v>analyse</v>
          </cell>
          <cell r="AY534" t="str">
            <v/>
          </cell>
        </row>
        <row r="535">
          <cell r="AL535" t="str">
            <v/>
          </cell>
          <cell r="AM535" t="str">
            <v/>
          </cell>
          <cell r="AN535" t="str">
            <v/>
          </cell>
          <cell r="AO535">
            <v>0</v>
          </cell>
          <cell r="AP535">
            <v>0</v>
          </cell>
          <cell r="AQ535">
            <v>0</v>
          </cell>
          <cell r="AR535">
            <v>0</v>
          </cell>
          <cell r="AS535" t="str">
            <v/>
          </cell>
          <cell r="AT535">
            <v>0</v>
          </cell>
          <cell r="AU535">
            <v>0</v>
          </cell>
          <cell r="AV535">
            <v>0</v>
          </cell>
          <cell r="AW535">
            <v>0</v>
          </cell>
          <cell r="AX535" t="str">
            <v>analyse</v>
          </cell>
          <cell r="AY535" t="str">
            <v/>
          </cell>
        </row>
        <row r="536">
          <cell r="AL536" t="str">
            <v/>
          </cell>
          <cell r="AM536" t="str">
            <v/>
          </cell>
          <cell r="AN536" t="str">
            <v/>
          </cell>
          <cell r="AO536" t="str">
            <v>soortStap</v>
          </cell>
          <cell r="AP536">
            <v>0</v>
          </cell>
          <cell r="AQ536">
            <v>0</v>
          </cell>
          <cell r="AR536">
            <v>0</v>
          </cell>
          <cell r="AS536" t="str">
            <v/>
          </cell>
          <cell r="AT536" t="str">
            <v>soortStap</v>
          </cell>
          <cell r="AU536">
            <v>0</v>
          </cell>
          <cell r="AV536">
            <v>0</v>
          </cell>
          <cell r="AW536">
            <v>0</v>
          </cell>
          <cell r="AX536" t="str">
            <v>analyse</v>
          </cell>
          <cell r="AY536" t="str">
            <v/>
          </cell>
        </row>
        <row r="537">
          <cell r="AL537" t="str">
            <v/>
          </cell>
          <cell r="AM537" t="str">
            <v/>
          </cell>
          <cell r="AN537" t="str">
            <v/>
          </cell>
          <cell r="AO537">
            <v>0</v>
          </cell>
          <cell r="AP537">
            <v>0</v>
          </cell>
          <cell r="AQ537">
            <v>0</v>
          </cell>
          <cell r="AR537">
            <v>0</v>
          </cell>
          <cell r="AS537" t="str">
            <v/>
          </cell>
          <cell r="AT537">
            <v>0</v>
          </cell>
          <cell r="AU537">
            <v>0</v>
          </cell>
          <cell r="AV537">
            <v>0</v>
          </cell>
          <cell r="AW537">
            <v>0</v>
          </cell>
          <cell r="AX537" t="str">
            <v>analyse</v>
          </cell>
          <cell r="AY537" t="str">
            <v/>
          </cell>
        </row>
        <row r="538">
          <cell r="AL538" t="str">
            <v/>
          </cell>
          <cell r="AM538" t="str">
            <v/>
          </cell>
          <cell r="AN538" t="str">
            <v/>
          </cell>
          <cell r="AO538">
            <v>0</v>
          </cell>
          <cell r="AP538">
            <v>0</v>
          </cell>
          <cell r="AQ538">
            <v>0</v>
          </cell>
          <cell r="AR538">
            <v>0</v>
          </cell>
          <cell r="AS538" t="str">
            <v/>
          </cell>
          <cell r="AT538">
            <v>0</v>
          </cell>
          <cell r="AU538">
            <v>0</v>
          </cell>
          <cell r="AV538">
            <v>0</v>
          </cell>
          <cell r="AW538">
            <v>0</v>
          </cell>
          <cell r="AX538" t="str">
            <v>analyse</v>
          </cell>
          <cell r="AY538" t="str">
            <v/>
          </cell>
        </row>
        <row r="539">
          <cell r="AL539" t="str">
            <v/>
          </cell>
          <cell r="AM539" t="str">
            <v/>
          </cell>
          <cell r="AN539" t="str">
            <v/>
          </cell>
          <cell r="AO539">
            <v>0</v>
          </cell>
          <cell r="AP539">
            <v>0</v>
          </cell>
          <cell r="AQ539">
            <v>0</v>
          </cell>
          <cell r="AR539">
            <v>0</v>
          </cell>
          <cell r="AS539" t="str">
            <v/>
          </cell>
          <cell r="AT539">
            <v>0</v>
          </cell>
          <cell r="AU539">
            <v>0</v>
          </cell>
          <cell r="AV539">
            <v>0</v>
          </cell>
          <cell r="AW539">
            <v>0</v>
          </cell>
          <cell r="AX539" t="str">
            <v>analyse</v>
          </cell>
          <cell r="AY539" t="str">
            <v/>
          </cell>
        </row>
        <row r="540">
          <cell r="AL540" t="str">
            <v/>
          </cell>
          <cell r="AM540" t="str">
            <v/>
          </cell>
          <cell r="AN540" t="str">
            <v/>
          </cell>
          <cell r="AO540">
            <v>0</v>
          </cell>
          <cell r="AP540">
            <v>0</v>
          </cell>
          <cell r="AQ540">
            <v>0</v>
          </cell>
          <cell r="AR540">
            <v>0</v>
          </cell>
          <cell r="AS540" t="str">
            <v/>
          </cell>
          <cell r="AT540">
            <v>0</v>
          </cell>
          <cell r="AU540">
            <v>0</v>
          </cell>
          <cell r="AV540">
            <v>0</v>
          </cell>
          <cell r="AW540">
            <v>0</v>
          </cell>
          <cell r="AX540" t="str">
            <v>analyse</v>
          </cell>
          <cell r="AY540" t="str">
            <v/>
          </cell>
        </row>
        <row r="541">
          <cell r="AL541" t="str">
            <v/>
          </cell>
          <cell r="AM541" t="str">
            <v/>
          </cell>
          <cell r="AN541" t="str">
            <v/>
          </cell>
          <cell r="AO541">
            <v>0</v>
          </cell>
          <cell r="AP541">
            <v>0</v>
          </cell>
          <cell r="AQ541">
            <v>0</v>
          </cell>
          <cell r="AR541">
            <v>0</v>
          </cell>
          <cell r="AS541" t="str">
            <v/>
          </cell>
          <cell r="AT541">
            <v>0</v>
          </cell>
          <cell r="AU541">
            <v>0</v>
          </cell>
          <cell r="AV541">
            <v>0</v>
          </cell>
          <cell r="AW541">
            <v>0</v>
          </cell>
          <cell r="AX541" t="str">
            <v>analyse</v>
          </cell>
          <cell r="AY541" t="str">
            <v/>
          </cell>
        </row>
        <row r="542">
          <cell r="AL542" t="str">
            <v/>
          </cell>
          <cell r="AM542" t="str">
            <v/>
          </cell>
          <cell r="AN542" t="str">
            <v/>
          </cell>
          <cell r="AO542" t="str">
            <v>soortStap</v>
          </cell>
          <cell r="AP542">
            <v>0</v>
          </cell>
          <cell r="AQ542">
            <v>0</v>
          </cell>
          <cell r="AR542">
            <v>0</v>
          </cell>
          <cell r="AS542" t="str">
            <v/>
          </cell>
          <cell r="AT542" t="str">
            <v>soortStap</v>
          </cell>
          <cell r="AU542">
            <v>0</v>
          </cell>
          <cell r="AV542">
            <v>0</v>
          </cell>
          <cell r="AW542">
            <v>0</v>
          </cell>
          <cell r="AX542" t="str">
            <v>analyse</v>
          </cell>
          <cell r="AY542" t="str">
            <v/>
          </cell>
        </row>
        <row r="543">
          <cell r="AL543" t="str">
            <v/>
          </cell>
          <cell r="AM543" t="str">
            <v/>
          </cell>
          <cell r="AN543" t="str">
            <v/>
          </cell>
          <cell r="AO543" t="str">
            <v>FRBRExpression</v>
          </cell>
          <cell r="AP543">
            <v>0</v>
          </cell>
          <cell r="AQ543">
            <v>0</v>
          </cell>
          <cell r="AR543">
            <v>0</v>
          </cell>
          <cell r="AS543" t="str">
            <v/>
          </cell>
          <cell r="AT543" t="str">
            <v>FRBRExpression</v>
          </cell>
          <cell r="AU543">
            <v>0</v>
          </cell>
          <cell r="AV543">
            <v>0</v>
          </cell>
          <cell r="AW543">
            <v>0</v>
          </cell>
          <cell r="AX543" t="str">
            <v>analyse</v>
          </cell>
          <cell r="AY543" t="str">
            <v/>
          </cell>
        </row>
        <row r="544">
          <cell r="AL544" t="str">
            <v/>
          </cell>
          <cell r="AM544" t="str">
            <v/>
          </cell>
          <cell r="AN544" t="str">
            <v/>
          </cell>
          <cell r="AO544">
            <v>0</v>
          </cell>
          <cell r="AP544">
            <v>0</v>
          </cell>
          <cell r="AQ544">
            <v>0</v>
          </cell>
          <cell r="AR544">
            <v>0</v>
          </cell>
          <cell r="AS544" t="str">
            <v/>
          </cell>
          <cell r="AT544">
            <v>0</v>
          </cell>
          <cell r="AU544">
            <v>0</v>
          </cell>
          <cell r="AV544">
            <v>0</v>
          </cell>
          <cell r="AW544">
            <v>0</v>
          </cell>
          <cell r="AX544" t="str">
            <v>analyse</v>
          </cell>
          <cell r="AY544" t="str">
            <v/>
          </cell>
        </row>
        <row r="545">
          <cell r="AL545" t="str">
            <v/>
          </cell>
          <cell r="AM545" t="str">
            <v/>
          </cell>
          <cell r="AN545" t="str">
            <v/>
          </cell>
          <cell r="AO545">
            <v>0</v>
          </cell>
          <cell r="AP545">
            <v>0</v>
          </cell>
          <cell r="AQ545">
            <v>0</v>
          </cell>
          <cell r="AR545">
            <v>0</v>
          </cell>
          <cell r="AS545" t="str">
            <v/>
          </cell>
          <cell r="AT545">
            <v>0</v>
          </cell>
          <cell r="AU545">
            <v>0</v>
          </cell>
          <cell r="AV545">
            <v>0</v>
          </cell>
          <cell r="AW545">
            <v>0</v>
          </cell>
          <cell r="AX545" t="str">
            <v>analyse</v>
          </cell>
          <cell r="AY545" t="str">
            <v/>
          </cell>
        </row>
        <row r="546">
          <cell r="AL546" t="str">
            <v/>
          </cell>
          <cell r="AM546" t="str">
            <v/>
          </cell>
          <cell r="AN546" t="str">
            <v/>
          </cell>
          <cell r="AO546" t="str">
            <v>eId</v>
          </cell>
          <cell r="AP546" t="str">
            <v>instrumentIO</v>
          </cell>
          <cell r="AQ546">
            <v>0</v>
          </cell>
          <cell r="AR546">
            <v>0</v>
          </cell>
          <cell r="AS546" t="str">
            <v/>
          </cell>
          <cell r="AT546" t="str">
            <v>eId</v>
          </cell>
          <cell r="AU546" t="str">
            <v>instrumentIO</v>
          </cell>
          <cell r="AV546">
            <v>0</v>
          </cell>
          <cell r="AW546">
            <v>0</v>
          </cell>
          <cell r="AX546" t="str">
            <v>analyse</v>
          </cell>
          <cell r="AY546" t="str">
            <v/>
          </cell>
        </row>
        <row r="547">
          <cell r="AL547" t="str">
            <v/>
          </cell>
          <cell r="AM547" t="str">
            <v/>
          </cell>
          <cell r="AN547" t="str">
            <v/>
          </cell>
          <cell r="AO547">
            <v>0</v>
          </cell>
          <cell r="AP547">
            <v>0</v>
          </cell>
          <cell r="AQ547">
            <v>0</v>
          </cell>
          <cell r="AR547">
            <v>0</v>
          </cell>
          <cell r="AS547" t="str">
            <v/>
          </cell>
          <cell r="AT547">
            <v>0</v>
          </cell>
          <cell r="AU547">
            <v>0</v>
          </cell>
          <cell r="AV547">
            <v>0</v>
          </cell>
          <cell r="AW547">
            <v>0</v>
          </cell>
          <cell r="AX547" t="str">
            <v>analyse</v>
          </cell>
          <cell r="AY547" t="str">
            <v/>
          </cell>
        </row>
        <row r="548">
          <cell r="AL548" t="str">
            <v/>
          </cell>
          <cell r="AM548" t="str">
            <v/>
          </cell>
          <cell r="AN548" t="str">
            <v/>
          </cell>
          <cell r="AO548">
            <v>0</v>
          </cell>
          <cell r="AP548">
            <v>0</v>
          </cell>
          <cell r="AQ548">
            <v>0</v>
          </cell>
          <cell r="AR548">
            <v>0</v>
          </cell>
          <cell r="AS548" t="str">
            <v/>
          </cell>
          <cell r="AT548">
            <v>0</v>
          </cell>
          <cell r="AU548">
            <v>0</v>
          </cell>
          <cell r="AV548">
            <v>0</v>
          </cell>
          <cell r="AW548">
            <v>0</v>
          </cell>
          <cell r="AX548" t="str">
            <v>analyse</v>
          </cell>
          <cell r="AY548" t="str">
            <v/>
          </cell>
        </row>
        <row r="549">
          <cell r="AL549" t="str">
            <v/>
          </cell>
          <cell r="AM549" t="str">
            <v/>
          </cell>
          <cell r="AN549" t="str">
            <v/>
          </cell>
          <cell r="AO549">
            <v>0</v>
          </cell>
          <cell r="AP549">
            <v>0</v>
          </cell>
          <cell r="AQ549">
            <v>0</v>
          </cell>
          <cell r="AR549">
            <v>0</v>
          </cell>
          <cell r="AS549" t="str">
            <v/>
          </cell>
          <cell r="AT549">
            <v>0</v>
          </cell>
          <cell r="AU549">
            <v>0</v>
          </cell>
          <cell r="AV549">
            <v>0</v>
          </cell>
          <cell r="AW549">
            <v>0</v>
          </cell>
          <cell r="AX549" t="str">
            <v>analyse</v>
          </cell>
          <cell r="AY549" t="str">
            <v/>
          </cell>
        </row>
        <row r="550">
          <cell r="AL550" t="str">
            <v/>
          </cell>
          <cell r="AM550" t="str">
            <v/>
          </cell>
          <cell r="AN550" t="str">
            <v/>
          </cell>
          <cell r="AO550">
            <v>0</v>
          </cell>
          <cell r="AP550">
            <v>0</v>
          </cell>
          <cell r="AQ550">
            <v>0</v>
          </cell>
          <cell r="AR550">
            <v>0</v>
          </cell>
          <cell r="AS550" t="str">
            <v/>
          </cell>
          <cell r="AT550">
            <v>0</v>
          </cell>
          <cell r="AU550">
            <v>0</v>
          </cell>
          <cell r="AV550">
            <v>0</v>
          </cell>
          <cell r="AW550">
            <v>0</v>
          </cell>
          <cell r="AX550" t="str">
            <v>analyse</v>
          </cell>
          <cell r="AY550" t="str">
            <v/>
          </cell>
        </row>
        <row r="551">
          <cell r="AL551" t="str">
            <v/>
          </cell>
          <cell r="AM551" t="str">
            <v/>
          </cell>
          <cell r="AN551" t="str">
            <v/>
          </cell>
          <cell r="AO551">
            <v>0</v>
          </cell>
          <cell r="AP551">
            <v>0</v>
          </cell>
          <cell r="AQ551">
            <v>0</v>
          </cell>
          <cell r="AR551">
            <v>0</v>
          </cell>
          <cell r="AS551" t="str">
            <v/>
          </cell>
          <cell r="AT551">
            <v>0</v>
          </cell>
          <cell r="AU551">
            <v>0</v>
          </cell>
          <cell r="AV551">
            <v>0</v>
          </cell>
          <cell r="AW551">
            <v>0</v>
          </cell>
          <cell r="AX551" t="str">
            <v>analyse</v>
          </cell>
          <cell r="AY551" t="str">
            <v/>
          </cell>
        </row>
        <row r="552">
          <cell r="AL552" t="str">
            <v/>
          </cell>
          <cell r="AM552" t="str">
            <v/>
          </cell>
          <cell r="AN552" t="str">
            <v/>
          </cell>
          <cell r="AO552">
            <v>0</v>
          </cell>
          <cell r="AP552">
            <v>0</v>
          </cell>
          <cell r="AQ552">
            <v>0</v>
          </cell>
          <cell r="AR552">
            <v>0</v>
          </cell>
          <cell r="AS552" t="str">
            <v/>
          </cell>
          <cell r="AT552">
            <v>0</v>
          </cell>
          <cell r="AU552">
            <v>0</v>
          </cell>
          <cell r="AV552">
            <v>0</v>
          </cell>
          <cell r="AW552">
            <v>0</v>
          </cell>
          <cell r="AX552" t="str">
            <v>analyse</v>
          </cell>
          <cell r="AY552" t="str">
            <v/>
          </cell>
        </row>
        <row r="553">
          <cell r="AL553" t="str">
            <v/>
          </cell>
          <cell r="AM553" t="str">
            <v/>
          </cell>
          <cell r="AN553" t="str">
            <v/>
          </cell>
          <cell r="AO553">
            <v>0</v>
          </cell>
          <cell r="AP553">
            <v>0</v>
          </cell>
          <cell r="AQ553">
            <v>0</v>
          </cell>
          <cell r="AR553">
            <v>0</v>
          </cell>
          <cell r="AS553" t="str">
            <v/>
          </cell>
          <cell r="AT553">
            <v>0</v>
          </cell>
          <cell r="AU553">
            <v>0</v>
          </cell>
          <cell r="AV553">
            <v>0</v>
          </cell>
          <cell r="AW553">
            <v>0</v>
          </cell>
          <cell r="AX553" t="str">
            <v>analyse</v>
          </cell>
          <cell r="AY553" t="str">
            <v/>
          </cell>
        </row>
        <row r="554">
          <cell r="AL554" t="str">
            <v/>
          </cell>
          <cell r="AM554" t="str">
            <v/>
          </cell>
          <cell r="AN554" t="str">
            <v/>
          </cell>
          <cell r="AO554">
            <v>0</v>
          </cell>
          <cell r="AP554">
            <v>0</v>
          </cell>
          <cell r="AQ554">
            <v>0</v>
          </cell>
          <cell r="AR554">
            <v>0</v>
          </cell>
          <cell r="AS554" t="str">
            <v/>
          </cell>
          <cell r="AT554">
            <v>0</v>
          </cell>
          <cell r="AU554">
            <v>0</v>
          </cell>
          <cell r="AV554">
            <v>0</v>
          </cell>
          <cell r="AW554">
            <v>0</v>
          </cell>
          <cell r="AX554" t="str">
            <v>analyse</v>
          </cell>
          <cell r="AY554" t="str">
            <v/>
          </cell>
        </row>
        <row r="555">
          <cell r="AL555" t="str">
            <v/>
          </cell>
          <cell r="AM555" t="str">
            <v/>
          </cell>
          <cell r="AN555" t="str">
            <v/>
          </cell>
          <cell r="AO555">
            <v>0</v>
          </cell>
          <cell r="AP555">
            <v>0</v>
          </cell>
          <cell r="AQ555">
            <v>0</v>
          </cell>
          <cell r="AR555">
            <v>0</v>
          </cell>
          <cell r="AS555" t="str">
            <v/>
          </cell>
          <cell r="AT555">
            <v>0</v>
          </cell>
          <cell r="AU555">
            <v>0</v>
          </cell>
          <cell r="AV555">
            <v>0</v>
          </cell>
          <cell r="AW555">
            <v>0</v>
          </cell>
          <cell r="AX555" t="str">
            <v>analyse</v>
          </cell>
          <cell r="AY555" t="str">
            <v/>
          </cell>
        </row>
        <row r="556">
          <cell r="AL556" t="str">
            <v/>
          </cell>
          <cell r="AM556" t="str">
            <v/>
          </cell>
          <cell r="AN556" t="str">
            <v/>
          </cell>
          <cell r="AO556">
            <v>0</v>
          </cell>
          <cell r="AP556">
            <v>0</v>
          </cell>
          <cell r="AQ556">
            <v>0</v>
          </cell>
          <cell r="AR556">
            <v>0</v>
          </cell>
          <cell r="AS556" t="str">
            <v/>
          </cell>
          <cell r="AT556">
            <v>0</v>
          </cell>
          <cell r="AU556">
            <v>0</v>
          </cell>
          <cell r="AV556">
            <v>0</v>
          </cell>
          <cell r="AW556">
            <v>0</v>
          </cell>
          <cell r="AX556" t="str">
            <v>analyse</v>
          </cell>
          <cell r="AY556" t="str">
            <v/>
          </cell>
        </row>
        <row r="557">
          <cell r="AL557" t="str">
            <v/>
          </cell>
          <cell r="AM557" t="str">
            <v/>
          </cell>
          <cell r="AN557" t="str">
            <v/>
          </cell>
          <cell r="AO557">
            <v>0</v>
          </cell>
          <cell r="AP557">
            <v>0</v>
          </cell>
          <cell r="AQ557">
            <v>0</v>
          </cell>
          <cell r="AR557">
            <v>0</v>
          </cell>
          <cell r="AS557" t="str">
            <v/>
          </cell>
          <cell r="AT557">
            <v>0</v>
          </cell>
          <cell r="AU557">
            <v>0</v>
          </cell>
          <cell r="AV557">
            <v>0</v>
          </cell>
          <cell r="AW557">
            <v>0</v>
          </cell>
          <cell r="AX557" t="str">
            <v>analyse</v>
          </cell>
          <cell r="AY557" t="str">
            <v/>
          </cell>
        </row>
        <row r="558">
          <cell r="AL558" t="str">
            <v>TPOD2000</v>
          </cell>
          <cell r="AM558" t="str">
            <v>het wId van de Regeltekst in OW moet verwijzen naar een bestaande wId van een Artikel of Lid in OP</v>
          </cell>
          <cell r="AN558" t="str">
            <v>wId &lt;wId&gt; van de Regeltekst in OW verwijst niet naar een bestaand wId van een Artikel of Lid in OP in de regelingversie bepaald door doel &lt;doel&gt; en regeling &lt;regeling-id&gt;</v>
          </cell>
          <cell r="AO558">
            <v>0</v>
          </cell>
          <cell r="AP558">
            <v>0</v>
          </cell>
          <cell r="AQ558">
            <v>0</v>
          </cell>
          <cell r="AR558">
            <v>0</v>
          </cell>
          <cell r="AS558">
            <v>0</v>
          </cell>
          <cell r="AT558">
            <v>0</v>
          </cell>
          <cell r="AU558">
            <v>0</v>
          </cell>
          <cell r="AV558">
            <v>0</v>
          </cell>
          <cell r="AW558">
            <v>0</v>
          </cell>
          <cell r="AX558" t="str">
            <v>niet nodig</v>
          </cell>
          <cell r="AY558" t="str">
            <v>2. ja, voor technici</v>
          </cell>
        </row>
        <row r="559">
          <cell r="AL559" t="str">
            <v>TPOD2040</v>
          </cell>
          <cell r="AM559" t="str">
            <v>het id van Divisie in OW moet verwijzen naar een bestaande id van een Divisie in OP</v>
          </cell>
          <cell r="AN559" t="str">
            <v>wId &lt;wId&gt; van Divisie in OW verwijst niet naar een bestaande wId van een Divisie in OP in de regelingversie bepaald door doel &lt;doel&gt; en regeling &lt;regeling-id&gt;</v>
          </cell>
          <cell r="AO559">
            <v>0</v>
          </cell>
          <cell r="AP559">
            <v>0</v>
          </cell>
          <cell r="AQ559">
            <v>0</v>
          </cell>
          <cell r="AR559">
            <v>0</v>
          </cell>
          <cell r="AS559">
            <v>0</v>
          </cell>
          <cell r="AT559">
            <v>0</v>
          </cell>
          <cell r="AU559">
            <v>0</v>
          </cell>
          <cell r="AV559">
            <v>0</v>
          </cell>
          <cell r="AW559">
            <v>0</v>
          </cell>
          <cell r="AX559" t="str">
            <v>niet nodig</v>
          </cell>
          <cell r="AY559" t="str">
            <v>2. ja, voor technici</v>
          </cell>
        </row>
        <row r="560">
          <cell r="AL560" t="str">
            <v>TPOD2060</v>
          </cell>
          <cell r="AM560" t="str">
            <v>Indien het Artikel is onderverdeeld in Leden, dan dient er geannoteerd te worden op het Lid (en mag er niet geannoteerd worden op het Artikel).</v>
          </cell>
          <cell r="AN560" t="str">
            <v>wId &lt;wId&gt; van de Regeltekst in OW verwijst naar een Artikel in OP met minimaal 1 Lid in de regelingversie bepaald door doel &lt;doel&gt; en regeling &lt;regeling-id&gt;</v>
          </cell>
          <cell r="AO560">
            <v>0</v>
          </cell>
          <cell r="AP560">
            <v>0</v>
          </cell>
          <cell r="AQ560">
            <v>0</v>
          </cell>
          <cell r="AR560">
            <v>0</v>
          </cell>
          <cell r="AS560">
            <v>0</v>
          </cell>
          <cell r="AT560">
            <v>0</v>
          </cell>
          <cell r="AU560">
            <v>0</v>
          </cell>
          <cell r="AV560">
            <v>0</v>
          </cell>
          <cell r="AW560">
            <v>0</v>
          </cell>
          <cell r="AX560" t="str">
            <v>niet nodig</v>
          </cell>
          <cell r="AY560" t="str">
            <v>2. ja, voor technici</v>
          </cell>
        </row>
        <row r="561">
          <cell r="AL561" t="str">
            <v>TPOD2140</v>
          </cell>
          <cell r="AM561" t="str">
            <v>Het WorkIDRegeling van het manifest-ow moet verwijzen naar een bestaande work-id van een Regeling in OP.</v>
          </cell>
          <cell r="AN561" t="str">
            <v>WorkIDRegeling &lt;WorkIDRegeling&gt; in het manifest-ow verwijst niet naar een bestaand FRBRWork van een Regelingversie in OP</v>
          </cell>
          <cell r="AO561">
            <v>0</v>
          </cell>
          <cell r="AP561">
            <v>0</v>
          </cell>
          <cell r="AQ561">
            <v>0</v>
          </cell>
          <cell r="AR561">
            <v>0</v>
          </cell>
          <cell r="AS561">
            <v>0</v>
          </cell>
          <cell r="AT561">
            <v>0</v>
          </cell>
          <cell r="AU561">
            <v>0</v>
          </cell>
          <cell r="AV561">
            <v>0</v>
          </cell>
          <cell r="AW561">
            <v>0</v>
          </cell>
          <cell r="AX561" t="str">
            <v>niet nodig</v>
          </cell>
          <cell r="AY561" t="str">
            <v>2. ja, voor technici</v>
          </cell>
        </row>
        <row r="562">
          <cell r="AL562" t="str">
            <v>TPOD2150</v>
          </cell>
          <cell r="AM562" t="str">
            <v>Het DoelID van het manifest-ow moet verwijzen naar een bestaand doel dat aanwezig is in de bijbehorende Regeling in OP.</v>
          </cell>
          <cell r="AN562" t="str">
            <v>DoelID &lt;DoelID&gt; in het manifest-ow verwijst niet naar een bestaand doel in de Toestand in OP</v>
          </cell>
          <cell r="AO562">
            <v>0</v>
          </cell>
          <cell r="AP562">
            <v>0</v>
          </cell>
          <cell r="AQ562">
            <v>0</v>
          </cell>
          <cell r="AR562">
            <v>0</v>
          </cell>
          <cell r="AS562">
            <v>0</v>
          </cell>
          <cell r="AT562">
            <v>0</v>
          </cell>
          <cell r="AU562">
            <v>0</v>
          </cell>
          <cell r="AV562">
            <v>0</v>
          </cell>
          <cell r="AW562">
            <v>0</v>
          </cell>
          <cell r="AX562" t="str">
            <v>niet nodig</v>
          </cell>
          <cell r="AY562" t="str">
            <v>2. ja, voor technici</v>
          </cell>
        </row>
        <row r="563">
          <cell r="AL563" t="str">
            <v>TPOD2210</v>
          </cell>
          <cell r="AM563" t="str">
            <v>De combinatie van Doel en Regeling uit het manifest-OW moet ook als combinatie bestaan in OP</v>
          </cell>
          <cell r="AN563" t="str">
            <v>De combinatie van DoelID &lt;DoelID&gt; en WorkIDRegeling &lt;WorkIDRegeling&gt; in het manifest-ow OW verwijst niet naar een bestaande combinatie in OP</v>
          </cell>
          <cell r="AO563">
            <v>0</v>
          </cell>
          <cell r="AP563">
            <v>0</v>
          </cell>
          <cell r="AQ563">
            <v>0</v>
          </cell>
          <cell r="AR563">
            <v>0</v>
          </cell>
          <cell r="AS563">
            <v>0</v>
          </cell>
          <cell r="AT563">
            <v>0</v>
          </cell>
          <cell r="AU563">
            <v>0</v>
          </cell>
          <cell r="AV563">
            <v>0</v>
          </cell>
          <cell r="AW563">
            <v>0</v>
          </cell>
          <cell r="AX563" t="str">
            <v>niet nodig</v>
          </cell>
          <cell r="AY563" t="str">
            <v>2. ja, voor technici</v>
          </cell>
        </row>
        <row r="564">
          <cell r="AL564" t="str">
            <v>TPOD2220</v>
          </cell>
          <cell r="AM564" t="str">
            <v>De door Ozon (met het Referentierapport aangegeven geometrie(ën) MOET(EN) in de LVBB (eerder) aangeleverd en geregistreerd zijn.</v>
          </cell>
          <cell r="AN564" t="str">
            <v>De door Ozon aangegeven, maar in de LVBB niet bekend zijnde geometrie(ën), betreft de volgende geo-id('s): %1; %2; %3; etc.</v>
          </cell>
          <cell r="AO564">
            <v>0</v>
          </cell>
          <cell r="AP564">
            <v>0</v>
          </cell>
          <cell r="AQ564">
            <v>0</v>
          </cell>
          <cell r="AR564">
            <v>0</v>
          </cell>
          <cell r="AS564">
            <v>0</v>
          </cell>
          <cell r="AT564">
            <v>0</v>
          </cell>
          <cell r="AU564">
            <v>0</v>
          </cell>
          <cell r="AV564">
            <v>0</v>
          </cell>
          <cell r="AW564">
            <v>0</v>
          </cell>
          <cell r="AX564" t="str">
            <v>niet nodig</v>
          </cell>
          <cell r="AY564" t="str">
            <v>2. ja, voor technici</v>
          </cell>
        </row>
        <row r="565">
          <cell r="AL565" t="str">
            <v/>
          </cell>
          <cell r="AM565" t="str">
            <v/>
          </cell>
          <cell r="AN565" t="str">
            <v/>
          </cell>
          <cell r="AO565">
            <v>0</v>
          </cell>
          <cell r="AP565">
            <v>0</v>
          </cell>
          <cell r="AQ565">
            <v>0</v>
          </cell>
          <cell r="AR565">
            <v>0</v>
          </cell>
          <cell r="AS565" t="str">
            <v/>
          </cell>
          <cell r="AT565">
            <v>0</v>
          </cell>
          <cell r="AU565">
            <v>0</v>
          </cell>
          <cell r="AV565">
            <v>0</v>
          </cell>
          <cell r="AW565">
            <v>0</v>
          </cell>
          <cell r="AX565" t="str">
            <v>analyse</v>
          </cell>
          <cell r="AY565" t="str">
            <v/>
          </cell>
        </row>
        <row r="566">
          <cell r="AL566">
            <v>0</v>
          </cell>
          <cell r="AM566">
            <v>0</v>
          </cell>
          <cell r="AN566">
            <v>0</v>
          </cell>
          <cell r="AO566">
            <v>0</v>
          </cell>
          <cell r="AP566">
            <v>0</v>
          </cell>
          <cell r="AQ566">
            <v>0</v>
          </cell>
          <cell r="AR566">
            <v>0</v>
          </cell>
          <cell r="AS566">
            <v>0</v>
          </cell>
          <cell r="AT566">
            <v>0</v>
          </cell>
          <cell r="AU566">
            <v>0</v>
          </cell>
          <cell r="AV566">
            <v>0</v>
          </cell>
          <cell r="AW566">
            <v>0</v>
          </cell>
          <cell r="AX566">
            <v>0</v>
          </cell>
          <cell r="AY566">
            <v>0</v>
          </cell>
        </row>
      </sheetData>
    </sheetDataSet>
  </externalBook>
</externalLink>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confluence-koop.overheid.nl/display/PR30/%5BNEW%5D+Validaties+procedureverloop" TargetMode="External"/><Relationship Id="rId13" Type="http://schemas.openxmlformats.org/officeDocument/2006/relationships/hyperlink" Target="https://tfs.officielebekendmakingen.nl:8080/tfs/Projects/KOOP/_workitems/edit/209169" TargetMode="External"/><Relationship Id="rId3" Type="http://schemas.openxmlformats.org/officeDocument/2006/relationships/hyperlink" Target="https://tfs.officielebekendmakingen.nl:8080/tfs/Projects/KOOP/_workitems/edit/99205" TargetMode="External"/><Relationship Id="rId7" Type="http://schemas.openxmlformats.org/officeDocument/2006/relationships/hyperlink" Target="https://tfs.officielebekendmakingen.nl:8080/tfs/Projects/KOOP/_workitems/edit/99205" TargetMode="External"/><Relationship Id="rId12" Type="http://schemas.openxmlformats.org/officeDocument/2006/relationships/hyperlink" Target="https://koop.gitlab.io/STOP/standaard/1.3.0/rsc_xsd_Element_rsc_Waardelijst.html" TargetMode="External"/><Relationship Id="rId2" Type="http://schemas.openxmlformats.org/officeDocument/2006/relationships/hyperlink" Target="https://confluence-koop.overheid.nl/pages/viewpage.action?pageId=17879136" TargetMode="External"/><Relationship Id="rId16" Type="http://schemas.openxmlformats.org/officeDocument/2006/relationships/comments" Target="../comments1.xml"/><Relationship Id="rId1" Type="http://schemas.openxmlformats.org/officeDocument/2006/relationships/hyperlink" Target="https://confluence-koop.overheid.nl/pages/viewpage.action?pageId=17879136" TargetMode="External"/><Relationship Id="rId6" Type="http://schemas.openxmlformats.org/officeDocument/2006/relationships/hyperlink" Target="https://tfs.officielebekendmakingen.nl:8080/tfs/Projects/KOOP/_workitems/edit/99205" TargetMode="External"/><Relationship Id="rId11" Type="http://schemas.openxmlformats.org/officeDocument/2006/relationships/hyperlink" Target="https://confluence-koop.overheid.nl/display/PR30/%5BNEW%5D+Validaties+procedureverloop" TargetMode="External"/><Relationship Id="rId5" Type="http://schemas.openxmlformats.org/officeDocument/2006/relationships/hyperlink" Target="https://tfs.officielebekendmakingen.nl:8080/tfs/Projects/KOOP/_workitems/edit/99205" TargetMode="External"/><Relationship Id="rId15" Type="http://schemas.openxmlformats.org/officeDocument/2006/relationships/vmlDrawing" Target="../drawings/vmlDrawing1.vml"/><Relationship Id="rId10" Type="http://schemas.openxmlformats.org/officeDocument/2006/relationships/hyperlink" Target="https://confluence-koop.overheid.nl/display/PR30/%5BNEW%5D+Validaties+procedureverloop" TargetMode="External"/><Relationship Id="rId4" Type="http://schemas.openxmlformats.org/officeDocument/2006/relationships/hyperlink" Target="https://tfs.officielebekendmakingen.nl:8080/tfs/Projects/KOOP/_workitems/edit/99205" TargetMode="External"/><Relationship Id="rId9" Type="http://schemas.openxmlformats.org/officeDocument/2006/relationships/hyperlink" Target="https://confluence-koop.overheid.nl/display/PR30/%5BNEW%5D+Validaties+procedureverloop" TargetMode="External"/><Relationship Id="rId1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EJ714"/>
  <sheetViews>
    <sheetView tabSelected="1" zoomScale="140" zoomScaleNormal="140" workbookViewId="0">
      <pane xSplit="4" ySplit="2" topLeftCell="E3" activePane="bottomRight" state="frozenSplit"/>
      <selection pane="topRight" activeCell="E1" sqref="E1"/>
      <selection pane="bottomLeft" activeCell="A3" sqref="A3"/>
      <selection pane="bottomRight"/>
    </sheetView>
  </sheetViews>
  <sheetFormatPr baseColWidth="10" defaultColWidth="9.1640625" defaultRowHeight="15" x14ac:dyDescent="0.2"/>
  <cols>
    <col min="1" max="1" width="8.1640625" style="3" customWidth="1"/>
    <col min="2" max="2" width="8.5" style="3" bestFit="1" customWidth="1"/>
    <col min="3" max="3" width="10.1640625" style="8" bestFit="1" customWidth="1"/>
    <col min="4" max="4" width="50.6640625" style="8" bestFit="1" customWidth="1"/>
    <col min="5" max="5" width="10.33203125" style="8" customWidth="1"/>
    <col min="6" max="6" width="6" style="8" customWidth="1"/>
    <col min="7" max="7" width="18.5" style="8" customWidth="1"/>
    <col min="8" max="8" width="14" style="8" customWidth="1"/>
    <col min="9" max="9" width="8.5" style="8" hidden="1" customWidth="1"/>
    <col min="10" max="10" width="12" style="8" hidden="1" customWidth="1"/>
    <col min="11" max="11" width="16.83203125" style="8" hidden="1" customWidth="1"/>
    <col min="12" max="12" width="13.1640625" style="8" hidden="1" customWidth="1"/>
    <col min="13" max="13" width="15.5" style="8" hidden="1" customWidth="1"/>
    <col min="14" max="17" width="8" style="8" hidden="1" customWidth="1"/>
    <col min="18" max="18" width="10.33203125" style="8" hidden="1" customWidth="1"/>
    <col min="19" max="26" width="8" style="8" hidden="1" customWidth="1"/>
    <col min="27" max="29" width="8" style="8" customWidth="1"/>
    <col min="30" max="30" width="6.5" style="62" customWidth="1"/>
    <col min="31" max="31" width="24.5" style="126" customWidth="1"/>
    <col min="32" max="32" width="8.83203125" style="62" customWidth="1"/>
    <col min="33" max="33" width="16.6640625" style="62" bestFit="1" customWidth="1"/>
    <col min="34" max="34" width="11.33203125" style="62" customWidth="1"/>
    <col min="35" max="35" width="2.6640625" style="8" customWidth="1"/>
    <col min="36" max="36" width="6.5" style="8" customWidth="1"/>
    <col min="37" max="37" width="10" style="7" customWidth="1"/>
    <col min="38" max="38" width="6.5" style="3" customWidth="1"/>
    <col min="39" max="39" width="11.6640625" style="8" customWidth="1"/>
    <col min="40" max="40" width="47.6640625" style="8" customWidth="1"/>
    <col min="41" max="41" width="20.5" style="8" customWidth="1"/>
    <col min="42" max="42" width="16" style="8" customWidth="1"/>
    <col min="43" max="43" width="15" style="8" customWidth="1"/>
    <col min="44" max="46" width="17.6640625" style="8" customWidth="1"/>
    <col min="47" max="47" width="12.1640625" style="8" customWidth="1"/>
    <col min="48" max="48" width="27" style="8" customWidth="1"/>
    <col min="49" max="49" width="46" style="8" customWidth="1"/>
    <col min="50" max="50" width="2.6640625" style="5" customWidth="1"/>
    <col min="51" max="51" width="8.5" style="5" customWidth="1"/>
    <col min="52" max="53" width="8" style="5" customWidth="1"/>
    <col min="54" max="54" width="9.83203125" style="5" bestFit="1" customWidth="1"/>
    <col min="55" max="55" width="9.6640625" style="5" bestFit="1" customWidth="1"/>
    <col min="56" max="56" width="11.5" style="5" bestFit="1" customWidth="1"/>
    <col min="57" max="57" width="11.83203125" style="5" bestFit="1" customWidth="1"/>
    <col min="58" max="58" width="9.5" style="323" customWidth="1"/>
    <col min="59" max="59" width="55.6640625" style="129" customWidth="1"/>
    <col min="60" max="60" width="33.83203125" style="129" customWidth="1"/>
    <col min="61" max="61" width="48.5" style="129" customWidth="1"/>
    <col min="62" max="62" width="100.5" style="129" customWidth="1"/>
    <col min="63" max="63" width="9.83203125" style="129" bestFit="1" customWidth="1"/>
    <col min="64" max="64" width="55.6640625" style="129" customWidth="1"/>
    <col min="65" max="65" width="40.5" style="7" customWidth="1"/>
    <col min="66" max="66" width="8.5" style="57" customWidth="1"/>
    <col min="67" max="67" width="9.5" style="5" customWidth="1"/>
    <col min="68" max="68" width="8.83203125" style="5" customWidth="1"/>
    <col min="69" max="70" width="40.6640625" style="7" customWidth="1"/>
    <col min="71" max="71" width="7.5" style="5" customWidth="1"/>
    <col min="72" max="72" width="2.6640625" style="5" customWidth="1"/>
    <col min="73" max="74" width="9.1640625" style="7" customWidth="1"/>
    <col min="75" max="75" width="11" style="7" customWidth="1"/>
    <col min="76" max="76" width="9.5" style="7" customWidth="1"/>
    <col min="77" max="77" width="45.6640625" style="7" customWidth="1"/>
    <col min="78" max="78" width="9.5" style="7" customWidth="1"/>
    <col min="79" max="79" width="11" style="7" customWidth="1"/>
    <col min="80" max="80" width="22.33203125" style="7" customWidth="1"/>
    <col min="81" max="81" width="9.1640625" style="7" customWidth="1"/>
    <col min="82" max="82" width="48.33203125" style="7" customWidth="1"/>
    <col min="83" max="84" width="9.1640625" style="7" customWidth="1"/>
    <col min="85" max="87" width="11.5" style="7" customWidth="1"/>
    <col min="88" max="88" width="9.1640625" style="7" customWidth="1"/>
    <col min="89" max="89" width="17.83203125" style="7" customWidth="1"/>
    <col min="90" max="90" width="8.33203125" style="7" customWidth="1"/>
    <col min="91" max="91" width="9.1640625" style="7" customWidth="1"/>
    <col min="92" max="92" width="8.83203125" style="7" customWidth="1"/>
    <col min="93" max="93" width="28.5" style="7" customWidth="1"/>
    <col min="94" max="16384" width="9.1640625" style="7"/>
  </cols>
  <sheetData>
    <row r="1" spans="1:94" s="11" customFormat="1" ht="15.75" customHeight="1" thickBot="1" x14ac:dyDescent="0.25">
      <c r="A1" s="29"/>
      <c r="B1" s="27"/>
      <c r="C1" s="27"/>
      <c r="D1" s="27"/>
      <c r="E1" s="37"/>
      <c r="F1" s="27"/>
      <c r="G1" s="37"/>
      <c r="H1" s="27"/>
      <c r="I1" s="37"/>
      <c r="J1" s="37"/>
      <c r="K1" s="37"/>
      <c r="L1" s="80"/>
      <c r="M1" s="80"/>
      <c r="N1" s="37"/>
      <c r="O1" s="37"/>
      <c r="P1" s="37"/>
      <c r="Q1" s="37"/>
      <c r="R1" s="37"/>
      <c r="S1" s="37"/>
      <c r="T1" s="37"/>
      <c r="U1" s="37"/>
      <c r="V1" s="37"/>
      <c r="W1" s="37"/>
      <c r="X1" s="37"/>
      <c r="Y1" s="37"/>
      <c r="Z1" s="37"/>
      <c r="AA1" s="913"/>
      <c r="AB1" s="913"/>
      <c r="AC1" s="913"/>
      <c r="AD1" s="254"/>
      <c r="AE1" s="255"/>
      <c r="AF1" s="256"/>
      <c r="AG1" s="254"/>
      <c r="AH1" s="257"/>
      <c r="AI1" s="156"/>
      <c r="AJ1" s="950" t="s">
        <v>215</v>
      </c>
      <c r="AK1" s="157" t="s">
        <v>215</v>
      </c>
      <c r="AL1" s="73"/>
      <c r="AM1" s="71" t="s">
        <v>220</v>
      </c>
      <c r="AN1" s="153" t="s">
        <v>185</v>
      </c>
      <c r="AO1" s="153"/>
      <c r="AP1" s="153"/>
      <c r="AQ1" s="153"/>
      <c r="AR1" s="153"/>
      <c r="AS1" s="153"/>
      <c r="AT1" s="261"/>
      <c r="AU1" s="284" t="s">
        <v>240</v>
      </c>
      <c r="AV1" s="272"/>
      <c r="AW1" s="74"/>
      <c r="AX1" s="131"/>
      <c r="AY1" s="962" t="s">
        <v>2251</v>
      </c>
      <c r="AZ1" s="963"/>
      <c r="BA1" s="963"/>
      <c r="BB1" s="963"/>
      <c r="BC1" s="963"/>
      <c r="BD1" s="963"/>
      <c r="BE1" s="964"/>
      <c r="BF1" s="959" t="s">
        <v>2283</v>
      </c>
      <c r="BG1" s="960"/>
      <c r="BH1" s="960"/>
      <c r="BI1" s="960"/>
      <c r="BJ1" s="961"/>
      <c r="BK1" s="953" t="s">
        <v>2239</v>
      </c>
      <c r="BL1" s="954"/>
      <c r="BM1" s="55"/>
      <c r="BN1" s="119"/>
      <c r="BO1" s="76"/>
      <c r="BP1" s="78"/>
      <c r="BQ1" s="117"/>
      <c r="BR1" s="118"/>
      <c r="BS1" s="77" t="s">
        <v>199</v>
      </c>
      <c r="BT1" s="75"/>
      <c r="BU1" s="957" t="s">
        <v>110</v>
      </c>
      <c r="BV1" s="958"/>
      <c r="BW1" s="958"/>
      <c r="BX1" s="136" t="s">
        <v>249</v>
      </c>
      <c r="BY1" s="81"/>
      <c r="BZ1" s="81"/>
      <c r="CA1" s="81"/>
      <c r="CB1" s="81"/>
      <c r="CC1" s="81"/>
      <c r="CD1" s="81"/>
      <c r="CE1" s="81"/>
      <c r="CF1" s="81"/>
      <c r="CG1" s="81"/>
      <c r="CH1" s="81"/>
      <c r="CI1" s="81"/>
      <c r="CJ1" s="82"/>
      <c r="CK1" s="66" t="s">
        <v>222</v>
      </c>
      <c r="CL1" s="955" t="s">
        <v>223</v>
      </c>
      <c r="CM1" s="956"/>
      <c r="CN1" s="956"/>
      <c r="CO1" s="956"/>
    </row>
    <row r="2" spans="1:94" s="1" customFormat="1" ht="33" thickBot="1" x14ac:dyDescent="0.25">
      <c r="A2" s="30" t="s">
        <v>39</v>
      </c>
      <c r="B2" s="25" t="s">
        <v>95</v>
      </c>
      <c r="C2" s="25" t="s">
        <v>10</v>
      </c>
      <c r="D2" s="25" t="s">
        <v>16</v>
      </c>
      <c r="E2" s="38" t="s">
        <v>15</v>
      </c>
      <c r="F2" s="25" t="s">
        <v>41</v>
      </c>
      <c r="G2" s="38" t="s">
        <v>19</v>
      </c>
      <c r="H2" s="25" t="s">
        <v>38</v>
      </c>
      <c r="I2" s="38" t="s">
        <v>2</v>
      </c>
      <c r="J2" s="38" t="s">
        <v>21</v>
      </c>
      <c r="K2" s="38" t="s">
        <v>110</v>
      </c>
      <c r="L2" s="33" t="s">
        <v>1954</v>
      </c>
      <c r="M2" s="33" t="s">
        <v>1955</v>
      </c>
      <c r="N2" s="154" t="s">
        <v>239</v>
      </c>
      <c r="O2" s="154" t="s">
        <v>1973</v>
      </c>
      <c r="P2" s="154" t="s">
        <v>2049</v>
      </c>
      <c r="Q2" s="154" t="s">
        <v>2215</v>
      </c>
      <c r="R2" s="154" t="s">
        <v>2240</v>
      </c>
      <c r="S2" s="154" t="s">
        <v>2340</v>
      </c>
      <c r="T2" s="154" t="s">
        <v>2403</v>
      </c>
      <c r="U2" s="154" t="s">
        <v>2524</v>
      </c>
      <c r="V2" s="154" t="s">
        <v>2525</v>
      </c>
      <c r="W2" s="154" t="s">
        <v>2550</v>
      </c>
      <c r="X2" s="154" t="s">
        <v>2705</v>
      </c>
      <c r="Y2" s="154" t="s">
        <v>2829</v>
      </c>
      <c r="Z2" s="154" t="s">
        <v>2855</v>
      </c>
      <c r="AA2" s="914" t="s">
        <v>2962</v>
      </c>
      <c r="AB2" s="914" t="s">
        <v>2994</v>
      </c>
      <c r="AC2" s="914" t="s">
        <v>2993</v>
      </c>
      <c r="AD2" s="58" t="s">
        <v>216</v>
      </c>
      <c r="AE2" s="124" t="s">
        <v>217</v>
      </c>
      <c r="AF2" s="79" t="s">
        <v>218</v>
      </c>
      <c r="AG2" s="58" t="s">
        <v>3007</v>
      </c>
      <c r="AH2" s="59" t="s">
        <v>3008</v>
      </c>
      <c r="AI2" s="155"/>
      <c r="AJ2" s="38" t="s">
        <v>7</v>
      </c>
      <c r="AK2" s="158" t="s">
        <v>219</v>
      </c>
      <c r="AL2" s="60" t="s">
        <v>111</v>
      </c>
      <c r="AM2" s="72" t="s">
        <v>221</v>
      </c>
      <c r="AN2" s="25" t="s">
        <v>140</v>
      </c>
      <c r="AO2" s="25" t="s">
        <v>230</v>
      </c>
      <c r="AP2" s="25" t="s">
        <v>231</v>
      </c>
      <c r="AQ2" s="25" t="s">
        <v>232</v>
      </c>
      <c r="AR2" s="25" t="s">
        <v>233</v>
      </c>
      <c r="AS2" s="25" t="s">
        <v>2073</v>
      </c>
      <c r="AT2" s="262" t="s">
        <v>2074</v>
      </c>
      <c r="AU2" s="285" t="s">
        <v>241</v>
      </c>
      <c r="AV2" s="273" t="s">
        <v>197</v>
      </c>
      <c r="AW2" s="43" t="s">
        <v>137</v>
      </c>
      <c r="AX2" s="132"/>
      <c r="AY2" s="45" t="s">
        <v>196</v>
      </c>
      <c r="AZ2" s="51" t="s">
        <v>2254</v>
      </c>
      <c r="BA2" s="51" t="s">
        <v>2255</v>
      </c>
      <c r="BB2" s="51" t="s">
        <v>2256</v>
      </c>
      <c r="BC2" s="52" t="s">
        <v>2257</v>
      </c>
      <c r="BD2" s="50" t="s">
        <v>2238</v>
      </c>
      <c r="BE2" s="145" t="s">
        <v>2284</v>
      </c>
      <c r="BF2" s="319" t="s">
        <v>191</v>
      </c>
      <c r="BG2" s="317" t="str">
        <f>IF($BF2="","",IFERROR(VLOOKUP($BF2,'[1]CDS-VM-delta'!$A$1:$E$470,2,FALSE),""))</f>
        <v>omschrijving [CDS-validatiematrix-2022-05-12T14-42-30]</v>
      </c>
      <c r="BH2" s="306" t="s">
        <v>192</v>
      </c>
      <c r="BI2" s="306" t="s">
        <v>193</v>
      </c>
      <c r="BJ2" s="307" t="s">
        <v>194</v>
      </c>
      <c r="BK2" s="320" t="s">
        <v>191</v>
      </c>
      <c r="BL2" s="320" t="str">
        <f>IF($BK2="","",IFERROR(VLOOKUP($BK2,'[1]CDS-VM-delta'!$L$1:$M$470,2,FALSE),""))</f>
        <v>omschrijving [CDS-validatiematrix-2021-12-06T12-26-07]</v>
      </c>
      <c r="BM2" s="50" t="s">
        <v>203</v>
      </c>
      <c r="BN2" s="120" t="s">
        <v>198</v>
      </c>
      <c r="BO2" s="48" t="s">
        <v>191</v>
      </c>
      <c r="BP2" s="54" t="s">
        <v>200</v>
      </c>
      <c r="BQ2" s="54" t="s">
        <v>195</v>
      </c>
      <c r="BR2" s="46" t="s">
        <v>201</v>
      </c>
      <c r="BS2" s="47" t="s">
        <v>202</v>
      </c>
      <c r="BT2" s="26"/>
      <c r="BU2" s="134" t="str">
        <f>BX2</f>
        <v>code</v>
      </c>
      <c r="BV2" s="64" t="str">
        <f>MID(BY2,1,5)</f>
        <v>regel</v>
      </c>
      <c r="BW2" s="64" t="str">
        <f>CD2</f>
        <v xml:space="preserve"> melding</v>
      </c>
      <c r="BX2" s="63" t="s">
        <v>191</v>
      </c>
      <c r="BY2" s="135" t="s">
        <v>225</v>
      </c>
      <c r="BZ2" s="63" t="s">
        <v>224</v>
      </c>
      <c r="CA2" s="63" t="s">
        <v>226</v>
      </c>
      <c r="CB2" s="63" t="s">
        <v>227</v>
      </c>
      <c r="CC2" s="63" t="s">
        <v>228</v>
      </c>
      <c r="CD2" s="64" t="s">
        <v>229</v>
      </c>
      <c r="CE2" s="64" t="s">
        <v>2072</v>
      </c>
      <c r="CF2" s="64" t="s">
        <v>2071</v>
      </c>
      <c r="CG2" s="64" t="s">
        <v>2070</v>
      </c>
      <c r="CH2" s="64" t="s">
        <v>233</v>
      </c>
      <c r="CI2" s="64" t="s">
        <v>2073</v>
      </c>
      <c r="CJ2" s="65" t="s">
        <v>2074</v>
      </c>
      <c r="CK2" s="67" t="s">
        <v>234</v>
      </c>
      <c r="CL2" s="68" t="s">
        <v>235</v>
      </c>
      <c r="CM2" s="69" t="s">
        <v>236</v>
      </c>
      <c r="CN2" s="69" t="s">
        <v>237</v>
      </c>
      <c r="CO2" s="70" t="s">
        <v>238</v>
      </c>
    </row>
    <row r="3" spans="1:94" ht="45.75" customHeight="1" x14ac:dyDescent="0.2">
      <c r="A3" s="159" t="s">
        <v>250</v>
      </c>
      <c r="B3" s="160">
        <v>1</v>
      </c>
      <c r="C3" s="142" t="s">
        <v>251</v>
      </c>
      <c r="D3" s="142" t="s">
        <v>252</v>
      </c>
      <c r="E3" s="142" t="s">
        <v>0</v>
      </c>
      <c r="F3" s="142" t="s">
        <v>189</v>
      </c>
      <c r="G3" s="142" t="s">
        <v>3</v>
      </c>
      <c r="H3" s="142" t="s">
        <v>4</v>
      </c>
      <c r="I3" s="142" t="s">
        <v>8</v>
      </c>
      <c r="J3" s="142" t="s">
        <v>32</v>
      </c>
      <c r="K3" s="142" t="s">
        <v>135</v>
      </c>
      <c r="L3" s="182" t="str">
        <f>IFERROR(VLOOKUP($C3,'[2]1.3.7 validaties'!$AL$3:$AY$999,14,FALSE),"")</f>
        <v>1. ja, voor iedereen</v>
      </c>
      <c r="M3" s="182" t="str">
        <f>IFERROR(VLOOKUP($C3,'[2]1.3.7 validaties'!$AL$3:$AY$999,13,FALSE),"")</f>
        <v>niet nodig</v>
      </c>
      <c r="N3" s="142" t="s">
        <v>13</v>
      </c>
      <c r="O3" s="142" t="s">
        <v>13</v>
      </c>
      <c r="P3" s="142" t="s">
        <v>13</v>
      </c>
      <c r="Q3" s="142" t="s">
        <v>13</v>
      </c>
      <c r="R3" s="142" t="s">
        <v>13</v>
      </c>
      <c r="S3" s="275" t="s">
        <v>13</v>
      </c>
      <c r="T3" s="275" t="s">
        <v>13</v>
      </c>
      <c r="U3" s="275" t="s">
        <v>13</v>
      </c>
      <c r="V3" s="275" t="s">
        <v>13</v>
      </c>
      <c r="W3" s="275" t="s">
        <v>13</v>
      </c>
      <c r="X3" s="275" t="s">
        <v>13</v>
      </c>
      <c r="Y3" s="275" t="s">
        <v>13</v>
      </c>
      <c r="Z3" s="275" t="s">
        <v>13</v>
      </c>
      <c r="AA3" s="275" t="s">
        <v>13</v>
      </c>
      <c r="AB3" s="275" t="s">
        <v>13</v>
      </c>
      <c r="AC3" s="275" t="s">
        <v>13</v>
      </c>
      <c r="AD3" s="161" t="s">
        <v>253</v>
      </c>
      <c r="AE3" s="83" t="s">
        <v>254</v>
      </c>
      <c r="AF3" s="162" t="s">
        <v>253</v>
      </c>
      <c r="AG3" s="161" t="s">
        <v>254</v>
      </c>
      <c r="AH3" s="163" t="s">
        <v>255</v>
      </c>
      <c r="AI3" s="142"/>
      <c r="AJ3" s="142" t="s">
        <v>13</v>
      </c>
      <c r="AK3" s="61" t="s">
        <v>13</v>
      </c>
      <c r="AL3" s="165" t="s">
        <v>13</v>
      </c>
      <c r="AM3" s="207" t="s">
        <v>251</v>
      </c>
      <c r="AN3" s="208" t="s">
        <v>256</v>
      </c>
      <c r="AO3" s="182"/>
      <c r="AP3" s="182"/>
      <c r="AQ3" s="182"/>
      <c r="AR3" s="182"/>
      <c r="AS3" s="182"/>
      <c r="AT3" s="263"/>
      <c r="AU3" s="253"/>
      <c r="AV3" s="274"/>
      <c r="AW3" s="83" t="s">
        <v>257</v>
      </c>
      <c r="AX3" s="57"/>
      <c r="AY3" s="212" t="str">
        <f>IF(BF3="","",IF(BF3=$C3,"",IF(BB3="","***","")))</f>
        <v/>
      </c>
      <c r="AZ3" s="97" t="str">
        <f t="shared" ref="AZ3:AZ34" si="0">IF($BG3="","",IF($BG3=$AN3,"",IF($BC3="","***","")))</f>
        <v/>
      </c>
      <c r="BA3" s="97" t="str">
        <f t="shared" ref="BA3:BA34" si="1">IF($BL3="","",IF($BL3=$AN3,"",IF($BC3="","***","")))</f>
        <v/>
      </c>
      <c r="BB3" s="97"/>
      <c r="BC3" s="213"/>
      <c r="BD3" s="137" t="str">
        <f>IF(MID($C3,1,4)&amp;$J3="LVBB"&amp;"LVBB-BHK","(Regisseur)",IF(BF3="",IF(BK3="","","verwijderd"),IF(BK3="","toegevoegd",IF(BG3=BL3,"ongewijzigd","gewijzigd"))))</f>
        <v>(Regisseur)</v>
      </c>
      <c r="BE3" s="147" t="str">
        <f>IF(BF3="",IF(#REF!="","",IF(#REF!="ongebruikt","Ja","")),"")</f>
        <v/>
      </c>
      <c r="BF3" s="324" t="str">
        <f>IF($J3="LVBB-BHK",$C3,IFERROR(VLOOKUP($C3,'[1]CDS-VM-delta'!$A$2:$E$470,1,FALSE),""))</f>
        <v>LVBB0002</v>
      </c>
      <c r="BG3" s="296" t="str">
        <f>IF($J3="LVBB-BHK",$AN3,IF($BF3="","",IFERROR(VLOOKUP($BF3,'[1]CDS-VM-delta'!$A$2:$E$470,2,FALSE),"")))</f>
        <v>Het zip bestand kan niet gelezen worden</v>
      </c>
      <c r="BH3" s="299" t="str">
        <f>IF($BF3="","",IFERROR(VLOOKUP($C3,'[1]CDS-VM-delta'!$A$2:$E$470,3,FALSE),""))</f>
        <v/>
      </c>
      <c r="BI3" s="299" t="str">
        <f>IF($BF3="","",IFERROR(VLOOKUP($C3,'[1]CDS-VM-delta'!$A$2:$E$470,4,FALSE),""))</f>
        <v/>
      </c>
      <c r="BJ3" s="300" t="str">
        <f>IF($BF3="","",IFERROR(VLOOKUP($C3,'[1]CDS-VM-delta'!$A$2:$E$470,5,FALSE),""))</f>
        <v/>
      </c>
      <c r="BK3" s="300" t="str">
        <f>IF($C3="","",IFERROR(VLOOKUP($C3,'[1]CDS-VM-delta'!$L$1:$M$470,1,FALSE),""))</f>
        <v/>
      </c>
      <c r="BL3" s="300" t="str">
        <f>IF($BK3="","",IFERROR(VLOOKUP($BK3,'[1]CDS-VM-delta'!$L$1:$M$470,2,FALSE),""))</f>
        <v/>
      </c>
      <c r="BM3" s="168" t="s">
        <v>2230</v>
      </c>
      <c r="BN3" s="210" t="str">
        <f t="shared" ref="BN3:BN34" si="2">IF(C3=BO3,"","NOK")</f>
        <v/>
      </c>
      <c r="BO3" s="141" t="s">
        <v>251</v>
      </c>
      <c r="BP3" s="142">
        <v>1</v>
      </c>
      <c r="BQ3" s="142" t="s">
        <v>1745</v>
      </c>
      <c r="BR3" s="142"/>
      <c r="BS3" s="83">
        <v>3</v>
      </c>
      <c r="BT3" s="115"/>
      <c r="CL3" s="109"/>
      <c r="CM3" s="101"/>
      <c r="CN3" s="101"/>
      <c r="CO3" s="101"/>
    </row>
    <row r="4" spans="1:94" ht="48" x14ac:dyDescent="0.2">
      <c r="A4" s="341" t="s">
        <v>250</v>
      </c>
      <c r="B4" s="309">
        <v>1</v>
      </c>
      <c r="C4" s="223" t="s">
        <v>258</v>
      </c>
      <c r="D4" s="223" t="s">
        <v>259</v>
      </c>
      <c r="E4" s="223" t="s">
        <v>0</v>
      </c>
      <c r="F4" s="223" t="str">
        <f t="shared" ref="F4:F22" si="3">F$66</f>
        <v>LVBB 1.0.4</v>
      </c>
      <c r="G4" s="223" t="s">
        <v>3</v>
      </c>
      <c r="H4" s="223" t="s">
        <v>4</v>
      </c>
      <c r="I4" s="223" t="s">
        <v>8</v>
      </c>
      <c r="J4" s="223" t="s">
        <v>32</v>
      </c>
      <c r="K4" s="223" t="s">
        <v>135</v>
      </c>
      <c r="L4" s="223" t="str">
        <f>IFERROR(VLOOKUP($C4,'[2]1.3.7 validaties'!$AL$3:$AY$999,14,FALSE),"")</f>
        <v>1. ja, voor iedereen</v>
      </c>
      <c r="M4" s="223" t="str">
        <f>IFERROR(VLOOKUP($C4,'[2]1.3.7 validaties'!$AL$3:$AY$999,13,FALSE),"")</f>
        <v>niet nodig</v>
      </c>
      <c r="N4" s="223" t="s">
        <v>13</v>
      </c>
      <c r="O4" s="223" t="s">
        <v>13</v>
      </c>
      <c r="P4" s="223" t="s">
        <v>13</v>
      </c>
      <c r="Q4" s="223" t="s">
        <v>13</v>
      </c>
      <c r="R4" s="223" t="s">
        <v>13</v>
      </c>
      <c r="S4" s="314" t="s">
        <v>13</v>
      </c>
      <c r="T4" s="314" t="s">
        <v>13</v>
      </c>
      <c r="U4" s="314" t="s">
        <v>13</v>
      </c>
      <c r="V4" s="314" t="s">
        <v>13</v>
      </c>
      <c r="W4" s="314" t="s">
        <v>13</v>
      </c>
      <c r="X4" s="314" t="s">
        <v>13</v>
      </c>
      <c r="Y4" s="314" t="s">
        <v>13</v>
      </c>
      <c r="Z4" s="314" t="s">
        <v>14</v>
      </c>
      <c r="AA4" s="314" t="s">
        <v>14</v>
      </c>
      <c r="AB4" s="314" t="s">
        <v>14</v>
      </c>
      <c r="AC4" s="314" t="s">
        <v>14</v>
      </c>
      <c r="AD4" s="244" t="s">
        <v>253</v>
      </c>
      <c r="AE4" s="245" t="s">
        <v>254</v>
      </c>
      <c r="AF4" s="246" t="s">
        <v>253</v>
      </c>
      <c r="AG4" s="244" t="s">
        <v>254</v>
      </c>
      <c r="AH4" s="247" t="s">
        <v>255</v>
      </c>
      <c r="AI4" s="223"/>
      <c r="AJ4" s="223" t="str">
        <f t="shared" ref="AJ4:AJ19" si="4">AJ$66</f>
        <v>Ja</v>
      </c>
      <c r="AK4" s="311" t="s">
        <v>13</v>
      </c>
      <c r="AL4" s="313" t="s">
        <v>13</v>
      </c>
      <c r="AM4" s="294" t="s">
        <v>258</v>
      </c>
      <c r="AN4" s="243" t="s">
        <v>256</v>
      </c>
      <c r="AO4" s="223"/>
      <c r="AP4" s="223"/>
      <c r="AQ4" s="223"/>
      <c r="AR4" s="223"/>
      <c r="AS4" s="223"/>
      <c r="AT4" s="310"/>
      <c r="AU4" s="286"/>
      <c r="AV4" s="314"/>
      <c r="AW4" s="61" t="s">
        <v>260</v>
      </c>
      <c r="AX4" s="57"/>
      <c r="AY4" s="212" t="str">
        <f t="shared" ref="AY4:AY73" si="5">IF(BF4="","",IF(BF4=$C4,"",IF(BB4="","***","")))</f>
        <v/>
      </c>
      <c r="AZ4" s="97" t="str">
        <f t="shared" si="0"/>
        <v/>
      </c>
      <c r="BA4" s="97" t="str">
        <f t="shared" si="1"/>
        <v/>
      </c>
      <c r="BB4" s="97"/>
      <c r="BC4" s="213"/>
      <c r="BD4" s="138" t="str">
        <f t="shared" ref="BD4:BD73" si="6">IF(MID($C4,1,4)&amp;$J4="LVBB"&amp;"LVBB-BHK","(Regisseur)",IF(BF4="",IF(BK4="","","verwijderd"),IF(BK4="","toegevoegd",IF(BG4=BL4,"ongewijzigd","gewijzigd"))))</f>
        <v>(Regisseur)</v>
      </c>
      <c r="BE4" s="138" t="str">
        <f>IF(BF4="",IF(#REF!="","",IF(#REF!="ongebruikt","Ja","")),"")</f>
        <v/>
      </c>
      <c r="BF4" s="321" t="str">
        <f>IF($J4="LVBB-BHK",$C4,IFERROR(VLOOKUP($C4,'[1]CDS-VM-delta'!$A$2:$E$470,1,FALSE),""))</f>
        <v>LVBB0003</v>
      </c>
      <c r="BG4" s="252" t="str">
        <f>IF($J4="LVBB-BHK",$AN4,IF($BF4="","",IFERROR(VLOOKUP($BF4,'[1]CDS-VM-delta'!$A$2:$E$470,2,FALSE),"")))</f>
        <v>Het zip bestand kan niet gelezen worden</v>
      </c>
      <c r="BH4" s="148" t="str">
        <f>IF($BF4="","",IFERROR(VLOOKUP($C4,'[1]CDS-VM-delta'!$A$2:$E$470,3,FALSE),""))</f>
        <v/>
      </c>
      <c r="BI4" s="303" t="str">
        <f>IF($BF4="","",IFERROR(VLOOKUP($C4,'[1]CDS-VM-delta'!$A$2:$E$470,4,FALSE),""))</f>
        <v/>
      </c>
      <c r="BJ4" s="304" t="str">
        <f>IF($BF4="","",IFERROR(VLOOKUP($C4,'[1]CDS-VM-delta'!$A$2:$E$470,5,FALSE),""))</f>
        <v/>
      </c>
      <c r="BK4" s="304" t="str">
        <f>IF($C4="","",IFERROR(VLOOKUP($C4,'[1]CDS-VM-delta'!$L$1:$M$470,1,FALSE),""))</f>
        <v/>
      </c>
      <c r="BL4" s="304" t="str">
        <f>IF($BK4="","",IFERROR(VLOOKUP($BK4,'[1]CDS-VM-delta'!$L$1:$M$470,2,FALSE),""))</f>
        <v/>
      </c>
      <c r="BM4" s="83" t="str">
        <f>BM$3</f>
        <v>Validatie Regisseur</v>
      </c>
      <c r="BN4" s="210" t="str">
        <f t="shared" si="2"/>
        <v/>
      </c>
      <c r="BO4" s="141" t="s">
        <v>258</v>
      </c>
      <c r="BP4" s="142">
        <v>1</v>
      </c>
      <c r="BQ4" s="142" t="s">
        <v>1745</v>
      </c>
      <c r="BR4" s="142"/>
      <c r="BS4" s="83">
        <v>4</v>
      </c>
      <c r="BT4" s="115"/>
      <c r="CL4" s="109"/>
      <c r="CM4" s="101"/>
      <c r="CN4" s="101"/>
      <c r="CO4" s="101"/>
    </row>
    <row r="5" spans="1:94" ht="48" x14ac:dyDescent="0.2">
      <c r="A5" s="159" t="s">
        <v>250</v>
      </c>
      <c r="B5" s="160">
        <v>1</v>
      </c>
      <c r="C5" s="142" t="s">
        <v>261</v>
      </c>
      <c r="D5" s="142" t="s">
        <v>262</v>
      </c>
      <c r="E5" s="142" t="s">
        <v>0</v>
      </c>
      <c r="F5" s="142" t="str">
        <f t="shared" si="3"/>
        <v>LVBB 1.0.4</v>
      </c>
      <c r="G5" s="142" t="s">
        <v>1</v>
      </c>
      <c r="H5" s="142" t="s">
        <v>4</v>
      </c>
      <c r="I5" s="142" t="s">
        <v>8</v>
      </c>
      <c r="J5" s="142" t="s">
        <v>32</v>
      </c>
      <c r="K5" s="142" t="s">
        <v>135</v>
      </c>
      <c r="L5" s="142" t="str">
        <f>IFERROR(VLOOKUP($C5,'[2]1.3.7 validaties'!$AL$3:$AY$999,14,FALSE),"")</f>
        <v>1. ja, voor iedereen</v>
      </c>
      <c r="M5" s="142" t="str">
        <f>IFERROR(VLOOKUP($C5,'[2]1.3.7 validaties'!$AL$3:$AY$999,13,FALSE),"")</f>
        <v>niet nodig</v>
      </c>
      <c r="N5" s="142" t="s">
        <v>13</v>
      </c>
      <c r="O5" s="142" t="s">
        <v>13</v>
      </c>
      <c r="P5" s="142" t="s">
        <v>13</v>
      </c>
      <c r="Q5" s="142" t="s">
        <v>13</v>
      </c>
      <c r="R5" s="142" t="s">
        <v>13</v>
      </c>
      <c r="S5" s="275" t="s">
        <v>13</v>
      </c>
      <c r="T5" s="275" t="s">
        <v>13</v>
      </c>
      <c r="U5" s="275" t="s">
        <v>13</v>
      </c>
      <c r="V5" s="275" t="s">
        <v>13</v>
      </c>
      <c r="W5" s="275" t="s">
        <v>13</v>
      </c>
      <c r="X5" s="275" t="s">
        <v>13</v>
      </c>
      <c r="Y5" s="275" t="s">
        <v>13</v>
      </c>
      <c r="Z5" s="275" t="s">
        <v>13</v>
      </c>
      <c r="AA5" s="275" t="s">
        <v>13</v>
      </c>
      <c r="AB5" s="275" t="s">
        <v>13</v>
      </c>
      <c r="AC5" s="275" t="s">
        <v>13</v>
      </c>
      <c r="AD5" s="161" t="s">
        <v>253</v>
      </c>
      <c r="AE5" s="83" t="s">
        <v>254</v>
      </c>
      <c r="AF5" s="162" t="s">
        <v>253</v>
      </c>
      <c r="AG5" s="161" t="s">
        <v>254</v>
      </c>
      <c r="AH5" s="163" t="s">
        <v>255</v>
      </c>
      <c r="AI5" s="142"/>
      <c r="AJ5" s="142" t="str">
        <f t="shared" si="4"/>
        <v>Ja</v>
      </c>
      <c r="AK5" s="61" t="s">
        <v>13</v>
      </c>
      <c r="AL5" s="165" t="s">
        <v>13</v>
      </c>
      <c r="AM5" s="141" t="s">
        <v>261</v>
      </c>
      <c r="AN5" s="142" t="s">
        <v>256</v>
      </c>
      <c r="AO5" s="142"/>
      <c r="AP5" s="142"/>
      <c r="AQ5" s="142"/>
      <c r="AR5" s="142"/>
      <c r="AS5" s="142"/>
      <c r="AT5" s="164"/>
      <c r="AU5" s="253"/>
      <c r="AV5" s="275"/>
      <c r="AW5" s="83" t="s">
        <v>263</v>
      </c>
      <c r="AX5" s="57"/>
      <c r="AY5" s="212" t="str">
        <f t="shared" si="5"/>
        <v/>
      </c>
      <c r="AZ5" s="97" t="str">
        <f t="shared" si="0"/>
        <v/>
      </c>
      <c r="BA5" s="97" t="str">
        <f t="shared" si="1"/>
        <v/>
      </c>
      <c r="BB5" s="97"/>
      <c r="BC5" s="213"/>
      <c r="BD5" s="137" t="str">
        <f t="shared" si="6"/>
        <v>(Regisseur)</v>
      </c>
      <c r="BE5" s="147" t="str">
        <f>IF(BF5="",IF(#REF!="","",IF(#REF!="ongebruikt","Ja","")),"")</f>
        <v/>
      </c>
      <c r="BF5" s="324" t="str">
        <f>IF($J5="LVBB-BHK",$C5,IFERROR(VLOOKUP($C5,'[1]CDS-VM-delta'!$A$2:$E$470,1,FALSE),""))</f>
        <v>LVBB1001</v>
      </c>
      <c r="BG5" s="253" t="str">
        <f>IF($J5="LVBB-BHK",$AN5,IF($BF5="","",IFERROR(VLOOKUP($BF5,'[1]CDS-VM-delta'!$A$2:$E$470,2,FALSE),"")))</f>
        <v>Het zip bestand kan niet gelezen worden</v>
      </c>
      <c r="BH5" s="301" t="str">
        <f>IF($BF5="","",IFERROR(VLOOKUP($C5,'[1]CDS-VM-delta'!$A$2:$E$470,3,FALSE),""))</f>
        <v/>
      </c>
      <c r="BI5" s="301" t="str">
        <f>IF($BF5="","",IFERROR(VLOOKUP($C5,'[1]CDS-VM-delta'!$A$2:$E$470,4,FALSE),""))</f>
        <v/>
      </c>
      <c r="BJ5" s="302" t="str">
        <f>IF($BF5="","",IFERROR(VLOOKUP($C5,'[1]CDS-VM-delta'!$A$2:$E$470,5,FALSE),""))</f>
        <v/>
      </c>
      <c r="BK5" s="302" t="str">
        <f>IF($C5="","",IFERROR(VLOOKUP($C5,'[1]CDS-VM-delta'!$L$1:$M$470,1,FALSE),""))</f>
        <v/>
      </c>
      <c r="BL5" s="302" t="str">
        <f>IF($BK5="","",IFERROR(VLOOKUP($BK5,'[1]CDS-VM-delta'!$L$1:$M$470,2,FALSE),""))</f>
        <v/>
      </c>
      <c r="BM5" s="83" t="str">
        <f t="shared" ref="BM5:BM21" si="7">BM$3</f>
        <v>Validatie Regisseur</v>
      </c>
      <c r="BN5" s="210" t="str">
        <f t="shared" si="2"/>
        <v/>
      </c>
      <c r="BO5" s="141" t="s">
        <v>261</v>
      </c>
      <c r="BP5" s="142">
        <v>1</v>
      </c>
      <c r="BQ5" s="142" t="s">
        <v>1745</v>
      </c>
      <c r="BR5" s="142"/>
      <c r="BS5" s="83">
        <v>5</v>
      </c>
      <c r="BT5" s="115"/>
      <c r="CL5" s="109"/>
      <c r="CM5" s="101"/>
      <c r="CN5" s="101"/>
      <c r="CO5" s="101"/>
    </row>
    <row r="6" spans="1:94" ht="48" x14ac:dyDescent="0.2">
      <c r="A6" s="159" t="s">
        <v>250</v>
      </c>
      <c r="B6" s="160">
        <v>1</v>
      </c>
      <c r="C6" s="142" t="s">
        <v>264</v>
      </c>
      <c r="D6" s="142" t="s">
        <v>265</v>
      </c>
      <c r="E6" s="142" t="s">
        <v>0</v>
      </c>
      <c r="F6" s="142" t="str">
        <f t="shared" si="3"/>
        <v>LVBB 1.0.4</v>
      </c>
      <c r="G6" s="142" t="s">
        <v>1</v>
      </c>
      <c r="H6" s="142" t="s">
        <v>4</v>
      </c>
      <c r="I6" s="142" t="s">
        <v>8</v>
      </c>
      <c r="J6" s="142" t="s">
        <v>32</v>
      </c>
      <c r="K6" s="142" t="s">
        <v>135</v>
      </c>
      <c r="L6" s="142" t="str">
        <f>IFERROR(VLOOKUP($C6,'[2]1.3.7 validaties'!$AL$3:$AY$999,14,FALSE),"")</f>
        <v>2. ja, voor technici</v>
      </c>
      <c r="M6" s="142" t="str">
        <f>IFERROR(VLOOKUP($C6,'[2]1.3.7 validaties'!$AL$3:$AY$999,13,FALSE),"")</f>
        <v>niet nodig</v>
      </c>
      <c r="N6" s="142" t="s">
        <v>13</v>
      </c>
      <c r="O6" s="142" t="s">
        <v>13</v>
      </c>
      <c r="P6" s="142" t="s">
        <v>13</v>
      </c>
      <c r="Q6" s="142" t="s">
        <v>13</v>
      </c>
      <c r="R6" s="142" t="s">
        <v>13</v>
      </c>
      <c r="S6" s="275" t="s">
        <v>13</v>
      </c>
      <c r="T6" s="275" t="s">
        <v>13</v>
      </c>
      <c r="U6" s="275" t="s">
        <v>13</v>
      </c>
      <c r="V6" s="275" t="s">
        <v>13</v>
      </c>
      <c r="W6" s="275" t="s">
        <v>13</v>
      </c>
      <c r="X6" s="275" t="s">
        <v>13</v>
      </c>
      <c r="Y6" s="275" t="s">
        <v>13</v>
      </c>
      <c r="Z6" s="275" t="s">
        <v>13</v>
      </c>
      <c r="AA6" s="275" t="s">
        <v>13</v>
      </c>
      <c r="AB6" s="275" t="s">
        <v>13</v>
      </c>
      <c r="AC6" s="275" t="s">
        <v>13</v>
      </c>
      <c r="AD6" s="161" t="s">
        <v>253</v>
      </c>
      <c r="AE6" s="83" t="s">
        <v>254</v>
      </c>
      <c r="AF6" s="162" t="s">
        <v>253</v>
      </c>
      <c r="AG6" s="161" t="s">
        <v>254</v>
      </c>
      <c r="AH6" s="163" t="s">
        <v>255</v>
      </c>
      <c r="AI6" s="142"/>
      <c r="AJ6" s="142" t="str">
        <f t="shared" si="4"/>
        <v>Ja</v>
      </c>
      <c r="AK6" s="61" t="s">
        <v>13</v>
      </c>
      <c r="AL6" s="165" t="s">
        <v>13</v>
      </c>
      <c r="AM6" s="141" t="s">
        <v>264</v>
      </c>
      <c r="AN6" s="142" t="s">
        <v>266</v>
      </c>
      <c r="AO6" s="142"/>
      <c r="AP6" s="142"/>
      <c r="AQ6" s="142"/>
      <c r="AR6" s="142"/>
      <c r="AS6" s="142"/>
      <c r="AT6" s="164"/>
      <c r="AU6" s="253"/>
      <c r="AV6" s="275"/>
      <c r="AW6" s="83" t="s">
        <v>263</v>
      </c>
      <c r="AX6" s="57"/>
      <c r="AY6" s="212" t="str">
        <f t="shared" si="5"/>
        <v/>
      </c>
      <c r="AZ6" s="97" t="str">
        <f t="shared" si="0"/>
        <v/>
      </c>
      <c r="BA6" s="97" t="str">
        <f t="shared" si="1"/>
        <v/>
      </c>
      <c r="BB6" s="97"/>
      <c r="BC6" s="213"/>
      <c r="BD6" s="137" t="str">
        <f t="shared" si="6"/>
        <v>(Regisseur)</v>
      </c>
      <c r="BE6" s="147" t="str">
        <f>IF(BF6="",IF(#REF!="","",IF(#REF!="ongebruikt","Ja","")),"")</f>
        <v/>
      </c>
      <c r="BF6" s="324" t="str">
        <f>IF($J6="LVBB-BHK",$C6,IFERROR(VLOOKUP($C6,'[1]CDS-VM-delta'!$A$2:$E$470,1,FALSE),""))</f>
        <v>LVBB1002</v>
      </c>
      <c r="BG6" s="253" t="str">
        <f>IF($J6="LVBB-BHK",$AN6,IF($BF6="","",IFERROR(VLOOKUP($BF6,'[1]CDS-VM-delta'!$A$2:$E$470,2,FALSE),"")))</f>
        <v>Het bestand opdracht.xml ontbreekt in het gecomprimeerde bestand</v>
      </c>
      <c r="BH6" s="301" t="str">
        <f>IF($BF6="","",IFERROR(VLOOKUP($C6,'[1]CDS-VM-delta'!$A$2:$E$470,3,FALSE),""))</f>
        <v/>
      </c>
      <c r="BI6" s="301" t="str">
        <f>IF($BF6="","",IFERROR(VLOOKUP($C6,'[1]CDS-VM-delta'!$A$2:$E$470,4,FALSE),""))</f>
        <v/>
      </c>
      <c r="BJ6" s="302" t="str">
        <f>IF($BF6="","",IFERROR(VLOOKUP($C6,'[1]CDS-VM-delta'!$A$2:$E$470,5,FALSE),""))</f>
        <v/>
      </c>
      <c r="BK6" s="302" t="str">
        <f>IF($C6="","",IFERROR(VLOOKUP($C6,'[1]CDS-VM-delta'!$L$1:$M$470,1,FALSE),""))</f>
        <v/>
      </c>
      <c r="BL6" s="302" t="str">
        <f>IF($BK6="","",IFERROR(VLOOKUP($BK6,'[1]CDS-VM-delta'!$L$1:$M$470,2,FALSE),""))</f>
        <v/>
      </c>
      <c r="BM6" s="83" t="str">
        <f t="shared" si="7"/>
        <v>Validatie Regisseur</v>
      </c>
      <c r="BN6" s="210" t="str">
        <f t="shared" si="2"/>
        <v/>
      </c>
      <c r="BO6" s="141" t="s">
        <v>264</v>
      </c>
      <c r="BP6" s="142">
        <v>1</v>
      </c>
      <c r="BQ6" s="142" t="s">
        <v>1745</v>
      </c>
      <c r="BR6" s="142"/>
      <c r="BS6" s="83">
        <v>6</v>
      </c>
      <c r="BT6" s="115"/>
      <c r="CL6" s="109"/>
      <c r="CM6" s="101"/>
      <c r="CN6" s="101"/>
      <c r="CO6" s="101"/>
    </row>
    <row r="7" spans="1:94" ht="48" x14ac:dyDescent="0.2">
      <c r="A7" s="159" t="s">
        <v>250</v>
      </c>
      <c r="B7" s="160">
        <v>1</v>
      </c>
      <c r="C7" s="142" t="s">
        <v>267</v>
      </c>
      <c r="D7" s="142" t="s">
        <v>268</v>
      </c>
      <c r="E7" s="142" t="s">
        <v>0</v>
      </c>
      <c r="F7" s="142" t="str">
        <f t="shared" si="3"/>
        <v>LVBB 1.0.4</v>
      </c>
      <c r="G7" s="142" t="s">
        <v>1</v>
      </c>
      <c r="H7" s="142" t="s">
        <v>4</v>
      </c>
      <c r="I7" s="41" t="s">
        <v>8</v>
      </c>
      <c r="J7" s="142" t="s">
        <v>32</v>
      </c>
      <c r="K7" s="142" t="s">
        <v>135</v>
      </c>
      <c r="L7" s="142" t="str">
        <f>IFERROR(VLOOKUP($C7,'[2]1.3.7 validaties'!$AL$3:$AY$999,14,FALSE),"")</f>
        <v>2. ja, voor technici</v>
      </c>
      <c r="M7" s="142" t="str">
        <f>IFERROR(VLOOKUP($C7,'[2]1.3.7 validaties'!$AL$3:$AY$999,13,FALSE),"")</f>
        <v>niet nodig</v>
      </c>
      <c r="N7" s="142" t="s">
        <v>13</v>
      </c>
      <c r="O7" s="142" t="s">
        <v>13</v>
      </c>
      <c r="P7" s="142" t="s">
        <v>13</v>
      </c>
      <c r="Q7" s="142" t="s">
        <v>13</v>
      </c>
      <c r="R7" s="142" t="s">
        <v>13</v>
      </c>
      <c r="S7" s="275" t="s">
        <v>13</v>
      </c>
      <c r="T7" s="275" t="s">
        <v>13</v>
      </c>
      <c r="U7" s="275" t="s">
        <v>13</v>
      </c>
      <c r="V7" s="275" t="s">
        <v>13</v>
      </c>
      <c r="W7" s="275" t="s">
        <v>13</v>
      </c>
      <c r="X7" s="275" t="s">
        <v>13</v>
      </c>
      <c r="Y7" s="275" t="s">
        <v>13</v>
      </c>
      <c r="Z7" s="275" t="s">
        <v>13</v>
      </c>
      <c r="AA7" s="275" t="s">
        <v>13</v>
      </c>
      <c r="AB7" s="275" t="s">
        <v>13</v>
      </c>
      <c r="AC7" s="275" t="s">
        <v>13</v>
      </c>
      <c r="AD7" s="161" t="s">
        <v>253</v>
      </c>
      <c r="AE7" s="83" t="s">
        <v>254</v>
      </c>
      <c r="AF7" s="162" t="s">
        <v>253</v>
      </c>
      <c r="AG7" s="161" t="s">
        <v>254</v>
      </c>
      <c r="AH7" s="163" t="s">
        <v>255</v>
      </c>
      <c r="AI7" s="142"/>
      <c r="AJ7" s="142" t="str">
        <f t="shared" si="4"/>
        <v>Ja</v>
      </c>
      <c r="AK7" s="61" t="s">
        <v>13</v>
      </c>
      <c r="AL7" s="165" t="s">
        <v>13</v>
      </c>
      <c r="AM7" s="141" t="s">
        <v>267</v>
      </c>
      <c r="AN7" s="142" t="s">
        <v>269</v>
      </c>
      <c r="AO7" s="142"/>
      <c r="AP7" s="142"/>
      <c r="AQ7" s="142"/>
      <c r="AR7" s="142"/>
      <c r="AS7" s="142"/>
      <c r="AT7" s="164"/>
      <c r="AU7" s="253"/>
      <c r="AV7" s="275" t="s">
        <v>270</v>
      </c>
      <c r="AW7" s="83" t="s">
        <v>263</v>
      </c>
      <c r="AX7" s="57"/>
      <c r="AY7" s="212" t="str">
        <f t="shared" si="5"/>
        <v/>
      </c>
      <c r="AZ7" s="97" t="str">
        <f t="shared" si="0"/>
        <v/>
      </c>
      <c r="BA7" s="97" t="str">
        <f t="shared" si="1"/>
        <v/>
      </c>
      <c r="BB7" s="97"/>
      <c r="BC7" s="213"/>
      <c r="BD7" s="137" t="str">
        <f t="shared" si="6"/>
        <v>(Regisseur)</v>
      </c>
      <c r="BE7" s="147" t="str">
        <f>IF(BF7="",IF(#REF!="","",IF(#REF!="ongebruikt","Ja","")),"")</f>
        <v/>
      </c>
      <c r="BF7" s="324" t="str">
        <f>IF($J7="LVBB-BHK",$C7,IFERROR(VLOOKUP($C7,'[1]CDS-VM-delta'!$A$2:$E$470,1,FALSE),""))</f>
        <v>LVBB1003</v>
      </c>
      <c r="BG7" s="253" t="str">
        <f>IF($J7="LVBB-BHK",$AN7,IF($BF7="","",IFERROR(VLOOKUP($BF7,'[1]CDS-VM-delta'!$A$2:$E$470,2,FALSE),"")))</f>
        <v>Het bestand manifest.xml ontbreekt in het gecomprimeerde bestand</v>
      </c>
      <c r="BH7" s="301" t="str">
        <f>IF($BF7="","",IFERROR(VLOOKUP($C7,'[1]CDS-VM-delta'!$A$2:$E$470,3,FALSE),""))</f>
        <v/>
      </c>
      <c r="BI7" s="301" t="str">
        <f>IF($BF7="","",IFERROR(VLOOKUP($C7,'[1]CDS-VM-delta'!$A$2:$E$470,4,FALSE),""))</f>
        <v/>
      </c>
      <c r="BJ7" s="302" t="str">
        <f>IF($BF7="","",IFERROR(VLOOKUP($C7,'[1]CDS-VM-delta'!$A$2:$E$470,5,FALSE),""))</f>
        <v/>
      </c>
      <c r="BK7" s="302" t="str">
        <f>IF($C7="","",IFERROR(VLOOKUP($C7,'[1]CDS-VM-delta'!$L$1:$M$470,1,FALSE),""))</f>
        <v/>
      </c>
      <c r="BL7" s="302" t="str">
        <f>IF($BK7="","",IFERROR(VLOOKUP($BK7,'[1]CDS-VM-delta'!$L$1:$M$470,2,FALSE),""))</f>
        <v/>
      </c>
      <c r="BM7" s="83" t="str">
        <f t="shared" si="7"/>
        <v>Validatie Regisseur</v>
      </c>
      <c r="BN7" s="210" t="str">
        <f t="shared" si="2"/>
        <v/>
      </c>
      <c r="BO7" s="141" t="s">
        <v>267</v>
      </c>
      <c r="BP7" s="142">
        <v>1</v>
      </c>
      <c r="BQ7" s="142" t="s">
        <v>1745</v>
      </c>
      <c r="BR7" s="142"/>
      <c r="BS7" s="83">
        <v>7</v>
      </c>
      <c r="BT7" s="115"/>
      <c r="CL7" s="109"/>
      <c r="CM7" s="101"/>
      <c r="CN7" s="101"/>
      <c r="CO7" s="101"/>
    </row>
    <row r="8" spans="1:94" ht="224" x14ac:dyDescent="0.2">
      <c r="A8" s="159" t="s">
        <v>250</v>
      </c>
      <c r="B8" s="160">
        <v>1</v>
      </c>
      <c r="C8" s="142" t="s">
        <v>271</v>
      </c>
      <c r="D8" s="142" t="s">
        <v>272</v>
      </c>
      <c r="E8" s="142" t="s">
        <v>0</v>
      </c>
      <c r="F8" s="142" t="str">
        <f t="shared" si="3"/>
        <v>LVBB 1.0.4</v>
      </c>
      <c r="G8" s="142" t="s">
        <v>1</v>
      </c>
      <c r="H8" s="142" t="s">
        <v>4</v>
      </c>
      <c r="I8" s="142" t="s">
        <v>8</v>
      </c>
      <c r="J8" s="142" t="s">
        <v>32</v>
      </c>
      <c r="K8" s="142" t="s">
        <v>135</v>
      </c>
      <c r="L8" s="142" t="str">
        <f>IFERROR(VLOOKUP($C8,'[2]1.3.7 validaties'!$AL$3:$AY$999,14,FALSE),"")</f>
        <v>2. ja, voor technici</v>
      </c>
      <c r="M8" s="142" t="str">
        <f>IFERROR(VLOOKUP($C8,'[2]1.3.7 validaties'!$AL$3:$AY$999,13,FALSE),"")</f>
        <v>niet nodig</v>
      </c>
      <c r="N8" s="142" t="s">
        <v>13</v>
      </c>
      <c r="O8" s="142" t="s">
        <v>13</v>
      </c>
      <c r="P8" s="142" t="s">
        <v>13</v>
      </c>
      <c r="Q8" s="142" t="s">
        <v>13</v>
      </c>
      <c r="R8" s="142" t="s">
        <v>13</v>
      </c>
      <c r="S8" s="275" t="s">
        <v>13</v>
      </c>
      <c r="T8" s="275" t="s">
        <v>13</v>
      </c>
      <c r="U8" s="275" t="s">
        <v>13</v>
      </c>
      <c r="V8" s="275" t="s">
        <v>13</v>
      </c>
      <c r="W8" s="275" t="s">
        <v>13</v>
      </c>
      <c r="X8" s="275" t="s">
        <v>13</v>
      </c>
      <c r="Y8" s="275" t="s">
        <v>13</v>
      </c>
      <c r="Z8" s="275" t="s">
        <v>13</v>
      </c>
      <c r="AA8" s="275" t="s">
        <v>13</v>
      </c>
      <c r="AB8" s="275" t="s">
        <v>13</v>
      </c>
      <c r="AC8" s="275" t="s">
        <v>13</v>
      </c>
      <c r="AD8" s="161" t="s">
        <v>253</v>
      </c>
      <c r="AE8" s="83" t="s">
        <v>254</v>
      </c>
      <c r="AF8" s="162" t="s">
        <v>253</v>
      </c>
      <c r="AG8" s="161" t="s">
        <v>254</v>
      </c>
      <c r="AH8" s="163" t="s">
        <v>255</v>
      </c>
      <c r="AI8" s="142"/>
      <c r="AJ8" s="142" t="str">
        <f t="shared" si="4"/>
        <v>Ja</v>
      </c>
      <c r="AK8" s="61" t="s">
        <v>13</v>
      </c>
      <c r="AL8" s="165" t="s">
        <v>13</v>
      </c>
      <c r="AM8" s="141" t="s">
        <v>271</v>
      </c>
      <c r="AN8" s="142" t="s">
        <v>273</v>
      </c>
      <c r="AO8" s="142"/>
      <c r="AP8" s="142"/>
      <c r="AQ8" s="142"/>
      <c r="AR8" s="142"/>
      <c r="AS8" s="142"/>
      <c r="AT8" s="164"/>
      <c r="AU8" s="253"/>
      <c r="AV8" s="275"/>
      <c r="AW8" s="83" t="s">
        <v>2842</v>
      </c>
      <c r="AX8" s="57"/>
      <c r="AY8" s="212" t="str">
        <f t="shared" si="5"/>
        <v/>
      </c>
      <c r="AZ8" s="97" t="str">
        <f t="shared" si="0"/>
        <v/>
      </c>
      <c r="BA8" s="97" t="str">
        <f t="shared" si="1"/>
        <v/>
      </c>
      <c r="BB8" s="97"/>
      <c r="BC8" s="213"/>
      <c r="BD8" s="137" t="str">
        <f t="shared" si="6"/>
        <v>(Regisseur)</v>
      </c>
      <c r="BE8" s="147" t="str">
        <f>IF(BF8="",IF(#REF!="","",IF(#REF!="ongebruikt","Ja","")),"")</f>
        <v/>
      </c>
      <c r="BF8" s="324" t="str">
        <f>IF($J8="LVBB-BHK",$C8,IFERROR(VLOOKUP($C8,'[1]CDS-VM-delta'!$A$2:$E$470,1,FALSE),""))</f>
        <v>LVBB1004</v>
      </c>
      <c r="BG8" s="253" t="str">
        <f>IF($J8="LVBB-BHK",$AN8,IF($BF8="","",IFERROR(VLOOKUP($BF8,'[1]CDS-VM-delta'!$A$2:$E$470,2,FALSE),"")))</f>
        <v>De opdracht voldoet niet aan de technische eisen:  Niet geldige karakters gevonden in bestandsnaam: &lt;naam-van-bestand&gt;</v>
      </c>
      <c r="BH8" s="301" t="str">
        <f>IF($BF8="","",IFERROR(VLOOKUP($C8,'[1]CDS-VM-delta'!$A$2:$E$470,3,FALSE),""))</f>
        <v/>
      </c>
      <c r="BI8" s="301" t="str">
        <f>IF($BF8="","",IFERROR(VLOOKUP($C8,'[1]CDS-VM-delta'!$A$2:$E$470,4,FALSE),""))</f>
        <v/>
      </c>
      <c r="BJ8" s="302" t="str">
        <f>IF($BF8="","",IFERROR(VLOOKUP($C8,'[1]CDS-VM-delta'!$A$2:$E$470,5,FALSE),""))</f>
        <v/>
      </c>
      <c r="BK8" s="302" t="str">
        <f>IF($C8="","",IFERROR(VLOOKUP($C8,'[1]CDS-VM-delta'!$L$1:$M$470,1,FALSE),""))</f>
        <v/>
      </c>
      <c r="BL8" s="302" t="str">
        <f>IF($BK8="","",IFERROR(VLOOKUP($BK8,'[1]CDS-VM-delta'!$L$1:$M$470,2,FALSE),""))</f>
        <v/>
      </c>
      <c r="BM8" s="83" t="str">
        <f t="shared" si="7"/>
        <v>Validatie Regisseur</v>
      </c>
      <c r="BN8" s="210" t="str">
        <f t="shared" si="2"/>
        <v/>
      </c>
      <c r="BO8" s="141" t="s">
        <v>271</v>
      </c>
      <c r="BP8" s="142">
        <v>1</v>
      </c>
      <c r="BQ8" s="142" t="s">
        <v>1745</v>
      </c>
      <c r="BR8" s="142"/>
      <c r="BS8" s="83">
        <v>8</v>
      </c>
      <c r="BT8" s="115"/>
      <c r="CL8" s="109"/>
      <c r="CM8" s="101"/>
      <c r="CN8" s="101"/>
      <c r="CO8" s="101"/>
    </row>
    <row r="9" spans="1:94" ht="48" x14ac:dyDescent="0.2">
      <c r="A9" s="333" t="s">
        <v>2396</v>
      </c>
      <c r="B9" s="332" t="s">
        <v>2884</v>
      </c>
      <c r="C9" s="2" t="s">
        <v>275</v>
      </c>
      <c r="D9" s="2" t="s">
        <v>2262</v>
      </c>
      <c r="E9" s="2" t="s">
        <v>0</v>
      </c>
      <c r="F9" s="2" t="str">
        <f t="shared" si="3"/>
        <v>LVBB 1.0.4</v>
      </c>
      <c r="G9" s="2" t="s">
        <v>1</v>
      </c>
      <c r="H9" s="2" t="s">
        <v>4</v>
      </c>
      <c r="I9" s="2" t="s">
        <v>8</v>
      </c>
      <c r="J9" s="2" t="s">
        <v>22</v>
      </c>
      <c r="K9" s="2" t="s">
        <v>135</v>
      </c>
      <c r="L9" s="2" t="str">
        <f>IFERROR(VLOOKUP($C9,'[2]1.3.7 validaties'!$AL$3:$AY$999,14,FALSE),"")</f>
        <v>2. ja, voor technici</v>
      </c>
      <c r="M9" s="2" t="str">
        <f>IFERROR(VLOOKUP($C9,'[2]1.3.7 validaties'!$AL$3:$AY$999,13,FALSE),"")</f>
        <v>niet nodig</v>
      </c>
      <c r="N9" s="2" t="s">
        <v>13</v>
      </c>
      <c r="O9" s="2" t="s">
        <v>13</v>
      </c>
      <c r="P9" s="2" t="s">
        <v>13</v>
      </c>
      <c r="Q9" s="2" t="s">
        <v>13</v>
      </c>
      <c r="R9" s="2" t="s">
        <v>13</v>
      </c>
      <c r="S9" s="345" t="s">
        <v>13</v>
      </c>
      <c r="T9" s="345" t="s">
        <v>13</v>
      </c>
      <c r="U9" s="345" t="s">
        <v>13</v>
      </c>
      <c r="V9" s="345" t="s">
        <v>13</v>
      </c>
      <c r="W9" s="345" t="s">
        <v>13</v>
      </c>
      <c r="X9" s="345" t="s">
        <v>13</v>
      </c>
      <c r="Y9" s="345" t="s">
        <v>13</v>
      </c>
      <c r="Z9" s="345" t="s">
        <v>13</v>
      </c>
      <c r="AA9" s="345" t="s">
        <v>13</v>
      </c>
      <c r="AB9" s="345" t="s">
        <v>13</v>
      </c>
      <c r="AC9" s="345" t="s">
        <v>13</v>
      </c>
      <c r="AD9" s="337" t="s">
        <v>255</v>
      </c>
      <c r="AE9" s="31" t="s">
        <v>276</v>
      </c>
      <c r="AF9" s="338" t="s">
        <v>253</v>
      </c>
      <c r="AG9" s="337" t="s">
        <v>254</v>
      </c>
      <c r="AH9" s="344" t="s">
        <v>253</v>
      </c>
      <c r="AI9" s="2"/>
      <c r="AJ9" s="2" t="str">
        <f t="shared" si="4"/>
        <v>Ja</v>
      </c>
      <c r="AK9" s="86" t="s">
        <v>13</v>
      </c>
      <c r="AL9" s="456" t="s">
        <v>13</v>
      </c>
      <c r="AM9" s="334" t="s">
        <v>275</v>
      </c>
      <c r="AN9" s="2" t="s">
        <v>2285</v>
      </c>
      <c r="AO9" s="2"/>
      <c r="AP9" s="2"/>
      <c r="AQ9" s="2"/>
      <c r="AR9" s="2"/>
      <c r="AS9" s="2"/>
      <c r="AT9" s="455"/>
      <c r="AU9" s="457"/>
      <c r="AV9" s="345" t="s">
        <v>277</v>
      </c>
      <c r="AW9" s="387" t="s">
        <v>263</v>
      </c>
      <c r="AY9" s="110" t="str">
        <f t="shared" si="5"/>
        <v/>
      </c>
      <c r="AZ9" s="105" t="str">
        <f t="shared" si="0"/>
        <v/>
      </c>
      <c r="BA9" s="105" t="str">
        <f t="shared" si="1"/>
        <v/>
      </c>
      <c r="BB9" s="105"/>
      <c r="BC9" s="220"/>
      <c r="BD9" s="458" t="str">
        <f t="shared" si="6"/>
        <v>toegevoegd</v>
      </c>
      <c r="BE9" s="459" t="str">
        <f>IF(BF9="",IF(#REF!="","",IF(#REF!="ongebruikt","Ja","")),"")</f>
        <v/>
      </c>
      <c r="BF9" s="460" t="str">
        <f>IF($J9="LVBB-BHK",$C9,IFERROR(VLOOKUP($C9,'[1]CDS-VM-delta'!$A$2:$E$470,1,FALSE),""))</f>
        <v>LVBB1006</v>
      </c>
      <c r="BG9" s="457" t="str">
        <f>IF($J9="LVBB-BHK",$AN9,IF($BF9="","",IFERROR(VLOOKUP($BF9,'[1]CDS-VM-delta'!$A$2:$E$470,2,FALSE),"")))</f>
        <v>Fouten in schema bij Opdracht-intern
OF:
Fouten in schema bij Opdracht</v>
      </c>
      <c r="BH9" s="461" t="str">
        <f>IF($BF9="","",IFERROR(VLOOKUP($C9,'[1]CDS-VM-delta'!$A$2:$E$470,3,FALSE),""))</f>
        <v>manifest.xml</v>
      </c>
      <c r="BI9" s="461" t="str">
        <f>IF($BF9="","",IFERROR(VLOOKUP($C9,'[1]CDS-VM-delta'!$A$2:$E$470,4,FALSE),""))</f>
        <v/>
      </c>
      <c r="BJ9" s="462" t="str">
        <f>IF($BF9="","",IFERROR(VLOOKUP($C9,'[1]CDS-VM-delta'!$A$2:$E$470,5,FALSE),""))</f>
        <v/>
      </c>
      <c r="BK9" s="462" t="str">
        <f>IF($C9="","",IFERROR(VLOOKUP($C9,'[1]CDS-VM-delta'!$L$1:$M$470,1,FALSE),""))</f>
        <v/>
      </c>
      <c r="BL9" s="462" t="str">
        <f>IF($BK9="","",IFERROR(VLOOKUP($BK9,'[1]CDS-VM-delta'!$L$1:$M$470,2,FALSE),""))</f>
        <v/>
      </c>
      <c r="BM9" s="31" t="s">
        <v>1746</v>
      </c>
      <c r="BN9" s="53" t="str">
        <f t="shared" si="2"/>
        <v/>
      </c>
      <c r="BO9" s="334" t="s">
        <v>275</v>
      </c>
      <c r="BP9" s="2">
        <v>4</v>
      </c>
      <c r="BQ9" s="2"/>
      <c r="BR9" s="2"/>
      <c r="BS9" s="31">
        <v>9</v>
      </c>
      <c r="BT9" s="114"/>
      <c r="CL9" s="109"/>
      <c r="CM9" s="101"/>
      <c r="CN9" s="101"/>
      <c r="CO9" s="101"/>
    </row>
    <row r="10" spans="1:94" ht="48" x14ac:dyDescent="0.2">
      <c r="A10" s="333" t="s">
        <v>2396</v>
      </c>
      <c r="B10" s="332" t="s">
        <v>2461</v>
      </c>
      <c r="C10" s="2" t="s">
        <v>278</v>
      </c>
      <c r="D10" s="2" t="s">
        <v>2263</v>
      </c>
      <c r="E10" s="2" t="s">
        <v>0</v>
      </c>
      <c r="F10" s="2" t="str">
        <f t="shared" si="3"/>
        <v>LVBB 1.0.4</v>
      </c>
      <c r="G10" s="2" t="s">
        <v>1</v>
      </c>
      <c r="H10" s="2" t="s">
        <v>4</v>
      </c>
      <c r="I10" s="2" t="s">
        <v>8</v>
      </c>
      <c r="J10" s="2" t="s">
        <v>22</v>
      </c>
      <c r="K10" s="2" t="s">
        <v>135</v>
      </c>
      <c r="L10" s="2" t="str">
        <f>IFERROR(VLOOKUP($C10,'[2]1.3.7 validaties'!$AL$3:$AY$999,14,FALSE),"")</f>
        <v>2. ja, voor technici</v>
      </c>
      <c r="M10" s="2" t="str">
        <f>IFERROR(VLOOKUP($C10,'[2]1.3.7 validaties'!$AL$3:$AY$999,13,FALSE),"")</f>
        <v>niet nodig</v>
      </c>
      <c r="N10" s="2" t="s">
        <v>13</v>
      </c>
      <c r="O10" s="2" t="s">
        <v>13</v>
      </c>
      <c r="P10" s="2" t="s">
        <v>13</v>
      </c>
      <c r="Q10" s="2" t="s">
        <v>13</v>
      </c>
      <c r="R10" s="2" t="s">
        <v>13</v>
      </c>
      <c r="S10" s="345" t="s">
        <v>13</v>
      </c>
      <c r="T10" s="345" t="s">
        <v>13</v>
      </c>
      <c r="U10" s="345" t="s">
        <v>13</v>
      </c>
      <c r="V10" s="345" t="s">
        <v>13</v>
      </c>
      <c r="W10" s="345" t="s">
        <v>13</v>
      </c>
      <c r="X10" s="345" t="s">
        <v>13</v>
      </c>
      <c r="Y10" s="345" t="s">
        <v>13</v>
      </c>
      <c r="Z10" s="345" t="s">
        <v>13</v>
      </c>
      <c r="AA10" s="345" t="s">
        <v>13</v>
      </c>
      <c r="AB10" s="345" t="s">
        <v>13</v>
      </c>
      <c r="AC10" s="345" t="s">
        <v>13</v>
      </c>
      <c r="AD10" s="337" t="s">
        <v>255</v>
      </c>
      <c r="AE10" s="31" t="s">
        <v>276</v>
      </c>
      <c r="AF10" s="338" t="s">
        <v>253</v>
      </c>
      <c r="AG10" s="337" t="s">
        <v>254</v>
      </c>
      <c r="AH10" s="344" t="s">
        <v>253</v>
      </c>
      <c r="AI10" s="2"/>
      <c r="AJ10" s="2" t="str">
        <f t="shared" si="4"/>
        <v>Ja</v>
      </c>
      <c r="AK10" s="86" t="s">
        <v>13</v>
      </c>
      <c r="AL10" s="456" t="s">
        <v>13</v>
      </c>
      <c r="AM10" s="334" t="s">
        <v>278</v>
      </c>
      <c r="AN10" s="2" t="s">
        <v>2286</v>
      </c>
      <c r="AO10" s="2"/>
      <c r="AP10" s="2"/>
      <c r="AQ10" s="2"/>
      <c r="AR10" s="2"/>
      <c r="AS10" s="2"/>
      <c r="AT10" s="455"/>
      <c r="AU10" s="457"/>
      <c r="AV10" s="345" t="s">
        <v>270</v>
      </c>
      <c r="AW10" s="31" t="s">
        <v>263</v>
      </c>
      <c r="AY10" s="110" t="str">
        <f t="shared" si="5"/>
        <v/>
      </c>
      <c r="AZ10" s="105" t="str">
        <f t="shared" si="0"/>
        <v/>
      </c>
      <c r="BA10" s="105" t="str">
        <f t="shared" si="1"/>
        <v/>
      </c>
      <c r="BB10" s="105"/>
      <c r="BC10" s="220"/>
      <c r="BD10" s="458" t="str">
        <f t="shared" si="6"/>
        <v>toegevoegd</v>
      </c>
      <c r="BE10" s="459" t="str">
        <f>IF(BF10="",IF(#REF!="","",IF(#REF!="ongebruikt","Ja","")),"")</f>
        <v/>
      </c>
      <c r="BF10" s="460" t="str">
        <f>IF($J10="LVBB-BHK",$C10,IFERROR(VLOOKUP($C10,'[1]CDS-VM-delta'!$A$2:$E$470,1,FALSE),""))</f>
        <v>LVBB1008</v>
      </c>
      <c r="BG10" s="457" t="str">
        <f>IF($J10="LVBB-BHK",$AN10,IF($BF10="","",IFERROR(VLOOKUP($BF10,'[1]CDS-VM-delta'!$A$2:$E$470,2,FALSE),"")))</f>
        <v>Fouten in schema bij Manifest</v>
      </c>
      <c r="BH10" s="461" t="str">
        <f>IF($BF10="","",IFERROR(VLOOKUP($C10,'[1]CDS-VM-delta'!$A$2:$E$470,3,FALSE),""))</f>
        <v>manifest.xml</v>
      </c>
      <c r="BI10" s="461" t="str">
        <f>IF($BF10="","",IFERROR(VLOOKUP($C10,'[1]CDS-VM-delta'!$A$2:$E$470,4,FALSE),""))</f>
        <v/>
      </c>
      <c r="BJ10" s="462" t="str">
        <f>IF($BF10="","",IFERROR(VLOOKUP($C10,'[1]CDS-VM-delta'!$A$2:$E$470,5,FALSE),""))</f>
        <v/>
      </c>
      <c r="BK10" s="462" t="str">
        <f>IF($C10="","",IFERROR(VLOOKUP($C10,'[1]CDS-VM-delta'!$L$1:$M$470,1,FALSE),""))</f>
        <v/>
      </c>
      <c r="BL10" s="462" t="str">
        <f>IF($BK10="","",IFERROR(VLOOKUP($BK10,'[1]CDS-VM-delta'!$L$1:$M$470,2,FALSE),""))</f>
        <v/>
      </c>
      <c r="BM10" s="31" t="str">
        <f>BM$9</f>
        <v>Was voorheen validatie vd Regisseur.
Johan: Staat nu in CDS</v>
      </c>
      <c r="BN10" s="53" t="str">
        <f t="shared" si="2"/>
        <v/>
      </c>
      <c r="BO10" s="334" t="s">
        <v>278</v>
      </c>
      <c r="BP10" s="2">
        <v>4</v>
      </c>
      <c r="BQ10" s="2"/>
      <c r="BR10" s="2"/>
      <c r="BS10" s="31">
        <v>10</v>
      </c>
      <c r="BT10" s="114"/>
      <c r="CL10" s="109"/>
      <c r="CM10" s="101"/>
      <c r="CN10" s="101"/>
      <c r="CO10" s="101"/>
    </row>
    <row r="11" spans="1:94" ht="48" x14ac:dyDescent="0.2">
      <c r="A11" s="333" t="s">
        <v>274</v>
      </c>
      <c r="B11" s="332">
        <v>1</v>
      </c>
      <c r="C11" s="2" t="s">
        <v>279</v>
      </c>
      <c r="D11" s="2" t="s">
        <v>2264</v>
      </c>
      <c r="E11" s="2" t="s">
        <v>0</v>
      </c>
      <c r="F11" s="2" t="str">
        <f t="shared" si="3"/>
        <v>LVBB 1.0.4</v>
      </c>
      <c r="G11" s="2" t="s">
        <v>1</v>
      </c>
      <c r="H11" s="2" t="s">
        <v>4</v>
      </c>
      <c r="I11" s="2" t="s">
        <v>8</v>
      </c>
      <c r="J11" s="2" t="s">
        <v>32</v>
      </c>
      <c r="K11" s="2" t="s">
        <v>135</v>
      </c>
      <c r="L11" s="2" t="str">
        <f>IFERROR(VLOOKUP($C11,'[2]1.3.7 validaties'!$AL$3:$AY$999,14,FALSE),"")</f>
        <v>2. ja, voor technici</v>
      </c>
      <c r="M11" s="2" t="str">
        <f>IFERROR(VLOOKUP($C11,'[2]1.3.7 validaties'!$AL$3:$AY$999,13,FALSE),"")</f>
        <v>niet nodig</v>
      </c>
      <c r="N11" s="2" t="s">
        <v>13</v>
      </c>
      <c r="O11" s="2" t="s">
        <v>13</v>
      </c>
      <c r="P11" s="2" t="s">
        <v>13</v>
      </c>
      <c r="Q11" s="2" t="s">
        <v>13</v>
      </c>
      <c r="R11" s="2" t="s">
        <v>13</v>
      </c>
      <c r="S11" s="345" t="s">
        <v>13</v>
      </c>
      <c r="T11" s="345" t="s">
        <v>13</v>
      </c>
      <c r="U11" s="345" t="s">
        <v>13</v>
      </c>
      <c r="V11" s="345" t="s">
        <v>13</v>
      </c>
      <c r="W11" s="345" t="s">
        <v>13</v>
      </c>
      <c r="X11" s="345" t="s">
        <v>13</v>
      </c>
      <c r="Y11" s="345" t="s">
        <v>13</v>
      </c>
      <c r="Z11" s="345" t="s">
        <v>13</v>
      </c>
      <c r="AA11" s="345" t="s">
        <v>13</v>
      </c>
      <c r="AB11" s="345" t="s">
        <v>13</v>
      </c>
      <c r="AC11" s="345" t="s">
        <v>13</v>
      </c>
      <c r="AD11" s="337" t="s">
        <v>253</v>
      </c>
      <c r="AE11" s="31" t="s">
        <v>254</v>
      </c>
      <c r="AF11" s="338" t="s">
        <v>253</v>
      </c>
      <c r="AG11" s="337" t="s">
        <v>254</v>
      </c>
      <c r="AH11" s="344" t="s">
        <v>255</v>
      </c>
      <c r="AI11" s="2"/>
      <c r="AJ11" s="2" t="str">
        <f t="shared" si="4"/>
        <v>Ja</v>
      </c>
      <c r="AK11" s="86" t="s">
        <v>13</v>
      </c>
      <c r="AL11" s="456" t="s">
        <v>13</v>
      </c>
      <c r="AM11" s="334" t="s">
        <v>279</v>
      </c>
      <c r="AN11" s="2" t="s">
        <v>280</v>
      </c>
      <c r="AO11" s="2"/>
      <c r="AP11" s="2"/>
      <c r="AQ11" s="2"/>
      <c r="AR11" s="2"/>
      <c r="AS11" s="2"/>
      <c r="AT11" s="455"/>
      <c r="AU11" s="457"/>
      <c r="AV11" s="345" t="s">
        <v>270</v>
      </c>
      <c r="AW11" s="31" t="s">
        <v>263</v>
      </c>
      <c r="AY11" s="110" t="str">
        <f t="shared" si="5"/>
        <v/>
      </c>
      <c r="AZ11" s="105" t="str">
        <f t="shared" si="0"/>
        <v/>
      </c>
      <c r="BA11" s="105" t="str">
        <f t="shared" si="1"/>
        <v/>
      </c>
      <c r="BB11" s="105"/>
      <c r="BC11" s="220"/>
      <c r="BD11" s="458" t="str">
        <f t="shared" si="6"/>
        <v>(Regisseur)</v>
      </c>
      <c r="BE11" s="459" t="str">
        <f>IF(BF11="",IF(#REF!="","",IF(#REF!="ongebruikt","Ja","")),"")</f>
        <v/>
      </c>
      <c r="BF11" s="460" t="str">
        <f>IF($J11="LVBB-BHK",$C11,IFERROR(VLOOKUP($C11,'[1]CDS-VM-delta'!$A$2:$E$470,1,FALSE),""))</f>
        <v>LVBB1009</v>
      </c>
      <c r="BG11" s="457" t="str">
        <f>IF($J11="LVBB-BHK",$AN11,IF($BF11="","",IFERROR(VLOOKUP($BF11,'[1]CDS-VM-delta'!$A$2:$E$470,2,FALSE),"")))</f>
        <v>De opdracht voldoet niet aan de technische eisen: Bestand: '&lt;bestandsnaam&gt;' niet aanwezig in zip, wel aanwezig in manifest.xml</v>
      </c>
      <c r="BH11" s="461" t="str">
        <f>IF($BF11="","",IFERROR(VLOOKUP($C11,'[1]CDS-VM-delta'!$A$2:$E$470,3,FALSE),""))</f>
        <v/>
      </c>
      <c r="BI11" s="461" t="str">
        <f>IF($BF11="","",IFERROR(VLOOKUP($C11,'[1]CDS-VM-delta'!$A$2:$E$470,4,FALSE),""))</f>
        <v/>
      </c>
      <c r="BJ11" s="462" t="str">
        <f>IF($BF11="","",IFERROR(VLOOKUP($C11,'[1]CDS-VM-delta'!$A$2:$E$470,5,FALSE),""))</f>
        <v/>
      </c>
      <c r="BK11" s="462" t="str">
        <f>IF($C11="","",IFERROR(VLOOKUP($C11,'[1]CDS-VM-delta'!$L$1:$M$470,1,FALSE),""))</f>
        <v/>
      </c>
      <c r="BL11" s="462" t="str">
        <f>IF($BK11="","",IFERROR(VLOOKUP($BK11,'[1]CDS-VM-delta'!$L$1:$M$470,2,FALSE),""))</f>
        <v/>
      </c>
      <c r="BM11" s="31" t="str">
        <f t="shared" si="7"/>
        <v>Validatie Regisseur</v>
      </c>
      <c r="BN11" s="53" t="str">
        <f t="shared" si="2"/>
        <v/>
      </c>
      <c r="BO11" s="334" t="s">
        <v>279</v>
      </c>
      <c r="BP11" s="2">
        <v>1</v>
      </c>
      <c r="BQ11" s="2" t="s">
        <v>1745</v>
      </c>
      <c r="BR11" s="2"/>
      <c r="BS11" s="31">
        <v>11</v>
      </c>
      <c r="BT11" s="114"/>
      <c r="CL11" s="109"/>
      <c r="CM11" s="101"/>
      <c r="CN11" s="101"/>
      <c r="CO11" s="101"/>
    </row>
    <row r="12" spans="1:94" ht="48" x14ac:dyDescent="0.2">
      <c r="A12" s="333" t="s">
        <v>274</v>
      </c>
      <c r="B12" s="332">
        <v>1</v>
      </c>
      <c r="C12" s="2" t="s">
        <v>281</v>
      </c>
      <c r="D12" s="2" t="s">
        <v>2265</v>
      </c>
      <c r="E12" s="2" t="s">
        <v>0</v>
      </c>
      <c r="F12" s="2" t="str">
        <f t="shared" si="3"/>
        <v>LVBB 1.0.4</v>
      </c>
      <c r="G12" s="2" t="s">
        <v>1</v>
      </c>
      <c r="H12" s="2" t="s">
        <v>4</v>
      </c>
      <c r="I12" s="2" t="s">
        <v>8</v>
      </c>
      <c r="J12" s="2" t="s">
        <v>32</v>
      </c>
      <c r="K12" s="2" t="s">
        <v>135</v>
      </c>
      <c r="L12" s="2" t="str">
        <f>IFERROR(VLOOKUP($C12,'[2]1.3.7 validaties'!$AL$3:$AY$999,14,FALSE),"")</f>
        <v>2. ja, voor technici</v>
      </c>
      <c r="M12" s="2" t="str">
        <f>IFERROR(VLOOKUP($C12,'[2]1.3.7 validaties'!$AL$3:$AY$999,13,FALSE),"")</f>
        <v>niet nodig</v>
      </c>
      <c r="N12" s="2" t="s">
        <v>13</v>
      </c>
      <c r="O12" s="2" t="s">
        <v>13</v>
      </c>
      <c r="P12" s="2" t="s">
        <v>13</v>
      </c>
      <c r="Q12" s="2" t="s">
        <v>13</v>
      </c>
      <c r="R12" s="2" t="s">
        <v>13</v>
      </c>
      <c r="S12" s="345" t="s">
        <v>13</v>
      </c>
      <c r="T12" s="345" t="s">
        <v>13</v>
      </c>
      <c r="U12" s="345" t="s">
        <v>13</v>
      </c>
      <c r="V12" s="345" t="s">
        <v>13</v>
      </c>
      <c r="W12" s="345" t="s">
        <v>13</v>
      </c>
      <c r="X12" s="345" t="s">
        <v>13</v>
      </c>
      <c r="Y12" s="345" t="s">
        <v>13</v>
      </c>
      <c r="Z12" s="345" t="s">
        <v>13</v>
      </c>
      <c r="AA12" s="345" t="s">
        <v>13</v>
      </c>
      <c r="AB12" s="345" t="s">
        <v>13</v>
      </c>
      <c r="AC12" s="345" t="s">
        <v>13</v>
      </c>
      <c r="AD12" s="337" t="s">
        <v>253</v>
      </c>
      <c r="AE12" s="31" t="s">
        <v>254</v>
      </c>
      <c r="AF12" s="338" t="s">
        <v>253</v>
      </c>
      <c r="AG12" s="337" t="s">
        <v>254</v>
      </c>
      <c r="AH12" s="344" t="s">
        <v>255</v>
      </c>
      <c r="AI12" s="2"/>
      <c r="AJ12" s="2" t="str">
        <f t="shared" si="4"/>
        <v>Ja</v>
      </c>
      <c r="AK12" s="86" t="s">
        <v>13</v>
      </c>
      <c r="AL12" s="456" t="s">
        <v>13</v>
      </c>
      <c r="AM12" s="334" t="s">
        <v>281</v>
      </c>
      <c r="AN12" s="2" t="s">
        <v>282</v>
      </c>
      <c r="AO12" s="2"/>
      <c r="AP12" s="2"/>
      <c r="AQ12" s="2"/>
      <c r="AR12" s="2"/>
      <c r="AS12" s="2"/>
      <c r="AT12" s="455"/>
      <c r="AU12" s="457"/>
      <c r="AV12" s="345" t="s">
        <v>270</v>
      </c>
      <c r="AW12" s="31" t="s">
        <v>263</v>
      </c>
      <c r="AY12" s="110" t="str">
        <f t="shared" si="5"/>
        <v/>
      </c>
      <c r="AZ12" s="105" t="str">
        <f t="shared" si="0"/>
        <v/>
      </c>
      <c r="BA12" s="105" t="str">
        <f t="shared" si="1"/>
        <v/>
      </c>
      <c r="BB12" s="105"/>
      <c r="BC12" s="220"/>
      <c r="BD12" s="458" t="str">
        <f t="shared" si="6"/>
        <v>(Regisseur)</v>
      </c>
      <c r="BE12" s="459" t="str">
        <f>IF(BF12="",IF(#REF!="","",IF(#REF!="ongebruikt","Ja","")),"")</f>
        <v/>
      </c>
      <c r="BF12" s="460" t="str">
        <f>IF($J12="LVBB-BHK",$C12,IFERROR(VLOOKUP($C12,'[1]CDS-VM-delta'!$A$2:$E$470,1,FALSE),""))</f>
        <v>LVBB1010</v>
      </c>
      <c r="BG12" s="457" t="str">
        <f>IF($J12="LVBB-BHK",$AN12,IF($BF12="","",IFERROR(VLOOKUP($BF12,'[1]CDS-VM-delta'!$A$2:$E$470,2,FALSE),"")))</f>
        <v>De opdracht voldoet niet aan de technische eisen: Bestand: '&lt;bestandsnaam&gt;' wel aanwezig in zip, niet aanwezig in manifest.xml</v>
      </c>
      <c r="BH12" s="461" t="str">
        <f>IF($BF12="","",IFERROR(VLOOKUP($C12,'[1]CDS-VM-delta'!$A$2:$E$470,3,FALSE),""))</f>
        <v/>
      </c>
      <c r="BI12" s="461" t="str">
        <f>IF($BF12="","",IFERROR(VLOOKUP($C12,'[1]CDS-VM-delta'!$A$2:$E$470,4,FALSE),""))</f>
        <v/>
      </c>
      <c r="BJ12" s="462" t="str">
        <f>IF($BF12="","",IFERROR(VLOOKUP($C12,'[1]CDS-VM-delta'!$A$2:$E$470,5,FALSE),""))</f>
        <v/>
      </c>
      <c r="BK12" s="462" t="str">
        <f>IF($C12="","",IFERROR(VLOOKUP($C12,'[1]CDS-VM-delta'!$L$1:$M$470,1,FALSE),""))</f>
        <v/>
      </c>
      <c r="BL12" s="462" t="str">
        <f>IF($BK12="","",IFERROR(VLOOKUP($BK12,'[1]CDS-VM-delta'!$L$1:$M$470,2,FALSE),""))</f>
        <v/>
      </c>
      <c r="BM12" s="31" t="str">
        <f t="shared" si="7"/>
        <v>Validatie Regisseur</v>
      </c>
      <c r="BN12" s="463" t="str">
        <f t="shared" si="2"/>
        <v/>
      </c>
      <c r="BO12" s="334" t="s">
        <v>281</v>
      </c>
      <c r="BP12" s="2">
        <v>1</v>
      </c>
      <c r="BQ12" s="2" t="s">
        <v>1745</v>
      </c>
      <c r="BR12" s="2"/>
      <c r="BS12" s="31">
        <v>12</v>
      </c>
      <c r="BT12" s="114"/>
      <c r="CL12" s="109"/>
      <c r="CM12" s="101"/>
      <c r="CN12" s="101"/>
      <c r="CO12" s="101"/>
    </row>
    <row r="13" spans="1:94" ht="80" x14ac:dyDescent="0.2">
      <c r="A13" s="333" t="s">
        <v>2913</v>
      </c>
      <c r="B13" s="332">
        <v>1</v>
      </c>
      <c r="C13" s="8" t="s">
        <v>283</v>
      </c>
      <c r="D13" s="2" t="s">
        <v>2266</v>
      </c>
      <c r="E13" s="2" t="s">
        <v>6</v>
      </c>
      <c r="F13" s="2" t="str">
        <f t="shared" si="3"/>
        <v>LVBB 1.0.4</v>
      </c>
      <c r="G13" s="2" t="s">
        <v>1</v>
      </c>
      <c r="H13" s="2" t="s">
        <v>4</v>
      </c>
      <c r="I13" s="2" t="s">
        <v>8</v>
      </c>
      <c r="J13" s="2" t="s">
        <v>22</v>
      </c>
      <c r="K13" s="2" t="s">
        <v>135</v>
      </c>
      <c r="L13" s="2" t="str">
        <f>IFERROR(VLOOKUP($C13,'[2]1.3.7 validaties'!$AL$3:$AY$999,14,FALSE),"")</f>
        <v>2. ja, voor technici</v>
      </c>
      <c r="M13" s="2" t="str">
        <f>IFERROR(VLOOKUP($C13,'[2]1.3.7 validaties'!$AL$3:$AY$999,13,FALSE),"")</f>
        <v>niet nodig</v>
      </c>
      <c r="N13" s="2" t="s">
        <v>13</v>
      </c>
      <c r="O13" s="2" t="s">
        <v>13</v>
      </c>
      <c r="P13" s="2" t="s">
        <v>13</v>
      </c>
      <c r="Q13" s="2" t="s">
        <v>13</v>
      </c>
      <c r="R13" s="2" t="s">
        <v>13</v>
      </c>
      <c r="S13" s="345" t="s">
        <v>13</v>
      </c>
      <c r="T13" s="345" t="s">
        <v>13</v>
      </c>
      <c r="U13" s="345" t="s">
        <v>13</v>
      </c>
      <c r="V13" s="345" t="s">
        <v>13</v>
      </c>
      <c r="W13" s="345" t="s">
        <v>13</v>
      </c>
      <c r="X13" s="345" t="s">
        <v>13</v>
      </c>
      <c r="Y13" s="345" t="s">
        <v>13</v>
      </c>
      <c r="Z13" s="345" t="s">
        <v>13</v>
      </c>
      <c r="AA13" s="345" t="s">
        <v>2912</v>
      </c>
      <c r="AB13" s="345" t="s">
        <v>13</v>
      </c>
      <c r="AC13" s="345" t="s">
        <v>13</v>
      </c>
      <c r="AD13" s="337" t="s">
        <v>253</v>
      </c>
      <c r="AE13" s="31" t="s">
        <v>254</v>
      </c>
      <c r="AF13" s="338" t="s">
        <v>253</v>
      </c>
      <c r="AG13" s="337" t="s">
        <v>254</v>
      </c>
      <c r="AH13" s="344" t="s">
        <v>255</v>
      </c>
      <c r="AI13" s="2"/>
      <c r="AJ13" s="2" t="str">
        <f t="shared" si="4"/>
        <v>Ja</v>
      </c>
      <c r="AK13" s="86" t="s">
        <v>13</v>
      </c>
      <c r="AL13" s="456" t="s">
        <v>13</v>
      </c>
      <c r="AM13" s="334" t="s">
        <v>283</v>
      </c>
      <c r="AN13" s="8" t="s">
        <v>2890</v>
      </c>
      <c r="AO13" s="2"/>
      <c r="AP13" s="2"/>
      <c r="AQ13" s="2"/>
      <c r="AR13" s="2"/>
      <c r="AS13" s="2"/>
      <c r="AT13" s="455"/>
      <c r="AU13" s="457"/>
      <c r="AV13" s="345"/>
      <c r="AW13" s="31" t="s">
        <v>2891</v>
      </c>
      <c r="AY13" s="110" t="str">
        <f t="shared" si="5"/>
        <v/>
      </c>
      <c r="AZ13" s="105" t="str">
        <f t="shared" si="0"/>
        <v>***</v>
      </c>
      <c r="BA13" s="105" t="str">
        <f t="shared" si="1"/>
        <v>***</v>
      </c>
      <c r="BB13" s="105"/>
      <c r="BC13" s="220"/>
      <c r="BD13" s="464" t="str">
        <f t="shared" si="6"/>
        <v>ongewijzigd</v>
      </c>
      <c r="BE13" s="463" t="str">
        <f>IF(BF13="",IF(#REF!="","",IF(#REF!="ongebruikt","Ja","")),"")</f>
        <v/>
      </c>
      <c r="BF13" s="923" t="str">
        <f>IF($J13="LVBB-BHK",$C13,IFERROR(VLOOKUP($C13,'[1]CDS-VM-delta'!$A$2:$E$470,1,FALSE),""))</f>
        <v>LVBB1012</v>
      </c>
      <c r="BG13" s="457" t="str">
        <f>IF($J13="LVBB-BHK",$AN13,IF($BF13="","",IFERROR(VLOOKUP($BF13,'[1]CDS-VM-delta'!$A$2:$E$470,2,FALSE),"")))</f>
        <v>%1 bestaat al voor oin : %2 en id-levering : %3</v>
      </c>
      <c r="BH13" s="461" t="str">
        <f>IF($BF13="","",IFERROR(VLOOKUP($C13,'[1]CDS-VM-delta'!$A$2:$E$470,3,FALSE),""))</f>
        <v>besluit.xqy</v>
      </c>
      <c r="BI13" s="461" t="str">
        <f>IF($BF13="","",IFERROR(VLOOKUP($C13,'[1]CDS-VM-delta'!$A$2:$E$470,4,FALSE),""))</f>
        <v>valideer-besluit-is-nieuw</v>
      </c>
      <c r="BJ13" s="462" t="str">
        <f>IF($BF13="","",IFERROR(VLOOKUP($C13,'[1]CDS-VM-delta'!$A$2:$E$470,5,FALSE),""))</f>
        <v>Ga na of er al een besluit is met de opgegeven oin en idlevering</v>
      </c>
      <c r="BK13" s="462" t="str">
        <f>IF($C13="","",IFERROR(VLOOKUP($C13,'[1]CDS-VM-delta'!$L$1:$M$470,1,FALSE),""))</f>
        <v>LVBB1012</v>
      </c>
      <c r="BL13" s="462" t="str">
        <f>IF($BK13="","",IFERROR(VLOOKUP($BK13,'[1]CDS-VM-delta'!$L$1:$M$470,2,FALSE),""))</f>
        <v>%1 bestaat al voor oin : %2 en id-levering : %3</v>
      </c>
      <c r="BM13" s="31" t="str">
        <f>BM$9</f>
        <v>Was voorheen validatie vd Regisseur.
Johan: Staat nu in CDS</v>
      </c>
      <c r="BN13" s="463" t="str">
        <f t="shared" si="2"/>
        <v/>
      </c>
      <c r="BO13" s="334" t="s">
        <v>283</v>
      </c>
      <c r="BP13" s="2">
        <v>4</v>
      </c>
      <c r="BQ13" s="2"/>
      <c r="BR13" s="2"/>
      <c r="BS13" s="31">
        <v>237</v>
      </c>
      <c r="BT13" s="114"/>
      <c r="CL13" s="109"/>
      <c r="CM13" s="101"/>
      <c r="CN13" s="101"/>
      <c r="CO13" s="101"/>
    </row>
    <row r="14" spans="1:94" ht="48" x14ac:dyDescent="0.2">
      <c r="A14" s="159" t="s">
        <v>284</v>
      </c>
      <c r="B14" s="160">
        <v>1</v>
      </c>
      <c r="C14" s="142" t="s">
        <v>285</v>
      </c>
      <c r="D14" s="209" t="s">
        <v>286</v>
      </c>
      <c r="E14" s="142" t="s">
        <v>0</v>
      </c>
      <c r="F14" s="142" t="str">
        <f t="shared" si="3"/>
        <v>LVBB 1.0.4</v>
      </c>
      <c r="G14" s="142" t="s">
        <v>1</v>
      </c>
      <c r="H14" s="142" t="s">
        <v>4</v>
      </c>
      <c r="I14" s="142" t="s">
        <v>8</v>
      </c>
      <c r="J14" s="142" t="s">
        <v>32</v>
      </c>
      <c r="K14" s="142" t="s">
        <v>135</v>
      </c>
      <c r="L14" s="142" t="str">
        <f>IFERROR(VLOOKUP($C14,'[2]1.3.7 validaties'!$AL$3:$AY$999,14,FALSE),"")</f>
        <v>1. ja, voor iedereen</v>
      </c>
      <c r="M14" s="142" t="str">
        <f>IFERROR(VLOOKUP($C14,'[2]1.3.7 validaties'!$AL$3:$AY$999,13,FALSE),"")</f>
        <v>niet nodig</v>
      </c>
      <c r="N14" s="142" t="s">
        <v>13</v>
      </c>
      <c r="O14" s="142" t="s">
        <v>13</v>
      </c>
      <c r="P14" s="142" t="s">
        <v>13</v>
      </c>
      <c r="Q14" s="142" t="s">
        <v>13</v>
      </c>
      <c r="R14" s="142" t="s">
        <v>13</v>
      </c>
      <c r="S14" s="275" t="s">
        <v>13</v>
      </c>
      <c r="T14" s="275" t="s">
        <v>13</v>
      </c>
      <c r="U14" s="275" t="s">
        <v>13</v>
      </c>
      <c r="V14" s="275" t="s">
        <v>13</v>
      </c>
      <c r="W14" s="275" t="s">
        <v>13</v>
      </c>
      <c r="X14" s="275" t="s">
        <v>13</v>
      </c>
      <c r="Y14" s="275" t="s">
        <v>13</v>
      </c>
      <c r="Z14" s="275" t="s">
        <v>13</v>
      </c>
      <c r="AA14" s="275" t="s">
        <v>13</v>
      </c>
      <c r="AB14" s="275" t="s">
        <v>13</v>
      </c>
      <c r="AC14" s="275" t="s">
        <v>13</v>
      </c>
      <c r="AD14" s="161" t="s">
        <v>253</v>
      </c>
      <c r="AE14" s="83" t="s">
        <v>254</v>
      </c>
      <c r="AF14" s="162" t="s">
        <v>253</v>
      </c>
      <c r="AG14" s="161" t="s">
        <v>254</v>
      </c>
      <c r="AH14" s="163" t="s">
        <v>255</v>
      </c>
      <c r="AI14" s="142"/>
      <c r="AJ14" s="142" t="str">
        <f t="shared" si="4"/>
        <v>Ja</v>
      </c>
      <c r="AK14" s="61" t="s">
        <v>13</v>
      </c>
      <c r="AL14" s="165" t="s">
        <v>45</v>
      </c>
      <c r="AM14" s="141" t="s">
        <v>285</v>
      </c>
      <c r="AN14" s="142" t="s">
        <v>287</v>
      </c>
      <c r="AO14" s="142"/>
      <c r="AP14" s="142"/>
      <c r="AQ14" s="142"/>
      <c r="AR14" s="142"/>
      <c r="AS14" s="142"/>
      <c r="AT14" s="164"/>
      <c r="AU14" s="253"/>
      <c r="AV14" s="275"/>
      <c r="AW14" s="83" t="s">
        <v>2003</v>
      </c>
      <c r="AX14" s="57"/>
      <c r="AY14" s="212" t="str">
        <f t="shared" si="5"/>
        <v/>
      </c>
      <c r="AZ14" s="97" t="str">
        <f t="shared" si="0"/>
        <v/>
      </c>
      <c r="BA14" s="97" t="str">
        <f t="shared" si="1"/>
        <v/>
      </c>
      <c r="BB14" s="97"/>
      <c r="BC14" s="213"/>
      <c r="BD14" s="137" t="str">
        <f t="shared" si="6"/>
        <v>(Regisseur)</v>
      </c>
      <c r="BE14" s="147" t="str">
        <f>IF(BF14="",IF(#REF!="","",IF(#REF!="ongebruikt","Ja","")),"")</f>
        <v/>
      </c>
      <c r="BF14" s="324" t="str">
        <f>IF($J14="LVBB-BHK",$C14,IFERROR(VLOOKUP($C14,'[1]CDS-VM-delta'!$A$2:$E$470,1,FALSE),""))</f>
        <v>LVBB1013</v>
      </c>
      <c r="BG14" s="253" t="str">
        <f>IF($J14="LVBB-BHK",$AN14,IF($BF14="","",IFERROR(VLOOKUP($BF14,'[1]CDS-VM-delta'!$A$2:$E$470,2,FALSE),"")))</f>
        <v>De opdracht voldoet niet aan de technische eisen: Afbeelding: '&lt;bestandsnaam&gt;' bevat transparantieinformatie wat niet toegestaan is.</v>
      </c>
      <c r="BH14" s="301" t="str">
        <f>IF($BF14="","",IFERROR(VLOOKUP($C14,'[1]CDS-VM-delta'!$A$2:$E$470,3,FALSE),""))</f>
        <v/>
      </c>
      <c r="BI14" s="301" t="str">
        <f>IF($BF14="","",IFERROR(VLOOKUP($C14,'[1]CDS-VM-delta'!$A$2:$E$470,4,FALSE),""))</f>
        <v/>
      </c>
      <c r="BJ14" s="302" t="str">
        <f>IF($BF14="","",IFERROR(VLOOKUP($C14,'[1]CDS-VM-delta'!$A$2:$E$470,5,FALSE),""))</f>
        <v/>
      </c>
      <c r="BK14" s="302" t="str">
        <f>IF($C14="","",IFERROR(VLOOKUP($C14,'[1]CDS-VM-delta'!$L$1:$M$470,1,FALSE),""))</f>
        <v/>
      </c>
      <c r="BL14" s="302" t="str">
        <f>IF($BK14="","",IFERROR(VLOOKUP($BK14,'[1]CDS-VM-delta'!$L$1:$M$470,2,FALSE),""))</f>
        <v/>
      </c>
      <c r="BM14" s="83" t="str">
        <f t="shared" si="7"/>
        <v>Validatie Regisseur</v>
      </c>
      <c r="BN14" s="210" t="str">
        <f t="shared" si="2"/>
        <v/>
      </c>
      <c r="BO14" s="141" t="s">
        <v>285</v>
      </c>
      <c r="BP14" s="142">
        <v>1</v>
      </c>
      <c r="BQ14" s="142" t="s">
        <v>1745</v>
      </c>
      <c r="BR14" s="142"/>
      <c r="BS14" s="83">
        <v>13</v>
      </c>
      <c r="BT14" s="215"/>
      <c r="CL14" s="109"/>
      <c r="CM14" s="101"/>
      <c r="CN14" s="101"/>
      <c r="CO14" s="101"/>
    </row>
    <row r="15" spans="1:94" s="593" customFormat="1" ht="48" x14ac:dyDescent="0.2">
      <c r="A15" s="312" t="s">
        <v>2960</v>
      </c>
      <c r="B15" s="309">
        <v>1</v>
      </c>
      <c r="C15" s="223" t="s">
        <v>288</v>
      </c>
      <c r="D15" s="223" t="s">
        <v>2267</v>
      </c>
      <c r="E15" s="223" t="s">
        <v>0</v>
      </c>
      <c r="F15" s="223" t="str">
        <f t="shared" si="3"/>
        <v>LVBB 1.0.4</v>
      </c>
      <c r="G15" s="223" t="s">
        <v>1</v>
      </c>
      <c r="H15" s="223" t="s">
        <v>4</v>
      </c>
      <c r="I15" s="223" t="s">
        <v>8</v>
      </c>
      <c r="J15" s="223" t="s">
        <v>32</v>
      </c>
      <c r="K15" s="223" t="s">
        <v>135</v>
      </c>
      <c r="L15" s="223" t="str">
        <f>IFERROR(VLOOKUP($C15,'[2]1.3.7 validaties'!$AL$3:$AY$999,14,FALSE),"")</f>
        <v>2. ja, voor technici</v>
      </c>
      <c r="M15" s="223" t="str">
        <f>IFERROR(VLOOKUP($C15,'[2]1.3.7 validaties'!$AL$3:$AY$999,13,FALSE),"")</f>
        <v>niet nodig</v>
      </c>
      <c r="N15" s="223" t="s">
        <v>13</v>
      </c>
      <c r="O15" s="223" t="s">
        <v>13</v>
      </c>
      <c r="P15" s="223" t="s">
        <v>13</v>
      </c>
      <c r="Q15" s="223" t="s">
        <v>13</v>
      </c>
      <c r="R15" s="223" t="s">
        <v>13</v>
      </c>
      <c r="S15" s="223" t="s">
        <v>13</v>
      </c>
      <c r="T15" s="223" t="s">
        <v>13</v>
      </c>
      <c r="U15" s="223" t="s">
        <v>13</v>
      </c>
      <c r="V15" s="223" t="s">
        <v>13</v>
      </c>
      <c r="W15" s="223" t="s">
        <v>13</v>
      </c>
      <c r="X15" s="223" t="s">
        <v>13</v>
      </c>
      <c r="Y15" s="223" t="s">
        <v>13</v>
      </c>
      <c r="Z15" s="223" t="s">
        <v>13</v>
      </c>
      <c r="AA15" s="223" t="s">
        <v>2831</v>
      </c>
      <c r="AB15" s="223" t="s">
        <v>2831</v>
      </c>
      <c r="AC15" s="223" t="s">
        <v>2831</v>
      </c>
      <c r="AD15" s="244" t="s">
        <v>255</v>
      </c>
      <c r="AE15" s="245" t="s">
        <v>289</v>
      </c>
      <c r="AF15" s="246" t="s">
        <v>253</v>
      </c>
      <c r="AG15" s="244" t="s">
        <v>254</v>
      </c>
      <c r="AH15" s="247" t="s">
        <v>253</v>
      </c>
      <c r="AI15" s="223"/>
      <c r="AJ15" s="223" t="str">
        <f t="shared" si="4"/>
        <v>Ja</v>
      </c>
      <c r="AK15" s="311" t="s">
        <v>13</v>
      </c>
      <c r="AL15" s="313" t="s">
        <v>45</v>
      </c>
      <c r="AM15" s="294" t="s">
        <v>288</v>
      </c>
      <c r="AN15" s="243" t="s">
        <v>290</v>
      </c>
      <c r="AO15" s="223"/>
      <c r="AP15" s="223"/>
      <c r="AQ15" s="223"/>
      <c r="AR15" s="223"/>
      <c r="AS15" s="223"/>
      <c r="AT15" s="310"/>
      <c r="AU15" s="286"/>
      <c r="AV15" s="314" t="s">
        <v>291</v>
      </c>
      <c r="AW15" s="245" t="s">
        <v>2889</v>
      </c>
      <c r="AX15" s="810"/>
      <c r="AY15" s="811" t="str">
        <f t="shared" si="5"/>
        <v/>
      </c>
      <c r="AZ15" s="812" t="str">
        <f t="shared" si="0"/>
        <v/>
      </c>
      <c r="BA15" s="812" t="str">
        <f t="shared" si="1"/>
        <v/>
      </c>
      <c r="BB15" s="812"/>
      <c r="BC15" s="813"/>
      <c r="BD15" s="814" t="str">
        <f t="shared" si="6"/>
        <v>(Regisseur)</v>
      </c>
      <c r="BE15" s="814" t="str">
        <f>IF(BF15="",IF(#REF!="","",IF(#REF!="ongebruikt","Ja","")),"")</f>
        <v/>
      </c>
      <c r="BF15" s="815" t="str">
        <f>IF($J15="LVBB-BHK",$C15,IFERROR(VLOOKUP($C15,'[1]CDS-VM-delta'!$A$2:$E$470,1,FALSE),""))</f>
        <v>LVBB1015</v>
      </c>
      <c r="BG15" s="816" t="str">
        <f>IF($J15="LVBB-BHK",$AN15,IF($BF15="","",IFERROR(VLOOKUP($BF15,'[1]CDS-VM-delta'!$A$2:$E$470,2,FALSE),"")))</f>
        <v>De opdracht voldoet niet aan de technische eisen:  manifest-ow.xml valideert niet tegen schema: &lt;validation-errors&gt;</v>
      </c>
      <c r="BH15" s="252" t="str">
        <f>IF($BF15="","",IFERROR(VLOOKUP($C15,'[1]CDS-VM-delta'!$A$2:$E$470,3,FALSE),""))</f>
        <v/>
      </c>
      <c r="BI15" s="817" t="str">
        <f>IF($BF15="","",IFERROR(VLOOKUP($C15,'[1]CDS-VM-delta'!$A$2:$E$470,4,FALSE),""))</f>
        <v/>
      </c>
      <c r="BJ15" s="818" t="str">
        <f>IF($BF15="","",IFERROR(VLOOKUP($C15,'[1]CDS-VM-delta'!$A$2:$E$470,5,FALSE),""))</f>
        <v/>
      </c>
      <c r="BK15" s="818" t="str">
        <f>IF($C15="","",IFERROR(VLOOKUP($C15,'[1]CDS-VM-delta'!$L$1:$M$470,1,FALSE),""))</f>
        <v/>
      </c>
      <c r="BL15" s="818" t="str">
        <f>IF($BK15="","",IFERROR(VLOOKUP($BK15,'[1]CDS-VM-delta'!$L$1:$M$470,2,FALSE),""))</f>
        <v/>
      </c>
      <c r="BM15" s="245" t="str">
        <f t="shared" si="7"/>
        <v>Validatie Regisseur</v>
      </c>
      <c r="BN15" s="819" t="str">
        <f t="shared" si="2"/>
        <v/>
      </c>
      <c r="BO15" s="294" t="s">
        <v>288</v>
      </c>
      <c r="BP15" s="223">
        <v>1</v>
      </c>
      <c r="BQ15" s="223" t="s">
        <v>1745</v>
      </c>
      <c r="BR15" s="223"/>
      <c r="BS15" s="245">
        <v>14</v>
      </c>
      <c r="BT15" s="910"/>
      <c r="CL15" s="594"/>
      <c r="CM15" s="578"/>
      <c r="CN15" s="578"/>
      <c r="CO15" s="578"/>
      <c r="CP15" s="7"/>
    </row>
    <row r="16" spans="1:94" ht="48" x14ac:dyDescent="0.2">
      <c r="A16" s="333" t="s">
        <v>284</v>
      </c>
      <c r="B16" s="332">
        <v>1</v>
      </c>
      <c r="C16" s="2" t="s">
        <v>292</v>
      </c>
      <c r="D16" s="2" t="s">
        <v>2277</v>
      </c>
      <c r="E16" s="2" t="s">
        <v>0</v>
      </c>
      <c r="F16" s="2" t="str">
        <f t="shared" si="3"/>
        <v>LVBB 1.0.4</v>
      </c>
      <c r="G16" s="2" t="s">
        <v>1</v>
      </c>
      <c r="H16" s="2" t="s">
        <v>4</v>
      </c>
      <c r="I16" s="2" t="s">
        <v>8</v>
      </c>
      <c r="J16" s="2" t="s">
        <v>32</v>
      </c>
      <c r="K16" s="2" t="s">
        <v>135</v>
      </c>
      <c r="L16" s="2" t="str">
        <f>IFERROR(VLOOKUP($C16,'[2]1.3.7 validaties'!$AL$3:$AY$999,14,FALSE),"")</f>
        <v>2. ja, voor technici</v>
      </c>
      <c r="M16" s="2" t="str">
        <f>IFERROR(VLOOKUP($C16,'[2]1.3.7 validaties'!$AL$3:$AY$999,13,FALSE),"")</f>
        <v>niet nodig</v>
      </c>
      <c r="N16" s="2" t="s">
        <v>13</v>
      </c>
      <c r="O16" s="2" t="s">
        <v>13</v>
      </c>
      <c r="P16" s="2" t="s">
        <v>13</v>
      </c>
      <c r="Q16" s="2" t="s">
        <v>13</v>
      </c>
      <c r="R16" s="2" t="s">
        <v>13</v>
      </c>
      <c r="S16" s="345" t="s">
        <v>13</v>
      </c>
      <c r="T16" s="345" t="s">
        <v>13</v>
      </c>
      <c r="U16" s="345" t="s">
        <v>13</v>
      </c>
      <c r="V16" s="345" t="s">
        <v>13</v>
      </c>
      <c r="W16" s="345" t="s">
        <v>13</v>
      </c>
      <c r="X16" s="345" t="s">
        <v>13</v>
      </c>
      <c r="Y16" s="345" t="s">
        <v>13</v>
      </c>
      <c r="Z16" s="345" t="s">
        <v>13</v>
      </c>
      <c r="AA16" s="345" t="s">
        <v>13</v>
      </c>
      <c r="AB16" s="345" t="s">
        <v>13</v>
      </c>
      <c r="AC16" s="345" t="s">
        <v>13</v>
      </c>
      <c r="AD16" s="337" t="s">
        <v>253</v>
      </c>
      <c r="AE16" s="31" t="s">
        <v>254</v>
      </c>
      <c r="AF16" s="338" t="s">
        <v>253</v>
      </c>
      <c r="AG16" s="337" t="s">
        <v>254</v>
      </c>
      <c r="AH16" s="344" t="s">
        <v>255</v>
      </c>
      <c r="AI16" s="2"/>
      <c r="AJ16" s="2" t="str">
        <f t="shared" si="4"/>
        <v>Ja</v>
      </c>
      <c r="AK16" s="86" t="s">
        <v>13</v>
      </c>
      <c r="AL16" s="456" t="s">
        <v>45</v>
      </c>
      <c r="AM16" s="334" t="s">
        <v>292</v>
      </c>
      <c r="AN16" s="2" t="s">
        <v>293</v>
      </c>
      <c r="AO16" s="2"/>
      <c r="AP16" s="2"/>
      <c r="AQ16" s="2"/>
      <c r="AR16" s="2"/>
      <c r="AS16" s="2"/>
      <c r="AT16" s="455"/>
      <c r="AU16" s="457"/>
      <c r="AV16" s="345" t="s">
        <v>291</v>
      </c>
      <c r="AW16" s="31" t="s">
        <v>263</v>
      </c>
      <c r="AY16" s="110" t="str">
        <f t="shared" si="5"/>
        <v/>
      </c>
      <c r="AZ16" s="105" t="str">
        <f t="shared" si="0"/>
        <v/>
      </c>
      <c r="BA16" s="105" t="str">
        <f t="shared" si="1"/>
        <v/>
      </c>
      <c r="BB16" s="105"/>
      <c r="BC16" s="220"/>
      <c r="BD16" s="458" t="str">
        <f t="shared" si="6"/>
        <v>(Regisseur)</v>
      </c>
      <c r="BE16" s="459" t="str">
        <f>IF(BF16="",IF(#REF!="","",IF(#REF!="ongebruikt","Ja","")),"")</f>
        <v/>
      </c>
      <c r="BF16" s="460" t="str">
        <f>IF($J16="LVBB-BHK",$C16,IFERROR(VLOOKUP($C16,'[1]CDS-VM-delta'!$A$2:$E$470,1,FALSE),""))</f>
        <v>LVBB1016</v>
      </c>
      <c r="BG16" s="457" t="str">
        <f>IF($J16="LVBB-BHK",$AN16,IF($BF16="","",IFERROR(VLOOKUP($BF16,'[1]CDS-VM-delta'!$A$2:$E$470,2,FALSE),"")))</f>
        <v>De opdracht voldoet niet aan de technische eisen: Domeinbestand: '&lt;bestandsnaam&gt;' niet aanwezig in zip, wel aanwezig in manifest-ow.xml</v>
      </c>
      <c r="BH16" s="461" t="str">
        <f>IF($BF16="","",IFERROR(VLOOKUP($C16,'[1]CDS-VM-delta'!$A$2:$E$470,3,FALSE),""))</f>
        <v/>
      </c>
      <c r="BI16" s="461" t="str">
        <f>IF($BF16="","",IFERROR(VLOOKUP($C16,'[1]CDS-VM-delta'!$A$2:$E$470,4,FALSE),""))</f>
        <v/>
      </c>
      <c r="BJ16" s="462" t="str">
        <f>IF($BF16="","",IFERROR(VLOOKUP($C16,'[1]CDS-VM-delta'!$A$2:$E$470,5,FALSE),""))</f>
        <v/>
      </c>
      <c r="BK16" s="462" t="str">
        <f>IF($C16="","",IFERROR(VLOOKUP($C16,'[1]CDS-VM-delta'!$L$1:$M$470,1,FALSE),""))</f>
        <v/>
      </c>
      <c r="BL16" s="462" t="str">
        <f>IF($BK16="","",IFERROR(VLOOKUP($BK16,'[1]CDS-VM-delta'!$L$1:$M$470,2,FALSE),""))</f>
        <v/>
      </c>
      <c r="BM16" s="31" t="str">
        <f t="shared" si="7"/>
        <v>Validatie Regisseur</v>
      </c>
      <c r="BN16" s="53" t="str">
        <f t="shared" si="2"/>
        <v/>
      </c>
      <c r="BO16" s="334" t="s">
        <v>292</v>
      </c>
      <c r="BP16" s="2">
        <v>1</v>
      </c>
      <c r="BQ16" s="2" t="s">
        <v>1745</v>
      </c>
      <c r="BR16" s="2"/>
      <c r="BS16" s="31">
        <v>15</v>
      </c>
      <c r="BT16" s="114"/>
      <c r="CL16" s="109"/>
      <c r="CM16" s="101"/>
      <c r="CN16" s="101"/>
      <c r="CO16" s="101"/>
    </row>
    <row r="17" spans="1:93" ht="48" x14ac:dyDescent="0.2">
      <c r="A17" s="333" t="s">
        <v>284</v>
      </c>
      <c r="B17" s="332">
        <v>1</v>
      </c>
      <c r="C17" s="2" t="s">
        <v>294</v>
      </c>
      <c r="D17" s="2" t="s">
        <v>2278</v>
      </c>
      <c r="E17" s="2" t="s">
        <v>0</v>
      </c>
      <c r="F17" s="2" t="str">
        <f t="shared" si="3"/>
        <v>LVBB 1.0.4</v>
      </c>
      <c r="G17" s="2" t="s">
        <v>1</v>
      </c>
      <c r="H17" s="2" t="s">
        <v>4</v>
      </c>
      <c r="I17" s="2" t="s">
        <v>8</v>
      </c>
      <c r="J17" s="2" t="s">
        <v>32</v>
      </c>
      <c r="K17" s="2" t="s">
        <v>135</v>
      </c>
      <c r="L17" s="2" t="str">
        <f>IFERROR(VLOOKUP($C17,'[2]1.3.7 validaties'!$AL$3:$AY$999,14,FALSE),"")</f>
        <v>2. ja, voor technici</v>
      </c>
      <c r="M17" s="2" t="str">
        <f>IFERROR(VLOOKUP($C17,'[2]1.3.7 validaties'!$AL$3:$AY$999,13,FALSE),"")</f>
        <v>niet nodig</v>
      </c>
      <c r="N17" s="2" t="s">
        <v>13</v>
      </c>
      <c r="O17" s="2" t="s">
        <v>13</v>
      </c>
      <c r="P17" s="2" t="s">
        <v>13</v>
      </c>
      <c r="Q17" s="2" t="s">
        <v>13</v>
      </c>
      <c r="R17" s="2" t="s">
        <v>13</v>
      </c>
      <c r="S17" s="345" t="s">
        <v>13</v>
      </c>
      <c r="T17" s="345" t="s">
        <v>13</v>
      </c>
      <c r="U17" s="345" t="s">
        <v>13</v>
      </c>
      <c r="V17" s="345" t="s">
        <v>13</v>
      </c>
      <c r="W17" s="345" t="s">
        <v>13</v>
      </c>
      <c r="X17" s="345" t="s">
        <v>13</v>
      </c>
      <c r="Y17" s="345" t="s">
        <v>13</v>
      </c>
      <c r="Z17" s="345" t="s">
        <v>13</v>
      </c>
      <c r="AA17" s="345" t="s">
        <v>13</v>
      </c>
      <c r="AB17" s="345" t="s">
        <v>13</v>
      </c>
      <c r="AC17" s="345" t="s">
        <v>13</v>
      </c>
      <c r="AD17" s="337" t="s">
        <v>253</v>
      </c>
      <c r="AE17" s="31" t="s">
        <v>254</v>
      </c>
      <c r="AF17" s="338" t="s">
        <v>253</v>
      </c>
      <c r="AG17" s="337" t="s">
        <v>254</v>
      </c>
      <c r="AH17" s="344" t="s">
        <v>255</v>
      </c>
      <c r="AI17" s="2"/>
      <c r="AJ17" s="2" t="str">
        <f t="shared" si="4"/>
        <v>Ja</v>
      </c>
      <c r="AK17" s="86" t="s">
        <v>13</v>
      </c>
      <c r="AL17" s="456" t="s">
        <v>45</v>
      </c>
      <c r="AM17" s="334" t="s">
        <v>294</v>
      </c>
      <c r="AN17" s="2" t="s">
        <v>295</v>
      </c>
      <c r="AO17" s="2"/>
      <c r="AP17" s="2"/>
      <c r="AQ17" s="2"/>
      <c r="AR17" s="2"/>
      <c r="AS17" s="2"/>
      <c r="AT17" s="455"/>
      <c r="AU17" s="457"/>
      <c r="AV17" s="345"/>
      <c r="AW17" s="31" t="s">
        <v>2515</v>
      </c>
      <c r="AY17" s="110" t="str">
        <f t="shared" si="5"/>
        <v/>
      </c>
      <c r="AZ17" s="105" t="str">
        <f t="shared" si="0"/>
        <v/>
      </c>
      <c r="BA17" s="105" t="str">
        <f t="shared" si="1"/>
        <v/>
      </c>
      <c r="BB17" s="105"/>
      <c r="BC17" s="220"/>
      <c r="BD17" s="458" t="str">
        <f t="shared" si="6"/>
        <v>(Regisseur)</v>
      </c>
      <c r="BE17" s="459" t="str">
        <f>IF(BF17="",IF(#REF!="","",IF(#REF!="ongebruikt","Ja","")),"")</f>
        <v/>
      </c>
      <c r="BF17" s="460" t="str">
        <f>IF($J17="LVBB-BHK",$C17,IFERROR(VLOOKUP($C17,'[1]CDS-VM-delta'!$A$2:$E$470,1,FALSE),""))</f>
        <v>LVBB1017</v>
      </c>
      <c r="BG17" s="457" t="str">
        <f>IF($J17="LVBB-BHK",$AN17,IF($BF17="","",IFERROR(VLOOKUP($BF17,'[1]CDS-VM-delta'!$A$2:$E$470,2,FALSE),"")))</f>
        <v>De opdracht voldoet niet aan de technische eisen: Afbeelding formaat wordt niet ondersteund. Content type van afbeelding: '&lt;bestandsnaam&gt;'  kan niet bepaald worden.</v>
      </c>
      <c r="BH17" s="461" t="str">
        <f>IF($BF17="","",IFERROR(VLOOKUP($C17,'[1]CDS-VM-delta'!$A$2:$E$470,3,FALSE),""))</f>
        <v/>
      </c>
      <c r="BI17" s="461" t="str">
        <f>IF($BF17="","",IFERROR(VLOOKUP($C17,'[1]CDS-VM-delta'!$A$2:$E$470,4,FALSE),""))</f>
        <v/>
      </c>
      <c r="BJ17" s="462" t="str">
        <f>IF($BF17="","",IFERROR(VLOOKUP($C17,'[1]CDS-VM-delta'!$A$2:$E$470,5,FALSE),""))</f>
        <v/>
      </c>
      <c r="BK17" s="462" t="str">
        <f>IF($C17="","",IFERROR(VLOOKUP($C17,'[1]CDS-VM-delta'!$L$1:$M$470,1,FALSE),""))</f>
        <v/>
      </c>
      <c r="BL17" s="462" t="str">
        <f>IF($BK17="","",IFERROR(VLOOKUP($BK17,'[1]CDS-VM-delta'!$L$1:$M$470,2,FALSE),""))</f>
        <v/>
      </c>
      <c r="BM17" s="31" t="str">
        <f t="shared" si="7"/>
        <v>Validatie Regisseur</v>
      </c>
      <c r="BN17" s="53" t="str">
        <f t="shared" si="2"/>
        <v/>
      </c>
      <c r="BO17" s="334" t="s">
        <v>294</v>
      </c>
      <c r="BP17" s="2">
        <v>1</v>
      </c>
      <c r="BQ17" s="2" t="s">
        <v>1745</v>
      </c>
      <c r="BR17" s="2"/>
      <c r="BS17" s="31">
        <v>16</v>
      </c>
      <c r="BT17" s="114"/>
      <c r="CL17" s="109"/>
      <c r="CM17" s="101"/>
      <c r="CN17" s="101"/>
      <c r="CO17" s="101"/>
    </row>
    <row r="18" spans="1:93" ht="48" x14ac:dyDescent="0.2">
      <c r="A18" s="333" t="s">
        <v>284</v>
      </c>
      <c r="B18" s="332">
        <v>1</v>
      </c>
      <c r="C18" s="2" t="s">
        <v>296</v>
      </c>
      <c r="D18" s="2" t="s">
        <v>2279</v>
      </c>
      <c r="E18" s="2" t="s">
        <v>0</v>
      </c>
      <c r="F18" s="2" t="str">
        <f t="shared" si="3"/>
        <v>LVBB 1.0.4</v>
      </c>
      <c r="G18" s="2" t="s">
        <v>1</v>
      </c>
      <c r="H18" s="2" t="s">
        <v>4</v>
      </c>
      <c r="I18" s="2" t="s">
        <v>8</v>
      </c>
      <c r="J18" s="2" t="s">
        <v>32</v>
      </c>
      <c r="K18" s="2" t="s">
        <v>135</v>
      </c>
      <c r="L18" s="2" t="str">
        <f>IFERROR(VLOOKUP($C18,'[2]1.3.7 validaties'!$AL$3:$AY$999,14,FALSE),"")</f>
        <v>2. ja, voor technici</v>
      </c>
      <c r="M18" s="2" t="str">
        <f>IFERROR(VLOOKUP($C18,'[2]1.3.7 validaties'!$AL$3:$AY$999,13,FALSE),"")</f>
        <v>niet nodig</v>
      </c>
      <c r="N18" s="2" t="s">
        <v>13</v>
      </c>
      <c r="O18" s="2" t="s">
        <v>13</v>
      </c>
      <c r="P18" s="2" t="s">
        <v>13</v>
      </c>
      <c r="Q18" s="2" t="s">
        <v>13</v>
      </c>
      <c r="R18" s="2" t="s">
        <v>13</v>
      </c>
      <c r="S18" s="345" t="s">
        <v>13</v>
      </c>
      <c r="T18" s="345" t="s">
        <v>13</v>
      </c>
      <c r="U18" s="345" t="s">
        <v>13</v>
      </c>
      <c r="V18" s="345" t="s">
        <v>13</v>
      </c>
      <c r="W18" s="345" t="s">
        <v>13</v>
      </c>
      <c r="X18" s="345" t="s">
        <v>13</v>
      </c>
      <c r="Y18" s="345" t="s">
        <v>13</v>
      </c>
      <c r="Z18" s="345" t="s">
        <v>13</v>
      </c>
      <c r="AA18" s="345" t="s">
        <v>13</v>
      </c>
      <c r="AB18" s="345" t="s">
        <v>13</v>
      </c>
      <c r="AC18" s="345" t="s">
        <v>13</v>
      </c>
      <c r="AD18" s="337" t="s">
        <v>253</v>
      </c>
      <c r="AE18" s="31" t="s">
        <v>254</v>
      </c>
      <c r="AF18" s="338" t="s">
        <v>253</v>
      </c>
      <c r="AG18" s="337" t="s">
        <v>254</v>
      </c>
      <c r="AH18" s="344" t="s">
        <v>255</v>
      </c>
      <c r="AI18" s="2"/>
      <c r="AJ18" s="2" t="str">
        <f t="shared" si="4"/>
        <v>Ja</v>
      </c>
      <c r="AK18" s="86" t="s">
        <v>13</v>
      </c>
      <c r="AL18" s="456" t="s">
        <v>45</v>
      </c>
      <c r="AM18" s="334" t="s">
        <v>296</v>
      </c>
      <c r="AN18" s="2" t="s">
        <v>297</v>
      </c>
      <c r="AO18" s="2"/>
      <c r="AP18" s="2"/>
      <c r="AQ18" s="2"/>
      <c r="AR18" s="2"/>
      <c r="AS18" s="2"/>
      <c r="AT18" s="455"/>
      <c r="AU18" s="457"/>
      <c r="AV18" s="345"/>
      <c r="AW18" s="31" t="s">
        <v>263</v>
      </c>
      <c r="AY18" s="110" t="str">
        <f t="shared" si="5"/>
        <v/>
      </c>
      <c r="AZ18" s="105" t="str">
        <f t="shared" si="0"/>
        <v/>
      </c>
      <c r="BA18" s="105" t="str">
        <f t="shared" si="1"/>
        <v/>
      </c>
      <c r="BB18" s="105"/>
      <c r="BC18" s="220"/>
      <c r="BD18" s="458" t="str">
        <f t="shared" si="6"/>
        <v>(Regisseur)</v>
      </c>
      <c r="BE18" s="459" t="str">
        <f>IF(BF18="",IF(#REF!="","",IF(#REF!="ongebruikt","Ja","")),"")</f>
        <v/>
      </c>
      <c r="BF18" s="460" t="str">
        <f>IF($J18="LVBB-BHK",$C18,IFERROR(VLOOKUP($C18,'[1]CDS-VM-delta'!$A$2:$E$470,1,FALSE),""))</f>
        <v>LVBB1018</v>
      </c>
      <c r="BG18" s="457" t="str">
        <f>IF($J18="LVBB-BHK",$AN18,IF($BF18="","",IFERROR(VLOOKUP($BF18,'[1]CDS-VM-delta'!$A$2:$E$470,2,FALSE),"")))</f>
        <v>De opdracht voldoet niet aan de technische eisen: Content type van afbeelding: '&lt;bestandsnaam&gt;'  komt niet overeen metHet werkelijke formaat.</v>
      </c>
      <c r="BH18" s="461" t="str">
        <f>IF($BF18="","",IFERROR(VLOOKUP($C18,'[1]CDS-VM-delta'!$A$2:$E$470,3,FALSE),""))</f>
        <v/>
      </c>
      <c r="BI18" s="461" t="str">
        <f>IF($BF18="","",IFERROR(VLOOKUP($C18,'[1]CDS-VM-delta'!$A$2:$E$470,4,FALSE),""))</f>
        <v/>
      </c>
      <c r="BJ18" s="462" t="str">
        <f>IF($BF18="","",IFERROR(VLOOKUP($C18,'[1]CDS-VM-delta'!$A$2:$E$470,5,FALSE),""))</f>
        <v/>
      </c>
      <c r="BK18" s="462" t="str">
        <f>IF($C18="","",IFERROR(VLOOKUP($C18,'[1]CDS-VM-delta'!$L$1:$M$470,1,FALSE),""))</f>
        <v/>
      </c>
      <c r="BL18" s="462" t="str">
        <f>IF($BK18="","",IFERROR(VLOOKUP($BK18,'[1]CDS-VM-delta'!$L$1:$M$470,2,FALSE),""))</f>
        <v/>
      </c>
      <c r="BM18" s="31" t="str">
        <f t="shared" si="7"/>
        <v>Validatie Regisseur</v>
      </c>
      <c r="BN18" s="53" t="str">
        <f t="shared" si="2"/>
        <v/>
      </c>
      <c r="BO18" s="334" t="s">
        <v>296</v>
      </c>
      <c r="BP18" s="2">
        <v>1</v>
      </c>
      <c r="BQ18" s="2" t="s">
        <v>1745</v>
      </c>
      <c r="BR18" s="2"/>
      <c r="BS18" s="31">
        <v>17</v>
      </c>
      <c r="BT18" s="114"/>
      <c r="CL18" s="109"/>
      <c r="CM18" s="101"/>
      <c r="CN18" s="101"/>
      <c r="CO18" s="101"/>
    </row>
    <row r="19" spans="1:93" ht="48" x14ac:dyDescent="0.2">
      <c r="A19" s="333" t="s">
        <v>284</v>
      </c>
      <c r="B19" s="332">
        <v>1</v>
      </c>
      <c r="C19" s="2" t="s">
        <v>298</v>
      </c>
      <c r="D19" s="2" t="s">
        <v>2280</v>
      </c>
      <c r="E19" s="2" t="s">
        <v>0</v>
      </c>
      <c r="F19" s="2" t="str">
        <f t="shared" si="3"/>
        <v>LVBB 1.0.4</v>
      </c>
      <c r="G19" s="2" t="s">
        <v>1</v>
      </c>
      <c r="H19" s="2" t="s">
        <v>4</v>
      </c>
      <c r="I19" s="2" t="s">
        <v>8</v>
      </c>
      <c r="J19" s="2" t="s">
        <v>32</v>
      </c>
      <c r="K19" s="2" t="s">
        <v>135</v>
      </c>
      <c r="L19" s="2" t="str">
        <f>IFERROR(VLOOKUP($C19,'[2]1.3.7 validaties'!$AL$3:$AY$999,14,FALSE),"")</f>
        <v>2. ja, voor technici</v>
      </c>
      <c r="M19" s="2" t="str">
        <f>IFERROR(VLOOKUP($C19,'[2]1.3.7 validaties'!$AL$3:$AY$999,13,FALSE),"")</f>
        <v>niet nodig</v>
      </c>
      <c r="N19" s="2" t="s">
        <v>13</v>
      </c>
      <c r="O19" s="2" t="s">
        <v>13</v>
      </c>
      <c r="P19" s="2" t="s">
        <v>13</v>
      </c>
      <c r="Q19" s="2" t="s">
        <v>13</v>
      </c>
      <c r="R19" s="2" t="s">
        <v>13</v>
      </c>
      <c r="S19" s="345" t="s">
        <v>13</v>
      </c>
      <c r="T19" s="345" t="s">
        <v>13</v>
      </c>
      <c r="U19" s="345" t="s">
        <v>13</v>
      </c>
      <c r="V19" s="345" t="s">
        <v>13</v>
      </c>
      <c r="W19" s="345" t="s">
        <v>13</v>
      </c>
      <c r="X19" s="345" t="s">
        <v>13</v>
      </c>
      <c r="Y19" s="345" t="s">
        <v>13</v>
      </c>
      <c r="Z19" s="345" t="s">
        <v>13</v>
      </c>
      <c r="AA19" s="345" t="s">
        <v>13</v>
      </c>
      <c r="AB19" s="345" t="s">
        <v>13</v>
      </c>
      <c r="AC19" s="345" t="s">
        <v>13</v>
      </c>
      <c r="AD19" s="337" t="s">
        <v>253</v>
      </c>
      <c r="AE19" s="31" t="s">
        <v>254</v>
      </c>
      <c r="AF19" s="338" t="s">
        <v>253</v>
      </c>
      <c r="AG19" s="337" t="s">
        <v>254</v>
      </c>
      <c r="AH19" s="344" t="s">
        <v>255</v>
      </c>
      <c r="AI19" s="2"/>
      <c r="AJ19" s="2" t="str">
        <f t="shared" si="4"/>
        <v>Ja</v>
      </c>
      <c r="AK19" s="86" t="s">
        <v>13</v>
      </c>
      <c r="AL19" s="456" t="s">
        <v>13</v>
      </c>
      <c r="AM19" s="334" t="s">
        <v>298</v>
      </c>
      <c r="AN19" s="2" t="s">
        <v>299</v>
      </c>
      <c r="AO19" s="2"/>
      <c r="AP19" s="2"/>
      <c r="AQ19" s="2"/>
      <c r="AR19" s="2"/>
      <c r="AS19" s="2"/>
      <c r="AT19" s="455"/>
      <c r="AU19" s="457"/>
      <c r="AV19" s="345"/>
      <c r="AW19" s="31" t="s">
        <v>263</v>
      </c>
      <c r="AY19" s="110" t="str">
        <f t="shared" si="5"/>
        <v/>
      </c>
      <c r="AZ19" s="105" t="str">
        <f t="shared" si="0"/>
        <v/>
      </c>
      <c r="BA19" s="105" t="str">
        <f t="shared" si="1"/>
        <v/>
      </c>
      <c r="BB19" s="105"/>
      <c r="BC19" s="220"/>
      <c r="BD19" s="458" t="str">
        <f t="shared" si="6"/>
        <v>(Regisseur)</v>
      </c>
      <c r="BE19" s="459" t="str">
        <f>IF(BF19="",IF(#REF!="","",IF(#REF!="ongebruikt","Ja","")),"")</f>
        <v/>
      </c>
      <c r="BF19" s="460" t="str">
        <f>IF($J19="LVBB-BHK",$C19,IFERROR(VLOOKUP($C19,'[1]CDS-VM-delta'!$A$2:$E$470,1,FALSE),""))</f>
        <v>LVBB1019</v>
      </c>
      <c r="BG19" s="457" t="str">
        <f>IF($J19="LVBB-BHK",$AN19,IF($BF19="","",IFERROR(VLOOKUP($BF19,'[1]CDS-VM-delta'!$A$2:$E$470,2,FALSE),"")))</f>
        <v>De opdracht voldoet niet aan de technische eisen: Content type '&lt;mime-type&gt;' van bestand: '&lt;bestandsnaam&gt;' is niet toegestaan</v>
      </c>
      <c r="BH19" s="461" t="str">
        <f>IF($BF19="","",IFERROR(VLOOKUP($C19,'[1]CDS-VM-delta'!$A$2:$E$470,3,FALSE),""))</f>
        <v/>
      </c>
      <c r="BI19" s="461" t="str">
        <f>IF($BF19="","",IFERROR(VLOOKUP($C19,'[1]CDS-VM-delta'!$A$2:$E$470,4,FALSE),""))</f>
        <v/>
      </c>
      <c r="BJ19" s="462" t="str">
        <f>IF($BF19="","",IFERROR(VLOOKUP($C19,'[1]CDS-VM-delta'!$A$2:$E$470,5,FALSE),""))</f>
        <v/>
      </c>
      <c r="BK19" s="462" t="str">
        <f>IF($C19="","",IFERROR(VLOOKUP($C19,'[1]CDS-VM-delta'!$L$1:$M$470,1,FALSE),""))</f>
        <v/>
      </c>
      <c r="BL19" s="462" t="str">
        <f>IF($BK19="","",IFERROR(VLOOKUP($BK19,'[1]CDS-VM-delta'!$L$1:$M$470,2,FALSE),""))</f>
        <v/>
      </c>
      <c r="BM19" s="31" t="str">
        <f t="shared" si="7"/>
        <v>Validatie Regisseur</v>
      </c>
      <c r="BN19" s="53" t="str">
        <f t="shared" si="2"/>
        <v/>
      </c>
      <c r="BO19" s="334" t="s">
        <v>298</v>
      </c>
      <c r="BP19" s="2">
        <v>1</v>
      </c>
      <c r="BQ19" s="2" t="s">
        <v>1745</v>
      </c>
      <c r="BR19" s="2"/>
      <c r="BS19" s="31">
        <v>18</v>
      </c>
      <c r="BT19" s="114"/>
      <c r="CL19" s="109"/>
      <c r="CM19" s="101"/>
      <c r="CN19" s="101"/>
      <c r="CO19" s="101"/>
    </row>
    <row r="20" spans="1:93" ht="32" x14ac:dyDescent="0.2">
      <c r="A20" s="333" t="s">
        <v>284</v>
      </c>
      <c r="B20" s="332">
        <v>1</v>
      </c>
      <c r="C20" s="2" t="s">
        <v>300</v>
      </c>
      <c r="D20" s="2" t="s">
        <v>2281</v>
      </c>
      <c r="E20" s="2" t="s">
        <v>0</v>
      </c>
      <c r="F20" s="2" t="str">
        <f t="shared" si="3"/>
        <v>LVBB 1.0.4</v>
      </c>
      <c r="G20" s="2" t="s">
        <v>1</v>
      </c>
      <c r="H20" s="2" t="s">
        <v>4</v>
      </c>
      <c r="I20" s="2" t="s">
        <v>8</v>
      </c>
      <c r="J20" s="2" t="s">
        <v>32</v>
      </c>
      <c r="K20" s="2" t="s">
        <v>135</v>
      </c>
      <c r="L20" s="465" t="str">
        <f>IFERROR(VLOOKUP($C20,'[2]1.3.7 validaties'!$AL$3:$AY$999,14,FALSE),"")</f>
        <v>2. ja, voor technici</v>
      </c>
      <c r="M20" s="465" t="str">
        <f>IFERROR(VLOOKUP($C20,'[2]1.3.7 validaties'!$AL$3:$AY$999,13,FALSE),"")</f>
        <v>niet nodig</v>
      </c>
      <c r="N20" s="2" t="s">
        <v>13</v>
      </c>
      <c r="O20" s="2" t="s">
        <v>13</v>
      </c>
      <c r="P20" s="2" t="s">
        <v>13</v>
      </c>
      <c r="Q20" s="2" t="s">
        <v>13</v>
      </c>
      <c r="R20" s="2" t="s">
        <v>13</v>
      </c>
      <c r="S20" s="345" t="s">
        <v>13</v>
      </c>
      <c r="T20" s="345" t="s">
        <v>13</v>
      </c>
      <c r="U20" s="345" t="s">
        <v>13</v>
      </c>
      <c r="V20" s="345" t="s">
        <v>13</v>
      </c>
      <c r="W20" s="345" t="s">
        <v>13</v>
      </c>
      <c r="X20" s="345" t="s">
        <v>13</v>
      </c>
      <c r="Y20" s="345" t="s">
        <v>13</v>
      </c>
      <c r="Z20" s="345" t="s">
        <v>13</v>
      </c>
      <c r="AA20" s="345" t="s">
        <v>13</v>
      </c>
      <c r="AB20" s="345" t="s">
        <v>13</v>
      </c>
      <c r="AC20" s="345" t="s">
        <v>13</v>
      </c>
      <c r="AD20" s="337" t="s">
        <v>253</v>
      </c>
      <c r="AE20" s="31" t="s">
        <v>254</v>
      </c>
      <c r="AF20" s="338" t="s">
        <v>253</v>
      </c>
      <c r="AG20" s="337" t="s">
        <v>254</v>
      </c>
      <c r="AH20" s="344" t="s">
        <v>255</v>
      </c>
      <c r="AI20" s="2"/>
      <c r="AJ20" s="2" t="str">
        <f t="shared" ref="AJ20:AJ26" si="8">AJ$66</f>
        <v>Ja</v>
      </c>
      <c r="AK20" s="86" t="s">
        <v>13</v>
      </c>
      <c r="AL20" s="456" t="s">
        <v>13</v>
      </c>
      <c r="AM20" s="334" t="s">
        <v>300</v>
      </c>
      <c r="AN20" s="465" t="s">
        <v>301</v>
      </c>
      <c r="AO20" s="465"/>
      <c r="AP20" s="465"/>
      <c r="AQ20" s="465"/>
      <c r="AR20" s="465"/>
      <c r="AS20" s="465"/>
      <c r="AT20" s="466"/>
      <c r="AU20" s="457"/>
      <c r="AV20" s="345"/>
      <c r="AW20" s="31" t="s">
        <v>2516</v>
      </c>
      <c r="AY20" s="110" t="str">
        <f t="shared" si="5"/>
        <v/>
      </c>
      <c r="AZ20" s="105" t="str">
        <f t="shared" si="0"/>
        <v/>
      </c>
      <c r="BA20" s="105" t="str">
        <f t="shared" si="1"/>
        <v/>
      </c>
      <c r="BB20" s="105"/>
      <c r="BC20" s="220"/>
      <c r="BD20" s="458" t="str">
        <f t="shared" si="6"/>
        <v>(Regisseur)</v>
      </c>
      <c r="BE20" s="459" t="str">
        <f>IF(BF20="",IF(#REF!="","",IF(#REF!="ongebruikt","Ja","")),"")</f>
        <v/>
      </c>
      <c r="BF20" s="460" t="str">
        <f>IF($J20="LVBB-BHK",$C20,IFERROR(VLOOKUP($C20,'[1]CDS-VM-delta'!$A$2:$E$470,1,FALSE),""))</f>
        <v>LVBB1020</v>
      </c>
      <c r="BG20" s="457" t="str">
        <f>IF($J20="LVBB-BHK",$AN20,IF($BF20="","",IFERROR(VLOOKUP($BF20,'[1]CDS-VM-delta'!$A$2:$E$470,2,FALSE),"")))</f>
        <v>De opdracht voldoet niet aan de technische eisen: Content type van bestand: '&lt;bestandsnaam&gt;' wordt niet herkend.</v>
      </c>
      <c r="BH20" s="461" t="str">
        <f>IF($BF20="","",IFERROR(VLOOKUP($C20,'[1]CDS-VM-delta'!$A$2:$E$470,3,FALSE),""))</f>
        <v/>
      </c>
      <c r="BI20" s="461" t="str">
        <f>IF($BF20="","",IFERROR(VLOOKUP($C20,'[1]CDS-VM-delta'!$A$2:$E$470,4,FALSE),""))</f>
        <v/>
      </c>
      <c r="BJ20" s="462" t="str">
        <f>IF($BF20="","",IFERROR(VLOOKUP($C20,'[1]CDS-VM-delta'!$A$2:$E$470,5,FALSE),""))</f>
        <v/>
      </c>
      <c r="BK20" s="462" t="str">
        <f>IF($C20="","",IFERROR(VLOOKUP($C20,'[1]CDS-VM-delta'!$L$1:$M$470,1,FALSE),""))</f>
        <v/>
      </c>
      <c r="BL20" s="462" t="str">
        <f>IF($BK20="","",IFERROR(VLOOKUP($BK20,'[1]CDS-VM-delta'!$L$1:$M$470,2,FALSE),""))</f>
        <v/>
      </c>
      <c r="BM20" s="31" t="str">
        <f t="shared" si="7"/>
        <v>Validatie Regisseur</v>
      </c>
      <c r="BN20" s="53" t="str">
        <f t="shared" si="2"/>
        <v/>
      </c>
      <c r="BO20" s="334" t="s">
        <v>300</v>
      </c>
      <c r="BP20" s="2">
        <v>1</v>
      </c>
      <c r="BQ20" s="2" t="s">
        <v>1745</v>
      </c>
      <c r="BR20" s="2"/>
      <c r="BS20" s="31">
        <v>19</v>
      </c>
      <c r="BT20" s="114"/>
      <c r="CL20" s="109"/>
      <c r="CM20" s="101"/>
      <c r="CN20" s="101"/>
      <c r="CO20" s="101"/>
    </row>
    <row r="21" spans="1:93" ht="48" x14ac:dyDescent="0.2">
      <c r="A21" s="333" t="s">
        <v>284</v>
      </c>
      <c r="B21" s="332">
        <v>1</v>
      </c>
      <c r="C21" s="2" t="s">
        <v>302</v>
      </c>
      <c r="D21" s="2" t="s">
        <v>2282</v>
      </c>
      <c r="E21" s="2" t="s">
        <v>0</v>
      </c>
      <c r="F21" s="2" t="str">
        <f t="shared" si="3"/>
        <v>LVBB 1.0.4</v>
      </c>
      <c r="G21" s="2" t="s">
        <v>1</v>
      </c>
      <c r="H21" s="2" t="s">
        <v>4</v>
      </c>
      <c r="I21" s="2" t="s">
        <v>8</v>
      </c>
      <c r="J21" s="2" t="s">
        <v>32</v>
      </c>
      <c r="K21" s="2" t="s">
        <v>135</v>
      </c>
      <c r="L21" s="465" t="str">
        <f>IFERROR(VLOOKUP($C21,'[2]1.3.7 validaties'!$AL$3:$AY$999,14,FALSE),"")</f>
        <v>2. ja, voor technici</v>
      </c>
      <c r="M21" s="465" t="str">
        <f>IFERROR(VLOOKUP($C21,'[2]1.3.7 validaties'!$AL$3:$AY$999,13,FALSE),"")</f>
        <v>niet nodig</v>
      </c>
      <c r="N21" s="2" t="s">
        <v>13</v>
      </c>
      <c r="O21" s="2" t="s">
        <v>13</v>
      </c>
      <c r="P21" s="2" t="s">
        <v>13</v>
      </c>
      <c r="Q21" s="2" t="s">
        <v>13</v>
      </c>
      <c r="R21" s="2" t="s">
        <v>13</v>
      </c>
      <c r="S21" s="345" t="s">
        <v>13</v>
      </c>
      <c r="T21" s="345" t="s">
        <v>13</v>
      </c>
      <c r="U21" s="345" t="s">
        <v>13</v>
      </c>
      <c r="V21" s="345" t="s">
        <v>13</v>
      </c>
      <c r="W21" s="345" t="s">
        <v>13</v>
      </c>
      <c r="X21" s="345" t="s">
        <v>13</v>
      </c>
      <c r="Y21" s="345" t="s">
        <v>13</v>
      </c>
      <c r="Z21" s="345" t="s">
        <v>13</v>
      </c>
      <c r="AA21" s="345" t="s">
        <v>13</v>
      </c>
      <c r="AB21" s="345" t="s">
        <v>13</v>
      </c>
      <c r="AC21" s="345" t="s">
        <v>13</v>
      </c>
      <c r="AD21" s="337" t="s">
        <v>253</v>
      </c>
      <c r="AE21" s="31" t="s">
        <v>254</v>
      </c>
      <c r="AF21" s="338" t="s">
        <v>253</v>
      </c>
      <c r="AG21" s="337" t="s">
        <v>254</v>
      </c>
      <c r="AH21" s="344" t="s">
        <v>255</v>
      </c>
      <c r="AI21" s="2"/>
      <c r="AJ21" s="2" t="str">
        <f t="shared" si="8"/>
        <v>Ja</v>
      </c>
      <c r="AK21" s="86" t="s">
        <v>13</v>
      </c>
      <c r="AL21" s="456" t="s">
        <v>13</v>
      </c>
      <c r="AM21" s="334" t="s">
        <v>302</v>
      </c>
      <c r="AN21" s="465" t="s">
        <v>303</v>
      </c>
      <c r="AO21" s="465"/>
      <c r="AP21" s="465"/>
      <c r="AQ21" s="465"/>
      <c r="AR21" s="465"/>
      <c r="AS21" s="465"/>
      <c r="AT21" s="466"/>
      <c r="AU21" s="457"/>
      <c r="AV21" s="345"/>
      <c r="AW21" s="31" t="s">
        <v>2003</v>
      </c>
      <c r="AY21" s="110" t="str">
        <f t="shared" si="5"/>
        <v/>
      </c>
      <c r="AZ21" s="105" t="str">
        <f t="shared" si="0"/>
        <v/>
      </c>
      <c r="BA21" s="105" t="str">
        <f t="shared" si="1"/>
        <v/>
      </c>
      <c r="BB21" s="105"/>
      <c r="BC21" s="220"/>
      <c r="BD21" s="458" t="str">
        <f t="shared" si="6"/>
        <v>(Regisseur)</v>
      </c>
      <c r="BE21" s="459" t="str">
        <f>IF(BF21="",IF(#REF!="","",IF(#REF!="ongebruikt","Ja","")),"")</f>
        <v/>
      </c>
      <c r="BF21" s="460" t="str">
        <f>IF($J21="LVBB-BHK",$C21,IFERROR(VLOOKUP($C21,'[1]CDS-VM-delta'!$A$2:$E$470,1,FALSE),""))</f>
        <v>LVBB1021</v>
      </c>
      <c r="BG21" s="457" t="str">
        <f>IF($J21="LVBB-BHK",$AN21,IF($BF21="","",IFERROR(VLOOKUP($BF21,'[1]CDS-VM-delta'!$A$2:$E$470,2,FALSE),"")))</f>
        <v>De opdracht voldoet niet aan de technische eisen: Content type van bestand: '&lt;bestandsnaam&gt;'  komt niet overeen metHet werkelijke formaat: &lt;mime-type&gt;</v>
      </c>
      <c r="BH21" s="461" t="str">
        <f>IF($BF21="","",IFERROR(VLOOKUP($C21,'[1]CDS-VM-delta'!$A$2:$E$470,3,FALSE),""))</f>
        <v/>
      </c>
      <c r="BI21" s="461" t="str">
        <f>IF($BF21="","",IFERROR(VLOOKUP($C21,'[1]CDS-VM-delta'!$A$2:$E$470,4,FALSE),""))</f>
        <v/>
      </c>
      <c r="BJ21" s="462" t="str">
        <f>IF($BF21="","",IFERROR(VLOOKUP($C21,'[1]CDS-VM-delta'!$A$2:$E$470,5,FALSE),""))</f>
        <v/>
      </c>
      <c r="BK21" s="462" t="str">
        <f>IF($C21="","",IFERROR(VLOOKUP($C21,'[1]CDS-VM-delta'!$L$1:$M$470,1,FALSE),""))</f>
        <v/>
      </c>
      <c r="BL21" s="462" t="str">
        <f>IF($BK21="","",IFERROR(VLOOKUP($BK21,'[1]CDS-VM-delta'!$L$1:$M$470,2,FALSE),""))</f>
        <v/>
      </c>
      <c r="BM21" s="31" t="str">
        <f t="shared" si="7"/>
        <v>Validatie Regisseur</v>
      </c>
      <c r="BN21" s="53" t="str">
        <f t="shared" si="2"/>
        <v/>
      </c>
      <c r="BO21" s="334" t="s">
        <v>302</v>
      </c>
      <c r="BP21" s="2">
        <v>1</v>
      </c>
      <c r="BQ21" s="2" t="s">
        <v>1745</v>
      </c>
      <c r="BR21" s="2"/>
      <c r="BS21" s="31">
        <v>20</v>
      </c>
      <c r="BT21" s="114"/>
      <c r="CL21" s="109"/>
      <c r="CM21" s="101"/>
      <c r="CN21" s="101"/>
      <c r="CO21" s="101"/>
    </row>
    <row r="22" spans="1:93" ht="48" x14ac:dyDescent="0.2">
      <c r="A22" s="341" t="s">
        <v>2342</v>
      </c>
      <c r="B22" s="309" t="s">
        <v>305</v>
      </c>
      <c r="C22" s="223" t="s">
        <v>306</v>
      </c>
      <c r="D22" s="223" t="s">
        <v>307</v>
      </c>
      <c r="E22" s="223" t="s">
        <v>0</v>
      </c>
      <c r="F22" s="223" t="str">
        <f t="shared" si="3"/>
        <v>LVBB 1.0.4</v>
      </c>
      <c r="G22" s="223" t="s">
        <v>1</v>
      </c>
      <c r="H22" s="223" t="s">
        <v>4</v>
      </c>
      <c r="I22" s="223" t="s">
        <v>8</v>
      </c>
      <c r="J22" s="223" t="s">
        <v>22</v>
      </c>
      <c r="K22" s="223" t="s">
        <v>135</v>
      </c>
      <c r="L22" s="223" t="str">
        <f>IFERROR(VLOOKUP($C22,'[2]1.3.7 validaties'!$AL$3:$AY$999,14,FALSE),"")</f>
        <v>2. ja, voor technici</v>
      </c>
      <c r="M22" s="223" t="str">
        <f>IFERROR(VLOOKUP($C22,'[2]1.3.7 validaties'!$AL$3:$AY$999,13,FALSE),"")</f>
        <v>niet nodig</v>
      </c>
      <c r="N22" s="223" t="s">
        <v>13</v>
      </c>
      <c r="O22" s="223" t="s">
        <v>13</v>
      </c>
      <c r="P22" s="223" t="s">
        <v>13</v>
      </c>
      <c r="Q22" s="223" t="s">
        <v>13</v>
      </c>
      <c r="R22" s="223" t="s">
        <v>14</v>
      </c>
      <c r="S22" s="314" t="s">
        <v>14</v>
      </c>
      <c r="T22" s="314" t="s">
        <v>14</v>
      </c>
      <c r="U22" s="314" t="s">
        <v>14</v>
      </c>
      <c r="V22" s="314" t="s">
        <v>14</v>
      </c>
      <c r="W22" s="314" t="s">
        <v>14</v>
      </c>
      <c r="X22" s="314" t="s">
        <v>14</v>
      </c>
      <c r="Y22" s="314" t="s">
        <v>14</v>
      </c>
      <c r="Z22" s="314" t="s">
        <v>14</v>
      </c>
      <c r="AA22" s="314" t="s">
        <v>14</v>
      </c>
      <c r="AB22" s="314" t="s">
        <v>14</v>
      </c>
      <c r="AC22" s="314" t="s">
        <v>14</v>
      </c>
      <c r="AD22" s="244" t="s">
        <v>253</v>
      </c>
      <c r="AE22" s="245" t="s">
        <v>254</v>
      </c>
      <c r="AF22" s="246" t="s">
        <v>253</v>
      </c>
      <c r="AG22" s="244" t="s">
        <v>254</v>
      </c>
      <c r="AH22" s="247" t="s">
        <v>255</v>
      </c>
      <c r="AI22" s="223"/>
      <c r="AJ22" s="223" t="str">
        <f t="shared" si="8"/>
        <v>Ja</v>
      </c>
      <c r="AK22" s="311" t="s">
        <v>45</v>
      </c>
      <c r="AL22" s="313" t="s">
        <v>13</v>
      </c>
      <c r="AM22" s="294" t="s">
        <v>306</v>
      </c>
      <c r="AN22" s="243" t="s">
        <v>1747</v>
      </c>
      <c r="AO22" s="223"/>
      <c r="AP22" s="223"/>
      <c r="AQ22" s="223"/>
      <c r="AR22" s="223"/>
      <c r="AS22" s="223"/>
      <c r="AT22" s="310"/>
      <c r="AU22" s="286"/>
      <c r="AV22" s="314" t="s">
        <v>291</v>
      </c>
      <c r="AW22" s="61"/>
      <c r="AX22" s="57"/>
      <c r="AY22" s="212" t="str">
        <f t="shared" si="5"/>
        <v/>
      </c>
      <c r="AZ22" s="97" t="str">
        <f t="shared" si="0"/>
        <v/>
      </c>
      <c r="BA22" s="97" t="str">
        <f t="shared" si="1"/>
        <v/>
      </c>
      <c r="BB22" s="97"/>
      <c r="BC22" s="213"/>
      <c r="BD22" s="138" t="str">
        <f t="shared" si="6"/>
        <v>verwijderd</v>
      </c>
      <c r="BE22" s="138" t="e">
        <f>IF(BF22="",IF(#REF!="","",IF(#REF!="ongebruikt","Ja","")),"")</f>
        <v>#REF!</v>
      </c>
      <c r="BF22" s="321" t="str">
        <f>IF($J22="LVBB-BHK",$C22,IFERROR(VLOOKUP($C22,'[1]CDS-VM-delta'!$A$2:$E$470,1,FALSE),""))</f>
        <v/>
      </c>
      <c r="BG22" s="252" t="s">
        <v>1747</v>
      </c>
      <c r="BH22" s="148" t="str">
        <f>IF($BF22="","",IFERROR(VLOOKUP($C22,'[1]CDS-VM-delta'!$A$2:$E$470,3,FALSE),""))</f>
        <v/>
      </c>
      <c r="BI22" s="303" t="str">
        <f>IF($BF22="","",IFERROR(VLOOKUP($C22,'[1]CDS-VM-delta'!$A$2:$E$470,4,FALSE),""))</f>
        <v/>
      </c>
      <c r="BJ22" s="304" t="str">
        <f>IF($BF22="","",IFERROR(VLOOKUP($C22,'[1]CDS-VM-delta'!$A$2:$E$470,5,FALSE),""))</f>
        <v/>
      </c>
      <c r="BK22" s="304" t="str">
        <f>IF($C22="","",IFERROR(VLOOKUP($C22,'[1]CDS-VM-delta'!$L$1:$M$470,1,FALSE),""))</f>
        <v>LVBB1024</v>
      </c>
      <c r="BL22" s="304" t="str">
        <f>IF($BK22="","",IFERROR(VLOOKUP($BK22,'[1]CDS-VM-delta'!$L$1:$M$470,2,FALSE),""))</f>
        <v>(Tijdelijk) In het manifest-ow mag maar voor 1 doel aangeleverd worden</v>
      </c>
      <c r="BM22" s="83"/>
      <c r="BN22" s="210" t="str">
        <f t="shared" si="2"/>
        <v/>
      </c>
      <c r="BO22" s="141" t="s">
        <v>306</v>
      </c>
      <c r="BP22" s="142"/>
      <c r="BQ22" s="142"/>
      <c r="BR22" s="142"/>
      <c r="BS22" s="83">
        <v>23</v>
      </c>
      <c r="BT22" s="115"/>
      <c r="CL22" s="109"/>
      <c r="CM22" s="101"/>
      <c r="CN22" s="101"/>
      <c r="CO22" s="101"/>
    </row>
    <row r="23" spans="1:93" ht="48" x14ac:dyDescent="0.2">
      <c r="A23" s="333" t="s">
        <v>2975</v>
      </c>
      <c r="B23" s="332" t="s">
        <v>957</v>
      </c>
      <c r="C23" s="2" t="s">
        <v>308</v>
      </c>
      <c r="D23" s="333" t="s">
        <v>309</v>
      </c>
      <c r="E23" s="332" t="s">
        <v>0</v>
      </c>
      <c r="F23" s="2" t="s">
        <v>85</v>
      </c>
      <c r="G23" s="333" t="s">
        <v>1</v>
      </c>
      <c r="H23" s="332" t="s">
        <v>4</v>
      </c>
      <c r="I23" s="2" t="s">
        <v>8</v>
      </c>
      <c r="J23" s="333" t="s">
        <v>22</v>
      </c>
      <c r="K23" s="332" t="s">
        <v>135</v>
      </c>
      <c r="L23" s="2" t="str">
        <f>IFERROR(VLOOKUP($C23,'[2]1.3.7 validaties'!$AL$3:$AY$999,14,FALSE),"")</f>
        <v>2. ja, voor technici</v>
      </c>
      <c r="M23" s="333" t="str">
        <f>IFERROR(VLOOKUP($C23,'[2]1.3.7 validaties'!$AL$3:$AY$999,13,FALSE),"")</f>
        <v>niet nodig</v>
      </c>
      <c r="N23" s="332" t="s">
        <v>13</v>
      </c>
      <c r="O23" s="2" t="s">
        <v>13</v>
      </c>
      <c r="P23" s="333" t="s">
        <v>13</v>
      </c>
      <c r="Q23" s="332" t="s">
        <v>13</v>
      </c>
      <c r="R23" s="2" t="s">
        <v>13</v>
      </c>
      <c r="S23" s="333" t="s">
        <v>13</v>
      </c>
      <c r="T23" s="332" t="s">
        <v>13</v>
      </c>
      <c r="U23" s="2" t="s">
        <v>13</v>
      </c>
      <c r="V23" s="333" t="s">
        <v>13</v>
      </c>
      <c r="W23" s="332" t="s">
        <v>13</v>
      </c>
      <c r="X23" s="2" t="s">
        <v>13</v>
      </c>
      <c r="Y23" s="333" t="s">
        <v>13</v>
      </c>
      <c r="Z23" s="332" t="s">
        <v>13</v>
      </c>
      <c r="AA23" s="332" t="s">
        <v>13</v>
      </c>
      <c r="AB23" s="332" t="s">
        <v>13</v>
      </c>
      <c r="AC23" s="332" t="s">
        <v>13</v>
      </c>
      <c r="AD23" s="333" t="s">
        <v>253</v>
      </c>
      <c r="AE23" s="332" t="s">
        <v>254</v>
      </c>
      <c r="AF23" s="2" t="s">
        <v>253</v>
      </c>
      <c r="AG23" s="333" t="s">
        <v>254</v>
      </c>
      <c r="AH23" s="333" t="s">
        <v>255</v>
      </c>
      <c r="AI23" s="332"/>
      <c r="AJ23" s="2" t="str">
        <f t="shared" si="8"/>
        <v>Ja</v>
      </c>
      <c r="AK23" s="333" t="s">
        <v>45</v>
      </c>
      <c r="AL23" s="333" t="s">
        <v>13</v>
      </c>
      <c r="AM23" s="332" t="s">
        <v>308</v>
      </c>
      <c r="AN23" s="2" t="s">
        <v>1748</v>
      </c>
      <c r="AO23" s="333" t="s">
        <v>1050</v>
      </c>
      <c r="AP23" s="332"/>
      <c r="AQ23" s="2"/>
      <c r="AR23" s="333"/>
      <c r="AS23" s="332"/>
      <c r="AT23" s="2"/>
      <c r="AU23" s="333"/>
      <c r="AV23" s="332" t="s">
        <v>291</v>
      </c>
      <c r="AW23" s="2" t="s">
        <v>2889</v>
      </c>
      <c r="AX23" s="332"/>
      <c r="AY23" s="2" t="str">
        <f t="shared" si="5"/>
        <v/>
      </c>
      <c r="AZ23" s="333" t="str">
        <f t="shared" si="0"/>
        <v/>
      </c>
      <c r="BA23" s="332" t="str">
        <f t="shared" si="1"/>
        <v/>
      </c>
      <c r="BB23" s="2"/>
      <c r="BC23" s="333"/>
      <c r="BD23" s="332" t="str">
        <f t="shared" si="6"/>
        <v>ongewijzigd</v>
      </c>
      <c r="BE23" s="2" t="str">
        <f>IF(BF23="",IF(#REF!="","",IF(#REF!="ongebruikt","Ja","")),"")</f>
        <v/>
      </c>
      <c r="BF23" s="333" t="str">
        <f>IF($J23="LVBB-BHK",$C23,IFERROR(VLOOKUP($C23,'[1]CDS-VM-delta'!$A$2:$E$470,1,FALSE),""))</f>
        <v>LVBB1025</v>
      </c>
      <c r="BG23" s="332" t="str">
        <f>IF($J23="LVBB-BHK",$AN23,IF($BF23="","",IFERROR(VLOOKUP($BF23,'[1]CDS-VM-delta'!$A$2:$E$470,2,FALSE),"")))</f>
        <v>[Manifest-OW - Controleer bestand] Objecttype Geometrie is niet toegestaan; komt voor bij bestand met naam %1</v>
      </c>
      <c r="BH23" s="2" t="str">
        <f>IF($BF23="","",IFERROR(VLOOKUP($C23,'[1]CDS-VM-delta'!$A$2:$E$470,3,FALSE),""))</f>
        <v>VP-Manifest-OW.sch</v>
      </c>
      <c r="BI23" s="333" t="str">
        <f>IF($BF23="","",IFERROR(VLOOKUP($C23,'[1]CDS-VM-delta'!$A$2:$E$470,4,FALSE),""))</f>
        <v>Controle Bestand</v>
      </c>
      <c r="BJ23" s="332" t="str">
        <f>IF($BF23="","",IFERROR(VLOOKUP($C23,'[1]CDS-VM-delta'!$A$2:$E$470,5,FALSE),""))</f>
        <v/>
      </c>
      <c r="BK23" s="2" t="str">
        <f>IF($C23="","",IFERROR(VLOOKUP($C23,'[1]CDS-VM-delta'!$L$1:$M$470,1,FALSE),""))</f>
        <v>LVBB1025</v>
      </c>
      <c r="BL23" s="333" t="str">
        <f>IF($BK23="","",IFERROR(VLOOKUP($BK23,'[1]CDS-VM-delta'!$L$1:$M$470,2,FALSE),""))</f>
        <v>[Manifest-OW - Controleer bestand] Objecttype Geometrie is niet toegestaan; komt voor bij bestand met naam %1</v>
      </c>
      <c r="BM23" s="332"/>
      <c r="BN23" s="2" t="str">
        <f t="shared" si="2"/>
        <v/>
      </c>
      <c r="BO23" s="333" t="s">
        <v>308</v>
      </c>
      <c r="BP23" s="332"/>
      <c r="BQ23" s="2"/>
      <c r="BR23" s="333"/>
      <c r="BS23" s="332">
        <v>24</v>
      </c>
      <c r="BT23" s="2"/>
      <c r="BU23" s="333"/>
      <c r="BV23" s="332"/>
      <c r="BW23" s="2"/>
      <c r="BX23" s="333"/>
      <c r="BY23" s="332"/>
      <c r="BZ23" s="2"/>
      <c r="CA23" s="333"/>
      <c r="CB23" s="332"/>
      <c r="CC23" s="2"/>
      <c r="CD23" s="333"/>
      <c r="CE23" s="332"/>
      <c r="CF23" s="2"/>
      <c r="CG23" s="333"/>
      <c r="CH23" s="332"/>
      <c r="CI23" s="2"/>
      <c r="CJ23" s="333"/>
      <c r="CK23" s="332"/>
      <c r="CL23" s="2"/>
      <c r="CM23" s="333"/>
      <c r="CN23" s="332"/>
      <c r="CO23" s="2"/>
    </row>
    <row r="24" spans="1:93" ht="48" x14ac:dyDescent="0.2">
      <c r="A24" s="333" t="s">
        <v>2975</v>
      </c>
      <c r="B24" s="332" t="s">
        <v>957</v>
      </c>
      <c r="C24" s="2" t="s">
        <v>310</v>
      </c>
      <c r="D24" s="333" t="s">
        <v>311</v>
      </c>
      <c r="E24" s="332" t="s">
        <v>0</v>
      </c>
      <c r="F24" s="2" t="s">
        <v>85</v>
      </c>
      <c r="G24" s="333" t="s">
        <v>1</v>
      </c>
      <c r="H24" s="332" t="s">
        <v>4</v>
      </c>
      <c r="I24" s="2" t="s">
        <v>8</v>
      </c>
      <c r="J24" s="333" t="s">
        <v>22</v>
      </c>
      <c r="K24" s="332" t="s">
        <v>135</v>
      </c>
      <c r="L24" s="2" t="str">
        <f>IFERROR(VLOOKUP($C24,'[2]1.3.7 validaties'!$AL$3:$AY$999,14,FALSE),"")</f>
        <v>2. ja, voor technici</v>
      </c>
      <c r="M24" s="333" t="str">
        <f>IFERROR(VLOOKUP($C24,'[2]1.3.7 validaties'!$AL$3:$AY$999,13,FALSE),"")</f>
        <v>niet nodig</v>
      </c>
      <c r="N24" s="332" t="s">
        <v>13</v>
      </c>
      <c r="O24" s="2" t="s">
        <v>13</v>
      </c>
      <c r="P24" s="333" t="s">
        <v>13</v>
      </c>
      <c r="Q24" s="332" t="s">
        <v>13</v>
      </c>
      <c r="R24" s="2" t="s">
        <v>13</v>
      </c>
      <c r="S24" s="333" t="s">
        <v>13</v>
      </c>
      <c r="T24" s="332" t="s">
        <v>13</v>
      </c>
      <c r="U24" s="2" t="s">
        <v>13</v>
      </c>
      <c r="V24" s="333" t="s">
        <v>13</v>
      </c>
      <c r="W24" s="332" t="s">
        <v>13</v>
      </c>
      <c r="X24" s="2" t="s">
        <v>13</v>
      </c>
      <c r="Y24" s="333" t="s">
        <v>13</v>
      </c>
      <c r="Z24" s="332" t="s">
        <v>13</v>
      </c>
      <c r="AA24" s="332" t="s">
        <v>13</v>
      </c>
      <c r="AB24" s="332" t="s">
        <v>13</v>
      </c>
      <c r="AC24" s="332" t="s">
        <v>13</v>
      </c>
      <c r="AD24" s="333" t="s">
        <v>253</v>
      </c>
      <c r="AE24" s="332" t="s">
        <v>254</v>
      </c>
      <c r="AF24" s="2" t="s">
        <v>253</v>
      </c>
      <c r="AG24" s="333" t="s">
        <v>254</v>
      </c>
      <c r="AH24" s="333" t="s">
        <v>255</v>
      </c>
      <c r="AI24" s="332"/>
      <c r="AJ24" s="2" t="str">
        <f t="shared" si="8"/>
        <v>Ja</v>
      </c>
      <c r="AK24" s="333" t="s">
        <v>45</v>
      </c>
      <c r="AL24" s="333" t="s">
        <v>13</v>
      </c>
      <c r="AM24" s="332" t="s">
        <v>310</v>
      </c>
      <c r="AN24" s="2" t="s">
        <v>1749</v>
      </c>
      <c r="AO24" s="333" t="s">
        <v>1050</v>
      </c>
      <c r="AP24" s="332"/>
      <c r="AQ24" s="2"/>
      <c r="AR24" s="333"/>
      <c r="AS24" s="332"/>
      <c r="AT24" s="2"/>
      <c r="AU24" s="333"/>
      <c r="AV24" s="332" t="s">
        <v>291</v>
      </c>
      <c r="AW24" s="2" t="s">
        <v>2889</v>
      </c>
      <c r="AX24" s="332"/>
      <c r="AY24" s="2" t="str">
        <f t="shared" si="5"/>
        <v/>
      </c>
      <c r="AZ24" s="333" t="str">
        <f t="shared" si="0"/>
        <v/>
      </c>
      <c r="BA24" s="332" t="str">
        <f t="shared" si="1"/>
        <v/>
      </c>
      <c r="BB24" s="2"/>
      <c r="BC24" s="333"/>
      <c r="BD24" s="332" t="str">
        <f t="shared" si="6"/>
        <v>ongewijzigd</v>
      </c>
      <c r="BE24" s="2" t="str">
        <f>IF(BF24="",IF(#REF!="","",IF(#REF!="ongebruikt","Ja","")),"")</f>
        <v/>
      </c>
      <c r="BF24" s="333" t="str">
        <f>IF($J24="LVBB-BHK",$C24,IFERROR(VLOOKUP($C24,'[1]CDS-VM-delta'!$A$2:$E$470,1,FALSE),""))</f>
        <v>LVBB1026</v>
      </c>
      <c r="BG24" s="332" t="str">
        <f>IF($J24="LVBB-BHK",$AN24,IF($BF24="","",IFERROR(VLOOKUP($BF24,'[1]CDS-VM-delta'!$A$2:$E$470,2,FALSE),"")))</f>
        <v>[Manifest-OW - Controleer bestand] Bestand met naam %1 eindigt op .gml en dat is niet toegestaan</v>
      </c>
      <c r="BH24" s="2" t="str">
        <f>IF($BF24="","",IFERROR(VLOOKUP($C24,'[1]CDS-VM-delta'!$A$2:$E$470,3,FALSE),""))</f>
        <v>VP-Manifest-OW.sch</v>
      </c>
      <c r="BI24" s="333" t="str">
        <f>IF($BF24="","",IFERROR(VLOOKUP($C24,'[1]CDS-VM-delta'!$A$2:$E$470,4,FALSE),""))</f>
        <v>Controle Bestand</v>
      </c>
      <c r="BJ24" s="332" t="str">
        <f>IF($BF24="","",IFERROR(VLOOKUP($C24,'[1]CDS-VM-delta'!$A$2:$E$470,5,FALSE),""))</f>
        <v/>
      </c>
      <c r="BK24" s="2" t="str">
        <f>IF($C24="","",IFERROR(VLOOKUP($C24,'[1]CDS-VM-delta'!$L$1:$M$470,1,FALSE),""))</f>
        <v>LVBB1026</v>
      </c>
      <c r="BL24" s="333" t="str">
        <f>IF($BK24="","",IFERROR(VLOOKUP($BK24,'[1]CDS-VM-delta'!$L$1:$M$470,2,FALSE),""))</f>
        <v>[Manifest-OW - Controleer bestand] Bestand met naam %1 eindigt op .gml en dat is niet toegestaan</v>
      </c>
      <c r="BM24" s="332"/>
      <c r="BN24" s="2" t="str">
        <f t="shared" si="2"/>
        <v/>
      </c>
      <c r="BO24" s="333" t="s">
        <v>310</v>
      </c>
      <c r="BP24" s="332"/>
      <c r="BQ24" s="2"/>
      <c r="BR24" s="333"/>
      <c r="BS24" s="332">
        <v>25</v>
      </c>
      <c r="BT24" s="2"/>
      <c r="BU24" s="333"/>
      <c r="BV24" s="332"/>
      <c r="BW24" s="2"/>
      <c r="BX24" s="333"/>
      <c r="BY24" s="332"/>
      <c r="BZ24" s="2"/>
      <c r="CA24" s="333"/>
      <c r="CB24" s="332"/>
      <c r="CC24" s="2"/>
      <c r="CD24" s="333"/>
      <c r="CE24" s="332"/>
      <c r="CF24" s="2"/>
      <c r="CG24" s="333"/>
      <c r="CH24" s="332"/>
      <c r="CI24" s="2"/>
      <c r="CJ24" s="333"/>
      <c r="CK24" s="332"/>
      <c r="CL24" s="2"/>
      <c r="CM24" s="333"/>
      <c r="CN24" s="332"/>
      <c r="CO24" s="2"/>
    </row>
    <row r="25" spans="1:93" ht="240" x14ac:dyDescent="0.2">
      <c r="A25" s="333" t="s">
        <v>2899</v>
      </c>
      <c r="B25" s="332" t="s">
        <v>305</v>
      </c>
      <c r="C25" s="2" t="s">
        <v>313</v>
      </c>
      <c r="D25" s="333" t="s">
        <v>2900</v>
      </c>
      <c r="E25" s="332" t="s">
        <v>0</v>
      </c>
      <c r="F25" s="2" t="s">
        <v>85</v>
      </c>
      <c r="G25" s="333" t="s">
        <v>1</v>
      </c>
      <c r="H25" s="332" t="s">
        <v>4</v>
      </c>
      <c r="I25" s="2" t="s">
        <v>8</v>
      </c>
      <c r="J25" s="333" t="s">
        <v>22</v>
      </c>
      <c r="K25" s="332" t="s">
        <v>135</v>
      </c>
      <c r="L25" s="2" t="str">
        <f>IFERROR(VLOOKUP($C25,'[2]1.3.7 validaties'!$AL$3:$AY$999,14,FALSE),"")</f>
        <v>2. ja, voor technici</v>
      </c>
      <c r="M25" s="333" t="str">
        <f>IFERROR(VLOOKUP($C25,'[2]1.3.7 validaties'!$AL$3:$AY$999,13,FALSE),"")</f>
        <v>niet nodig</v>
      </c>
      <c r="N25" s="332" t="s">
        <v>13</v>
      </c>
      <c r="O25" s="2" t="s">
        <v>13</v>
      </c>
      <c r="P25" s="333" t="s">
        <v>13</v>
      </c>
      <c r="Q25" s="332" t="s">
        <v>13</v>
      </c>
      <c r="R25" s="2" t="s">
        <v>13</v>
      </c>
      <c r="S25" s="333" t="s">
        <v>13</v>
      </c>
      <c r="T25" s="332" t="s">
        <v>13</v>
      </c>
      <c r="U25" s="2" t="s">
        <v>13</v>
      </c>
      <c r="V25" s="333" t="s">
        <v>13</v>
      </c>
      <c r="W25" s="332" t="s">
        <v>13</v>
      </c>
      <c r="X25" s="2" t="s">
        <v>13</v>
      </c>
      <c r="Y25" s="333" t="s">
        <v>13</v>
      </c>
      <c r="Z25" s="332" t="s">
        <v>2826</v>
      </c>
      <c r="AA25" s="332" t="s">
        <v>2826</v>
      </c>
      <c r="AB25" s="332" t="s">
        <v>13</v>
      </c>
      <c r="AC25" s="332" t="s">
        <v>13</v>
      </c>
      <c r="AD25" s="333" t="s">
        <v>253</v>
      </c>
      <c r="AE25" s="332" t="s">
        <v>254</v>
      </c>
      <c r="AF25" s="2" t="s">
        <v>253</v>
      </c>
      <c r="AG25" s="333" t="s">
        <v>254</v>
      </c>
      <c r="AH25" s="333" t="s">
        <v>255</v>
      </c>
      <c r="AI25" s="332"/>
      <c r="AJ25" s="2" t="str">
        <f t="shared" si="8"/>
        <v>Ja</v>
      </c>
      <c r="AK25" s="333" t="s">
        <v>45</v>
      </c>
      <c r="AL25" s="333" t="s">
        <v>13</v>
      </c>
      <c r="AM25" s="332" t="s">
        <v>313</v>
      </c>
      <c r="AN25" s="2" t="s">
        <v>314</v>
      </c>
      <c r="AO25" s="333"/>
      <c r="AP25" s="332"/>
      <c r="AQ25" s="2"/>
      <c r="AR25" s="333"/>
      <c r="AS25" s="332"/>
      <c r="AT25" s="2"/>
      <c r="AU25" s="333"/>
      <c r="AV25" s="332" t="s">
        <v>291</v>
      </c>
      <c r="AW25" s="2" t="s">
        <v>263</v>
      </c>
      <c r="AX25" s="332"/>
      <c r="AY25" s="2" t="str">
        <f t="shared" si="5"/>
        <v/>
      </c>
      <c r="AZ25" s="333" t="str">
        <f t="shared" si="0"/>
        <v/>
      </c>
      <c r="BA25" s="332" t="str">
        <f t="shared" si="1"/>
        <v/>
      </c>
      <c r="BB25" s="2"/>
      <c r="BC25" s="333"/>
      <c r="BD25" s="332" t="str">
        <f t="shared" si="6"/>
        <v>ongewijzigd</v>
      </c>
      <c r="BE25" s="2" t="str">
        <f>IF(BF25="",IF(#REF!="","",IF(#REF!="ongebruikt","Ja","")),"")</f>
        <v/>
      </c>
      <c r="BF25" s="333" t="str">
        <f>IF($J25="LVBB-BHK",$C25,IFERROR(VLOOKUP($C25,'[1]CDS-VM-delta'!$A$2:$E$470,1,FALSE),""))</f>
        <v>LVBB1027</v>
      </c>
      <c r="BG25" s="332" t="str">
        <f>IF($J25="LVBB-BHK",$AN25,IF($BF25="","",IFERROR(VLOOKUP($BF25,'[1]CDS-VM-delta'!$A$2:$E$470,2,FALSE),"")))</f>
        <v>Het bestand manifest-ow.xml is verplicht, maar ontbreekt in het gecomprimeerde bestand van de aanlevering</v>
      </c>
      <c r="BH25" s="2" t="str">
        <f>IF($BF25="","",IFERROR(VLOOKUP($C25,'[1]CDS-VM-delta'!$A$2:$E$470,3,FALSE),""))</f>
        <v>manifest.xqy</v>
      </c>
      <c r="BI25" s="333" t="str">
        <f>IF($BF25="","",IFERROR(VLOOKUP($C25,'[1]CDS-VM-delta'!$A$2:$E$470,4,FALSE),""))</f>
        <v>valideer-aanlevering</v>
      </c>
      <c r="BJ25" s="332" t="str">
        <f>IF($BF25="","",IFERROR(VLOOKUP($C25,'[1]CDS-VM-delta'!$A$2:$E$470,5,FALSE),""))</f>
        <v>Deze functie valideert het manifest van de aanlevering tegen schema en schematron. Ook valideert deze functie de aan of afwezigheid van een manifest-ow en manifest-bhkv bestand. Dit gebeurt op de volgende regels - als opdracht-type een van ("validatieOpdracht", "publicatieOpdracht") is en het type aanlevering is AanleveringBesluit of als opdracht-type een van ("valideerRegelingVersie","registreerRegelingVersie", "valideerDoorleverenRegelingVersie", "doorleverenRegelingVersie","validatieDirecteMutatieOpdracht","directeMutatieOpdracht") is en het type aanlevering is any, dan is een manifest-ow verplicht OOK als er geen ow data in de aanlevering zit. Zoniet, dan wordt foutcode LVBB1027 afgegeven. - als opdracht-type een van ("validatieOpdracht", "publicatieOpdracht") is en het type aanlevering is AanleveringKennisgeving of als opdracht-type een van ("breekPublicatieAfOpdracht", "valideerGio", "publiceerGio", "valideerCio", "publiceerCio") is dan MAG er geen manifest-ow in de aanlevering zitten. Zoja, dan wordt foutcode LVBB1028 afgegeven. - als opdracht-type een van ("valideerRegelingVersie","registreerRegelingVersie", "valideerDoorleverenRegelingVersie", "doorleverenRegelingVersie") is en het type aanlevering is any, dan is een manifest-bhkv verplicht OOK als er geen ow data in de aanlevering zit. Zoniet, dan wordt foutcode LVBB1037 afgegeven. - als opdracht-type een van ("validatieOpdracht", "publicatieOpdracht","validatieDirecteMutatieOpdracht","directeMutatieOpdracht, "breekPublicatieAfOpdracht", "valideerGio", "publiceerGio", "valideerCio", "publiceerCio") is dan MAG er geen manifest-bhkv in de aanlevering zitten. Zoja, dan wordt foutcode LVBB1038 afgegeven.</v>
      </c>
      <c r="BK25" s="2" t="str">
        <f>IF($C25="","",IFERROR(VLOOKUP($C25,'[1]CDS-VM-delta'!$L$1:$M$470,1,FALSE),""))</f>
        <v>LVBB1027</v>
      </c>
      <c r="BL25" s="333" t="str">
        <f>IF($BK25="","",IFERROR(VLOOKUP($BK25,'[1]CDS-VM-delta'!$L$1:$M$470,2,FALSE),""))</f>
        <v>Het bestand manifest-ow.xml is verplicht, maar ontbreekt in het gecomprimeerde bestand van de aanlevering</v>
      </c>
      <c r="BM25" s="332"/>
      <c r="BN25" s="2" t="str">
        <f t="shared" si="2"/>
        <v/>
      </c>
      <c r="BO25" s="333" t="s">
        <v>313</v>
      </c>
      <c r="BP25" s="332">
        <v>2</v>
      </c>
      <c r="BQ25" s="2" t="s">
        <v>1750</v>
      </c>
      <c r="BR25" s="333" t="s">
        <v>13</v>
      </c>
      <c r="BS25" s="332">
        <v>21</v>
      </c>
      <c r="BT25" s="2"/>
      <c r="BU25" s="333"/>
      <c r="BV25" s="332"/>
      <c r="BW25" s="2"/>
      <c r="BX25" s="333"/>
      <c r="BY25" s="332"/>
      <c r="BZ25" s="2"/>
      <c r="CA25" s="333"/>
      <c r="CB25" s="332"/>
      <c r="CC25" s="2"/>
      <c r="CD25" s="333"/>
      <c r="CE25" s="332"/>
      <c r="CF25" s="2"/>
      <c r="CG25" s="333"/>
      <c r="CH25" s="332"/>
      <c r="CI25" s="2"/>
      <c r="CJ25" s="333"/>
      <c r="CK25" s="332"/>
      <c r="CL25" s="2"/>
      <c r="CM25" s="333"/>
      <c r="CN25" s="332"/>
      <c r="CO25" s="2"/>
    </row>
    <row r="26" spans="1:93" ht="240" x14ac:dyDescent="0.2">
      <c r="A26" s="159" t="s">
        <v>312</v>
      </c>
      <c r="B26" s="160" t="s">
        <v>305</v>
      </c>
      <c r="C26" s="142" t="s">
        <v>315</v>
      </c>
      <c r="D26" s="142" t="s">
        <v>2181</v>
      </c>
      <c r="E26" s="142" t="s">
        <v>0</v>
      </c>
      <c r="F26" s="142" t="s">
        <v>85</v>
      </c>
      <c r="G26" s="142" t="s">
        <v>1</v>
      </c>
      <c r="H26" s="142" t="s">
        <v>4</v>
      </c>
      <c r="I26" s="142" t="s">
        <v>8</v>
      </c>
      <c r="J26" s="142" t="s">
        <v>22</v>
      </c>
      <c r="K26" s="142" t="s">
        <v>135</v>
      </c>
      <c r="L26" s="142" t="str">
        <f>IFERROR(VLOOKUP($C26,'[2]1.3.7 validaties'!$AL$3:$AY$999,14,FALSE),"")</f>
        <v>2. ja, voor technici</v>
      </c>
      <c r="M26" s="142" t="str">
        <f>IFERROR(VLOOKUP($C26,'[2]1.3.7 validaties'!$AL$3:$AY$999,13,FALSE),"")</f>
        <v>niet nodig</v>
      </c>
      <c r="N26" s="142" t="s">
        <v>13</v>
      </c>
      <c r="O26" s="142" t="s">
        <v>13</v>
      </c>
      <c r="P26" s="142" t="s">
        <v>13</v>
      </c>
      <c r="Q26" s="142" t="s">
        <v>13</v>
      </c>
      <c r="R26" s="142" t="s">
        <v>13</v>
      </c>
      <c r="S26" s="275" t="s">
        <v>13</v>
      </c>
      <c r="T26" s="275" t="s">
        <v>13</v>
      </c>
      <c r="U26" s="275" t="s">
        <v>13</v>
      </c>
      <c r="V26" s="275" t="s">
        <v>13</v>
      </c>
      <c r="W26" s="275" t="s">
        <v>13</v>
      </c>
      <c r="X26" s="275" t="s">
        <v>13</v>
      </c>
      <c r="Y26" s="275" t="s">
        <v>13</v>
      </c>
      <c r="Z26" s="275" t="s">
        <v>13</v>
      </c>
      <c r="AA26" s="275" t="s">
        <v>13</v>
      </c>
      <c r="AB26" s="275" t="s">
        <v>13</v>
      </c>
      <c r="AC26" s="275" t="s">
        <v>13</v>
      </c>
      <c r="AD26" s="161" t="s">
        <v>253</v>
      </c>
      <c r="AE26" s="83" t="s">
        <v>254</v>
      </c>
      <c r="AF26" s="162" t="s">
        <v>253</v>
      </c>
      <c r="AG26" s="161" t="s">
        <v>254</v>
      </c>
      <c r="AH26" s="163" t="s">
        <v>255</v>
      </c>
      <c r="AI26" s="142"/>
      <c r="AJ26" s="142" t="str">
        <f t="shared" si="8"/>
        <v>Ja</v>
      </c>
      <c r="AK26" s="61" t="s">
        <v>45</v>
      </c>
      <c r="AL26" s="165" t="s">
        <v>13</v>
      </c>
      <c r="AM26" s="141" t="s">
        <v>315</v>
      </c>
      <c r="AN26" s="142" t="s">
        <v>316</v>
      </c>
      <c r="AO26" s="142"/>
      <c r="AP26" s="142"/>
      <c r="AQ26" s="142"/>
      <c r="AR26" s="142"/>
      <c r="AS26" s="142"/>
      <c r="AT26" s="164"/>
      <c r="AU26" s="253"/>
      <c r="AV26" s="275" t="s">
        <v>291</v>
      </c>
      <c r="AW26" s="83" t="s">
        <v>263</v>
      </c>
      <c r="AX26" s="57"/>
      <c r="AY26" s="212" t="str">
        <f t="shared" si="5"/>
        <v/>
      </c>
      <c r="AZ26" s="97" t="str">
        <f t="shared" si="0"/>
        <v/>
      </c>
      <c r="BA26" s="97" t="str">
        <f t="shared" si="1"/>
        <v/>
      </c>
      <c r="BB26" s="97"/>
      <c r="BC26" s="213"/>
      <c r="BD26" s="138" t="str">
        <f t="shared" si="6"/>
        <v>ongewijzigd</v>
      </c>
      <c r="BE26" s="138" t="str">
        <f>IF(BF26="",IF(#REF!="","",IF(#REF!="ongebruikt","Ja","")),"")</f>
        <v/>
      </c>
      <c r="BF26" s="321" t="str">
        <f>IF($J26="LVBB-BHK",$C26,IFERROR(VLOOKUP($C26,'[1]CDS-VM-delta'!$A$2:$E$470,1,FALSE),""))</f>
        <v>LVBB1028</v>
      </c>
      <c r="BG26" s="318" t="str">
        <f>IF($J26="LVBB-BHK",$AN26,IF($BF26="","",IFERROR(VLOOKUP($BF26,'[1]CDS-VM-delta'!$A$2:$E$470,2,FALSE),"")))</f>
        <v>Het bestand manifest-ow.xml is niet toegestaan, maar is aanwezig in het gecomprimeerde bestand van de aanlevering</v>
      </c>
      <c r="BH26" s="148" t="str">
        <f>IF($BF26="","",IFERROR(VLOOKUP($C26,'[1]CDS-VM-delta'!$A$2:$E$470,3,FALSE),""))</f>
        <v>manifest.xqy</v>
      </c>
      <c r="BI26" s="303" t="str">
        <f>IF($BF26="","",IFERROR(VLOOKUP($C26,'[1]CDS-VM-delta'!$A$2:$E$470,4,FALSE),""))</f>
        <v>valideer-aanlevering</v>
      </c>
      <c r="BJ26" s="304" t="str">
        <f>IF($BF26="","",IFERROR(VLOOKUP($C26,'[1]CDS-VM-delta'!$A$2:$E$470,5,FALSE),""))</f>
        <v>Deze functie valideert het manifest van de aanlevering tegen schema en schematron. Ook valideert deze functie de aan of afwezigheid van een manifest-ow en manifest-bhkv bestand. Dit gebeurt op de volgende regels - als opdracht-type een van ("validatieOpdracht", "publicatieOpdracht") is en het type aanlevering is AanleveringBesluit of als opdracht-type een van ("valideerRegelingVersie","registreerRegelingVersie", "valideerDoorleverenRegelingVersie", "doorleverenRegelingVersie","validatieDirecteMutatieOpdracht","directeMutatieOpdracht") is en het type aanlevering is any, dan is een manifest-ow verplicht OOK als er geen ow data in de aanlevering zit. Zoniet, dan wordt foutcode LVBB1027 afgegeven. - als opdracht-type een van ("validatieOpdracht", "publicatieOpdracht") is en het type aanlevering is AanleveringKennisgeving of als opdracht-type een van ("breekPublicatieAfOpdracht", "valideerGio", "publiceerGio", "valideerCio", "publiceerCio") is dan MAG er geen manifest-ow in de aanlevering zitten. Zoja, dan wordt foutcode LVBB1028 afgegeven. - als opdracht-type een van ("valideerRegelingVersie","registreerRegelingVersie", "valideerDoorleverenRegelingVersie", "doorleverenRegelingVersie") is en het type aanlevering is any, dan is een manifest-bhkv verplicht OOK als er geen ow data in de aanlevering zit. Zoniet, dan wordt foutcode LVBB1037 afgegeven. - als opdracht-type een van ("validatieOpdracht", "publicatieOpdracht","validatieDirecteMutatieOpdracht","directeMutatieOpdracht, "breekPublicatieAfOpdracht", "valideerGio", "publiceerGio", "valideerCio", "publiceerCio") is dan MAG er geen manifest-bhkv in de aanlevering zitten. Zoja, dan wordt foutcode LVBB1038 afgegeven.</v>
      </c>
      <c r="BK26" s="304" t="str">
        <f>IF($C26="","",IFERROR(VLOOKUP($C26,'[1]CDS-VM-delta'!$L$1:$M$470,1,FALSE),""))</f>
        <v>LVBB1028</v>
      </c>
      <c r="BL26" s="304" t="str">
        <f>IF($BK26="","",IFERROR(VLOOKUP($BK26,'[1]CDS-VM-delta'!$L$1:$M$470,2,FALSE),""))</f>
        <v>Het bestand manifest-ow.xml is niet toegestaan, maar is aanwezig in het gecomprimeerde bestand van de aanlevering</v>
      </c>
      <c r="BM26" s="83"/>
      <c r="BN26" s="210" t="str">
        <f t="shared" si="2"/>
        <v/>
      </c>
      <c r="BO26" s="141" t="s">
        <v>315</v>
      </c>
      <c r="BP26" s="142">
        <v>2</v>
      </c>
      <c r="BQ26" s="142" t="s">
        <v>1750</v>
      </c>
      <c r="BR26" s="142" t="s">
        <v>13</v>
      </c>
      <c r="BS26" s="83">
        <v>22</v>
      </c>
      <c r="BT26" s="115"/>
      <c r="CL26" s="109"/>
      <c r="CM26" s="101"/>
      <c r="CN26" s="101"/>
      <c r="CO26" s="101"/>
    </row>
    <row r="27" spans="1:93" ht="48" x14ac:dyDescent="0.2">
      <c r="A27" s="333" t="s">
        <v>2898</v>
      </c>
      <c r="B27" s="332" t="s">
        <v>957</v>
      </c>
      <c r="C27" s="2" t="s">
        <v>318</v>
      </c>
      <c r="D27" s="2" t="s">
        <v>2857</v>
      </c>
      <c r="E27" s="2" t="s">
        <v>0</v>
      </c>
      <c r="F27" s="2" t="s">
        <v>85</v>
      </c>
      <c r="G27" s="2" t="s">
        <v>1</v>
      </c>
      <c r="H27" s="2" t="s">
        <v>4</v>
      </c>
      <c r="I27" s="2" t="s">
        <v>8</v>
      </c>
      <c r="J27" s="2" t="s">
        <v>22</v>
      </c>
      <c r="K27" s="2" t="s">
        <v>135</v>
      </c>
      <c r="L27" s="2" t="str">
        <f>IFERROR(VLOOKUP($C27,'[2]1.3.7 validaties'!$AL$3:$AY$999,14,FALSE),"")</f>
        <v/>
      </c>
      <c r="M27" s="2" t="str">
        <f>IFERROR(VLOOKUP($C27,'[2]1.3.7 validaties'!$AL$3:$AY$999,13,FALSE),"")</f>
        <v/>
      </c>
      <c r="N27" s="2" t="s">
        <v>319</v>
      </c>
      <c r="O27" s="2" t="s">
        <v>13</v>
      </c>
      <c r="P27" s="2" t="s">
        <v>13</v>
      </c>
      <c r="Q27" s="2" t="s">
        <v>13</v>
      </c>
      <c r="R27" s="2" t="s">
        <v>13</v>
      </c>
      <c r="S27" s="345" t="s">
        <v>13</v>
      </c>
      <c r="T27" s="345" t="s">
        <v>13</v>
      </c>
      <c r="U27" s="345" t="s">
        <v>13</v>
      </c>
      <c r="V27" s="345" t="s">
        <v>13</v>
      </c>
      <c r="W27" s="345" t="s">
        <v>13</v>
      </c>
      <c r="X27" s="345" t="s">
        <v>13</v>
      </c>
      <c r="Y27" s="345" t="s">
        <v>13</v>
      </c>
      <c r="Z27" s="345" t="s">
        <v>2826</v>
      </c>
      <c r="AA27" s="345" t="s">
        <v>2826</v>
      </c>
      <c r="AB27" s="345" t="s">
        <v>13</v>
      </c>
      <c r="AC27" s="345" t="s">
        <v>13</v>
      </c>
      <c r="AD27" s="337" t="s">
        <v>253</v>
      </c>
      <c r="AE27" s="31" t="s">
        <v>254</v>
      </c>
      <c r="AF27" s="338" t="s">
        <v>253</v>
      </c>
      <c r="AG27" s="337" t="s">
        <v>254</v>
      </c>
      <c r="AH27" s="344" t="s">
        <v>255</v>
      </c>
      <c r="AI27" s="2"/>
      <c r="AJ27" s="2" t="s">
        <v>45</v>
      </c>
      <c r="AK27" s="86" t="s">
        <v>45</v>
      </c>
      <c r="AL27" s="456" t="s">
        <v>45</v>
      </c>
      <c r="AM27" s="334" t="s">
        <v>318</v>
      </c>
      <c r="AN27" s="101" t="s">
        <v>2858</v>
      </c>
      <c r="AO27" s="2"/>
      <c r="AP27" s="2"/>
      <c r="AQ27" s="2"/>
      <c r="AR27" s="2"/>
      <c r="AS27" s="2"/>
      <c r="AT27" s="455"/>
      <c r="AU27" s="457"/>
      <c r="AV27" s="345" t="s">
        <v>320</v>
      </c>
      <c r="AW27" s="31" t="s">
        <v>2859</v>
      </c>
      <c r="AY27" s="110" t="str">
        <f t="shared" si="5"/>
        <v/>
      </c>
      <c r="AZ27" s="105" t="str">
        <f t="shared" si="0"/>
        <v/>
      </c>
      <c r="BA27" s="105" t="str">
        <f t="shared" si="1"/>
        <v/>
      </c>
      <c r="BB27" s="105"/>
      <c r="BC27" s="220" t="s">
        <v>2259</v>
      </c>
      <c r="BD27" s="122" t="str">
        <f t="shared" si="6"/>
        <v>gewijzigd</v>
      </c>
      <c r="BE27" s="122" t="str">
        <f>IF(BF27="",IF(#REF!="","",IF(#REF!="ongebruikt","Ja","")),"")</f>
        <v/>
      </c>
      <c r="BF27" s="467" t="str">
        <f>IF($J27="LVBB-BHK",$C27,IFERROR(VLOOKUP($C27,'[1]CDS-VM-delta'!$A$2:$E$470,1,FALSE),""))</f>
        <v>LVBB1032</v>
      </c>
      <c r="BG27" s="468" t="str">
        <f>IF($J27="LVBB-BHK",$AN27,IF($BF27="","",IFERROR(VLOOKUP($BF27,'[1]CDS-VM-delta'!$A$2:$E$470,2,FALSE),"")))</f>
        <v>Fouten in schema bij Manifest-bhkv
OF:
Fouten in schema bij Manifest-OW</v>
      </c>
      <c r="BH27" s="127" t="str">
        <f>IF($BF27="","",IFERROR(VLOOKUP($C27,'[1]CDS-VM-delta'!$A$2:$E$470,3,FALSE),""))</f>
        <v>manifest.xml</v>
      </c>
      <c r="BI27" s="130" t="str">
        <f>IF($BF27="","",IFERROR(VLOOKUP($C27,'[1]CDS-VM-delta'!$A$2:$E$470,4,FALSE),""))</f>
        <v/>
      </c>
      <c r="BJ27" s="128" t="str">
        <f>IF($BF27="","",IFERROR(VLOOKUP($C27,'[1]CDS-VM-delta'!$A$2:$E$470,5,FALSE),""))</f>
        <v/>
      </c>
      <c r="BK27" s="128" t="str">
        <f>IF($C27="","",IFERROR(VLOOKUP($C27,'[1]CDS-VM-delta'!$L$1:$M$470,1,FALSE),""))</f>
        <v>LVBB1032</v>
      </c>
      <c r="BL27" s="128" t="str">
        <f>IF($BK27="","",IFERROR(VLOOKUP($BK27,'[1]CDS-VM-delta'!$L$1:$M$470,2,FALSE),""))</f>
        <v>Fouten in schema bij Manifest-bhkv</v>
      </c>
      <c r="BM27" s="31"/>
      <c r="BN27" s="53" t="str">
        <f t="shared" si="2"/>
        <v>NOK</v>
      </c>
      <c r="BO27" s="334" t="s">
        <v>1858</v>
      </c>
      <c r="BP27" s="2"/>
      <c r="BQ27" s="2"/>
      <c r="BR27" s="2"/>
      <c r="BS27" s="31"/>
      <c r="BT27" s="114"/>
      <c r="CL27" s="109"/>
      <c r="CM27" s="101"/>
      <c r="CN27" s="101"/>
      <c r="CO27" s="101"/>
    </row>
    <row r="28" spans="1:93" ht="48" x14ac:dyDescent="0.2">
      <c r="A28" s="312" t="s">
        <v>317</v>
      </c>
      <c r="B28" s="309" t="s">
        <v>305</v>
      </c>
      <c r="C28" s="223" t="s">
        <v>321</v>
      </c>
      <c r="D28" s="569" t="s">
        <v>2707</v>
      </c>
      <c r="E28" s="223" t="s">
        <v>0</v>
      </c>
      <c r="F28" s="223" t="s">
        <v>85</v>
      </c>
      <c r="G28" s="223" t="s">
        <v>1</v>
      </c>
      <c r="H28" s="223" t="s">
        <v>4</v>
      </c>
      <c r="I28" s="223" t="s">
        <v>8</v>
      </c>
      <c r="J28" s="223" t="s">
        <v>22</v>
      </c>
      <c r="K28" s="223" t="s">
        <v>135</v>
      </c>
      <c r="L28" s="223" t="str">
        <f>IFERROR(VLOOKUP($C28,'[2]1.3.7 validaties'!$AL$3:$AY$999,14,FALSE),"")</f>
        <v/>
      </c>
      <c r="M28" s="223" t="str">
        <f>IFERROR(VLOOKUP($C28,'[2]1.3.7 validaties'!$AL$3:$AY$999,13,FALSE),"")</f>
        <v/>
      </c>
      <c r="N28" s="223" t="s">
        <v>319</v>
      </c>
      <c r="O28" s="223" t="s">
        <v>319</v>
      </c>
      <c r="P28" s="223" t="s">
        <v>319</v>
      </c>
      <c r="Q28" s="223" t="s">
        <v>319</v>
      </c>
      <c r="R28" s="223" t="s">
        <v>319</v>
      </c>
      <c r="S28" s="223" t="s">
        <v>319</v>
      </c>
      <c r="T28" s="223" t="s">
        <v>319</v>
      </c>
      <c r="U28" s="223" t="s">
        <v>319</v>
      </c>
      <c r="V28" s="223" t="s">
        <v>13</v>
      </c>
      <c r="W28" s="223" t="s">
        <v>13</v>
      </c>
      <c r="X28" s="223" t="s">
        <v>13</v>
      </c>
      <c r="Y28" s="223" t="s">
        <v>13</v>
      </c>
      <c r="Z28" s="223" t="s">
        <v>2831</v>
      </c>
      <c r="AA28" s="223" t="s">
        <v>2831</v>
      </c>
      <c r="AB28" s="223" t="s">
        <v>2831</v>
      </c>
      <c r="AC28" s="223" t="s">
        <v>2831</v>
      </c>
      <c r="AD28" s="244" t="s">
        <v>253</v>
      </c>
      <c r="AE28" s="245" t="s">
        <v>254</v>
      </c>
      <c r="AF28" s="246" t="s">
        <v>253</v>
      </c>
      <c r="AG28" s="244" t="s">
        <v>254</v>
      </c>
      <c r="AH28" s="247" t="s">
        <v>255</v>
      </c>
      <c r="AI28" s="223"/>
      <c r="AJ28" s="223" t="s">
        <v>45</v>
      </c>
      <c r="AK28" s="311" t="s">
        <v>45</v>
      </c>
      <c r="AL28" s="313" t="s">
        <v>45</v>
      </c>
      <c r="AM28" s="294" t="s">
        <v>321</v>
      </c>
      <c r="AN28" s="223" t="s">
        <v>322</v>
      </c>
      <c r="AO28" s="223"/>
      <c r="AP28" s="223"/>
      <c r="AQ28" s="223"/>
      <c r="AR28" s="223"/>
      <c r="AS28" s="223"/>
      <c r="AT28" s="310"/>
      <c r="AU28" s="286"/>
      <c r="AV28" s="314" t="s">
        <v>320</v>
      </c>
      <c r="AW28" s="245" t="s">
        <v>2383</v>
      </c>
      <c r="AX28" s="810"/>
      <c r="AY28" s="811" t="str">
        <f t="shared" si="5"/>
        <v/>
      </c>
      <c r="AZ28" s="812" t="str">
        <f t="shared" si="0"/>
        <v/>
      </c>
      <c r="BA28" s="812" t="str">
        <f t="shared" si="1"/>
        <v/>
      </c>
      <c r="BB28" s="812"/>
      <c r="BC28" s="813"/>
      <c r="BD28" s="814" t="str">
        <f t="shared" si="6"/>
        <v/>
      </c>
      <c r="BE28" s="814" t="e">
        <f>IF(BF28="",IF(#REF!="","",IF(#REF!="ongebruikt","Ja","")),"")</f>
        <v>#REF!</v>
      </c>
      <c r="BF28" s="815" t="str">
        <f>IF($J28="LVBB-BHK",$C28,IFERROR(VLOOKUP($C28,'[1]CDS-VM-delta'!$A$2:$E$470,1,FALSE),""))</f>
        <v/>
      </c>
      <c r="BG28" s="328" t="s">
        <v>322</v>
      </c>
      <c r="BH28" s="252" t="str">
        <f>IF($BF28="","",IFERROR(VLOOKUP($C28,'[1]CDS-VM-delta'!$A$2:$E$470,3,FALSE),""))</f>
        <v/>
      </c>
      <c r="BI28" s="817" t="str">
        <f>IF($BF28="","",IFERROR(VLOOKUP($C28,'[1]CDS-VM-delta'!$A$2:$E$470,4,FALSE),""))</f>
        <v/>
      </c>
      <c r="BJ28" s="818" t="str">
        <f>IF($BF28="","",IFERROR(VLOOKUP($C28,'[1]CDS-VM-delta'!$A$2:$E$470,5,FALSE),""))</f>
        <v/>
      </c>
      <c r="BK28" s="818" t="str">
        <f>IF($C28="","",IFERROR(VLOOKUP($C28,'[1]CDS-VM-delta'!$L$1:$M$470,1,FALSE),""))</f>
        <v/>
      </c>
      <c r="BL28" s="818" t="str">
        <f>IF($BK28="","",IFERROR(VLOOKUP($BK28,'[1]CDS-VM-delta'!$L$1:$M$470,2,FALSE),""))</f>
        <v/>
      </c>
      <c r="BM28" s="245"/>
      <c r="BN28" s="819" t="str">
        <f t="shared" si="2"/>
        <v>NOK</v>
      </c>
      <c r="BO28" s="294" t="s">
        <v>1858</v>
      </c>
      <c r="BP28" s="223"/>
      <c r="BQ28" s="223"/>
      <c r="BR28" s="223"/>
      <c r="BS28" s="245"/>
      <c r="BT28" s="910"/>
      <c r="BU28" s="593"/>
      <c r="BV28" s="593"/>
      <c r="BW28" s="593"/>
      <c r="BX28" s="593"/>
      <c r="BY28" s="593"/>
      <c r="BZ28" s="593"/>
      <c r="CA28" s="593"/>
      <c r="CB28" s="593"/>
      <c r="CC28" s="593"/>
      <c r="CD28" s="593"/>
      <c r="CE28" s="593"/>
      <c r="CF28" s="593"/>
      <c r="CG28" s="593"/>
      <c r="CH28" s="593"/>
      <c r="CI28" s="593"/>
      <c r="CJ28" s="593"/>
      <c r="CK28" s="593"/>
      <c r="CL28" s="594"/>
      <c r="CM28" s="578"/>
      <c r="CN28" s="578"/>
      <c r="CO28" s="578"/>
    </row>
    <row r="29" spans="1:93" ht="48" x14ac:dyDescent="0.2">
      <c r="A29" s="341" t="s">
        <v>2342</v>
      </c>
      <c r="B29" s="309" t="s">
        <v>305</v>
      </c>
      <c r="C29" s="223" t="s">
        <v>323</v>
      </c>
      <c r="D29" s="223" t="s">
        <v>324</v>
      </c>
      <c r="E29" s="223" t="s">
        <v>0</v>
      </c>
      <c r="F29" s="223" t="s">
        <v>85</v>
      </c>
      <c r="G29" s="223" t="s">
        <v>1</v>
      </c>
      <c r="H29" s="223" t="s">
        <v>4</v>
      </c>
      <c r="I29" s="223" t="s">
        <v>8</v>
      </c>
      <c r="J29" s="223" t="s">
        <v>22</v>
      </c>
      <c r="K29" s="223" t="s">
        <v>135</v>
      </c>
      <c r="L29" s="223" t="str">
        <f>IFERROR(VLOOKUP($C29,'[2]1.3.7 validaties'!$AL$3:$AY$999,14,FALSE),"")</f>
        <v/>
      </c>
      <c r="M29" s="223" t="str">
        <f>IFERROR(VLOOKUP($C29,'[2]1.3.7 validaties'!$AL$3:$AY$999,13,FALSE),"")</f>
        <v/>
      </c>
      <c r="N29" s="223" t="s">
        <v>319</v>
      </c>
      <c r="O29" s="223" t="s">
        <v>13</v>
      </c>
      <c r="P29" s="223" t="s">
        <v>13</v>
      </c>
      <c r="Q29" s="223" t="s">
        <v>13</v>
      </c>
      <c r="R29" s="223" t="s">
        <v>14</v>
      </c>
      <c r="S29" s="314" t="s">
        <v>14</v>
      </c>
      <c r="T29" s="314" t="s">
        <v>14</v>
      </c>
      <c r="U29" s="314" t="s">
        <v>14</v>
      </c>
      <c r="V29" s="314" t="s">
        <v>14</v>
      </c>
      <c r="W29" s="314" t="s">
        <v>14</v>
      </c>
      <c r="X29" s="314" t="s">
        <v>14</v>
      </c>
      <c r="Y29" s="314" t="s">
        <v>14</v>
      </c>
      <c r="Z29" s="223" t="s">
        <v>2831</v>
      </c>
      <c r="AA29" s="223" t="s">
        <v>2831</v>
      </c>
      <c r="AB29" s="223" t="s">
        <v>2831</v>
      </c>
      <c r="AC29" s="223" t="s">
        <v>2831</v>
      </c>
      <c r="AD29" s="244" t="s">
        <v>253</v>
      </c>
      <c r="AE29" s="245" t="s">
        <v>254</v>
      </c>
      <c r="AF29" s="246" t="s">
        <v>253</v>
      </c>
      <c r="AG29" s="244" t="s">
        <v>254</v>
      </c>
      <c r="AH29" s="247" t="s">
        <v>255</v>
      </c>
      <c r="AI29" s="223"/>
      <c r="AJ29" s="223" t="s">
        <v>45</v>
      </c>
      <c r="AK29" s="311" t="s">
        <v>45</v>
      </c>
      <c r="AL29" s="313" t="s">
        <v>45</v>
      </c>
      <c r="AM29" s="294" t="s">
        <v>323</v>
      </c>
      <c r="AN29" s="243" t="s">
        <v>1751</v>
      </c>
      <c r="AO29" s="223"/>
      <c r="AP29" s="223"/>
      <c r="AQ29" s="223"/>
      <c r="AR29" s="223"/>
      <c r="AS29" s="223"/>
      <c r="AT29" s="310"/>
      <c r="AU29" s="286"/>
      <c r="AV29" s="314" t="s">
        <v>320</v>
      </c>
      <c r="AW29" s="311" t="s">
        <v>2914</v>
      </c>
      <c r="AX29" s="810"/>
      <c r="AY29" s="811" t="str">
        <f t="shared" si="5"/>
        <v/>
      </c>
      <c r="AZ29" s="812" t="str">
        <f t="shared" si="0"/>
        <v/>
      </c>
      <c r="BA29" s="812" t="str">
        <f t="shared" si="1"/>
        <v/>
      </c>
      <c r="BB29" s="812"/>
      <c r="BC29" s="813"/>
      <c r="BD29" s="814" t="str">
        <f t="shared" si="6"/>
        <v>verwijderd</v>
      </c>
      <c r="BE29" s="814" t="e">
        <f>IF(BF29="",IF(#REF!="","",IF(#REF!="ongebruikt","Ja","")),"")</f>
        <v>#REF!</v>
      </c>
      <c r="BF29" s="815" t="str">
        <f>IF($J29="LVBB-BHK",$C29,IFERROR(VLOOKUP($C29,'[1]CDS-VM-delta'!$A$2:$E$470,1,FALSE),""))</f>
        <v/>
      </c>
      <c r="BG29" s="252" t="s">
        <v>1751</v>
      </c>
      <c r="BH29" s="252" t="str">
        <f>IF($BF29="","",IFERROR(VLOOKUP($C29,'[1]CDS-VM-delta'!$A$2:$E$470,3,FALSE),""))</f>
        <v/>
      </c>
      <c r="BI29" s="817" t="str">
        <f>IF($BF29="","",IFERROR(VLOOKUP($C29,'[1]CDS-VM-delta'!$A$2:$E$470,4,FALSE),""))</f>
        <v/>
      </c>
      <c r="BJ29" s="818" t="str">
        <f>IF($BF29="","",IFERROR(VLOOKUP($C29,'[1]CDS-VM-delta'!$A$2:$E$470,5,FALSE),""))</f>
        <v/>
      </c>
      <c r="BK29" s="818" t="str">
        <f>IF($C29="","",IFERROR(VLOOKUP($C29,'[1]CDS-VM-delta'!$L$1:$M$470,1,FALSE),""))</f>
        <v>LVBB1034</v>
      </c>
      <c r="BL29" s="818" t="str">
        <f>IF($BK29="","",IFERROR(VLOOKUP($BK29,'[1]CDS-VM-delta'!$L$1:$M$470,2,FALSE),""))</f>
        <v>[Manifest-bhkv - Controleer doel] In het manifest-bhkv mag maar voor 1 doel aangeleverd worden</v>
      </c>
      <c r="BM29" s="245"/>
      <c r="BN29" s="819" t="str">
        <f t="shared" si="2"/>
        <v>NOK</v>
      </c>
      <c r="BO29" s="294" t="s">
        <v>1858</v>
      </c>
      <c r="BP29" s="223"/>
      <c r="BQ29" s="223"/>
      <c r="BR29" s="223"/>
      <c r="BS29" s="245"/>
      <c r="BT29" s="910"/>
      <c r="BU29" s="593"/>
      <c r="BV29" s="593"/>
      <c r="BW29" s="593"/>
      <c r="BX29" s="593"/>
      <c r="BY29" s="593"/>
      <c r="BZ29" s="593"/>
      <c r="CA29" s="593"/>
      <c r="CB29" s="593"/>
      <c r="CC29" s="593"/>
      <c r="CD29" s="593"/>
      <c r="CE29" s="593"/>
      <c r="CF29" s="593"/>
      <c r="CG29" s="593"/>
      <c r="CH29" s="593"/>
      <c r="CI29" s="593"/>
      <c r="CJ29" s="593"/>
      <c r="CK29" s="593"/>
      <c r="CL29" s="594"/>
      <c r="CM29" s="578"/>
      <c r="CN29" s="578"/>
      <c r="CO29" s="578"/>
    </row>
    <row r="30" spans="1:93" ht="48" x14ac:dyDescent="0.2">
      <c r="A30" s="312" t="s">
        <v>317</v>
      </c>
      <c r="B30" s="309" t="s">
        <v>305</v>
      </c>
      <c r="C30" s="223" t="s">
        <v>325</v>
      </c>
      <c r="D30" s="223" t="s">
        <v>326</v>
      </c>
      <c r="E30" s="223" t="s">
        <v>0</v>
      </c>
      <c r="F30" s="223" t="s">
        <v>85</v>
      </c>
      <c r="G30" s="223" t="s">
        <v>1</v>
      </c>
      <c r="H30" s="223" t="s">
        <v>4</v>
      </c>
      <c r="I30" s="223" t="s">
        <v>8</v>
      </c>
      <c r="J30" s="223" t="s">
        <v>22</v>
      </c>
      <c r="K30" s="223" t="s">
        <v>135</v>
      </c>
      <c r="L30" s="223" t="str">
        <f>IFERROR(VLOOKUP($C30,'[2]1.3.7 validaties'!$AL$3:$AY$999,14,FALSE),"")</f>
        <v/>
      </c>
      <c r="M30" s="223" t="str">
        <f>IFERROR(VLOOKUP($C30,'[2]1.3.7 validaties'!$AL$3:$AY$999,13,FALSE),"")</f>
        <v/>
      </c>
      <c r="N30" s="223" t="s">
        <v>319</v>
      </c>
      <c r="O30" s="223" t="s">
        <v>13</v>
      </c>
      <c r="P30" s="223" t="s">
        <v>13</v>
      </c>
      <c r="Q30" s="223" t="s">
        <v>13</v>
      </c>
      <c r="R30" s="223" t="s">
        <v>13</v>
      </c>
      <c r="S30" s="314" t="s">
        <v>13</v>
      </c>
      <c r="T30" s="314" t="s">
        <v>13</v>
      </c>
      <c r="U30" s="314" t="s">
        <v>13</v>
      </c>
      <c r="V30" s="314" t="s">
        <v>13</v>
      </c>
      <c r="W30" s="314" t="s">
        <v>13</v>
      </c>
      <c r="X30" s="314" t="s">
        <v>13</v>
      </c>
      <c r="Y30" s="314" t="s">
        <v>13</v>
      </c>
      <c r="Z30" s="223" t="s">
        <v>2831</v>
      </c>
      <c r="AA30" s="223" t="s">
        <v>2831</v>
      </c>
      <c r="AB30" s="223" t="s">
        <v>2831</v>
      </c>
      <c r="AC30" s="223" t="s">
        <v>2831</v>
      </c>
      <c r="AD30" s="244" t="s">
        <v>253</v>
      </c>
      <c r="AE30" s="245" t="s">
        <v>254</v>
      </c>
      <c r="AF30" s="246" t="s">
        <v>253</v>
      </c>
      <c r="AG30" s="244" t="s">
        <v>254</v>
      </c>
      <c r="AH30" s="247" t="s">
        <v>255</v>
      </c>
      <c r="AI30" s="223"/>
      <c r="AJ30" s="223" t="s">
        <v>45</v>
      </c>
      <c r="AK30" s="311" t="s">
        <v>45</v>
      </c>
      <c r="AL30" s="313" t="s">
        <v>45</v>
      </c>
      <c r="AM30" s="294" t="s">
        <v>325</v>
      </c>
      <c r="AN30" s="243" t="s">
        <v>1752</v>
      </c>
      <c r="AO30" s="223" t="s">
        <v>1050</v>
      </c>
      <c r="AP30" s="223"/>
      <c r="AQ30" s="223"/>
      <c r="AR30" s="223"/>
      <c r="AS30" s="223"/>
      <c r="AT30" s="310"/>
      <c r="AU30" s="286"/>
      <c r="AV30" s="314" t="s">
        <v>320</v>
      </c>
      <c r="AW30" s="245" t="s">
        <v>327</v>
      </c>
      <c r="AX30" s="810"/>
      <c r="AY30" s="811" t="str">
        <f t="shared" si="5"/>
        <v/>
      </c>
      <c r="AZ30" s="812" t="str">
        <f t="shared" si="0"/>
        <v/>
      </c>
      <c r="BA30" s="812" t="str">
        <f t="shared" si="1"/>
        <v/>
      </c>
      <c r="BB30" s="812"/>
      <c r="BC30" s="813"/>
      <c r="BD30" s="814" t="str">
        <f t="shared" si="6"/>
        <v>ongewijzigd</v>
      </c>
      <c r="BE30" s="814" t="str">
        <f>IF(BF30="",IF(#REF!="","",IF(#REF!="ongebruikt","Ja","")),"")</f>
        <v/>
      </c>
      <c r="BF30" s="815" t="str">
        <f>IF($J30="LVBB-BHK",$C30,IFERROR(VLOOKUP($C30,'[1]CDS-VM-delta'!$A$2:$E$470,1,FALSE),""))</f>
        <v>LVBB1035</v>
      </c>
      <c r="BG30" s="816" t="str">
        <f>IF($J30="LVBB-BHK",$AN30,IF($BF30="","",IFERROR(VLOOKUP($BF30,'[1]CDS-VM-delta'!$A$2:$E$470,2,FALSE),"")))</f>
        <v>[Manifest-bhkv - Controleer bestand] Alleen Objecttype Geometrie is toegestaan; komt NIET voor bij bestand met naam %1</v>
      </c>
      <c r="BH30" s="252" t="str">
        <f>IF($BF30="","",IFERROR(VLOOKUP($C30,'[1]CDS-VM-delta'!$A$2:$E$470,3,FALSE),""))</f>
        <v>VP-Manifest-bhkv.sch</v>
      </c>
      <c r="BI30" s="817" t="str">
        <f>IF($BF30="","",IFERROR(VLOOKUP($C30,'[1]CDS-VM-delta'!$A$2:$E$470,4,FALSE),""))</f>
        <v>Controle Bestand</v>
      </c>
      <c r="BJ30" s="818" t="str">
        <f>IF($BF30="","",IFERROR(VLOOKUP($C30,'[1]CDS-VM-delta'!$A$2:$E$470,5,FALSE),""))</f>
        <v/>
      </c>
      <c r="BK30" s="818" t="str">
        <f>IF($C30="","",IFERROR(VLOOKUP($C30,'[1]CDS-VM-delta'!$L$1:$M$470,1,FALSE),""))</f>
        <v>LVBB1035</v>
      </c>
      <c r="BL30" s="818" t="str">
        <f>IF($BK30="","",IFERROR(VLOOKUP($BK30,'[1]CDS-VM-delta'!$L$1:$M$470,2,FALSE),""))</f>
        <v>[Manifest-bhkv - Controleer bestand] Alleen Objecttype Geometrie is toegestaan; komt NIET voor bij bestand met naam %1</v>
      </c>
      <c r="BM30" s="245"/>
      <c r="BN30" s="819" t="str">
        <f t="shared" si="2"/>
        <v>NOK</v>
      </c>
      <c r="BO30" s="294" t="s">
        <v>1858</v>
      </c>
      <c r="BP30" s="223"/>
      <c r="BQ30" s="223"/>
      <c r="BR30" s="223"/>
      <c r="BS30" s="245"/>
      <c r="BT30" s="910"/>
      <c r="BU30" s="593"/>
      <c r="BV30" s="593"/>
      <c r="BW30" s="593"/>
      <c r="BX30" s="593"/>
      <c r="BY30" s="593"/>
      <c r="BZ30" s="593"/>
      <c r="CA30" s="593"/>
      <c r="CB30" s="593"/>
      <c r="CC30" s="593"/>
      <c r="CD30" s="593"/>
      <c r="CE30" s="593"/>
      <c r="CF30" s="593"/>
      <c r="CG30" s="593"/>
      <c r="CH30" s="593"/>
      <c r="CI30" s="593"/>
      <c r="CJ30" s="593"/>
      <c r="CK30" s="593"/>
      <c r="CL30" s="594"/>
      <c r="CM30" s="578"/>
      <c r="CN30" s="578"/>
      <c r="CO30" s="578"/>
    </row>
    <row r="31" spans="1:93" ht="48" x14ac:dyDescent="0.2">
      <c r="A31" s="312" t="s">
        <v>317</v>
      </c>
      <c r="B31" s="309" t="s">
        <v>305</v>
      </c>
      <c r="C31" s="223" t="s">
        <v>328</v>
      </c>
      <c r="D31" s="223" t="s">
        <v>329</v>
      </c>
      <c r="E31" s="223" t="s">
        <v>0</v>
      </c>
      <c r="F31" s="223" t="s">
        <v>85</v>
      </c>
      <c r="G31" s="223" t="s">
        <v>1</v>
      </c>
      <c r="H31" s="223" t="s">
        <v>4</v>
      </c>
      <c r="I31" s="223" t="s">
        <v>8</v>
      </c>
      <c r="J31" s="223" t="s">
        <v>22</v>
      </c>
      <c r="K31" s="223" t="s">
        <v>135</v>
      </c>
      <c r="L31" s="223" t="str">
        <f>IFERROR(VLOOKUP($C31,'[2]1.3.7 validaties'!$AL$3:$AY$999,14,FALSE),"")</f>
        <v/>
      </c>
      <c r="M31" s="223" t="str">
        <f>IFERROR(VLOOKUP($C31,'[2]1.3.7 validaties'!$AL$3:$AY$999,13,FALSE),"")</f>
        <v/>
      </c>
      <c r="N31" s="223" t="s">
        <v>319</v>
      </c>
      <c r="O31" s="223" t="s">
        <v>13</v>
      </c>
      <c r="P31" s="223" t="s">
        <v>13</v>
      </c>
      <c r="Q31" s="223" t="s">
        <v>13</v>
      </c>
      <c r="R31" s="223" t="s">
        <v>13</v>
      </c>
      <c r="S31" s="314" t="s">
        <v>13</v>
      </c>
      <c r="T31" s="314" t="s">
        <v>13</v>
      </c>
      <c r="U31" s="314" t="s">
        <v>13</v>
      </c>
      <c r="V31" s="314" t="s">
        <v>13</v>
      </c>
      <c r="W31" s="314" t="s">
        <v>13</v>
      </c>
      <c r="X31" s="314" t="s">
        <v>13</v>
      </c>
      <c r="Y31" s="314" t="s">
        <v>13</v>
      </c>
      <c r="Z31" s="223" t="s">
        <v>2831</v>
      </c>
      <c r="AA31" s="223" t="s">
        <v>2831</v>
      </c>
      <c r="AB31" s="223" t="s">
        <v>2831</v>
      </c>
      <c r="AC31" s="223" t="s">
        <v>2831</v>
      </c>
      <c r="AD31" s="244" t="s">
        <v>253</v>
      </c>
      <c r="AE31" s="245" t="s">
        <v>254</v>
      </c>
      <c r="AF31" s="246" t="s">
        <v>253</v>
      </c>
      <c r="AG31" s="244" t="s">
        <v>254</v>
      </c>
      <c r="AH31" s="247" t="s">
        <v>255</v>
      </c>
      <c r="AI31" s="223"/>
      <c r="AJ31" s="223" t="s">
        <v>45</v>
      </c>
      <c r="AK31" s="311" t="s">
        <v>45</v>
      </c>
      <c r="AL31" s="313" t="s">
        <v>45</v>
      </c>
      <c r="AM31" s="294" t="s">
        <v>328</v>
      </c>
      <c r="AN31" s="243" t="s">
        <v>1753</v>
      </c>
      <c r="AO31" s="223" t="s">
        <v>1050</v>
      </c>
      <c r="AP31" s="223"/>
      <c r="AQ31" s="223"/>
      <c r="AR31" s="223"/>
      <c r="AS31" s="223"/>
      <c r="AT31" s="310"/>
      <c r="AU31" s="286"/>
      <c r="AV31" s="314" t="s">
        <v>320</v>
      </c>
      <c r="AW31" s="245" t="s">
        <v>330</v>
      </c>
      <c r="AX31" s="810"/>
      <c r="AY31" s="811" t="str">
        <f t="shared" si="5"/>
        <v/>
      </c>
      <c r="AZ31" s="812" t="str">
        <f t="shared" si="0"/>
        <v/>
      </c>
      <c r="BA31" s="812" t="str">
        <f t="shared" si="1"/>
        <v/>
      </c>
      <c r="BB31" s="812"/>
      <c r="BC31" s="813"/>
      <c r="BD31" s="814" t="str">
        <f t="shared" si="6"/>
        <v>ongewijzigd</v>
      </c>
      <c r="BE31" s="814" t="str">
        <f>IF(BF31="",IF(#REF!="","",IF(#REF!="ongebruikt","Ja","")),"")</f>
        <v/>
      </c>
      <c r="BF31" s="815" t="str">
        <f>IF($J31="LVBB-BHK",$C31,IFERROR(VLOOKUP($C31,'[1]CDS-VM-delta'!$A$2:$E$470,1,FALSE),""))</f>
        <v>LVBB1036</v>
      </c>
      <c r="BG31" s="816" t="str">
        <f>IF($J31="LVBB-BHK",$AN31,IF($BF31="","",IFERROR(VLOOKUP($BF31,'[1]CDS-VM-delta'!$A$2:$E$470,2,FALSE),"")))</f>
        <v>[Manifest-bhkv - Controleer bestand] Bestand met naam %1 eindigt NIET op .gml en dat is niet toegestaan</v>
      </c>
      <c r="BH31" s="252" t="str">
        <f>IF($BF31="","",IFERROR(VLOOKUP($C31,'[1]CDS-VM-delta'!$A$2:$E$470,3,FALSE),""))</f>
        <v>VP-Manifest-bhkv.sch</v>
      </c>
      <c r="BI31" s="817" t="str">
        <f>IF($BF31="","",IFERROR(VLOOKUP($C31,'[1]CDS-VM-delta'!$A$2:$E$470,4,FALSE),""))</f>
        <v>Controle Bestand</v>
      </c>
      <c r="BJ31" s="818" t="str">
        <f>IF($BF31="","",IFERROR(VLOOKUP($C31,'[1]CDS-VM-delta'!$A$2:$E$470,5,FALSE),""))</f>
        <v/>
      </c>
      <c r="BK31" s="818" t="str">
        <f>IF($C31="","",IFERROR(VLOOKUP($C31,'[1]CDS-VM-delta'!$L$1:$M$470,1,FALSE),""))</f>
        <v>LVBB1036</v>
      </c>
      <c r="BL31" s="818" t="str">
        <f>IF($BK31="","",IFERROR(VLOOKUP($BK31,'[1]CDS-VM-delta'!$L$1:$M$470,2,FALSE),""))</f>
        <v>[Manifest-bhkv - Controleer bestand] Bestand met naam %1 eindigt NIET op .gml en dat is niet toegestaan</v>
      </c>
      <c r="BM31" s="245"/>
      <c r="BN31" s="819" t="str">
        <f t="shared" si="2"/>
        <v>NOK</v>
      </c>
      <c r="BO31" s="294" t="s">
        <v>1858</v>
      </c>
      <c r="BP31" s="223"/>
      <c r="BQ31" s="223"/>
      <c r="BR31" s="223"/>
      <c r="BS31" s="245"/>
      <c r="BT31" s="910"/>
      <c r="BU31" s="593"/>
      <c r="BV31" s="593"/>
      <c r="BW31" s="593"/>
      <c r="BX31" s="593"/>
      <c r="BY31" s="593"/>
      <c r="BZ31" s="593"/>
      <c r="CA31" s="593"/>
      <c r="CB31" s="593"/>
      <c r="CC31" s="593"/>
      <c r="CD31" s="593"/>
      <c r="CE31" s="593"/>
      <c r="CF31" s="593"/>
      <c r="CG31" s="593"/>
      <c r="CH31" s="593"/>
      <c r="CI31" s="593"/>
      <c r="CJ31" s="593"/>
      <c r="CK31" s="593"/>
      <c r="CL31" s="594"/>
      <c r="CM31" s="578"/>
      <c r="CN31" s="578"/>
      <c r="CO31" s="578"/>
    </row>
    <row r="32" spans="1:93" ht="240" x14ac:dyDescent="0.2">
      <c r="A32" s="312" t="s">
        <v>317</v>
      </c>
      <c r="B32" s="309" t="s">
        <v>305</v>
      </c>
      <c r="C32" s="223" t="s">
        <v>331</v>
      </c>
      <c r="D32" s="223" t="s">
        <v>332</v>
      </c>
      <c r="E32" s="223" t="s">
        <v>0</v>
      </c>
      <c r="F32" s="223" t="s">
        <v>85</v>
      </c>
      <c r="G32" s="223" t="s">
        <v>1</v>
      </c>
      <c r="H32" s="223" t="s">
        <v>4</v>
      </c>
      <c r="I32" s="223" t="s">
        <v>8</v>
      </c>
      <c r="J32" s="223" t="s">
        <v>22</v>
      </c>
      <c r="K32" s="223" t="s">
        <v>135</v>
      </c>
      <c r="L32" s="223" t="str">
        <f>IFERROR(VLOOKUP($C32,'[2]1.3.7 validaties'!$AL$3:$AY$999,14,FALSE),"")</f>
        <v/>
      </c>
      <c r="M32" s="223" t="str">
        <f>IFERROR(VLOOKUP($C32,'[2]1.3.7 validaties'!$AL$3:$AY$999,13,FALSE),"")</f>
        <v/>
      </c>
      <c r="N32" s="223" t="s">
        <v>319</v>
      </c>
      <c r="O32" s="223" t="s">
        <v>13</v>
      </c>
      <c r="P32" s="223" t="s">
        <v>13</v>
      </c>
      <c r="Q32" s="223" t="s">
        <v>13</v>
      </c>
      <c r="R32" s="223" t="s">
        <v>13</v>
      </c>
      <c r="S32" s="314" t="s">
        <v>13</v>
      </c>
      <c r="T32" s="314" t="s">
        <v>13</v>
      </c>
      <c r="U32" s="314" t="s">
        <v>13</v>
      </c>
      <c r="V32" s="314" t="s">
        <v>13</v>
      </c>
      <c r="W32" s="314" t="s">
        <v>13</v>
      </c>
      <c r="X32" s="314" t="s">
        <v>13</v>
      </c>
      <c r="Y32" s="314" t="s">
        <v>13</v>
      </c>
      <c r="Z32" s="223" t="s">
        <v>2831</v>
      </c>
      <c r="AA32" s="223" t="s">
        <v>2831</v>
      </c>
      <c r="AB32" s="223" t="s">
        <v>2831</v>
      </c>
      <c r="AC32" s="223" t="s">
        <v>2831</v>
      </c>
      <c r="AD32" s="244" t="s">
        <v>253</v>
      </c>
      <c r="AE32" s="245" t="s">
        <v>254</v>
      </c>
      <c r="AF32" s="246" t="s">
        <v>253</v>
      </c>
      <c r="AG32" s="244" t="s">
        <v>254</v>
      </c>
      <c r="AH32" s="247" t="s">
        <v>255</v>
      </c>
      <c r="AI32" s="223"/>
      <c r="AJ32" s="223" t="s">
        <v>45</v>
      </c>
      <c r="AK32" s="311" t="s">
        <v>45</v>
      </c>
      <c r="AL32" s="313" t="s">
        <v>45</v>
      </c>
      <c r="AM32" s="294" t="s">
        <v>331</v>
      </c>
      <c r="AN32" s="223" t="s">
        <v>333</v>
      </c>
      <c r="AO32" s="223"/>
      <c r="AP32" s="223"/>
      <c r="AQ32" s="223"/>
      <c r="AR32" s="223"/>
      <c r="AS32" s="223"/>
      <c r="AT32" s="310"/>
      <c r="AU32" s="286"/>
      <c r="AV32" s="314" t="s">
        <v>320</v>
      </c>
      <c r="AW32" s="245" t="s">
        <v>334</v>
      </c>
      <c r="AX32" s="810"/>
      <c r="AY32" s="811" t="str">
        <f t="shared" si="5"/>
        <v/>
      </c>
      <c r="AZ32" s="812" t="str">
        <f t="shared" si="0"/>
        <v/>
      </c>
      <c r="BA32" s="812" t="str">
        <f t="shared" si="1"/>
        <v/>
      </c>
      <c r="BB32" s="812"/>
      <c r="BC32" s="813"/>
      <c r="BD32" s="814" t="str">
        <f t="shared" si="6"/>
        <v>ongewijzigd</v>
      </c>
      <c r="BE32" s="814" t="str">
        <f>IF(BF32="",IF(#REF!="","",IF(#REF!="ongebruikt","Ja","")),"")</f>
        <v/>
      </c>
      <c r="BF32" s="815" t="str">
        <f>IF($J32="LVBB-BHK",$C32,IFERROR(VLOOKUP($C32,'[1]CDS-VM-delta'!$A$2:$E$470,1,FALSE),""))</f>
        <v>LVBB1037</v>
      </c>
      <c r="BG32" s="816" t="str">
        <f>IF($J32="LVBB-BHK",$AN32,IF($BF32="","",IFERROR(VLOOKUP($BF32,'[1]CDS-VM-delta'!$A$2:$E$470,2,FALSE),"")))</f>
        <v>Het bestand manifest-bhkv.xml is verplicht, maar ontbreekt in het gecomprimeerde bestand van de aanlevering</v>
      </c>
      <c r="BH32" s="252" t="str">
        <f>IF($BF32="","",IFERROR(VLOOKUP($C32,'[1]CDS-VM-delta'!$A$2:$E$470,3,FALSE),""))</f>
        <v>manifest.xqy</v>
      </c>
      <c r="BI32" s="817" t="str">
        <f>IF($BF32="","",IFERROR(VLOOKUP($C32,'[1]CDS-VM-delta'!$A$2:$E$470,4,FALSE),""))</f>
        <v>valideer-aanlevering</v>
      </c>
      <c r="BJ32" s="818" t="str">
        <f>IF($BF32="","",IFERROR(VLOOKUP($C32,'[1]CDS-VM-delta'!$A$2:$E$470,5,FALSE),""))</f>
        <v>Deze functie valideert het manifest van de aanlevering tegen schema en schematron. Ook valideert deze functie de aan of afwezigheid van een manifest-ow en manifest-bhkv bestand. Dit gebeurt op de volgende regels - als opdracht-type een van ("validatieOpdracht", "publicatieOpdracht") is en het type aanlevering is AanleveringBesluit of als opdracht-type een van ("valideerRegelingVersie","registreerRegelingVersie", "valideerDoorleverenRegelingVersie", "doorleverenRegelingVersie","validatieDirecteMutatieOpdracht","directeMutatieOpdracht") is en het type aanlevering is any, dan is een manifest-ow verplicht OOK als er geen ow data in de aanlevering zit. Zoniet, dan wordt foutcode LVBB1027 afgegeven. - als opdracht-type een van ("validatieOpdracht", "publicatieOpdracht") is en het type aanlevering is AanleveringKennisgeving of als opdracht-type een van ("breekPublicatieAfOpdracht", "valideerGio", "publiceerGio", "valideerCio", "publiceerCio") is dan MAG er geen manifest-ow in de aanlevering zitten. Zoja, dan wordt foutcode LVBB1028 afgegeven. - als opdracht-type een van ("valideerRegelingVersie","registreerRegelingVersie", "valideerDoorleverenRegelingVersie", "doorleverenRegelingVersie") is en het type aanlevering is any, dan is een manifest-bhkv verplicht OOK als er geen ow data in de aanlevering zit. Zoniet, dan wordt foutcode LVBB1037 afgegeven. - als opdracht-type een van ("validatieOpdracht", "publicatieOpdracht","validatieDirecteMutatieOpdracht","directeMutatieOpdracht, "breekPublicatieAfOpdracht", "valideerGio", "publiceerGio", "valideerCio", "publiceerCio") is dan MAG er geen manifest-bhkv in de aanlevering zitten. Zoja, dan wordt foutcode LVBB1038 afgegeven.</v>
      </c>
      <c r="BK32" s="818" t="str">
        <f>IF($C32="","",IFERROR(VLOOKUP($C32,'[1]CDS-VM-delta'!$L$1:$M$470,1,FALSE),""))</f>
        <v>LVBB1037</v>
      </c>
      <c r="BL32" s="818" t="str">
        <f>IF($BK32="","",IFERROR(VLOOKUP($BK32,'[1]CDS-VM-delta'!$L$1:$M$470,2,FALSE),""))</f>
        <v>Het bestand manifest-bhkv.xml is verplicht, maar ontbreekt in het gecomprimeerde bestand van de aanlevering</v>
      </c>
      <c r="BM32" s="245"/>
      <c r="BN32" s="819" t="str">
        <f t="shared" si="2"/>
        <v>NOK</v>
      </c>
      <c r="BO32" s="294" t="s">
        <v>1858</v>
      </c>
      <c r="BP32" s="223"/>
      <c r="BQ32" s="223"/>
      <c r="BR32" s="223"/>
      <c r="BS32" s="245"/>
      <c r="BT32" s="910"/>
      <c r="BU32" s="593"/>
      <c r="BV32" s="593"/>
      <c r="BW32" s="593"/>
      <c r="BX32" s="593"/>
      <c r="BY32" s="593"/>
      <c r="BZ32" s="593"/>
      <c r="CA32" s="593"/>
      <c r="CB32" s="593"/>
      <c r="CC32" s="593"/>
      <c r="CD32" s="593"/>
      <c r="CE32" s="593"/>
      <c r="CF32" s="593"/>
      <c r="CG32" s="593"/>
      <c r="CH32" s="593"/>
      <c r="CI32" s="593"/>
      <c r="CJ32" s="593"/>
      <c r="CK32" s="593"/>
      <c r="CL32" s="594"/>
      <c r="CM32" s="578"/>
      <c r="CN32" s="578"/>
      <c r="CO32" s="578"/>
    </row>
    <row r="33" spans="1:93" ht="240" x14ac:dyDescent="0.2">
      <c r="A33" s="312" t="s">
        <v>2210</v>
      </c>
      <c r="B33" s="309" t="s">
        <v>305</v>
      </c>
      <c r="C33" s="223" t="s">
        <v>335</v>
      </c>
      <c r="D33" s="223" t="s">
        <v>2182</v>
      </c>
      <c r="E33" s="223" t="s">
        <v>0</v>
      </c>
      <c r="F33" s="223" t="s">
        <v>85</v>
      </c>
      <c r="G33" s="223" t="s">
        <v>1</v>
      </c>
      <c r="H33" s="223" t="s">
        <v>4</v>
      </c>
      <c r="I33" s="223" t="s">
        <v>8</v>
      </c>
      <c r="J33" s="223" t="s">
        <v>22</v>
      </c>
      <c r="K33" s="223" t="s">
        <v>135</v>
      </c>
      <c r="L33" s="223" t="str">
        <f>IFERROR(VLOOKUP($C33,'[2]1.3.7 validaties'!$AL$3:$AY$999,14,FALSE),"")</f>
        <v/>
      </c>
      <c r="M33" s="223" t="str">
        <f>IFERROR(VLOOKUP($C33,'[2]1.3.7 validaties'!$AL$3:$AY$999,13,FALSE),"")</f>
        <v/>
      </c>
      <c r="N33" s="223" t="s">
        <v>319</v>
      </c>
      <c r="O33" s="223" t="s">
        <v>13</v>
      </c>
      <c r="P33" s="223" t="s">
        <v>13</v>
      </c>
      <c r="Q33" s="223" t="s">
        <v>13</v>
      </c>
      <c r="R33" s="223" t="s">
        <v>13</v>
      </c>
      <c r="S33" s="314" t="s">
        <v>13</v>
      </c>
      <c r="T33" s="314" t="s">
        <v>13</v>
      </c>
      <c r="U33" s="314" t="s">
        <v>13</v>
      </c>
      <c r="V33" s="314" t="s">
        <v>13</v>
      </c>
      <c r="W33" s="314" t="s">
        <v>13</v>
      </c>
      <c r="X33" s="314" t="s">
        <v>13</v>
      </c>
      <c r="Y33" s="314" t="s">
        <v>13</v>
      </c>
      <c r="Z33" s="223" t="s">
        <v>2831</v>
      </c>
      <c r="AA33" s="223" t="s">
        <v>2831</v>
      </c>
      <c r="AB33" s="223" t="s">
        <v>2831</v>
      </c>
      <c r="AC33" s="223" t="s">
        <v>2831</v>
      </c>
      <c r="AD33" s="244" t="s">
        <v>253</v>
      </c>
      <c r="AE33" s="245" t="s">
        <v>254</v>
      </c>
      <c r="AF33" s="246" t="s">
        <v>253</v>
      </c>
      <c r="AG33" s="244" t="s">
        <v>254</v>
      </c>
      <c r="AH33" s="247" t="s">
        <v>255</v>
      </c>
      <c r="AI33" s="223"/>
      <c r="AJ33" s="223" t="s">
        <v>45</v>
      </c>
      <c r="AK33" s="311" t="s">
        <v>45</v>
      </c>
      <c r="AL33" s="313" t="s">
        <v>45</v>
      </c>
      <c r="AM33" s="294" t="s">
        <v>335</v>
      </c>
      <c r="AN33" s="223" t="s">
        <v>336</v>
      </c>
      <c r="AO33" s="223"/>
      <c r="AP33" s="223"/>
      <c r="AQ33" s="223"/>
      <c r="AR33" s="223"/>
      <c r="AS33" s="223"/>
      <c r="AT33" s="310"/>
      <c r="AU33" s="286"/>
      <c r="AV33" s="314" t="s">
        <v>320</v>
      </c>
      <c r="AW33" s="245" t="s">
        <v>337</v>
      </c>
      <c r="AX33" s="810"/>
      <c r="AY33" s="811" t="str">
        <f t="shared" si="5"/>
        <v/>
      </c>
      <c r="AZ33" s="812" t="str">
        <f t="shared" si="0"/>
        <v/>
      </c>
      <c r="BA33" s="812" t="str">
        <f t="shared" si="1"/>
        <v/>
      </c>
      <c r="BB33" s="812"/>
      <c r="BC33" s="813"/>
      <c r="BD33" s="814" t="str">
        <f t="shared" si="6"/>
        <v>ongewijzigd</v>
      </c>
      <c r="BE33" s="814" t="str">
        <f>IF(BF33="",IF(#REF!="","",IF(#REF!="ongebruikt","Ja","")),"")</f>
        <v/>
      </c>
      <c r="BF33" s="815" t="str">
        <f>IF($J33="LVBB-BHK",$C33,IFERROR(VLOOKUP($C33,'[1]CDS-VM-delta'!$A$2:$E$470,1,FALSE),""))</f>
        <v>LVBB1038</v>
      </c>
      <c r="BG33" s="816" t="str">
        <f>IF($J33="LVBB-BHK",$AN33,IF($BF33="","",IFERROR(VLOOKUP($BF33,'[1]CDS-VM-delta'!$A$2:$E$470,2,FALSE),"")))</f>
        <v>Het bestand manifest-bhkv.xml is niet toegestaan, maar is aanwezig in het gecomprimeerde bestand van de aanlevering</v>
      </c>
      <c r="BH33" s="252" t="str">
        <f>IF($BF33="","",IFERROR(VLOOKUP($C33,'[1]CDS-VM-delta'!$A$2:$E$470,3,FALSE),""))</f>
        <v>manifest.xqy</v>
      </c>
      <c r="BI33" s="817" t="str">
        <f>IF($BF33="","",IFERROR(VLOOKUP($C33,'[1]CDS-VM-delta'!$A$2:$E$470,4,FALSE),""))</f>
        <v>valideer-aanlevering</v>
      </c>
      <c r="BJ33" s="818" t="str">
        <f>IF($BF33="","",IFERROR(VLOOKUP($C33,'[1]CDS-VM-delta'!$A$2:$E$470,5,FALSE),""))</f>
        <v>Deze functie valideert het manifest van de aanlevering tegen schema en schematron. Ook valideert deze functie de aan of afwezigheid van een manifest-ow en manifest-bhkv bestand. Dit gebeurt op de volgende regels - als opdracht-type een van ("validatieOpdracht", "publicatieOpdracht") is en het type aanlevering is AanleveringBesluit of als opdracht-type een van ("valideerRegelingVersie","registreerRegelingVersie", "valideerDoorleverenRegelingVersie", "doorleverenRegelingVersie","validatieDirecteMutatieOpdracht","directeMutatieOpdracht") is en het type aanlevering is any, dan is een manifest-ow verplicht OOK als er geen ow data in de aanlevering zit. Zoniet, dan wordt foutcode LVBB1027 afgegeven. - als opdracht-type een van ("validatieOpdracht", "publicatieOpdracht") is en het type aanlevering is AanleveringKennisgeving of als opdracht-type een van ("breekPublicatieAfOpdracht", "valideerGio", "publiceerGio", "valideerCio", "publiceerCio") is dan MAG er geen manifest-ow in de aanlevering zitten. Zoja, dan wordt foutcode LVBB1028 afgegeven. - als opdracht-type een van ("valideerRegelingVersie","registreerRegelingVersie", "valideerDoorleverenRegelingVersie", "doorleverenRegelingVersie") is en het type aanlevering is any, dan is een manifest-bhkv verplicht OOK als er geen ow data in de aanlevering zit. Zoniet, dan wordt foutcode LVBB1037 afgegeven. - als opdracht-type een van ("validatieOpdracht", "publicatieOpdracht","validatieDirecteMutatieOpdracht","directeMutatieOpdracht, "breekPublicatieAfOpdracht", "valideerGio", "publiceerGio", "valideerCio", "publiceerCio") is dan MAG er geen manifest-bhkv in de aanlevering zitten. Zoja, dan wordt foutcode LVBB1038 afgegeven.</v>
      </c>
      <c r="BK33" s="818" t="str">
        <f>IF($C33="","",IFERROR(VLOOKUP($C33,'[1]CDS-VM-delta'!$L$1:$M$470,1,FALSE),""))</f>
        <v>LVBB1038</v>
      </c>
      <c r="BL33" s="818" t="str">
        <f>IF($BK33="","",IFERROR(VLOOKUP($BK33,'[1]CDS-VM-delta'!$L$1:$M$470,2,FALSE),""))</f>
        <v>Het bestand manifest-bhkv.xml is niet toegestaan, maar is aanwezig in het gecomprimeerde bestand van de aanlevering</v>
      </c>
      <c r="BM33" s="245"/>
      <c r="BN33" s="819" t="str">
        <f t="shared" si="2"/>
        <v>NOK</v>
      </c>
      <c r="BO33" s="294" t="s">
        <v>1858</v>
      </c>
      <c r="BP33" s="223"/>
      <c r="BQ33" s="223"/>
      <c r="BR33" s="223"/>
      <c r="BS33" s="245"/>
      <c r="BT33" s="910"/>
      <c r="BU33" s="593"/>
      <c r="BV33" s="593"/>
      <c r="BW33" s="593"/>
      <c r="BX33" s="593"/>
      <c r="BY33" s="593"/>
      <c r="BZ33" s="593"/>
      <c r="CA33" s="593"/>
      <c r="CB33" s="593"/>
      <c r="CC33" s="593"/>
      <c r="CD33" s="593"/>
      <c r="CE33" s="593"/>
      <c r="CF33" s="593"/>
      <c r="CG33" s="593"/>
      <c r="CH33" s="593"/>
      <c r="CI33" s="593"/>
      <c r="CJ33" s="593"/>
      <c r="CK33" s="593"/>
      <c r="CL33" s="594"/>
      <c r="CM33" s="578"/>
      <c r="CN33" s="578"/>
      <c r="CO33" s="578"/>
    </row>
    <row r="34" spans="1:93" ht="80" x14ac:dyDescent="0.2">
      <c r="A34" s="312" t="s">
        <v>338</v>
      </c>
      <c r="B34" s="309" t="s">
        <v>305</v>
      </c>
      <c r="C34" s="223" t="s">
        <v>339</v>
      </c>
      <c r="D34" s="569" t="s">
        <v>2708</v>
      </c>
      <c r="E34" s="223" t="s">
        <v>0</v>
      </c>
      <c r="F34" s="223" t="s">
        <v>85</v>
      </c>
      <c r="G34" s="223" t="s">
        <v>1</v>
      </c>
      <c r="H34" s="223" t="s">
        <v>4</v>
      </c>
      <c r="I34" s="223" t="s">
        <v>8</v>
      </c>
      <c r="J34" s="223" t="s">
        <v>22</v>
      </c>
      <c r="K34" s="223" t="s">
        <v>135</v>
      </c>
      <c r="L34" s="223" t="str">
        <f>IFERROR(VLOOKUP($C34,'[2]1.3.7 validaties'!$AL$3:$AY$999,14,FALSE),"")</f>
        <v/>
      </c>
      <c r="M34" s="223" t="str">
        <f>IFERROR(VLOOKUP($C34,'[2]1.3.7 validaties'!$AL$3:$AY$999,13,FALSE),"")</f>
        <v/>
      </c>
      <c r="N34" s="223" t="s">
        <v>319</v>
      </c>
      <c r="O34" s="223" t="s">
        <v>319</v>
      </c>
      <c r="P34" s="223" t="s">
        <v>319</v>
      </c>
      <c r="Q34" s="223" t="s">
        <v>319</v>
      </c>
      <c r="R34" s="223" t="s">
        <v>319</v>
      </c>
      <c r="S34" s="223" t="s">
        <v>319</v>
      </c>
      <c r="T34" s="223" t="s">
        <v>319</v>
      </c>
      <c r="U34" s="223" t="s">
        <v>319</v>
      </c>
      <c r="V34" s="223" t="s">
        <v>13</v>
      </c>
      <c r="W34" s="223" t="s">
        <v>13</v>
      </c>
      <c r="X34" s="223" t="s">
        <v>13</v>
      </c>
      <c r="Y34" s="223" t="s">
        <v>13</v>
      </c>
      <c r="Z34" s="223" t="s">
        <v>2831</v>
      </c>
      <c r="AA34" s="223" t="s">
        <v>2831</v>
      </c>
      <c r="AB34" s="223" t="s">
        <v>2831</v>
      </c>
      <c r="AC34" s="223" t="s">
        <v>2831</v>
      </c>
      <c r="AD34" s="244" t="s">
        <v>253</v>
      </c>
      <c r="AE34" s="245" t="s">
        <v>254</v>
      </c>
      <c r="AF34" s="246" t="s">
        <v>253</v>
      </c>
      <c r="AG34" s="244" t="s">
        <v>254</v>
      </c>
      <c r="AH34" s="247" t="s">
        <v>255</v>
      </c>
      <c r="AI34" s="223"/>
      <c r="AJ34" s="223" t="s">
        <v>45</v>
      </c>
      <c r="AK34" s="311" t="s">
        <v>45</v>
      </c>
      <c r="AL34" s="313" t="s">
        <v>45</v>
      </c>
      <c r="AM34" s="294" t="s">
        <v>339</v>
      </c>
      <c r="AN34" s="223" t="s">
        <v>254</v>
      </c>
      <c r="AO34" s="223"/>
      <c r="AP34" s="223"/>
      <c r="AQ34" s="223"/>
      <c r="AR34" s="223"/>
      <c r="AS34" s="223"/>
      <c r="AT34" s="310"/>
      <c r="AU34" s="286"/>
      <c r="AV34" s="314" t="s">
        <v>320</v>
      </c>
      <c r="AW34" s="245" t="s">
        <v>2915</v>
      </c>
      <c r="AX34" s="810"/>
      <c r="AY34" s="811" t="str">
        <f t="shared" si="5"/>
        <v/>
      </c>
      <c r="AZ34" s="812" t="str">
        <f t="shared" si="0"/>
        <v/>
      </c>
      <c r="BA34" s="812" t="str">
        <f t="shared" si="1"/>
        <v/>
      </c>
      <c r="BB34" s="812"/>
      <c r="BC34" s="813"/>
      <c r="BD34" s="814" t="str">
        <f t="shared" si="6"/>
        <v/>
      </c>
      <c r="BE34" s="814" t="e">
        <f>IF(BF34="",IF(#REF!="","",IF(#REF!="ongebruikt","Ja","")),"")</f>
        <v>#REF!</v>
      </c>
      <c r="BF34" s="815" t="str">
        <f>IF($J34="LVBB-BHK",$C34,IFERROR(VLOOKUP($C34,'[1]CDS-VM-delta'!$A$2:$E$470,1,FALSE),""))</f>
        <v/>
      </c>
      <c r="BG34" s="816" t="str">
        <f>IF($J34="LVBB-BHK",$AN34,IF($BF34="","",IFERROR(VLOOKUP($BF34,'[1]CDS-VM-delta'!$A$2:$E$470,2,FALSE),"")))</f>
        <v/>
      </c>
      <c r="BH34" s="252" t="str">
        <f>IF($BF34="","",IFERROR(VLOOKUP($C34,'[1]CDS-VM-delta'!$A$2:$E$470,3,FALSE),""))</f>
        <v/>
      </c>
      <c r="BI34" s="817" t="str">
        <f>IF($BF34="","",IFERROR(VLOOKUP($C34,'[1]CDS-VM-delta'!$A$2:$E$470,4,FALSE),""))</f>
        <v/>
      </c>
      <c r="BJ34" s="818" t="str">
        <f>IF($BF34="","",IFERROR(VLOOKUP($C34,'[1]CDS-VM-delta'!$A$2:$E$470,5,FALSE),""))</f>
        <v/>
      </c>
      <c r="BK34" s="818" t="str">
        <f>IF($C34="","",IFERROR(VLOOKUP($C34,'[1]CDS-VM-delta'!$L$1:$M$470,1,FALSE),""))</f>
        <v/>
      </c>
      <c r="BL34" s="818" t="str">
        <f>IF($BK34="","",IFERROR(VLOOKUP($BK34,'[1]CDS-VM-delta'!$L$1:$M$470,2,FALSE),""))</f>
        <v/>
      </c>
      <c r="BM34" s="245"/>
      <c r="BN34" s="819" t="str">
        <f t="shared" si="2"/>
        <v>NOK</v>
      </c>
      <c r="BO34" s="294" t="s">
        <v>1858</v>
      </c>
      <c r="BP34" s="223"/>
      <c r="BQ34" s="223"/>
      <c r="BR34" s="223"/>
      <c r="BS34" s="245"/>
      <c r="BT34" s="910"/>
      <c r="BU34" s="593"/>
      <c r="BV34" s="593"/>
      <c r="BW34" s="593"/>
      <c r="BX34" s="593"/>
      <c r="BY34" s="593"/>
      <c r="BZ34" s="593"/>
      <c r="CA34" s="593"/>
      <c r="CB34" s="593"/>
      <c r="CC34" s="593"/>
      <c r="CD34" s="593"/>
      <c r="CE34" s="593"/>
      <c r="CF34" s="593"/>
      <c r="CG34" s="593"/>
      <c r="CH34" s="593"/>
      <c r="CI34" s="593"/>
      <c r="CJ34" s="593"/>
      <c r="CK34" s="593"/>
      <c r="CL34" s="594"/>
      <c r="CM34" s="578"/>
      <c r="CN34" s="578"/>
      <c r="CO34" s="578"/>
    </row>
    <row r="35" spans="1:93" ht="48" x14ac:dyDescent="0.2">
      <c r="A35" s="333" t="s">
        <v>2398</v>
      </c>
      <c r="B35" s="2">
        <v>1</v>
      </c>
      <c r="C35" s="2" t="s">
        <v>2368</v>
      </c>
      <c r="D35" s="2" t="s">
        <v>2370</v>
      </c>
      <c r="E35" s="2"/>
      <c r="F35" s="2" t="s">
        <v>2140</v>
      </c>
      <c r="G35" s="2" t="s">
        <v>1</v>
      </c>
      <c r="H35" s="2" t="s">
        <v>4</v>
      </c>
      <c r="I35" s="2"/>
      <c r="J35" s="2"/>
      <c r="K35" s="2"/>
      <c r="L35" s="2"/>
      <c r="M35" s="2"/>
      <c r="N35" s="2"/>
      <c r="O35" s="2"/>
      <c r="P35" s="2"/>
      <c r="Q35" s="2"/>
      <c r="R35" s="2"/>
      <c r="S35" s="345" t="s">
        <v>14</v>
      </c>
      <c r="T35" s="345" t="s">
        <v>13</v>
      </c>
      <c r="U35" s="345" t="s">
        <v>13</v>
      </c>
      <c r="V35" s="345" t="s">
        <v>13</v>
      </c>
      <c r="W35" s="345" t="s">
        <v>13</v>
      </c>
      <c r="X35" s="345" t="s">
        <v>13</v>
      </c>
      <c r="Y35" s="345" t="s">
        <v>13</v>
      </c>
      <c r="Z35" s="345" t="s">
        <v>13</v>
      </c>
      <c r="AA35" s="345" t="s">
        <v>13</v>
      </c>
      <c r="AB35" s="345" t="s">
        <v>13</v>
      </c>
      <c r="AC35" s="345" t="s">
        <v>13</v>
      </c>
      <c r="AD35" s="338" t="s">
        <v>253</v>
      </c>
      <c r="AE35" s="31"/>
      <c r="AF35" s="338" t="s">
        <v>253</v>
      </c>
      <c r="AG35" s="337"/>
      <c r="AH35" s="344" t="s">
        <v>255</v>
      </c>
      <c r="AI35" s="2"/>
      <c r="AJ35" s="2"/>
      <c r="AK35" s="86"/>
      <c r="AL35" s="456"/>
      <c r="AM35" s="2" t="s">
        <v>2368</v>
      </c>
      <c r="AN35" s="2" t="s">
        <v>2402</v>
      </c>
      <c r="AO35" s="2" t="s">
        <v>2400</v>
      </c>
      <c r="AP35" s="2" t="s">
        <v>2401</v>
      </c>
      <c r="AQ35" s="2"/>
      <c r="AR35" s="2"/>
      <c r="AS35" s="2"/>
      <c r="AT35" s="455"/>
      <c r="AU35" s="457"/>
      <c r="AV35" s="345"/>
      <c r="AW35" s="31" t="s">
        <v>2397</v>
      </c>
      <c r="AY35" s="110"/>
      <c r="AZ35" s="105"/>
      <c r="BA35" s="105"/>
      <c r="BB35" s="105"/>
      <c r="BC35" s="220"/>
      <c r="BD35" s="122"/>
      <c r="BE35" s="602"/>
      <c r="BF35" s="603"/>
      <c r="BG35" s="604"/>
      <c r="BH35" s="605"/>
      <c r="BI35" s="606"/>
      <c r="BJ35" s="607"/>
      <c r="BK35" s="607"/>
      <c r="BL35" s="607"/>
      <c r="BM35" s="31"/>
      <c r="BN35" s="53"/>
      <c r="BO35" s="334"/>
      <c r="BP35" s="2"/>
      <c r="BQ35" s="2"/>
      <c r="BR35" s="2"/>
      <c r="BS35" s="31"/>
      <c r="CL35" s="109"/>
      <c r="CM35" s="101"/>
      <c r="CN35" s="101"/>
      <c r="CO35" s="101"/>
    </row>
    <row r="36" spans="1:93" ht="80" x14ac:dyDescent="0.2">
      <c r="A36" s="333" t="s">
        <v>2719</v>
      </c>
      <c r="B36" s="2">
        <v>1</v>
      </c>
      <c r="C36" s="2" t="s">
        <v>2369</v>
      </c>
      <c r="D36" s="8" t="s">
        <v>2547</v>
      </c>
      <c r="E36" s="2"/>
      <c r="F36" s="2" t="s">
        <v>2140</v>
      </c>
      <c r="G36" s="2" t="s">
        <v>1</v>
      </c>
      <c r="H36" s="2" t="s">
        <v>4</v>
      </c>
      <c r="I36" s="2"/>
      <c r="J36" s="2"/>
      <c r="K36" s="2"/>
      <c r="L36" s="2"/>
      <c r="M36" s="2"/>
      <c r="N36" s="2"/>
      <c r="O36" s="2"/>
      <c r="P36" s="2"/>
      <c r="Q36" s="2"/>
      <c r="R36" s="2"/>
      <c r="S36" s="345" t="s">
        <v>14</v>
      </c>
      <c r="T36" s="345" t="s">
        <v>13</v>
      </c>
      <c r="U36" s="345" t="s">
        <v>13</v>
      </c>
      <c r="V36" s="345" t="s">
        <v>2536</v>
      </c>
      <c r="W36" s="345" t="s">
        <v>13</v>
      </c>
      <c r="X36" s="345" t="s">
        <v>13</v>
      </c>
      <c r="Y36" s="345" t="s">
        <v>13</v>
      </c>
      <c r="Z36" s="345" t="s">
        <v>13</v>
      </c>
      <c r="AA36" s="345" t="s">
        <v>13</v>
      </c>
      <c r="AB36" s="345" t="s">
        <v>13</v>
      </c>
      <c r="AC36" s="345" t="s">
        <v>13</v>
      </c>
      <c r="AD36" s="338" t="s">
        <v>253</v>
      </c>
      <c r="AE36" s="31"/>
      <c r="AF36" s="338" t="s">
        <v>253</v>
      </c>
      <c r="AG36" s="337"/>
      <c r="AH36" s="344" t="s">
        <v>255</v>
      </c>
      <c r="AI36" s="2"/>
      <c r="AJ36" s="2"/>
      <c r="AK36" s="86"/>
      <c r="AL36" s="456"/>
      <c r="AM36" s="2" t="s">
        <v>2369</v>
      </c>
      <c r="AN36" s="8" t="s">
        <v>2548</v>
      </c>
      <c r="AO36" s="2" t="s">
        <v>2399</v>
      </c>
      <c r="AP36" s="2" t="s">
        <v>2400</v>
      </c>
      <c r="AQ36" s="2" t="s">
        <v>2401</v>
      </c>
      <c r="AR36" s="8" t="s">
        <v>2401</v>
      </c>
      <c r="AS36" s="2"/>
      <c r="AT36" s="455"/>
      <c r="AU36" s="457"/>
      <c r="AV36" s="345"/>
      <c r="AW36" s="31" t="s">
        <v>2397</v>
      </c>
      <c r="AY36" s="110"/>
      <c r="AZ36" s="105"/>
      <c r="BA36" s="105"/>
      <c r="BB36" s="105"/>
      <c r="BC36" s="220"/>
      <c r="BD36" s="122"/>
      <c r="BE36" s="602"/>
      <c r="BF36" s="603"/>
      <c r="BG36" s="604"/>
      <c r="BH36" s="605"/>
      <c r="BI36" s="606"/>
      <c r="BJ36" s="607"/>
      <c r="BK36" s="607"/>
      <c r="BL36" s="607"/>
      <c r="BM36" s="31"/>
      <c r="BN36" s="53"/>
      <c r="BO36" s="334"/>
      <c r="BP36" s="2"/>
      <c r="BQ36" s="2"/>
      <c r="BR36" s="2"/>
      <c r="BS36" s="31"/>
      <c r="CL36" s="109"/>
      <c r="CM36" s="101"/>
      <c r="CN36" s="101"/>
      <c r="CO36" s="101"/>
    </row>
    <row r="37" spans="1:93" ht="96" x14ac:dyDescent="0.2">
      <c r="A37" s="333" t="s">
        <v>2725</v>
      </c>
      <c r="B37" s="2">
        <v>1</v>
      </c>
      <c r="C37" s="2" t="s">
        <v>2679</v>
      </c>
      <c r="D37" s="8" t="s">
        <v>2680</v>
      </c>
      <c r="E37" s="2"/>
      <c r="F37" s="2" t="s">
        <v>2140</v>
      </c>
      <c r="G37" s="2" t="s">
        <v>1</v>
      </c>
      <c r="H37" s="2" t="s">
        <v>4</v>
      </c>
      <c r="I37" s="2"/>
      <c r="J37" s="2"/>
      <c r="K37" s="2"/>
      <c r="L37" s="2"/>
      <c r="M37" s="2"/>
      <c r="N37" s="2"/>
      <c r="O37" s="2"/>
      <c r="P37" s="2"/>
      <c r="Q37" s="2"/>
      <c r="R37" s="2"/>
      <c r="S37" s="345"/>
      <c r="T37" s="345"/>
      <c r="U37" s="345"/>
      <c r="V37" s="345" t="s">
        <v>14</v>
      </c>
      <c r="W37" s="345" t="s">
        <v>13</v>
      </c>
      <c r="X37" s="345" t="s">
        <v>13</v>
      </c>
      <c r="Y37" s="345" t="s">
        <v>13</v>
      </c>
      <c r="Z37" s="345" t="s">
        <v>13</v>
      </c>
      <c r="AA37" s="345" t="s">
        <v>13</v>
      </c>
      <c r="AB37" s="345" t="s">
        <v>13</v>
      </c>
      <c r="AC37" s="345" t="s">
        <v>13</v>
      </c>
      <c r="AD37" s="338" t="s">
        <v>253</v>
      </c>
      <c r="AE37" s="31"/>
      <c r="AF37" s="338" t="s">
        <v>253</v>
      </c>
      <c r="AG37" s="337"/>
      <c r="AH37" s="344" t="s">
        <v>255</v>
      </c>
      <c r="AI37" s="2"/>
      <c r="AJ37" s="2"/>
      <c r="AK37" s="86"/>
      <c r="AL37" s="456"/>
      <c r="AM37" s="345" t="s">
        <v>2679</v>
      </c>
      <c r="AN37" s="8" t="s">
        <v>2716</v>
      </c>
      <c r="AO37" s="2" t="s">
        <v>2399</v>
      </c>
      <c r="AP37" s="2" t="s">
        <v>2400</v>
      </c>
      <c r="AQ37" s="2"/>
      <c r="AS37" s="2"/>
      <c r="AT37" s="455"/>
      <c r="AU37" s="457"/>
      <c r="AV37" s="345"/>
      <c r="AW37" s="31" t="s">
        <v>2717</v>
      </c>
      <c r="AY37" s="110"/>
      <c r="AZ37" s="105"/>
      <c r="BA37" s="105"/>
      <c r="BB37" s="105"/>
      <c r="BC37" s="220"/>
      <c r="BD37" s="122"/>
      <c r="BE37" s="602"/>
      <c r="BF37" s="603"/>
      <c r="BG37" s="604"/>
      <c r="BH37" s="605"/>
      <c r="BI37" s="606"/>
      <c r="BJ37" s="607"/>
      <c r="BK37" s="607"/>
      <c r="BL37" s="607"/>
      <c r="BM37" s="31"/>
      <c r="BN37" s="53"/>
      <c r="BO37" s="334"/>
      <c r="BP37" s="2"/>
      <c r="BQ37" s="2"/>
      <c r="BR37" s="2"/>
      <c r="BS37" s="31"/>
      <c r="CL37" s="109"/>
      <c r="CM37" s="101"/>
      <c r="CN37" s="101"/>
      <c r="CO37" s="101"/>
    </row>
    <row r="38" spans="1:93" s="111" customFormat="1" ht="64" x14ac:dyDescent="0.2">
      <c r="A38" s="288" t="s">
        <v>23</v>
      </c>
      <c r="B38" s="219">
        <v>2</v>
      </c>
      <c r="C38" s="219" t="s">
        <v>2860</v>
      </c>
      <c r="D38" s="13" t="s">
        <v>2861</v>
      </c>
      <c r="E38" s="219" t="s">
        <v>0</v>
      </c>
      <c r="F38" s="219" t="s">
        <v>2002</v>
      </c>
      <c r="G38" s="219" t="s">
        <v>1</v>
      </c>
      <c r="H38" s="219" t="s">
        <v>4</v>
      </c>
      <c r="I38" s="219"/>
      <c r="J38" s="219"/>
      <c r="K38" s="219"/>
      <c r="L38" s="219"/>
      <c r="M38" s="219"/>
      <c r="N38" s="219"/>
      <c r="O38" s="219"/>
      <c r="P38" s="219"/>
      <c r="Q38" s="219"/>
      <c r="R38" s="219"/>
      <c r="S38" s="290"/>
      <c r="T38" s="290"/>
      <c r="U38" s="290"/>
      <c r="V38" s="290"/>
      <c r="W38" s="290"/>
      <c r="X38" s="290"/>
      <c r="Y38" s="290" t="s">
        <v>14</v>
      </c>
      <c r="Z38" s="290" t="s">
        <v>14</v>
      </c>
      <c r="AA38" s="290" t="s">
        <v>14</v>
      </c>
      <c r="AB38" s="290" t="s">
        <v>14</v>
      </c>
      <c r="AC38" s="290" t="s">
        <v>17</v>
      </c>
      <c r="AD38" s="611" t="s">
        <v>253</v>
      </c>
      <c r="AE38" s="226"/>
      <c r="AF38" s="611" t="s">
        <v>253</v>
      </c>
      <c r="AG38" s="225"/>
      <c r="AH38" s="227" t="s">
        <v>255</v>
      </c>
      <c r="AI38" s="219"/>
      <c r="AJ38" s="219"/>
      <c r="AK38" s="85"/>
      <c r="AL38" s="612"/>
      <c r="AM38" s="290" t="s">
        <v>2860</v>
      </c>
      <c r="AN38" s="13" t="s">
        <v>2862</v>
      </c>
      <c r="AO38" s="219" t="s">
        <v>2399</v>
      </c>
      <c r="AP38" s="219"/>
      <c r="AQ38" s="219"/>
      <c r="AR38" s="13"/>
      <c r="AS38" s="219"/>
      <c r="AT38" s="289"/>
      <c r="AU38" s="287"/>
      <c r="AV38" s="290"/>
      <c r="AW38" s="226"/>
      <c r="AX38" s="42"/>
      <c r="AY38" s="613"/>
      <c r="AZ38" s="614"/>
      <c r="BA38" s="614"/>
      <c r="BB38" s="614"/>
      <c r="BC38" s="615"/>
      <c r="BD38" s="616"/>
      <c r="BE38" s="617"/>
      <c r="BF38" s="618"/>
      <c r="BG38" s="619"/>
      <c r="BH38" s="620"/>
      <c r="BI38" s="621"/>
      <c r="BJ38" s="622"/>
      <c r="BK38" s="622"/>
      <c r="BL38" s="622"/>
      <c r="BM38" s="226"/>
      <c r="BN38" s="623"/>
      <c r="BO38" s="49"/>
      <c r="BP38" s="219"/>
      <c r="BQ38" s="219"/>
      <c r="BR38" s="219"/>
      <c r="BS38" s="226"/>
      <c r="BT38" s="42"/>
      <c r="CL38" s="112"/>
      <c r="CM38" s="99"/>
      <c r="CN38" s="99"/>
      <c r="CO38" s="99"/>
    </row>
    <row r="39" spans="1:93" s="111" customFormat="1" ht="48" x14ac:dyDescent="0.2">
      <c r="A39" s="288" t="s">
        <v>23</v>
      </c>
      <c r="B39" s="219">
        <v>2</v>
      </c>
      <c r="C39" s="219" t="s">
        <v>2863</v>
      </c>
      <c r="D39" s="13" t="s">
        <v>2865</v>
      </c>
      <c r="E39" s="219" t="s">
        <v>0</v>
      </c>
      <c r="F39" s="219" t="s">
        <v>2002</v>
      </c>
      <c r="G39" s="219" t="s">
        <v>1</v>
      </c>
      <c r="H39" s="219" t="s">
        <v>4</v>
      </c>
      <c r="I39" s="219"/>
      <c r="J39" s="219"/>
      <c r="K39" s="219"/>
      <c r="L39" s="219"/>
      <c r="M39" s="219"/>
      <c r="N39" s="219"/>
      <c r="O39" s="219"/>
      <c r="P39" s="219"/>
      <c r="Q39" s="219"/>
      <c r="R39" s="219"/>
      <c r="S39" s="290"/>
      <c r="T39" s="290"/>
      <c r="U39" s="290"/>
      <c r="V39" s="290"/>
      <c r="W39" s="290"/>
      <c r="X39" s="290"/>
      <c r="Y39" s="290" t="s">
        <v>14</v>
      </c>
      <c r="Z39" s="290" t="s">
        <v>14</v>
      </c>
      <c r="AA39" s="290" t="s">
        <v>14</v>
      </c>
      <c r="AB39" s="290" t="s">
        <v>14</v>
      </c>
      <c r="AC39" s="290" t="s">
        <v>17</v>
      </c>
      <c r="AD39" s="611" t="s">
        <v>253</v>
      </c>
      <c r="AE39" s="226"/>
      <c r="AF39" s="611" t="s">
        <v>253</v>
      </c>
      <c r="AG39" s="225"/>
      <c r="AH39" s="227" t="s">
        <v>255</v>
      </c>
      <c r="AI39" s="219"/>
      <c r="AJ39" s="219"/>
      <c r="AK39" s="85"/>
      <c r="AL39" s="612"/>
      <c r="AM39" s="290" t="s">
        <v>2863</v>
      </c>
      <c r="AN39" s="13" t="s">
        <v>2866</v>
      </c>
      <c r="AO39" s="219" t="s">
        <v>2399</v>
      </c>
      <c r="AP39" s="219"/>
      <c r="AQ39" s="219"/>
      <c r="AR39" s="13"/>
      <c r="AS39" s="219"/>
      <c r="AT39" s="289"/>
      <c r="AU39" s="287"/>
      <c r="AV39" s="290"/>
      <c r="AW39" s="226" t="s">
        <v>2864</v>
      </c>
      <c r="AX39" s="42"/>
      <c r="AY39" s="613"/>
      <c r="AZ39" s="614"/>
      <c r="BA39" s="614"/>
      <c r="BB39" s="614"/>
      <c r="BC39" s="615"/>
      <c r="BD39" s="616"/>
      <c r="BE39" s="617"/>
      <c r="BF39" s="618"/>
      <c r="BG39" s="619"/>
      <c r="BH39" s="620"/>
      <c r="BI39" s="621"/>
      <c r="BJ39" s="622"/>
      <c r="BK39" s="622"/>
      <c r="BL39" s="622"/>
      <c r="BM39" s="226"/>
      <c r="BN39" s="623"/>
      <c r="BO39" s="49"/>
      <c r="BP39" s="219"/>
      <c r="BQ39" s="219"/>
      <c r="BR39" s="219"/>
      <c r="BS39" s="226"/>
      <c r="BT39" s="42"/>
      <c r="CL39" s="112"/>
      <c r="CM39" s="99"/>
      <c r="CN39" s="99"/>
      <c r="CO39" s="99"/>
    </row>
    <row r="40" spans="1:93" s="5" customFormat="1" ht="64" x14ac:dyDescent="0.2">
      <c r="A40" s="333" t="s">
        <v>2535</v>
      </c>
      <c r="B40" s="332">
        <v>2</v>
      </c>
      <c r="C40" s="2" t="s">
        <v>2153</v>
      </c>
      <c r="D40" s="2" t="s">
        <v>2382</v>
      </c>
      <c r="E40" s="2" t="s">
        <v>0</v>
      </c>
      <c r="F40" s="2" t="s">
        <v>85</v>
      </c>
      <c r="G40" s="106" t="s">
        <v>1</v>
      </c>
      <c r="H40" s="2" t="s">
        <v>4</v>
      </c>
      <c r="I40" s="2" t="s">
        <v>8</v>
      </c>
      <c r="J40" s="2" t="s">
        <v>22</v>
      </c>
      <c r="K40" s="2" t="s">
        <v>135</v>
      </c>
      <c r="L40" s="106"/>
      <c r="M40" s="106"/>
      <c r="N40" s="106" t="s">
        <v>14</v>
      </c>
      <c r="O40" s="106" t="s">
        <v>14</v>
      </c>
      <c r="P40" s="106" t="s">
        <v>13</v>
      </c>
      <c r="Q40" s="106" t="s">
        <v>13</v>
      </c>
      <c r="R40" s="106" t="s">
        <v>13</v>
      </c>
      <c r="S40" s="345" t="s">
        <v>13</v>
      </c>
      <c r="T40" s="345" t="s">
        <v>13</v>
      </c>
      <c r="U40" s="345" t="s">
        <v>13</v>
      </c>
      <c r="V40" s="345" t="s">
        <v>2541</v>
      </c>
      <c r="W40" s="345" t="s">
        <v>2541</v>
      </c>
      <c r="X40" s="345" t="s">
        <v>2541</v>
      </c>
      <c r="Y40" s="345" t="s">
        <v>2541</v>
      </c>
      <c r="Z40" s="345" t="s">
        <v>2541</v>
      </c>
      <c r="AA40" s="345" t="s">
        <v>2541</v>
      </c>
      <c r="AB40" s="345" t="s">
        <v>2541</v>
      </c>
      <c r="AC40" s="345" t="s">
        <v>2541</v>
      </c>
      <c r="AD40" s="337" t="s">
        <v>253</v>
      </c>
      <c r="AE40" s="31" t="s">
        <v>254</v>
      </c>
      <c r="AF40" s="338" t="s">
        <v>253</v>
      </c>
      <c r="AG40" s="337" t="s">
        <v>254</v>
      </c>
      <c r="AH40" s="344" t="s">
        <v>255</v>
      </c>
      <c r="AI40" s="2"/>
      <c r="AJ40" s="2" t="s">
        <v>13</v>
      </c>
      <c r="AK40" s="86" t="s">
        <v>45</v>
      </c>
      <c r="AL40" s="31" t="s">
        <v>13</v>
      </c>
      <c r="AM40" s="334" t="s">
        <v>2153</v>
      </c>
      <c r="AN40" s="465" t="s">
        <v>2155</v>
      </c>
      <c r="AO40" s="106" t="s">
        <v>2154</v>
      </c>
      <c r="AP40" s="106"/>
      <c r="AQ40" s="106"/>
      <c r="AR40" s="106"/>
      <c r="AS40" s="106"/>
      <c r="AT40" s="596"/>
      <c r="AU40" s="457"/>
      <c r="AV40" s="340" t="s">
        <v>2360</v>
      </c>
      <c r="AW40" s="31" t="s">
        <v>2540</v>
      </c>
      <c r="AY40" s="110" t="str">
        <f t="shared" si="5"/>
        <v/>
      </c>
      <c r="AZ40" s="105" t="str">
        <f t="shared" ref="AZ40:AZ56" si="9">IF($BG40="","",IF($BG40=$AN40,"",IF($BC40="","***","")))</f>
        <v/>
      </c>
      <c r="BA40" s="105" t="str">
        <f t="shared" ref="BA40:BA56" si="10">IF($BL40="","",IF($BL40=$AN40,"",IF($BC40="","***","")))</f>
        <v/>
      </c>
      <c r="BB40" s="105"/>
      <c r="BC40" s="220"/>
      <c r="BD40" s="520" t="str">
        <f t="shared" si="6"/>
        <v/>
      </c>
      <c r="BE40" s="338" t="e">
        <f>IF(BF40="",IF(#REF!="","",IF(#REF!="ongebruikt","Ja","")),"")</f>
        <v>#REF!</v>
      </c>
      <c r="BF40" s="597" t="str">
        <f>IF($J40="LVBB-BHK",$C40,IFERROR(VLOOKUP($C40,'[1]CDS-VM-delta'!$A$2:$E$470,1,FALSE),""))</f>
        <v/>
      </c>
      <c r="BG40" s="598" t="s">
        <v>2155</v>
      </c>
      <c r="BH40" s="461" t="str">
        <f>IF($BF40="","",IFERROR(VLOOKUP($C40,'[1]CDS-VM-delta'!$A$2:$E$470,3,FALSE),""))</f>
        <v/>
      </c>
      <c r="BI40" s="599" t="str">
        <f>IF($BF40="","",IFERROR(VLOOKUP($C40,'[1]CDS-VM-delta'!$A$2:$E$470,4,FALSE),""))</f>
        <v/>
      </c>
      <c r="BJ40" s="600" t="str">
        <f>IF($BF40="","",IFERROR(VLOOKUP($C40,'[1]CDS-VM-delta'!$A$2:$E$470,5,FALSE),""))</f>
        <v/>
      </c>
      <c r="BK40" s="600" t="str">
        <f>IF($C40="","",IFERROR(VLOOKUP($C40,'[1]CDS-VM-delta'!$L$1:$M$470,1,FALSE),""))</f>
        <v/>
      </c>
      <c r="BL40" s="600" t="str">
        <f>IF($BK40="","",IFERROR(VLOOKUP($BK40,'[1]CDS-VM-delta'!$L$1:$M$470,2,FALSE),""))</f>
        <v/>
      </c>
      <c r="BM40" s="526"/>
      <c r="BN40" s="601"/>
      <c r="BO40" s="337"/>
      <c r="BP40" s="106"/>
      <c r="BQ40" s="106"/>
      <c r="BR40" s="106"/>
      <c r="BS40" s="526"/>
      <c r="CK40" s="7"/>
      <c r="CL40" s="109"/>
      <c r="CM40" s="101"/>
      <c r="CN40" s="101"/>
      <c r="CO40" s="101"/>
    </row>
    <row r="41" spans="1:93" ht="128" x14ac:dyDescent="0.2">
      <c r="A41" s="333" t="s">
        <v>2200</v>
      </c>
      <c r="B41" s="332">
        <v>2</v>
      </c>
      <c r="C41" s="2" t="s">
        <v>340</v>
      </c>
      <c r="D41" s="2" t="s">
        <v>2493</v>
      </c>
      <c r="E41" s="142" t="s">
        <v>0</v>
      </c>
      <c r="F41" s="142" t="str">
        <f>F$66</f>
        <v>LVBB 1.0.4</v>
      </c>
      <c r="G41" s="2" t="s">
        <v>1</v>
      </c>
      <c r="H41" s="2" t="s">
        <v>4</v>
      </c>
      <c r="I41" s="142" t="s">
        <v>8</v>
      </c>
      <c r="J41" s="142" t="s">
        <v>22</v>
      </c>
      <c r="K41" s="142" t="s">
        <v>127</v>
      </c>
      <c r="L41" s="142" t="str">
        <f>IFERROR(VLOOKUP($C41,'[2]1.3.7 validaties'!$AL$3:$AY$999,14,FALSE),"")</f>
        <v>2. ja, voor technici</v>
      </c>
      <c r="M41" s="142" t="str">
        <f>IFERROR(VLOOKUP($C41,'[2]1.3.7 validaties'!$AL$3:$AY$999,13,FALSE),"")</f>
        <v>niet nodig</v>
      </c>
      <c r="N41" s="142" t="s">
        <v>13</v>
      </c>
      <c r="O41" s="142" t="s">
        <v>13</v>
      </c>
      <c r="P41" s="142" t="s">
        <v>13</v>
      </c>
      <c r="Q41" s="142" t="s">
        <v>13</v>
      </c>
      <c r="R41" s="142" t="s">
        <v>13</v>
      </c>
      <c r="S41" s="275" t="s">
        <v>13</v>
      </c>
      <c r="T41" s="275" t="s">
        <v>13</v>
      </c>
      <c r="U41" s="345" t="s">
        <v>13</v>
      </c>
      <c r="V41" s="345" t="s">
        <v>13</v>
      </c>
      <c r="W41" s="345" t="s">
        <v>13</v>
      </c>
      <c r="X41" s="345" t="s">
        <v>13</v>
      </c>
      <c r="Y41" s="345" t="s">
        <v>13</v>
      </c>
      <c r="Z41" s="345" t="s">
        <v>13</v>
      </c>
      <c r="AA41" s="345" t="s">
        <v>13</v>
      </c>
      <c r="AB41" s="345" t="s">
        <v>13</v>
      </c>
      <c r="AC41" s="345" t="s">
        <v>13</v>
      </c>
      <c r="AD41" s="161" t="s">
        <v>255</v>
      </c>
      <c r="AE41" s="83" t="s">
        <v>341</v>
      </c>
      <c r="AF41" s="162" t="s">
        <v>253</v>
      </c>
      <c r="AG41" s="161" t="s">
        <v>254</v>
      </c>
      <c r="AH41" s="163" t="s">
        <v>253</v>
      </c>
      <c r="AI41" s="142"/>
      <c r="AJ41" s="142" t="str">
        <f t="shared" ref="AJ41:AJ52" si="11">AJ$66</f>
        <v>Ja</v>
      </c>
      <c r="AK41" s="61" t="s">
        <v>13</v>
      </c>
      <c r="AL41" s="165" t="s">
        <v>45</v>
      </c>
      <c r="AM41" s="334" t="s">
        <v>340</v>
      </c>
      <c r="AN41" s="101" t="s">
        <v>1914</v>
      </c>
      <c r="AO41" s="2" t="s">
        <v>1902</v>
      </c>
      <c r="AP41" s="2"/>
      <c r="AQ41" s="2"/>
      <c r="AR41" s="2"/>
      <c r="AS41" s="2"/>
      <c r="AT41" s="455"/>
      <c r="AU41" s="457"/>
      <c r="AV41" s="345" t="s">
        <v>342</v>
      </c>
      <c r="AW41" s="31" t="s">
        <v>2917</v>
      </c>
      <c r="AY41" s="110" t="str">
        <f t="shared" si="5"/>
        <v/>
      </c>
      <c r="AZ41" s="105" t="str">
        <f t="shared" si="9"/>
        <v/>
      </c>
      <c r="BA41" s="105" t="str">
        <f t="shared" si="10"/>
        <v/>
      </c>
      <c r="BB41" s="105"/>
      <c r="BC41" s="220"/>
      <c r="BD41" s="122" t="str">
        <f t="shared" si="6"/>
        <v>ongewijzigd</v>
      </c>
      <c r="BE41" s="122" t="str">
        <f>IF(BF41="",IF(#REF!="","",IF(#REF!="ongebruikt","Ja","")),"")</f>
        <v/>
      </c>
      <c r="BF41" s="467" t="str">
        <f>IF($J41="LVBB-BHK",$C41,IFERROR(VLOOKUP($C41,'[1]CDS-VM-delta'!$A$2:$E$470,1,FALSE),""))</f>
        <v>LVBB1501</v>
      </c>
      <c r="BG41" s="127" t="str">
        <f>IF($J41="LVBB-BHK",$AN41,IF($BF41="","",IFERROR(VLOOKUP($BF41,'[1]CDS-VM-delta'!$A$2:$E$470,2,FALSE),"")))</f>
        <v>[Opdracht- Controleer Inhoud Datum Bekendmaking] Datum bekendmaking %1 heeft niet het formaat JJJJ-MM-DD
OF:
[Opdracht- Controleer Inhoud Datum Bekendmaking] Datum bekendmaking %1 is geen juiste datum
OF:
[Opdracht- Controleer Inhoud Datum Bekendmaking] Datum bekendmaking %1 moet in de toekomst liggen</v>
      </c>
      <c r="BH41" s="148" t="str">
        <f>IF($BF41="","",IFERROR(VLOOKUP($C41,'[1]CDS-VM-delta'!$A$2:$E$470,3,FALSE),""))</f>
        <v>VP-Opdracht-algemeen.sch</v>
      </c>
      <c r="BI41" s="303" t="str">
        <f>IF($BF41="","",IFERROR(VLOOKUP($C41,'[1]CDS-VM-delta'!$A$2:$E$470,4,FALSE),""))</f>
        <v>Controleer Inhoud Datum Bekendmaking</v>
      </c>
      <c r="BJ41" s="304" t="str">
        <f>IF($BF41="","",IFERROR(VLOOKUP($C41,'[1]CDS-VM-delta'!$A$2:$E$470,5,FALSE),""))</f>
        <v/>
      </c>
      <c r="BK41" s="128" t="str">
        <f>IF($C41="","",IFERROR(VLOOKUP($C41,'[1]CDS-VM-delta'!$L$1:$M$470,1,FALSE),""))</f>
        <v>LVBB1501</v>
      </c>
      <c r="BL41" s="128" t="str">
        <f>IF($BK41="","",IFERROR(VLOOKUP($BK41,'[1]CDS-VM-delta'!$L$1:$M$470,2,FALSE),""))</f>
        <v>[Opdracht- Controleer Inhoud Datum Bekendmaking] Datum bekendmaking %1 heeft niet het formaat JJJJ-MM-DD
OF:
[Opdracht- Controleer Inhoud Datum Bekendmaking] Datum bekendmaking %1 is geen juiste datum
OF:
[Opdracht- Controleer Inhoud Datum Bekendmaking] Datum bekendmaking %1 moet in de toekomst liggen</v>
      </c>
      <c r="BM41" s="31"/>
      <c r="BN41" s="53" t="str">
        <f t="shared" ref="BN41:BN56" si="12">IF(C41=BO41,"","NOK")</f>
        <v/>
      </c>
      <c r="BO41" s="334" t="s">
        <v>340</v>
      </c>
      <c r="BP41" s="2"/>
      <c r="BQ41" s="2"/>
      <c r="BR41" s="2"/>
      <c r="BS41" s="31">
        <v>28</v>
      </c>
      <c r="BT41" s="6"/>
      <c r="CL41" s="109"/>
      <c r="CM41" s="101"/>
      <c r="CN41" s="101"/>
      <c r="CO41" s="101"/>
    </row>
    <row r="42" spans="1:93" ht="80" x14ac:dyDescent="0.2">
      <c r="A42" s="159" t="s">
        <v>2343</v>
      </c>
      <c r="B42" s="160">
        <v>2</v>
      </c>
      <c r="C42" s="142" t="s">
        <v>343</v>
      </c>
      <c r="D42" s="142" t="s">
        <v>344</v>
      </c>
      <c r="E42" s="142" t="s">
        <v>0</v>
      </c>
      <c r="F42" s="142" t="str">
        <f>F$66</f>
        <v>LVBB 1.0.4</v>
      </c>
      <c r="G42" s="142" t="s">
        <v>1</v>
      </c>
      <c r="H42" s="142" t="s">
        <v>4</v>
      </c>
      <c r="I42" s="142" t="s">
        <v>8</v>
      </c>
      <c r="J42" s="142" t="s">
        <v>22</v>
      </c>
      <c r="K42" s="142" t="s">
        <v>127</v>
      </c>
      <c r="L42" s="142" t="str">
        <f>IFERROR(VLOOKUP($C42,'[2]1.3.7 validaties'!$AL$3:$AY$999,14,FALSE),"")</f>
        <v>2. ja, voor technici</v>
      </c>
      <c r="M42" s="142" t="str">
        <f>IFERROR(VLOOKUP($C42,'[2]1.3.7 validaties'!$AL$3:$AY$999,13,FALSE),"")</f>
        <v>niet nodig</v>
      </c>
      <c r="N42" s="142" t="s">
        <v>13</v>
      </c>
      <c r="O42" s="142" t="s">
        <v>13</v>
      </c>
      <c r="P42" s="142" t="s">
        <v>13</v>
      </c>
      <c r="Q42" s="142" t="s">
        <v>13</v>
      </c>
      <c r="R42" s="142" t="s">
        <v>13</v>
      </c>
      <c r="S42" s="275" t="s">
        <v>13</v>
      </c>
      <c r="T42" s="275" t="s">
        <v>13</v>
      </c>
      <c r="U42" s="275" t="s">
        <v>13</v>
      </c>
      <c r="V42" s="275" t="s">
        <v>13</v>
      </c>
      <c r="W42" s="275" t="s">
        <v>13</v>
      </c>
      <c r="X42" s="275" t="s">
        <v>13</v>
      </c>
      <c r="Y42" s="275" t="s">
        <v>13</v>
      </c>
      <c r="Z42" s="275" t="s">
        <v>13</v>
      </c>
      <c r="AA42" s="275" t="s">
        <v>13</v>
      </c>
      <c r="AB42" s="275" t="s">
        <v>13</v>
      </c>
      <c r="AC42" s="275" t="s">
        <v>13</v>
      </c>
      <c r="AD42" s="161" t="s">
        <v>253</v>
      </c>
      <c r="AE42" s="83" t="s">
        <v>254</v>
      </c>
      <c r="AF42" s="162" t="s">
        <v>255</v>
      </c>
      <c r="AG42" s="161" t="s">
        <v>345</v>
      </c>
      <c r="AH42" s="162" t="s">
        <v>253</v>
      </c>
      <c r="AI42" s="142"/>
      <c r="AJ42" s="142" t="str">
        <f t="shared" si="11"/>
        <v>Ja</v>
      </c>
      <c r="AK42" s="171" t="s">
        <v>45</v>
      </c>
      <c r="AL42" s="165" t="s">
        <v>14</v>
      </c>
      <c r="AM42" s="141" t="s">
        <v>343</v>
      </c>
      <c r="AN42" s="98" t="s">
        <v>2287</v>
      </c>
      <c r="AO42" s="142" t="s">
        <v>1087</v>
      </c>
      <c r="AP42" s="142" t="s">
        <v>1859</v>
      </c>
      <c r="AQ42" s="142" t="s">
        <v>1860</v>
      </c>
      <c r="AR42" s="142" t="s">
        <v>1861</v>
      </c>
      <c r="AS42" s="142"/>
      <c r="AT42" s="164"/>
      <c r="AU42" s="253"/>
      <c r="AV42" s="275" t="s">
        <v>346</v>
      </c>
      <c r="AW42" s="195" t="s">
        <v>2916</v>
      </c>
      <c r="AX42" s="57"/>
      <c r="AY42" s="212" t="str">
        <f t="shared" si="5"/>
        <v/>
      </c>
      <c r="AZ42" s="97" t="str">
        <f t="shared" si="9"/>
        <v/>
      </c>
      <c r="BA42" s="97" t="str">
        <f t="shared" si="10"/>
        <v/>
      </c>
      <c r="BB42" s="97"/>
      <c r="BC42" s="213" t="s">
        <v>2259</v>
      </c>
      <c r="BD42" s="138" t="str">
        <f t="shared" si="6"/>
        <v>ongewijzigd</v>
      </c>
      <c r="BE42" s="138" t="str">
        <f>IF(BF42="",IF(#REF!="","",IF(#REF!="ongebruikt","Ja","")),"")</f>
        <v/>
      </c>
      <c r="BF42" s="321" t="str">
        <f>IF($J42="LVBB-BHK",$C42,IFERROR(VLOOKUP($C42,'[1]CDS-VM-delta'!$A$2:$E$470,1,FALSE),""))</f>
        <v>LVBB1502</v>
      </c>
      <c r="BG42" s="148" t="str">
        <f>IF($J42="LVBB-BHK",$AN42,IF($BF42="","",IFERROR(VLOOKUP($BF42,'[1]CDS-VM-delta'!$A$2:$E$470,2,FALSE),"")))</f>
        <v>[AanleveringBesluit - Controleer Inhoud Identificatie] Waarde van type %1 binnen %2 is niet gelijk aan %3
OF:
[Opdracht - Controleer Inhoud Identificatie] Waarde van type %1 binnen %2 is niet gelijk aan %3 of %4</v>
      </c>
      <c r="BH42" s="148" t="str">
        <f>IF($BF42="","",IFERROR(VLOOKUP($C42,'[1]CDS-VM-delta'!$A$2:$E$470,3,FALSE),""))</f>
        <v>VP-AanleveringBesluit.sch
OF:
VP-Opdracht.sch</v>
      </c>
      <c r="BI42" s="303" t="str">
        <f>IF($BF42="","",IFERROR(VLOOKUP($C42,'[1]CDS-VM-delta'!$A$2:$E$470,4,FALSE),""))</f>
        <v>Controles AKN aanvullend bill</v>
      </c>
      <c r="BJ42" s="304" t="str">
        <f>IF($BF42="","",IFERROR(VLOOKUP($C42,'[1]CDS-VM-delta'!$A$2:$E$470,5,FALSE),""))</f>
        <v/>
      </c>
      <c r="BK42" s="304" t="str">
        <f>IF($C42="","",IFERROR(VLOOKUP($C42,'[1]CDS-VM-delta'!$L$1:$M$470,1,FALSE),""))</f>
        <v>LVBB1502</v>
      </c>
      <c r="BL42" s="304" t="str">
        <f>IF($BK42="","",IFERROR(VLOOKUP($BK42,'[1]CDS-VM-delta'!$L$1:$M$470,2,FALSE),""))</f>
        <v>[AanleveringBesluit - Controleer Inhoud Identificatie] Waarde van type %1 binnen %2 is niet gelijk aan %3
OF:
[Opdracht - Controleer Inhoud Identificatie] Waarde van type %1 binnen %2 is niet gelijk aan %3 of %4</v>
      </c>
      <c r="BM42" s="83"/>
      <c r="BN42" s="210" t="str">
        <f t="shared" si="12"/>
        <v/>
      </c>
      <c r="BO42" s="141" t="s">
        <v>343</v>
      </c>
      <c r="BP42" s="142">
        <v>5</v>
      </c>
      <c r="BQ42" s="142"/>
      <c r="BR42" s="142"/>
      <c r="BS42" s="83">
        <v>280</v>
      </c>
      <c r="BT42" s="215"/>
      <c r="CL42" s="109"/>
      <c r="CM42" s="101"/>
      <c r="CN42" s="101"/>
      <c r="CO42" s="101"/>
    </row>
    <row r="43" spans="1:93" ht="48" x14ac:dyDescent="0.2">
      <c r="A43" s="159" t="s">
        <v>347</v>
      </c>
      <c r="B43" s="160">
        <v>2</v>
      </c>
      <c r="C43" s="142" t="s">
        <v>348</v>
      </c>
      <c r="D43" s="142" t="s">
        <v>349</v>
      </c>
      <c r="E43" s="142" t="s">
        <v>0</v>
      </c>
      <c r="F43" s="142" t="str">
        <f>F$66</f>
        <v>LVBB 1.0.4</v>
      </c>
      <c r="G43" s="142" t="s">
        <v>1</v>
      </c>
      <c r="H43" s="142" t="s">
        <v>4</v>
      </c>
      <c r="I43" s="142" t="s">
        <v>8</v>
      </c>
      <c r="J43" s="142" t="s">
        <v>22</v>
      </c>
      <c r="K43" s="142" t="s">
        <v>127</v>
      </c>
      <c r="L43" s="140" t="str">
        <f>IFERROR(VLOOKUP($C43,'[2]1.3.7 validaties'!$AL$3:$AY$999,14,FALSE),"")</f>
        <v>2. ja, voor technici</v>
      </c>
      <c r="M43" s="140" t="str">
        <f>IFERROR(VLOOKUP($C43,'[2]1.3.7 validaties'!$AL$3:$AY$999,13,FALSE),"")</f>
        <v>niet nodig</v>
      </c>
      <c r="N43" s="142" t="s">
        <v>13</v>
      </c>
      <c r="O43" s="142" t="s">
        <v>13</v>
      </c>
      <c r="P43" s="142" t="s">
        <v>13</v>
      </c>
      <c r="Q43" s="142" t="s">
        <v>13</v>
      </c>
      <c r="R43" s="142" t="s">
        <v>13</v>
      </c>
      <c r="S43" s="275" t="s">
        <v>13</v>
      </c>
      <c r="T43" s="275" t="s">
        <v>13</v>
      </c>
      <c r="U43" s="275" t="s">
        <v>13</v>
      </c>
      <c r="V43" s="275" t="s">
        <v>13</v>
      </c>
      <c r="W43" s="275" t="s">
        <v>13</v>
      </c>
      <c r="X43" s="275" t="s">
        <v>13</v>
      </c>
      <c r="Y43" s="275" t="s">
        <v>13</v>
      </c>
      <c r="Z43" s="275" t="s">
        <v>13</v>
      </c>
      <c r="AA43" s="275" t="s">
        <v>13</v>
      </c>
      <c r="AB43" s="275" t="s">
        <v>13</v>
      </c>
      <c r="AC43" s="275" t="s">
        <v>13</v>
      </c>
      <c r="AD43" s="161" t="s">
        <v>253</v>
      </c>
      <c r="AE43" s="83" t="s">
        <v>254</v>
      </c>
      <c r="AF43" s="162" t="s">
        <v>253</v>
      </c>
      <c r="AG43" s="161" t="s">
        <v>254</v>
      </c>
      <c r="AH43" s="163" t="s">
        <v>255</v>
      </c>
      <c r="AI43" s="142"/>
      <c r="AJ43" s="142" t="str">
        <f t="shared" si="11"/>
        <v>Ja</v>
      </c>
      <c r="AK43" s="61" t="s">
        <v>13</v>
      </c>
      <c r="AL43" s="165" t="s">
        <v>45</v>
      </c>
      <c r="AM43" s="141" t="s">
        <v>348</v>
      </c>
      <c r="AN43" s="140" t="s">
        <v>1754</v>
      </c>
      <c r="AO43" s="140"/>
      <c r="AP43" s="140"/>
      <c r="AQ43" s="140"/>
      <c r="AR43" s="140"/>
      <c r="AS43" s="140"/>
      <c r="AT43" s="176"/>
      <c r="AU43" s="253"/>
      <c r="AV43" s="275" t="s">
        <v>342</v>
      </c>
      <c r="AW43" s="83" t="s">
        <v>2047</v>
      </c>
      <c r="AX43" s="57"/>
      <c r="AY43" s="212" t="str">
        <f t="shared" si="5"/>
        <v/>
      </c>
      <c r="AZ43" s="97" t="str">
        <f t="shared" si="9"/>
        <v/>
      </c>
      <c r="BA43" s="97" t="str">
        <f t="shared" si="10"/>
        <v/>
      </c>
      <c r="BB43" s="97"/>
      <c r="BC43" s="213"/>
      <c r="BD43" s="138" t="str">
        <f t="shared" si="6"/>
        <v>ongewijzigd</v>
      </c>
      <c r="BE43" s="138" t="str">
        <f>IF(BF43="",IF(#REF!="","",IF(#REF!="ongebruikt","Ja","")),"")</f>
        <v/>
      </c>
      <c r="BF43" s="321" t="str">
        <f>IF($J43="LVBB-BHK",$C43,IFERROR(VLOOKUP($C43,'[1]CDS-VM-delta'!$A$2:$E$470,1,FALSE),""))</f>
        <v>LVBB1505</v>
      </c>
      <c r="BG43" s="318" t="str">
        <f>IF($J43="LVBB-BHK",$AN43,IF($BF43="","",IFERROR(VLOOKUP($BF43,'[1]CDS-VM-delta'!$A$2:$E$470,2,FALSE),"")))</f>
        <v>[Controleer Aanwezig Datum Bekendmaking bij Aanwezig Publicatie] Geen datum bekendmaking aanwezig terwijl er wel een publicatie aanwezig is</v>
      </c>
      <c r="BH43" s="148" t="str">
        <f>IF($BF43="","",IFERROR(VLOOKUP($C43,'[1]CDS-VM-delta'!$A$2:$E$470,3,FALSE),""))</f>
        <v>VP-Opdracht.sch</v>
      </c>
      <c r="BI43" s="303" t="str">
        <f>IF($BF43="","",IFERROR(VLOOKUP($C43,'[1]CDS-VM-delta'!$A$2:$E$470,4,FALSE),""))</f>
        <v>Controleer Aanwezig Datum Bekendmaking bij Aanwezig Publictaie</v>
      </c>
      <c r="BJ43" s="304" t="str">
        <f>IF($BF43="","",IFERROR(VLOOKUP($C43,'[1]CDS-VM-delta'!$A$2:$E$470,5,FALSE),""))</f>
        <v/>
      </c>
      <c r="BK43" s="304" t="str">
        <f>IF($C43="","",IFERROR(VLOOKUP($C43,'[1]CDS-VM-delta'!$L$1:$M$470,1,FALSE),""))</f>
        <v>LVBB1505</v>
      </c>
      <c r="BL43" s="304" t="str">
        <f>IF($BK43="","",IFERROR(VLOOKUP($BK43,'[1]CDS-VM-delta'!$L$1:$M$470,2,FALSE),""))</f>
        <v>[Controleer Aanwezig Datum Bekendmaking bij Aanwezig Publicatie] Geen datum bekendmaking aanwezig terwijl er wel een publicatie aanwezig is</v>
      </c>
      <c r="BM43" s="83"/>
      <c r="BN43" s="210" t="str">
        <f t="shared" si="12"/>
        <v/>
      </c>
      <c r="BO43" s="141" t="s">
        <v>348</v>
      </c>
      <c r="BP43" s="142">
        <v>5</v>
      </c>
      <c r="BQ43" s="142"/>
      <c r="BR43" s="142"/>
      <c r="BS43" s="83">
        <v>281</v>
      </c>
      <c r="BT43" s="215"/>
      <c r="CL43" s="109"/>
      <c r="CM43" s="101"/>
      <c r="CN43" s="101"/>
      <c r="CO43" s="101"/>
    </row>
    <row r="44" spans="1:93" ht="32" x14ac:dyDescent="0.2">
      <c r="A44" s="159" t="s">
        <v>350</v>
      </c>
      <c r="B44" s="160">
        <v>2</v>
      </c>
      <c r="C44" s="142" t="s">
        <v>351</v>
      </c>
      <c r="D44" s="142" t="s">
        <v>352</v>
      </c>
      <c r="E44" s="142" t="s">
        <v>0</v>
      </c>
      <c r="F44" s="142" t="s">
        <v>190</v>
      </c>
      <c r="G44" s="142" t="s">
        <v>1</v>
      </c>
      <c r="H44" s="142" t="s">
        <v>4</v>
      </c>
      <c r="I44" s="142" t="s">
        <v>8</v>
      </c>
      <c r="J44" s="142" t="s">
        <v>22</v>
      </c>
      <c r="K44" s="142" t="s">
        <v>127</v>
      </c>
      <c r="L44" s="140" t="str">
        <f>IFERROR(VLOOKUP($C44,'[2]1.3.7 validaties'!$AL$3:$AY$999,14,FALSE),"")</f>
        <v>2. ja, voor technici</v>
      </c>
      <c r="M44" s="140" t="str">
        <f>IFERROR(VLOOKUP($C44,'[2]1.3.7 validaties'!$AL$3:$AY$999,13,FALSE),"")</f>
        <v>niet nodig</v>
      </c>
      <c r="N44" s="142" t="s">
        <v>13</v>
      </c>
      <c r="O44" s="142" t="s">
        <v>13</v>
      </c>
      <c r="P44" s="142" t="s">
        <v>13</v>
      </c>
      <c r="Q44" s="142" t="s">
        <v>13</v>
      </c>
      <c r="R44" s="142" t="s">
        <v>13</v>
      </c>
      <c r="S44" s="275" t="s">
        <v>13</v>
      </c>
      <c r="T44" s="275" t="s">
        <v>13</v>
      </c>
      <c r="U44" s="275" t="s">
        <v>13</v>
      </c>
      <c r="V44" s="275" t="s">
        <v>13</v>
      </c>
      <c r="W44" s="275" t="s">
        <v>13</v>
      </c>
      <c r="X44" s="275" t="s">
        <v>13</v>
      </c>
      <c r="Y44" s="275" t="s">
        <v>13</v>
      </c>
      <c r="Z44" s="275" t="s">
        <v>13</v>
      </c>
      <c r="AA44" s="275" t="s">
        <v>13</v>
      </c>
      <c r="AB44" s="275" t="s">
        <v>13</v>
      </c>
      <c r="AC44" s="275" t="s">
        <v>13</v>
      </c>
      <c r="AD44" s="161" t="s">
        <v>253</v>
      </c>
      <c r="AE44" s="83" t="s">
        <v>254</v>
      </c>
      <c r="AF44" s="162" t="s">
        <v>253</v>
      </c>
      <c r="AG44" s="161" t="s">
        <v>254</v>
      </c>
      <c r="AH44" s="163" t="s">
        <v>255</v>
      </c>
      <c r="AI44" s="142"/>
      <c r="AJ44" s="142" t="str">
        <f t="shared" si="11"/>
        <v>Ja</v>
      </c>
      <c r="AK44" s="61" t="s">
        <v>13</v>
      </c>
      <c r="AL44" s="165" t="s">
        <v>45</v>
      </c>
      <c r="AM44" s="141" t="s">
        <v>351</v>
      </c>
      <c r="AN44" s="140" t="s">
        <v>353</v>
      </c>
      <c r="AO44" s="140"/>
      <c r="AP44" s="140"/>
      <c r="AQ44" s="140"/>
      <c r="AR44" s="140"/>
      <c r="AS44" s="140"/>
      <c r="AT44" s="176"/>
      <c r="AU44" s="253"/>
      <c r="AV44" s="275" t="s">
        <v>354</v>
      </c>
      <c r="AW44" s="83"/>
      <c r="AX44" s="57"/>
      <c r="AY44" s="212" t="str">
        <f t="shared" si="5"/>
        <v/>
      </c>
      <c r="AZ44" s="97" t="str">
        <f t="shared" si="9"/>
        <v/>
      </c>
      <c r="BA44" s="97" t="str">
        <f t="shared" si="10"/>
        <v/>
      </c>
      <c r="BB44" s="97"/>
      <c r="BC44" s="213"/>
      <c r="BD44" s="138" t="str">
        <f t="shared" si="6"/>
        <v>ongewijzigd</v>
      </c>
      <c r="BE44" s="138" t="str">
        <f>IF(BF44="",IF(#REF!="","",IF(#REF!="ongebruikt","Ja","")),"")</f>
        <v/>
      </c>
      <c r="BF44" s="321" t="str">
        <f>IF($J44="LVBB-BHK",$C44,IFERROR(VLOOKUP($C44,'[1]CDS-VM-delta'!$A$2:$E$470,1,FALSE),""))</f>
        <v>LVBB1506</v>
      </c>
      <c r="BG44" s="318" t="str">
        <f>IF($J44="LVBB-BHK",$AN44,IF($BF44="","",IFERROR(VLOOKUP($BF44,'[1]CDS-VM-delta'!$A$2:$E$470,2,FALSE),"")))</f>
        <v>Document gespecificeerd in opdracht niet gevonden : %1</v>
      </c>
      <c r="BH44" s="148" t="str">
        <f>IF($BF44="","",IFERROR(VLOOKUP($C44,'[1]CDS-VM-delta'!$A$2:$E$470,3,FALSE),""))</f>
        <v>opdracht.xqy</v>
      </c>
      <c r="BI44" s="303" t="str">
        <f>IF($BF44="","",IFERROR(VLOOKUP($C44,'[1]CDS-VM-delta'!$A$2:$E$470,4,FALSE),""))</f>
        <v>valideer-invoer</v>
      </c>
      <c r="BJ44" s="304" t="str">
        <f>IF($BF44="","",IFERROR(VLOOKUP($C44,'[1]CDS-VM-delta'!$A$2:$E$470,5,FALSE),""))</f>
        <v>Het valideren van mogelijke invoerbestanden</v>
      </c>
      <c r="BK44" s="304" t="str">
        <f>IF($C44="","",IFERROR(VLOOKUP($C44,'[1]CDS-VM-delta'!$L$1:$M$470,1,FALSE),""))</f>
        <v>LVBB1506</v>
      </c>
      <c r="BL44" s="304" t="str">
        <f>IF($BK44="","",IFERROR(VLOOKUP($BK44,'[1]CDS-VM-delta'!$L$1:$M$470,2,FALSE),""))</f>
        <v>Document gespecificeerd in opdracht niet gevonden : %1</v>
      </c>
      <c r="BM44" s="83"/>
      <c r="BN44" s="210" t="str">
        <f t="shared" si="12"/>
        <v/>
      </c>
      <c r="BO44" s="141" t="s">
        <v>351</v>
      </c>
      <c r="BP44" s="142"/>
      <c r="BQ44" s="142"/>
      <c r="BR44" s="142"/>
      <c r="BS44" s="83">
        <v>31</v>
      </c>
      <c r="BT44" s="215"/>
      <c r="CL44" s="109"/>
      <c r="CM44" s="101"/>
      <c r="CN44" s="101"/>
      <c r="CO44" s="101"/>
    </row>
    <row r="45" spans="1:93" ht="80" x14ac:dyDescent="0.2">
      <c r="A45" s="159" t="s">
        <v>347</v>
      </c>
      <c r="B45" s="160">
        <v>2</v>
      </c>
      <c r="C45" s="142" t="s">
        <v>355</v>
      </c>
      <c r="D45" s="142" t="s">
        <v>356</v>
      </c>
      <c r="E45" s="142" t="s">
        <v>0</v>
      </c>
      <c r="F45" s="142" t="str">
        <f t="shared" ref="F45:F50" si="13">F$66</f>
        <v>LVBB 1.0.4</v>
      </c>
      <c r="G45" s="142" t="s">
        <v>1</v>
      </c>
      <c r="H45" s="142" t="s">
        <v>4</v>
      </c>
      <c r="I45" s="142" t="s">
        <v>357</v>
      </c>
      <c r="J45" s="142" t="s">
        <v>22</v>
      </c>
      <c r="K45" s="142" t="s">
        <v>127</v>
      </c>
      <c r="L45" s="140" t="str">
        <f>IFERROR(VLOOKUP($C45,'[2]1.3.7 validaties'!$AL$3:$AY$999,14,FALSE),"")</f>
        <v>2. ja, voor technici</v>
      </c>
      <c r="M45" s="140" t="str">
        <f>IFERROR(VLOOKUP($C45,'[2]1.3.7 validaties'!$AL$3:$AY$999,13,FALSE),"")</f>
        <v>niet nodig</v>
      </c>
      <c r="N45" s="142" t="s">
        <v>13</v>
      </c>
      <c r="O45" s="142" t="s">
        <v>13</v>
      </c>
      <c r="P45" s="142" t="s">
        <v>13</v>
      </c>
      <c r="Q45" s="142" t="s">
        <v>13</v>
      </c>
      <c r="R45" s="142" t="s">
        <v>13</v>
      </c>
      <c r="S45" s="275" t="s">
        <v>13</v>
      </c>
      <c r="T45" s="275" t="s">
        <v>13</v>
      </c>
      <c r="U45" s="275" t="s">
        <v>13</v>
      </c>
      <c r="V45" s="275" t="s">
        <v>13</v>
      </c>
      <c r="W45" s="275" t="s">
        <v>13</v>
      </c>
      <c r="X45" s="275" t="s">
        <v>13</v>
      </c>
      <c r="Y45" s="275" t="s">
        <v>13</v>
      </c>
      <c r="Z45" s="275" t="s">
        <v>13</v>
      </c>
      <c r="AA45" s="275" t="s">
        <v>13</v>
      </c>
      <c r="AB45" s="275" t="s">
        <v>13</v>
      </c>
      <c r="AC45" s="275" t="s">
        <v>13</v>
      </c>
      <c r="AD45" s="161" t="s">
        <v>253</v>
      </c>
      <c r="AE45" s="83" t="s">
        <v>254</v>
      </c>
      <c r="AF45" s="162" t="s">
        <v>253</v>
      </c>
      <c r="AG45" s="161" t="s">
        <v>254</v>
      </c>
      <c r="AH45" s="163" t="s">
        <v>255</v>
      </c>
      <c r="AI45" s="142"/>
      <c r="AJ45" s="142" t="str">
        <f t="shared" si="11"/>
        <v>Ja</v>
      </c>
      <c r="AK45" s="61" t="s">
        <v>13</v>
      </c>
      <c r="AL45" s="165" t="s">
        <v>45</v>
      </c>
      <c r="AM45" s="141" t="s">
        <v>355</v>
      </c>
      <c r="AN45" s="140" t="s">
        <v>358</v>
      </c>
      <c r="AO45" s="140"/>
      <c r="AP45" s="140"/>
      <c r="AQ45" s="140"/>
      <c r="AR45" s="140"/>
      <c r="AS45" s="140"/>
      <c r="AT45" s="176"/>
      <c r="AU45" s="253"/>
      <c r="AV45" s="275" t="s">
        <v>270</v>
      </c>
      <c r="AW45" s="83" t="s">
        <v>263</v>
      </c>
      <c r="AX45" s="57"/>
      <c r="AY45" s="212" t="str">
        <f t="shared" si="5"/>
        <v/>
      </c>
      <c r="AZ45" s="97" t="str">
        <f t="shared" si="9"/>
        <v/>
      </c>
      <c r="BA45" s="97" t="str">
        <f t="shared" si="10"/>
        <v/>
      </c>
      <c r="BB45" s="97"/>
      <c r="BC45" s="213"/>
      <c r="BD45" s="138" t="str">
        <f t="shared" si="6"/>
        <v>ongewijzigd</v>
      </c>
      <c r="BE45" s="138" t="str">
        <f>IF(BF45="",IF(#REF!="","",IF(#REF!="ongebruikt","Ja","")),"")</f>
        <v/>
      </c>
      <c r="BF45" s="321" t="str">
        <f>IF($J45="LVBB-BHK",$C45,IFERROR(VLOOKUP($C45,'[1]CDS-VM-delta'!$A$2:$E$470,1,FALSE),""))</f>
        <v>LVBB1507</v>
      </c>
      <c r="BG45" s="326" t="str">
        <f>IF($J45="LVBB-BHK",$AN45,IF($BF45="","",IFERROR(VLOOKUP($BF45,'[1]CDS-VM-delta'!$A$2:$E$470,2,FALSE),"")))</f>
        <v>Bestand wel aangeleverd door regisseur maar wordt niet gebruikt : %1
OF:
Bestand wordt wel gebruikt maar niet aangeleverd door regisseur : %1</v>
      </c>
      <c r="BH45" s="148" t="str">
        <f>IF($BF45="","",IFERROR(VLOOKUP($C45,'[1]CDS-VM-delta'!$A$2:$E$470,3,FALSE),""))</f>
        <v>manifest.xqy</v>
      </c>
      <c r="BI45" s="303" t="str">
        <f>IF($BF45="","",IFERROR(VLOOKUP($C45,'[1]CDS-VM-delta'!$A$2:$E$470,4,FALSE),""))</f>
        <v>valideer-manifest</v>
      </c>
      <c r="BJ45" s="304" t="str">
        <f>IF($BF45="","",IFERROR(VLOOKUP($C45,'[1]CDS-VM-delta'!$A$2:$E$470,5,FALSE),""))</f>
        <v>Controle of alle bestanden die in de manifesten zijn beschreven ook aanwezig zijn</v>
      </c>
      <c r="BK45" s="304" t="str">
        <f>IF($C45="","",IFERROR(VLOOKUP($C45,'[1]CDS-VM-delta'!$L$1:$M$470,1,FALSE),""))</f>
        <v>LVBB1507</v>
      </c>
      <c r="BL45" s="304" t="str">
        <f>IF($BK45="","",IFERROR(VLOOKUP($BK45,'[1]CDS-VM-delta'!$L$1:$M$470,2,FALSE),""))</f>
        <v>Bestand wel aangeleverd door regisseur maar wordt niet gebruikt : %1
OF:
Bestand wordt wel gebruikt maar niet aangeleverd door regisseur : %1</v>
      </c>
      <c r="BM45" s="83"/>
      <c r="BN45" s="210" t="str">
        <f t="shared" si="12"/>
        <v/>
      </c>
      <c r="BO45" s="141" t="s">
        <v>355</v>
      </c>
      <c r="BP45" s="142"/>
      <c r="BQ45" s="142"/>
      <c r="BR45" s="142"/>
      <c r="BS45" s="83">
        <v>32</v>
      </c>
      <c r="BT45" s="215"/>
      <c r="CL45" s="109"/>
      <c r="CM45" s="101"/>
      <c r="CN45" s="101"/>
      <c r="CO45" s="101"/>
    </row>
    <row r="46" spans="1:93" ht="64" x14ac:dyDescent="0.2">
      <c r="A46" s="87" t="s">
        <v>359</v>
      </c>
      <c r="B46" s="88">
        <v>2</v>
      </c>
      <c r="C46" s="56" t="s">
        <v>79</v>
      </c>
      <c r="D46" s="56" t="s">
        <v>360</v>
      </c>
      <c r="E46" s="56" t="s">
        <v>0</v>
      </c>
      <c r="F46" s="56" t="str">
        <f t="shared" si="13"/>
        <v>LVBB 1.0.4</v>
      </c>
      <c r="G46" s="56" t="s">
        <v>1</v>
      </c>
      <c r="H46" s="56" t="s">
        <v>4</v>
      </c>
      <c r="I46" s="56" t="s">
        <v>8</v>
      </c>
      <c r="J46" s="56" t="s">
        <v>22</v>
      </c>
      <c r="K46" s="56" t="s">
        <v>127</v>
      </c>
      <c r="L46" s="95" t="str">
        <f>IFERROR(VLOOKUP($C46,'[2]1.3.7 validaties'!$AL$3:$AY$999,14,FALSE),"")</f>
        <v/>
      </c>
      <c r="M46" s="95" t="str">
        <f>IFERROR(VLOOKUP($C46,'[2]1.3.7 validaties'!$AL$3:$AY$999,13,FALSE),"")</f>
        <v/>
      </c>
      <c r="N46" s="56" t="s">
        <v>13</v>
      </c>
      <c r="O46" s="56" t="s">
        <v>14</v>
      </c>
      <c r="P46" s="56" t="s">
        <v>14</v>
      </c>
      <c r="Q46" s="56" t="s">
        <v>14</v>
      </c>
      <c r="R46" s="56" t="s">
        <v>14</v>
      </c>
      <c r="S46" s="279" t="s">
        <v>14</v>
      </c>
      <c r="T46" s="279" t="s">
        <v>14</v>
      </c>
      <c r="U46" s="279" t="s">
        <v>14</v>
      </c>
      <c r="V46" s="279" t="s">
        <v>14</v>
      </c>
      <c r="W46" s="279" t="s">
        <v>14</v>
      </c>
      <c r="X46" s="279" t="s">
        <v>14</v>
      </c>
      <c r="Y46" s="279" t="s">
        <v>14</v>
      </c>
      <c r="Z46" s="279" t="s">
        <v>14</v>
      </c>
      <c r="AA46" s="279" t="s">
        <v>14</v>
      </c>
      <c r="AB46" s="279" t="s">
        <v>14</v>
      </c>
      <c r="AC46" s="279" t="s">
        <v>14</v>
      </c>
      <c r="AD46" s="89" t="s">
        <v>253</v>
      </c>
      <c r="AE46" s="125" t="s">
        <v>254</v>
      </c>
      <c r="AF46" s="90" t="s">
        <v>253</v>
      </c>
      <c r="AG46" s="89" t="s">
        <v>254</v>
      </c>
      <c r="AH46" s="91" t="s">
        <v>255</v>
      </c>
      <c r="AI46" s="92"/>
      <c r="AJ46" s="92" t="str">
        <f t="shared" si="11"/>
        <v>Ja</v>
      </c>
      <c r="AK46" s="93" t="s">
        <v>361</v>
      </c>
      <c r="AL46" s="94" t="s">
        <v>45</v>
      </c>
      <c r="AM46" s="121" t="s">
        <v>79</v>
      </c>
      <c r="AN46" s="95" t="s">
        <v>362</v>
      </c>
      <c r="AO46" s="95"/>
      <c r="AP46" s="95"/>
      <c r="AQ46" s="95"/>
      <c r="AR46" s="95"/>
      <c r="AS46" s="95"/>
      <c r="AT46" s="265"/>
      <c r="AU46" s="295"/>
      <c r="AV46" s="276"/>
      <c r="AW46" s="83" t="s">
        <v>363</v>
      </c>
      <c r="AY46" s="212" t="str">
        <f t="shared" si="5"/>
        <v/>
      </c>
      <c r="AZ46" s="97" t="str">
        <f t="shared" si="9"/>
        <v/>
      </c>
      <c r="BA46" s="97" t="str">
        <f t="shared" si="10"/>
        <v/>
      </c>
      <c r="BB46" s="97"/>
      <c r="BC46" s="213"/>
      <c r="BD46" s="138" t="str">
        <f t="shared" si="6"/>
        <v/>
      </c>
      <c r="BE46" s="138" t="e">
        <f>IF(BF46="",IF(#REF!="","",IF(#REF!="ongebruikt","Ja","")),"")</f>
        <v>#REF!</v>
      </c>
      <c r="BF46" s="321" t="str">
        <f>IF($J46="LVBB-BHK",$C46,IFERROR(VLOOKUP($C46,'[1]CDS-VM-delta'!$A$2:$E$470,1,FALSE),""))</f>
        <v/>
      </c>
      <c r="BG46" s="327" t="s">
        <v>362</v>
      </c>
      <c r="BH46" s="148" t="str">
        <f>IF($BF46="","",IFERROR(VLOOKUP($C46,'[1]CDS-VM-delta'!$A$2:$E$470,3,FALSE),""))</f>
        <v/>
      </c>
      <c r="BI46" s="303" t="str">
        <f>IF($BF46="","",IFERROR(VLOOKUP($C46,'[1]CDS-VM-delta'!$A$2:$E$470,4,FALSE),""))</f>
        <v/>
      </c>
      <c r="BJ46" s="304" t="str">
        <f>IF($BF46="","",IFERROR(VLOOKUP($C46,'[1]CDS-VM-delta'!$A$2:$E$470,5,FALSE),""))</f>
        <v/>
      </c>
      <c r="BK46" s="304" t="str">
        <f>IF($C46="","",IFERROR(VLOOKUP($C46,'[1]CDS-VM-delta'!$L$1:$M$470,1,FALSE),""))</f>
        <v/>
      </c>
      <c r="BL46" s="304" t="str">
        <f>IF($BK46="","",IFERROR(VLOOKUP($BK46,'[1]CDS-VM-delta'!$L$1:$M$470,2,FALSE),""))</f>
        <v/>
      </c>
      <c r="BM46" s="116" t="s">
        <v>1755</v>
      </c>
      <c r="BN46" s="53" t="str">
        <f t="shared" si="12"/>
        <v/>
      </c>
      <c r="BO46" s="49" t="s">
        <v>79</v>
      </c>
      <c r="BP46" s="2">
        <v>3</v>
      </c>
      <c r="BQ46" s="2"/>
      <c r="BR46" s="2" t="s">
        <v>1756</v>
      </c>
      <c r="BS46" s="31">
        <v>71</v>
      </c>
      <c r="BT46" s="6"/>
      <c r="CL46" s="109"/>
      <c r="CM46" s="101"/>
      <c r="CN46" s="101"/>
      <c r="CO46" s="101"/>
    </row>
    <row r="47" spans="1:93" ht="32" x14ac:dyDescent="0.2">
      <c r="A47" s="159" t="s">
        <v>304</v>
      </c>
      <c r="B47" s="160">
        <v>2</v>
      </c>
      <c r="C47" s="142" t="s">
        <v>364</v>
      </c>
      <c r="D47" s="142" t="s">
        <v>365</v>
      </c>
      <c r="E47" s="142" t="s">
        <v>0</v>
      </c>
      <c r="F47" s="142" t="str">
        <f t="shared" si="13"/>
        <v>LVBB 1.0.4</v>
      </c>
      <c r="G47" s="142" t="s">
        <v>1</v>
      </c>
      <c r="H47" s="142" t="s">
        <v>4</v>
      </c>
      <c r="I47" s="142" t="s">
        <v>357</v>
      </c>
      <c r="J47" s="142" t="s">
        <v>22</v>
      </c>
      <c r="K47" s="142" t="s">
        <v>127</v>
      </c>
      <c r="L47" s="140" t="str">
        <f>IFERROR(VLOOKUP($C47,'[2]1.3.7 validaties'!$AL$3:$AY$999,14,FALSE),"")</f>
        <v>2. ja, voor technici</v>
      </c>
      <c r="M47" s="140" t="str">
        <f>IFERROR(VLOOKUP($C47,'[2]1.3.7 validaties'!$AL$3:$AY$999,13,FALSE),"")</f>
        <v>niet nodig</v>
      </c>
      <c r="N47" s="142" t="s">
        <v>13</v>
      </c>
      <c r="O47" s="142" t="s">
        <v>13</v>
      </c>
      <c r="P47" s="142" t="s">
        <v>13</v>
      </c>
      <c r="Q47" s="142" t="s">
        <v>13</v>
      </c>
      <c r="R47" s="142" t="s">
        <v>13</v>
      </c>
      <c r="S47" s="275" t="s">
        <v>13</v>
      </c>
      <c r="T47" s="275" t="s">
        <v>13</v>
      </c>
      <c r="U47" s="275" t="s">
        <v>13</v>
      </c>
      <c r="V47" s="275" t="s">
        <v>13</v>
      </c>
      <c r="W47" s="275" t="s">
        <v>13</v>
      </c>
      <c r="X47" s="275" t="s">
        <v>13</v>
      </c>
      <c r="Y47" s="275" t="s">
        <v>13</v>
      </c>
      <c r="Z47" s="275" t="s">
        <v>13</v>
      </c>
      <c r="AA47" s="275" t="s">
        <v>13</v>
      </c>
      <c r="AB47" s="275" t="s">
        <v>13</v>
      </c>
      <c r="AC47" s="275" t="s">
        <v>13</v>
      </c>
      <c r="AD47" s="161" t="s">
        <v>253</v>
      </c>
      <c r="AE47" s="83" t="s">
        <v>254</v>
      </c>
      <c r="AF47" s="162" t="s">
        <v>253</v>
      </c>
      <c r="AG47" s="161" t="s">
        <v>254</v>
      </c>
      <c r="AH47" s="163" t="s">
        <v>255</v>
      </c>
      <c r="AI47" s="142"/>
      <c r="AJ47" s="142" t="str">
        <f t="shared" si="11"/>
        <v>Ja</v>
      </c>
      <c r="AK47" s="61" t="s">
        <v>13</v>
      </c>
      <c r="AL47" s="165" t="s">
        <v>13</v>
      </c>
      <c r="AM47" s="141" t="s">
        <v>364</v>
      </c>
      <c r="AN47" s="140" t="s">
        <v>366</v>
      </c>
      <c r="AO47" s="140"/>
      <c r="AP47" s="140"/>
      <c r="AQ47" s="140"/>
      <c r="AR47" s="140"/>
      <c r="AS47" s="140"/>
      <c r="AT47" s="176"/>
      <c r="AU47" s="253"/>
      <c r="AV47" s="275"/>
      <c r="AW47" s="83"/>
      <c r="AX47" s="57"/>
      <c r="AY47" s="212" t="str">
        <f t="shared" si="5"/>
        <v/>
      </c>
      <c r="AZ47" s="97" t="str">
        <f t="shared" si="9"/>
        <v/>
      </c>
      <c r="BA47" s="97" t="str">
        <f t="shared" si="10"/>
        <v/>
      </c>
      <c r="BB47" s="97"/>
      <c r="BC47" s="213"/>
      <c r="BD47" s="138" t="str">
        <f t="shared" si="6"/>
        <v>ongewijzigd</v>
      </c>
      <c r="BE47" s="138" t="str">
        <f>IF(BF47="",IF(#REF!="","",IF(#REF!="ongebruikt","Ja","")),"")</f>
        <v/>
      </c>
      <c r="BF47" s="321" t="str">
        <f>IF($J47="LVBB-BHK",$C47,IFERROR(VLOOKUP($C47,'[1]CDS-VM-delta'!$A$2:$E$470,1,FALSE),""))</f>
        <v>LVBB1509</v>
      </c>
      <c r="BG47" s="318" t="str">
        <f>IF($J47="LVBB-BHK",$AN47,IF($BF47="","",IFERROR(VLOOKUP($BF47,'[1]CDS-VM-delta'!$A$2:$E$470,2,FALSE),"")))</f>
        <v>Opdracht bestand niet aanwezig</v>
      </c>
      <c r="BH47" s="148" t="str">
        <f>IF($BF47="","",IFERROR(VLOOKUP($C47,'[1]CDS-VM-delta'!$A$2:$E$470,3,FALSE),""))</f>
        <v>opdracht.xqy</v>
      </c>
      <c r="BI47" s="303" t="str">
        <f>IF($BF47="","",IFERROR(VLOOKUP($C47,'[1]CDS-VM-delta'!$A$2:$E$470,4,FALSE),""))</f>
        <v>controleer-opdracht-aanwezig</v>
      </c>
      <c r="BJ47" s="304" t="str">
        <f>IF($BF47="","",IFERROR(VLOOKUP($C47,'[1]CDS-VM-delta'!$A$2:$E$470,5,FALSE),""))</f>
        <v>Controleert of het opdracht bestand aanwezig is</v>
      </c>
      <c r="BK47" s="304" t="str">
        <f>IF($C47="","",IFERROR(VLOOKUP($C47,'[1]CDS-VM-delta'!$L$1:$M$470,1,FALSE),""))</f>
        <v>LVBB1509</v>
      </c>
      <c r="BL47" s="304" t="str">
        <f>IF($BK47="","",IFERROR(VLOOKUP($BK47,'[1]CDS-VM-delta'!$L$1:$M$470,2,FALSE),""))</f>
        <v>Opdracht bestand niet aanwezig</v>
      </c>
      <c r="BM47" s="83"/>
      <c r="BN47" s="210" t="str">
        <f t="shared" si="12"/>
        <v/>
      </c>
      <c r="BO47" s="141" t="s">
        <v>364</v>
      </c>
      <c r="BP47" s="142"/>
      <c r="BQ47" s="142"/>
      <c r="BR47" s="142"/>
      <c r="BS47" s="83">
        <v>34</v>
      </c>
      <c r="BT47" s="215"/>
      <c r="CL47" s="109"/>
      <c r="CM47" s="101"/>
      <c r="CN47" s="101"/>
      <c r="CO47" s="101"/>
    </row>
    <row r="48" spans="1:93" ht="32" x14ac:dyDescent="0.2">
      <c r="A48" s="159" t="s">
        <v>367</v>
      </c>
      <c r="B48" s="160">
        <v>2</v>
      </c>
      <c r="C48" s="142" t="s">
        <v>368</v>
      </c>
      <c r="D48" s="142" t="s">
        <v>369</v>
      </c>
      <c r="E48" s="142" t="s">
        <v>0</v>
      </c>
      <c r="F48" s="142" t="str">
        <f t="shared" si="13"/>
        <v>LVBB 1.0.4</v>
      </c>
      <c r="G48" s="142" t="s">
        <v>1</v>
      </c>
      <c r="H48" s="142" t="s">
        <v>4</v>
      </c>
      <c r="I48" s="142" t="s">
        <v>8</v>
      </c>
      <c r="J48" s="142" t="s">
        <v>22</v>
      </c>
      <c r="K48" s="142" t="s">
        <v>127</v>
      </c>
      <c r="L48" s="142" t="str">
        <f>IFERROR(VLOOKUP($C48,'[2]1.3.7 validaties'!$AL$3:$AY$999,14,FALSE),"")</f>
        <v>2. ja, voor technici</v>
      </c>
      <c r="M48" s="142" t="str">
        <f>IFERROR(VLOOKUP($C48,'[2]1.3.7 validaties'!$AL$3:$AY$999,13,FALSE),"")</f>
        <v>niet nodig</v>
      </c>
      <c r="N48" s="142" t="s">
        <v>13</v>
      </c>
      <c r="O48" s="142" t="s">
        <v>13</v>
      </c>
      <c r="P48" s="142" t="s">
        <v>13</v>
      </c>
      <c r="Q48" s="142" t="s">
        <v>13</v>
      </c>
      <c r="R48" s="142" t="s">
        <v>13</v>
      </c>
      <c r="S48" s="275" t="s">
        <v>13</v>
      </c>
      <c r="T48" s="275" t="s">
        <v>13</v>
      </c>
      <c r="U48" s="275" t="s">
        <v>13</v>
      </c>
      <c r="V48" s="275" t="s">
        <v>13</v>
      </c>
      <c r="W48" s="275" t="s">
        <v>13</v>
      </c>
      <c r="X48" s="275" t="s">
        <v>13</v>
      </c>
      <c r="Y48" s="275" t="s">
        <v>13</v>
      </c>
      <c r="Z48" s="275" t="s">
        <v>13</v>
      </c>
      <c r="AA48" s="275" t="s">
        <v>13</v>
      </c>
      <c r="AB48" s="275" t="s">
        <v>13</v>
      </c>
      <c r="AC48" s="275" t="s">
        <v>13</v>
      </c>
      <c r="AD48" s="161" t="s">
        <v>253</v>
      </c>
      <c r="AE48" s="83"/>
      <c r="AF48" s="162" t="s">
        <v>253</v>
      </c>
      <c r="AG48" s="161" t="s">
        <v>254</v>
      </c>
      <c r="AH48" s="163" t="s">
        <v>255</v>
      </c>
      <c r="AI48" s="142"/>
      <c r="AJ48" s="142" t="str">
        <f t="shared" si="11"/>
        <v>Ja</v>
      </c>
      <c r="AK48" s="61" t="s">
        <v>13</v>
      </c>
      <c r="AL48" s="165" t="s">
        <v>13</v>
      </c>
      <c r="AM48" s="141" t="s">
        <v>368</v>
      </c>
      <c r="AN48" s="142" t="s">
        <v>370</v>
      </c>
      <c r="AO48" s="142"/>
      <c r="AP48" s="142"/>
      <c r="AQ48" s="142"/>
      <c r="AR48" s="142"/>
      <c r="AS48" s="142"/>
      <c r="AT48" s="164"/>
      <c r="AU48" s="253"/>
      <c r="AV48" s="275" t="s">
        <v>354</v>
      </c>
      <c r="AW48" s="83"/>
      <c r="AX48" s="57"/>
      <c r="AY48" s="212" t="str">
        <f t="shared" si="5"/>
        <v/>
      </c>
      <c r="AZ48" s="97" t="str">
        <f t="shared" si="9"/>
        <v/>
      </c>
      <c r="BA48" s="97" t="str">
        <f t="shared" si="10"/>
        <v/>
      </c>
      <c r="BB48" s="97"/>
      <c r="BC48" s="213"/>
      <c r="BD48" s="138" t="str">
        <f t="shared" si="6"/>
        <v>ongewijzigd</v>
      </c>
      <c r="BE48" s="138" t="str">
        <f>IF(BF48="",IF(#REF!="","",IF(#REF!="ongebruikt","Ja","")),"")</f>
        <v/>
      </c>
      <c r="BF48" s="321" t="str">
        <f>IF($J48="LVBB-BHK",$C48,IFERROR(VLOOKUP($C48,'[1]CDS-VM-delta'!$A$2:$E$470,1,FALSE),""))</f>
        <v>LVBB1510</v>
      </c>
      <c r="BG48" s="318" t="str">
        <f>IF($J48="LVBB-BHK",$AN48,IF($BF48="","",IFERROR(VLOOKUP($BF48,'[1]CDS-VM-delta'!$A$2:$E$470,2,FALSE),"")))</f>
        <v>[Controleer Aanwezig IdBevoegdGezag] Geen idBevoegdGezag aanwezig</v>
      </c>
      <c r="BH48" s="148" t="str">
        <f>IF($BF48="","",IFERROR(VLOOKUP($C48,'[1]CDS-VM-delta'!$A$2:$E$470,3,FALSE),""))</f>
        <v>VP-Opdracht-algemeen.sch</v>
      </c>
      <c r="BI48" s="148" t="str">
        <f>IF($BF48="","",IFERROR(VLOOKUP($C48,'[1]CDS-VM-delta'!$A$2:$E$470,4,FALSE),""))</f>
        <v>Controleer Aanwezig IdBevoegdGezag en IdAanleveraar</v>
      </c>
      <c r="BJ48" s="304" t="str">
        <f>IF($BF48="","",IFERROR(VLOOKUP($C48,'[1]CDS-VM-delta'!$A$2:$E$470,5,FALSE),""))</f>
        <v/>
      </c>
      <c r="BK48" s="304" t="str">
        <f>IF($C48="","",IFERROR(VLOOKUP($C48,'[1]CDS-VM-delta'!$L$1:$M$470,1,FALSE),""))</f>
        <v>LVBB1510</v>
      </c>
      <c r="BL48" s="304" t="str">
        <f>IF($BK48="","",IFERROR(VLOOKUP($BK48,'[1]CDS-VM-delta'!$L$1:$M$470,2,FALSE),""))</f>
        <v>[Controleer Aanwezig IdBevoegdGezag] Geen idBevoegdGezag aanwezig</v>
      </c>
      <c r="BM48" s="83"/>
      <c r="BN48" s="210" t="str">
        <f t="shared" si="12"/>
        <v/>
      </c>
      <c r="BO48" s="141" t="s">
        <v>368</v>
      </c>
      <c r="BP48" s="142">
        <v>5</v>
      </c>
      <c r="BQ48" s="142"/>
      <c r="BR48" s="142"/>
      <c r="BS48" s="83">
        <v>282</v>
      </c>
      <c r="BT48" s="215"/>
      <c r="CL48" s="109"/>
      <c r="CM48" s="101"/>
      <c r="CN48" s="101"/>
      <c r="CO48" s="101"/>
    </row>
    <row r="49" spans="1:93" ht="32" x14ac:dyDescent="0.2">
      <c r="A49" s="159" t="s">
        <v>367</v>
      </c>
      <c r="B49" s="160">
        <v>2</v>
      </c>
      <c r="C49" s="142" t="s">
        <v>371</v>
      </c>
      <c r="D49" s="142" t="s">
        <v>372</v>
      </c>
      <c r="E49" s="142" t="s">
        <v>0</v>
      </c>
      <c r="F49" s="142" t="str">
        <f t="shared" si="13"/>
        <v>LVBB 1.0.4</v>
      </c>
      <c r="G49" s="142" t="s">
        <v>1</v>
      </c>
      <c r="H49" s="142" t="s">
        <v>4</v>
      </c>
      <c r="I49" s="142" t="s">
        <v>8</v>
      </c>
      <c r="J49" s="142" t="s">
        <v>22</v>
      </c>
      <c r="K49" s="142" t="s">
        <v>127</v>
      </c>
      <c r="L49" s="142" t="str">
        <f>IFERROR(VLOOKUP($C49,'[2]1.3.7 validaties'!$AL$3:$AY$999,14,FALSE),"")</f>
        <v>2. ja, voor technici</v>
      </c>
      <c r="M49" s="142" t="str">
        <f>IFERROR(VLOOKUP($C49,'[2]1.3.7 validaties'!$AL$3:$AY$999,13,FALSE),"")</f>
        <v>niet nodig</v>
      </c>
      <c r="N49" s="142" t="s">
        <v>13</v>
      </c>
      <c r="O49" s="142" t="s">
        <v>13</v>
      </c>
      <c r="P49" s="142" t="s">
        <v>13</v>
      </c>
      <c r="Q49" s="142" t="s">
        <v>13</v>
      </c>
      <c r="R49" s="142" t="s">
        <v>13</v>
      </c>
      <c r="S49" s="275" t="s">
        <v>13</v>
      </c>
      <c r="T49" s="275" t="s">
        <v>13</v>
      </c>
      <c r="U49" s="275" t="s">
        <v>13</v>
      </c>
      <c r="V49" s="275" t="s">
        <v>13</v>
      </c>
      <c r="W49" s="275" t="s">
        <v>13</v>
      </c>
      <c r="X49" s="275" t="s">
        <v>13</v>
      </c>
      <c r="Y49" s="275" t="s">
        <v>13</v>
      </c>
      <c r="Z49" s="275" t="s">
        <v>13</v>
      </c>
      <c r="AA49" s="275" t="s">
        <v>13</v>
      </c>
      <c r="AB49" s="275" t="s">
        <v>13</v>
      </c>
      <c r="AC49" s="275" t="s">
        <v>13</v>
      </c>
      <c r="AD49" s="161" t="s">
        <v>253</v>
      </c>
      <c r="AE49" s="83"/>
      <c r="AF49" s="162" t="s">
        <v>253</v>
      </c>
      <c r="AG49" s="161" t="s">
        <v>254</v>
      </c>
      <c r="AH49" s="163" t="s">
        <v>255</v>
      </c>
      <c r="AI49" s="142"/>
      <c r="AJ49" s="142" t="str">
        <f t="shared" si="11"/>
        <v>Ja</v>
      </c>
      <c r="AK49" s="61" t="s">
        <v>13</v>
      </c>
      <c r="AL49" s="165" t="s">
        <v>13</v>
      </c>
      <c r="AM49" s="141" t="s">
        <v>371</v>
      </c>
      <c r="AN49" s="142" t="s">
        <v>373</v>
      </c>
      <c r="AO49" s="142"/>
      <c r="AP49" s="142"/>
      <c r="AQ49" s="142"/>
      <c r="AR49" s="142"/>
      <c r="AS49" s="142"/>
      <c r="AT49" s="164"/>
      <c r="AU49" s="253"/>
      <c r="AV49" s="275" t="s">
        <v>354</v>
      </c>
      <c r="AW49" s="83"/>
      <c r="AX49" s="57"/>
      <c r="AY49" s="212" t="str">
        <f t="shared" si="5"/>
        <v/>
      </c>
      <c r="AZ49" s="97" t="str">
        <f t="shared" si="9"/>
        <v/>
      </c>
      <c r="BA49" s="97" t="str">
        <f t="shared" si="10"/>
        <v/>
      </c>
      <c r="BB49" s="97"/>
      <c r="BC49" s="213"/>
      <c r="BD49" s="138" t="str">
        <f t="shared" si="6"/>
        <v>ongewijzigd</v>
      </c>
      <c r="BE49" s="138" t="str">
        <f>IF(BF49="",IF(#REF!="","",IF(#REF!="ongebruikt","Ja","")),"")</f>
        <v/>
      </c>
      <c r="BF49" s="321" t="str">
        <f>IF($J49="LVBB-BHK",$C49,IFERROR(VLOOKUP($C49,'[1]CDS-VM-delta'!$A$2:$E$470,1,FALSE),""))</f>
        <v>LVBB1511</v>
      </c>
      <c r="BG49" s="318" t="str">
        <f>IF($J49="LVBB-BHK",$AN49,IF($BF49="","",IFERROR(VLOOKUP($BF49,'[1]CDS-VM-delta'!$A$2:$E$470,2,FALSE),"")))</f>
        <v>[Controleer Aanwezig IdAanleveraar] Geen idAanleveraar aanwezig</v>
      </c>
      <c r="BH49" s="148" t="str">
        <f>IF($BF49="","",IFERROR(VLOOKUP($C49,'[1]CDS-VM-delta'!$A$2:$E$470,3,FALSE),""))</f>
        <v>VP-Opdracht-algemeen.sch</v>
      </c>
      <c r="BI49" s="148" t="str">
        <f>IF($BF49="","",IFERROR(VLOOKUP($C49,'[1]CDS-VM-delta'!$A$2:$E$470,4,FALSE),""))</f>
        <v>Controleer Aanwezig IdBevoegdGezag en IdAanleveraar</v>
      </c>
      <c r="BJ49" s="304" t="str">
        <f>IF($BF49="","",IFERROR(VLOOKUP($C49,'[1]CDS-VM-delta'!$A$2:$E$470,5,FALSE),""))</f>
        <v/>
      </c>
      <c r="BK49" s="304" t="str">
        <f>IF($C49="","",IFERROR(VLOOKUP($C49,'[1]CDS-VM-delta'!$L$1:$M$470,1,FALSE),""))</f>
        <v>LVBB1511</v>
      </c>
      <c r="BL49" s="304" t="str">
        <f>IF($BK49="","",IFERROR(VLOOKUP($BK49,'[1]CDS-VM-delta'!$L$1:$M$470,2,FALSE),""))</f>
        <v>[Controleer Aanwezig IdAanleveraar] Geen idAanleveraar aanwezig</v>
      </c>
      <c r="BM49" s="83"/>
      <c r="BN49" s="210" t="str">
        <f t="shared" si="12"/>
        <v/>
      </c>
      <c r="BO49" s="141" t="s">
        <v>371</v>
      </c>
      <c r="BP49" s="142">
        <v>5</v>
      </c>
      <c r="BQ49" s="142"/>
      <c r="BR49" s="142"/>
      <c r="BS49" s="83">
        <v>283</v>
      </c>
      <c r="BT49" s="215"/>
      <c r="CL49" s="109"/>
      <c r="CM49" s="101"/>
      <c r="CN49" s="101"/>
      <c r="CO49" s="101"/>
    </row>
    <row r="50" spans="1:93" ht="32" x14ac:dyDescent="0.2">
      <c r="A50" s="159" t="s">
        <v>367</v>
      </c>
      <c r="B50" s="160">
        <v>2</v>
      </c>
      <c r="C50" s="142" t="s">
        <v>374</v>
      </c>
      <c r="D50" s="142" t="s">
        <v>375</v>
      </c>
      <c r="E50" s="142" t="s">
        <v>0</v>
      </c>
      <c r="F50" s="142" t="str">
        <f t="shared" si="13"/>
        <v>LVBB 1.0.4</v>
      </c>
      <c r="G50" s="142" t="s">
        <v>1</v>
      </c>
      <c r="H50" s="142" t="s">
        <v>4</v>
      </c>
      <c r="I50" s="142" t="s">
        <v>8</v>
      </c>
      <c r="J50" s="142" t="s">
        <v>22</v>
      </c>
      <c r="K50" s="142" t="s">
        <v>127</v>
      </c>
      <c r="L50" s="142" t="str">
        <f>IFERROR(VLOOKUP($C50,'[2]1.3.7 validaties'!$AL$3:$AY$999,14,FALSE),"")</f>
        <v>1. ja, voor iedereen</v>
      </c>
      <c r="M50" s="142" t="str">
        <f>IFERROR(VLOOKUP($C50,'[2]1.3.7 validaties'!$AL$3:$AY$999,13,FALSE),"")</f>
        <v>niet nodig</v>
      </c>
      <c r="N50" s="142" t="s">
        <v>13</v>
      </c>
      <c r="O50" s="142" t="s">
        <v>13</v>
      </c>
      <c r="P50" s="142" t="s">
        <v>13</v>
      </c>
      <c r="Q50" s="142" t="s">
        <v>13</v>
      </c>
      <c r="R50" s="142" t="s">
        <v>13</v>
      </c>
      <c r="S50" s="275" t="s">
        <v>13</v>
      </c>
      <c r="T50" s="275" t="s">
        <v>13</v>
      </c>
      <c r="U50" s="275" t="s">
        <v>13</v>
      </c>
      <c r="V50" s="275" t="s">
        <v>13</v>
      </c>
      <c r="W50" s="275" t="s">
        <v>13</v>
      </c>
      <c r="X50" s="275" t="s">
        <v>13</v>
      </c>
      <c r="Y50" s="275" t="s">
        <v>13</v>
      </c>
      <c r="Z50" s="275" t="s">
        <v>13</v>
      </c>
      <c r="AA50" s="275" t="s">
        <v>13</v>
      </c>
      <c r="AB50" s="275" t="s">
        <v>13</v>
      </c>
      <c r="AC50" s="275" t="s">
        <v>13</v>
      </c>
      <c r="AD50" s="161" t="s">
        <v>253</v>
      </c>
      <c r="AE50" s="83"/>
      <c r="AF50" s="162" t="s">
        <v>253</v>
      </c>
      <c r="AG50" s="161" t="s">
        <v>254</v>
      </c>
      <c r="AH50" s="163" t="s">
        <v>255</v>
      </c>
      <c r="AI50" s="142"/>
      <c r="AJ50" s="142" t="str">
        <f t="shared" si="11"/>
        <v>Ja</v>
      </c>
      <c r="AK50" s="61" t="s">
        <v>13</v>
      </c>
      <c r="AL50" s="165" t="s">
        <v>13</v>
      </c>
      <c r="AM50" s="141" t="s">
        <v>374</v>
      </c>
      <c r="AN50" s="142" t="s">
        <v>376</v>
      </c>
      <c r="AO50" s="142"/>
      <c r="AP50" s="142"/>
      <c r="AQ50" s="142"/>
      <c r="AR50" s="142"/>
      <c r="AS50" s="142"/>
      <c r="AT50" s="164"/>
      <c r="AU50" s="253"/>
      <c r="AV50" s="275"/>
      <c r="AW50" s="83"/>
      <c r="AX50" s="57"/>
      <c r="AY50" s="212" t="str">
        <f t="shared" si="5"/>
        <v/>
      </c>
      <c r="AZ50" s="97" t="str">
        <f t="shared" si="9"/>
        <v/>
      </c>
      <c r="BA50" s="97" t="str">
        <f t="shared" si="10"/>
        <v/>
      </c>
      <c r="BB50" s="97"/>
      <c r="BC50" s="213"/>
      <c r="BD50" s="138" t="str">
        <f t="shared" si="6"/>
        <v>ongewijzigd</v>
      </c>
      <c r="BE50" s="138" t="str">
        <f>IF(BF50="",IF(#REF!="","",IF(#REF!="ongebruikt","Ja","")),"")</f>
        <v/>
      </c>
      <c r="BF50" s="321" t="str">
        <f>IF($J50="LVBB-BHK",$C50,IFERROR(VLOOKUP($C50,'[1]CDS-VM-delta'!$A$2:$E$470,1,FALSE),""))</f>
        <v>LVBB1512</v>
      </c>
      <c r="BG50" s="318" t="str">
        <f>IF($J50="LVBB-BHK",$AN50,IF($BF50="","",IFERROR(VLOOKUP($BF50,'[1]CDS-VM-delta'!$A$2:$E$470,2,FALSE),"")))</f>
        <v>U bent niet gemachtigd</v>
      </c>
      <c r="BH50" s="148" t="str">
        <f>IF($BF50="","",IFERROR(VLOOKUP($C50,'[1]CDS-VM-delta'!$A$2:$E$470,3,FALSE),""))</f>
        <v>opdracht.xqy</v>
      </c>
      <c r="BI50" s="303" t="str">
        <f>IF($BF50="","",IFERROR(VLOOKUP($C50,'[1]CDS-VM-delta'!$A$2:$E$470,4,FALSE),""))</f>
        <v>valideer-machtiging</v>
      </c>
      <c r="BJ50" s="304" t="str">
        <f>IF($BF50="","",IFERROR(VLOOKUP($C50,'[1]CDS-VM-delta'!$A$2:$E$470,5,FALSE),""))</f>
        <v>Het valideren van de machtiging (relatie aanleveraar - bevoegd gezag)</v>
      </c>
      <c r="BK50" s="304" t="str">
        <f>IF($C50="","",IFERROR(VLOOKUP($C50,'[1]CDS-VM-delta'!$L$1:$M$470,1,FALSE),""))</f>
        <v>LVBB1512</v>
      </c>
      <c r="BL50" s="304" t="str">
        <f>IF($BK50="","",IFERROR(VLOOKUP($BK50,'[1]CDS-VM-delta'!$L$1:$M$470,2,FALSE),""))</f>
        <v>U bent niet gemachtigd</v>
      </c>
      <c r="BM50" s="83"/>
      <c r="BN50" s="210" t="str">
        <f t="shared" si="12"/>
        <v/>
      </c>
      <c r="BO50" s="141" t="s">
        <v>374</v>
      </c>
      <c r="BP50" s="142"/>
      <c r="BQ50" s="142"/>
      <c r="BR50" s="142"/>
      <c r="BS50" s="83">
        <v>37</v>
      </c>
      <c r="BT50" s="215"/>
      <c r="CL50" s="109"/>
      <c r="CM50" s="101"/>
      <c r="CN50" s="101"/>
      <c r="CO50" s="101"/>
    </row>
    <row r="51" spans="1:93" ht="48" x14ac:dyDescent="0.2">
      <c r="A51" s="312" t="s">
        <v>2342</v>
      </c>
      <c r="B51" s="309">
        <v>2</v>
      </c>
      <c r="C51" s="223" t="s">
        <v>377</v>
      </c>
      <c r="D51" s="223" t="s">
        <v>378</v>
      </c>
      <c r="E51" s="223" t="s">
        <v>0</v>
      </c>
      <c r="F51" s="223" t="str">
        <f>F$21</f>
        <v>LVBB 1.0.4</v>
      </c>
      <c r="G51" s="223" t="s">
        <v>1</v>
      </c>
      <c r="H51" s="223" t="s">
        <v>4</v>
      </c>
      <c r="I51" s="223" t="s">
        <v>29</v>
      </c>
      <c r="J51" s="223" t="s">
        <v>22</v>
      </c>
      <c r="K51" s="223" t="s">
        <v>127</v>
      </c>
      <c r="L51" s="223" t="str">
        <f>IFERROR(VLOOKUP($C51,'[2]1.3.7 validaties'!$AL$3:$AY$999,14,FALSE),"")</f>
        <v>2. ja, voor technici</v>
      </c>
      <c r="M51" s="223" t="str">
        <f>IFERROR(VLOOKUP($C51,'[2]1.3.7 validaties'!$AL$3:$AY$999,13,FALSE),"")</f>
        <v>niet nodig</v>
      </c>
      <c r="N51" s="223" t="s">
        <v>13</v>
      </c>
      <c r="O51" s="223" t="s">
        <v>13</v>
      </c>
      <c r="P51" s="223" t="s">
        <v>13</v>
      </c>
      <c r="Q51" s="223" t="s">
        <v>13</v>
      </c>
      <c r="R51" s="223" t="s">
        <v>14</v>
      </c>
      <c r="S51" s="223" t="s">
        <v>14</v>
      </c>
      <c r="T51" s="223" t="s">
        <v>14</v>
      </c>
      <c r="U51" s="223" t="s">
        <v>14</v>
      </c>
      <c r="V51" s="223" t="s">
        <v>14</v>
      </c>
      <c r="W51" s="223" t="s">
        <v>14</v>
      </c>
      <c r="X51" s="223" t="s">
        <v>14</v>
      </c>
      <c r="Y51" s="223" t="s">
        <v>14</v>
      </c>
      <c r="Z51" s="223" t="s">
        <v>14</v>
      </c>
      <c r="AA51" s="223" t="s">
        <v>14</v>
      </c>
      <c r="AB51" s="223" t="s">
        <v>14</v>
      </c>
      <c r="AC51" s="223" t="s">
        <v>14</v>
      </c>
      <c r="AD51" s="244" t="s">
        <v>253</v>
      </c>
      <c r="AE51" s="245"/>
      <c r="AF51" s="246" t="s">
        <v>253</v>
      </c>
      <c r="AG51" s="244" t="s">
        <v>254</v>
      </c>
      <c r="AH51" s="247" t="s">
        <v>255</v>
      </c>
      <c r="AI51" s="223"/>
      <c r="AJ51" s="223" t="str">
        <f t="shared" si="11"/>
        <v>Ja</v>
      </c>
      <c r="AK51" s="311" t="s">
        <v>45</v>
      </c>
      <c r="AL51" s="313" t="s">
        <v>13</v>
      </c>
      <c r="AM51" s="294" t="s">
        <v>377</v>
      </c>
      <c r="AN51" s="243" t="s">
        <v>379</v>
      </c>
      <c r="AO51" s="223"/>
      <c r="AP51" s="223"/>
      <c r="AQ51" s="223"/>
      <c r="AR51" s="223"/>
      <c r="AS51" s="223"/>
      <c r="AT51" s="310"/>
      <c r="AU51" s="286"/>
      <c r="AV51" s="314" t="s">
        <v>346</v>
      </c>
      <c r="AW51" s="245" t="s">
        <v>380</v>
      </c>
      <c r="AX51" s="810"/>
      <c r="AY51" s="811" t="str">
        <f t="shared" si="5"/>
        <v/>
      </c>
      <c r="AZ51" s="812" t="str">
        <f t="shared" si="9"/>
        <v/>
      </c>
      <c r="BA51" s="812" t="str">
        <f t="shared" si="10"/>
        <v/>
      </c>
      <c r="BB51" s="812"/>
      <c r="BC51" s="813"/>
      <c r="BD51" s="814" t="str">
        <f t="shared" si="6"/>
        <v>verwijderd</v>
      </c>
      <c r="BE51" s="814" t="e">
        <f>IF(BF51="",IF(#REF!="","",IF(#REF!="ongebruikt","Ja","")),"")</f>
        <v>#REF!</v>
      </c>
      <c r="BF51" s="815" t="str">
        <f>IF($J51="LVBB-BHK",$C51,IFERROR(VLOOKUP($C51,'[1]CDS-VM-delta'!$A$2:$E$470,1,FALSE),""))</f>
        <v/>
      </c>
      <c r="BG51" s="816" t="s">
        <v>379</v>
      </c>
      <c r="BH51" s="252" t="str">
        <f>IF($BF51="","",IFERROR(VLOOKUP($C51,'[1]CDS-VM-delta'!$A$2:$E$470,3,FALSE),""))</f>
        <v/>
      </c>
      <c r="BI51" s="817" t="str">
        <f>IF($BF51="","",IFERROR(VLOOKUP($C51,'[1]CDS-VM-delta'!$A$2:$E$470,4,FALSE),""))</f>
        <v/>
      </c>
      <c r="BJ51" s="818" t="str">
        <f>IF($BF51="","",IFERROR(VLOOKUP($C51,'[1]CDS-VM-delta'!$A$2:$E$470,5,FALSE),""))</f>
        <v/>
      </c>
      <c r="BK51" s="818" t="str">
        <f>IF($C51="","",IFERROR(VLOOKUP($C51,'[1]CDS-VM-delta'!$L$1:$M$470,1,FALSE),""))</f>
        <v>LVBB1513</v>
      </c>
      <c r="BL51" s="818" t="str">
        <f>IF($BK51="","",IFERROR(VLOOKUP($BK51,'[1]CDS-VM-delta'!$L$1:$M$470,2,FALSE),""))</f>
        <v>[Opdracht- Controleer Inhoud vastgesteldDoor] Waarde van type %1 binnen %2 is niet gelijk aan %3</v>
      </c>
      <c r="BM51" s="245"/>
      <c r="BN51" s="819" t="str">
        <f t="shared" si="12"/>
        <v/>
      </c>
      <c r="BO51" s="294" t="s">
        <v>377</v>
      </c>
      <c r="BP51" s="223"/>
      <c r="BQ51" s="223"/>
      <c r="BR51" s="223"/>
      <c r="BS51" s="245">
        <v>38</v>
      </c>
      <c r="BT51" s="910"/>
      <c r="BU51" s="593"/>
      <c r="BV51" s="593"/>
      <c r="BW51" s="593"/>
      <c r="BX51" s="593"/>
      <c r="BY51" s="593"/>
      <c r="BZ51" s="593"/>
      <c r="CA51" s="593"/>
      <c r="CB51" s="593"/>
      <c r="CC51" s="593"/>
      <c r="CD51" s="593"/>
      <c r="CE51" s="593"/>
      <c r="CF51" s="593"/>
      <c r="CG51" s="593"/>
      <c r="CH51" s="593"/>
      <c r="CI51" s="593"/>
      <c r="CJ51" s="593"/>
      <c r="CK51" s="593"/>
      <c r="CL51" s="594"/>
      <c r="CM51" s="578"/>
      <c r="CN51" s="578"/>
      <c r="CO51" s="578"/>
    </row>
    <row r="52" spans="1:93" ht="64" x14ac:dyDescent="0.2">
      <c r="A52" s="87" t="s">
        <v>381</v>
      </c>
      <c r="B52" s="88">
        <v>2</v>
      </c>
      <c r="C52" s="56" t="s">
        <v>382</v>
      </c>
      <c r="D52" s="56" t="s">
        <v>383</v>
      </c>
      <c r="E52" s="56" t="s">
        <v>0</v>
      </c>
      <c r="F52" s="56" t="s">
        <v>181</v>
      </c>
      <c r="G52" s="56" t="s">
        <v>1</v>
      </c>
      <c r="H52" s="56" t="s">
        <v>4</v>
      </c>
      <c r="I52" s="56" t="s">
        <v>8</v>
      </c>
      <c r="J52" s="56" t="s">
        <v>22</v>
      </c>
      <c r="K52" s="56" t="s">
        <v>127</v>
      </c>
      <c r="L52" s="56" t="str">
        <f>IFERROR(VLOOKUP($C52,'[2]1.3.7 validaties'!$AL$3:$AY$999,14,FALSE),"")</f>
        <v/>
      </c>
      <c r="M52" s="56" t="str">
        <f>IFERROR(VLOOKUP($C52,'[2]1.3.7 validaties'!$AL$3:$AY$999,13,FALSE),"")</f>
        <v/>
      </c>
      <c r="N52" s="56" t="s">
        <v>13</v>
      </c>
      <c r="O52" s="56" t="s">
        <v>14</v>
      </c>
      <c r="P52" s="56" t="s">
        <v>14</v>
      </c>
      <c r="Q52" s="56" t="s">
        <v>14</v>
      </c>
      <c r="R52" s="56" t="s">
        <v>14</v>
      </c>
      <c r="S52" s="56" t="s">
        <v>14</v>
      </c>
      <c r="T52" s="56" t="s">
        <v>14</v>
      </c>
      <c r="U52" s="56" t="s">
        <v>14</v>
      </c>
      <c r="V52" s="56" t="s">
        <v>14</v>
      </c>
      <c r="W52" s="56" t="s">
        <v>14</v>
      </c>
      <c r="X52" s="56" t="s">
        <v>14</v>
      </c>
      <c r="Y52" s="56" t="s">
        <v>14</v>
      </c>
      <c r="Z52" s="56" t="s">
        <v>14</v>
      </c>
      <c r="AA52" s="56" t="s">
        <v>14</v>
      </c>
      <c r="AB52" s="56" t="s">
        <v>14</v>
      </c>
      <c r="AC52" s="56" t="s">
        <v>14</v>
      </c>
      <c r="AD52" s="89" t="s">
        <v>253</v>
      </c>
      <c r="AE52" s="125" t="s">
        <v>254</v>
      </c>
      <c r="AF52" s="90" t="s">
        <v>253</v>
      </c>
      <c r="AG52" s="89" t="s">
        <v>254</v>
      </c>
      <c r="AH52" s="91" t="s">
        <v>255</v>
      </c>
      <c r="AI52" s="92"/>
      <c r="AJ52" s="92" t="str">
        <f t="shared" si="11"/>
        <v>Ja</v>
      </c>
      <c r="AK52" s="93" t="s">
        <v>45</v>
      </c>
      <c r="AL52" s="94" t="s">
        <v>13</v>
      </c>
      <c r="AM52" s="121" t="s">
        <v>382</v>
      </c>
      <c r="AN52" s="56" t="s">
        <v>383</v>
      </c>
      <c r="AO52" s="56"/>
      <c r="AP52" s="56"/>
      <c r="AQ52" s="56"/>
      <c r="AR52" s="56"/>
      <c r="AS52" s="56"/>
      <c r="AT52" s="266"/>
      <c r="AU52" s="295"/>
      <c r="AV52" s="276"/>
      <c r="AW52" s="96" t="s">
        <v>384</v>
      </c>
      <c r="AY52" s="212" t="str">
        <f t="shared" si="5"/>
        <v/>
      </c>
      <c r="AZ52" s="97" t="str">
        <f t="shared" si="9"/>
        <v/>
      </c>
      <c r="BA52" s="97" t="str">
        <f t="shared" si="10"/>
        <v/>
      </c>
      <c r="BB52" s="97"/>
      <c r="BC52" s="213"/>
      <c r="BD52" s="138" t="str">
        <f t="shared" si="6"/>
        <v/>
      </c>
      <c r="BE52" s="138" t="e">
        <f>IF(BF52="",IF(#REF!="","",IF(#REF!="ongebruikt","Ja","")),"")</f>
        <v>#REF!</v>
      </c>
      <c r="BF52" s="321" t="str">
        <f>IF($J52="LVBB-BHK",$C52,IFERROR(VLOOKUP($C52,'[1]CDS-VM-delta'!$A$2:$E$470,1,FALSE),""))</f>
        <v/>
      </c>
      <c r="BG52" s="329" t="s">
        <v>383</v>
      </c>
      <c r="BH52" s="148" t="str">
        <f>IF($BF52="","",IFERROR(VLOOKUP($C52,'[1]CDS-VM-delta'!$A$2:$E$470,3,FALSE),""))</f>
        <v/>
      </c>
      <c r="BI52" s="303" t="str">
        <f>IF($BF52="","",IFERROR(VLOOKUP($C52,'[1]CDS-VM-delta'!$A$2:$E$470,4,FALSE),""))</f>
        <v/>
      </c>
      <c r="BJ52" s="304" t="str">
        <f>IF($BF52="","",IFERROR(VLOOKUP($C52,'[1]CDS-VM-delta'!$A$2:$E$470,5,FALSE),""))</f>
        <v/>
      </c>
      <c r="BK52" s="304" t="str">
        <f>IF($C52="","",IFERROR(VLOOKUP($C52,'[1]CDS-VM-delta'!$L$1:$M$470,1,FALSE),""))</f>
        <v/>
      </c>
      <c r="BL52" s="304" t="str">
        <f>IF($BK52="","",IFERROR(VLOOKUP($BK52,'[1]CDS-VM-delta'!$L$1:$M$470,2,FALSE),""))</f>
        <v/>
      </c>
      <c r="BM52" s="116" t="s">
        <v>1755</v>
      </c>
      <c r="BN52" s="53" t="str">
        <f t="shared" si="12"/>
        <v/>
      </c>
      <c r="BO52" s="49" t="s">
        <v>382</v>
      </c>
      <c r="BP52" s="2">
        <v>3</v>
      </c>
      <c r="BQ52" s="2"/>
      <c r="BR52" s="2" t="s">
        <v>1756</v>
      </c>
      <c r="BS52" s="31">
        <v>72</v>
      </c>
      <c r="BT52" s="114"/>
      <c r="CL52" s="109"/>
      <c r="CM52" s="101"/>
      <c r="CN52" s="101"/>
      <c r="CO52" s="101"/>
    </row>
    <row r="53" spans="1:93" ht="48" x14ac:dyDescent="0.2">
      <c r="A53" s="159" t="s">
        <v>381</v>
      </c>
      <c r="B53" s="166">
        <v>2</v>
      </c>
      <c r="C53" s="142" t="s">
        <v>385</v>
      </c>
      <c r="D53" s="142" t="s">
        <v>2004</v>
      </c>
      <c r="E53" s="142" t="s">
        <v>6</v>
      </c>
      <c r="F53" s="142" t="s">
        <v>181</v>
      </c>
      <c r="G53" s="142" t="s">
        <v>1</v>
      </c>
      <c r="H53" s="142" t="s">
        <v>4</v>
      </c>
      <c r="I53" s="142" t="s">
        <v>8</v>
      </c>
      <c r="J53" s="142" t="s">
        <v>22</v>
      </c>
      <c r="K53" s="142" t="s">
        <v>127</v>
      </c>
      <c r="L53" s="140" t="str">
        <f>IFERROR(VLOOKUP($C53,'[2]1.3.7 validaties'!$AL$3:$AY$999,14,FALSE),"")</f>
        <v>9. verbetervoorstel</v>
      </c>
      <c r="M53" s="140" t="str">
        <f>IFERROR(VLOOKUP($C53,'[2]1.3.7 validaties'!$AL$3:$AY$999,13,FALSE),"")</f>
        <v>US141701</v>
      </c>
      <c r="N53" s="142" t="s">
        <v>13</v>
      </c>
      <c r="O53" s="142" t="s">
        <v>13</v>
      </c>
      <c r="P53" s="142" t="s">
        <v>13</v>
      </c>
      <c r="Q53" s="142" t="s">
        <v>13</v>
      </c>
      <c r="R53" s="142" t="s">
        <v>13</v>
      </c>
      <c r="S53" s="142" t="s">
        <v>13</v>
      </c>
      <c r="T53" s="142" t="s">
        <v>13</v>
      </c>
      <c r="U53" s="142" t="s">
        <v>13</v>
      </c>
      <c r="V53" s="142" t="s">
        <v>13</v>
      </c>
      <c r="W53" s="142" t="s">
        <v>13</v>
      </c>
      <c r="X53" s="142" t="s">
        <v>13</v>
      </c>
      <c r="Y53" s="142" t="s">
        <v>13</v>
      </c>
      <c r="Z53" s="142" t="s">
        <v>13</v>
      </c>
      <c r="AA53" s="142" t="s">
        <v>13</v>
      </c>
      <c r="AB53" s="142" t="s">
        <v>13</v>
      </c>
      <c r="AC53" s="142" t="s">
        <v>13</v>
      </c>
      <c r="AD53" s="167" t="s">
        <v>253</v>
      </c>
      <c r="AE53" s="168"/>
      <c r="AF53" s="169" t="s">
        <v>253</v>
      </c>
      <c r="AG53" s="167" t="s">
        <v>254</v>
      </c>
      <c r="AH53" s="170" t="s">
        <v>255</v>
      </c>
      <c r="AI53" s="142"/>
      <c r="AJ53" s="142" t="s">
        <v>13</v>
      </c>
      <c r="AK53" s="61" t="s">
        <v>45</v>
      </c>
      <c r="AL53" s="165" t="s">
        <v>45</v>
      </c>
      <c r="AM53" s="141" t="s">
        <v>385</v>
      </c>
      <c r="AN53" s="148" t="s">
        <v>1977</v>
      </c>
      <c r="AO53" s="140"/>
      <c r="AP53" s="140"/>
      <c r="AQ53" s="140"/>
      <c r="AR53" s="140"/>
      <c r="AS53" s="140"/>
      <c r="AT53" s="176"/>
      <c r="AU53" s="296"/>
      <c r="AV53" s="275" t="s">
        <v>386</v>
      </c>
      <c r="AW53" s="96" t="s">
        <v>387</v>
      </c>
      <c r="AX53" s="57"/>
      <c r="AY53" s="212" t="str">
        <f t="shared" si="5"/>
        <v/>
      </c>
      <c r="AZ53" s="97" t="str">
        <f t="shared" si="9"/>
        <v/>
      </c>
      <c r="BA53" s="97" t="str">
        <f t="shared" si="10"/>
        <v/>
      </c>
      <c r="BB53" s="97"/>
      <c r="BC53" s="213"/>
      <c r="BD53" s="138" t="str">
        <f t="shared" si="6"/>
        <v>ongewijzigd</v>
      </c>
      <c r="BE53" s="138" t="str">
        <f>IF(BF53="",IF(#REF!="","",IF(#REF!="ongebruikt","Ja","")),"")</f>
        <v/>
      </c>
      <c r="BF53" s="321" t="str">
        <f>IF($J53="LVBB-BHK",$C53,IFERROR(VLOOKUP($C53,'[1]CDS-VM-delta'!$A$2:$E$470,1,FALSE),""))</f>
        <v>LVBB1515</v>
      </c>
      <c r="BG53" s="148" t="str">
        <f>IF($J53="LVBB-BHK",$AN53,IF($BF53="","",IFERROR(VLOOKUP($BF53,'[1]CDS-VM-delta'!$A$2:$E$470,2,FALSE),"")))</f>
        <v>Het aangeboden bestand is geen besluit of een kennisgeving met een geldige schemaversie.</v>
      </c>
      <c r="BH53" s="148" t="str">
        <f>IF($BF53="","",IFERROR(VLOOKUP($C53,'[1]CDS-VM-delta'!$A$2:$E$470,3,FALSE),""))</f>
        <v>aanlevering.xqy</v>
      </c>
      <c r="BI53" s="303" t="str">
        <f>IF($BF53="","",IFERROR(VLOOKUP($C53,'[1]CDS-VM-delta'!$A$2:$E$470,4,FALSE),""))</f>
        <v>geef-soort-aanlevering</v>
      </c>
      <c r="BJ53" s="304" t="str">
        <f>IF($BF53="","",IFERROR(VLOOKUP($C53,'[1]CDS-VM-delta'!$A$2:$E$470,5,FALSE),""))</f>
        <v>Geef aan om wat voor soort aanlevering het gaat (besluit of kennisgeving)</v>
      </c>
      <c r="BK53" s="304" t="str">
        <f>IF($C53="","",IFERROR(VLOOKUP($C53,'[1]CDS-VM-delta'!$L$1:$M$470,1,FALSE),""))</f>
        <v>LVBB1515</v>
      </c>
      <c r="BL53" s="304" t="str">
        <f>IF($BK53="","",IFERROR(VLOOKUP($BK53,'[1]CDS-VM-delta'!$L$1:$M$470,2,FALSE),""))</f>
        <v>Het aangeboden bestand is geen besluit of een kennisgeving met een geldige schemaversie.</v>
      </c>
      <c r="BM53" s="83"/>
      <c r="BN53" s="210" t="str">
        <f t="shared" si="12"/>
        <v/>
      </c>
      <c r="BO53" s="141" t="s">
        <v>385</v>
      </c>
      <c r="BP53" s="142"/>
      <c r="BQ53" s="142"/>
      <c r="BR53" s="142"/>
      <c r="BS53" s="83">
        <v>40</v>
      </c>
      <c r="BT53" s="216"/>
      <c r="CL53" s="109"/>
      <c r="CM53" s="101"/>
      <c r="CN53" s="101"/>
      <c r="CO53" s="101"/>
    </row>
    <row r="54" spans="1:93" ht="48" x14ac:dyDescent="0.2">
      <c r="A54" s="159" t="s">
        <v>2885</v>
      </c>
      <c r="B54" s="166">
        <v>2</v>
      </c>
      <c r="C54" s="142" t="s">
        <v>388</v>
      </c>
      <c r="D54" s="142" t="s">
        <v>389</v>
      </c>
      <c r="E54" s="142" t="s">
        <v>6</v>
      </c>
      <c r="F54" s="142" t="s">
        <v>181</v>
      </c>
      <c r="G54" s="142" t="s">
        <v>1</v>
      </c>
      <c r="H54" s="142" t="s">
        <v>4</v>
      </c>
      <c r="I54" s="142" t="s">
        <v>8</v>
      </c>
      <c r="J54" s="142" t="s">
        <v>22</v>
      </c>
      <c r="K54" s="142" t="s">
        <v>127</v>
      </c>
      <c r="L54" s="140" t="str">
        <f>IFERROR(VLOOKUP($C54,'[2]1.3.7 validaties'!$AL$3:$AY$999,14,FALSE),"")</f>
        <v>2. ja, voor technici</v>
      </c>
      <c r="M54" s="140" t="str">
        <f>IFERROR(VLOOKUP($C54,'[2]1.3.7 validaties'!$AL$3:$AY$999,13,FALSE),"")</f>
        <v>niet nodig</v>
      </c>
      <c r="N54" s="142" t="s">
        <v>13</v>
      </c>
      <c r="O54" s="142" t="s">
        <v>13</v>
      </c>
      <c r="P54" s="142" t="s">
        <v>13</v>
      </c>
      <c r="Q54" s="142" t="s">
        <v>13</v>
      </c>
      <c r="R54" s="142" t="s">
        <v>14</v>
      </c>
      <c r="S54" s="142" t="s">
        <v>14</v>
      </c>
      <c r="T54" s="142" t="s">
        <v>14</v>
      </c>
      <c r="U54" s="142" t="s">
        <v>14</v>
      </c>
      <c r="V54" s="142" t="s">
        <v>14</v>
      </c>
      <c r="W54" s="142" t="s">
        <v>14</v>
      </c>
      <c r="X54" s="142" t="s">
        <v>14</v>
      </c>
      <c r="Y54" s="142" t="s">
        <v>14</v>
      </c>
      <c r="Z54" s="142" t="s">
        <v>13</v>
      </c>
      <c r="AA54" s="142" t="s">
        <v>13</v>
      </c>
      <c r="AB54" s="142" t="s">
        <v>13</v>
      </c>
      <c r="AC54" s="142" t="s">
        <v>13</v>
      </c>
      <c r="AD54" s="167" t="s">
        <v>253</v>
      </c>
      <c r="AE54" s="168"/>
      <c r="AF54" s="169" t="s">
        <v>253</v>
      </c>
      <c r="AG54" s="167" t="s">
        <v>254</v>
      </c>
      <c r="AH54" s="170" t="s">
        <v>255</v>
      </c>
      <c r="AI54" s="142"/>
      <c r="AJ54" s="142" t="s">
        <v>13</v>
      </c>
      <c r="AK54" s="61" t="s">
        <v>45</v>
      </c>
      <c r="AL54" s="165" t="s">
        <v>45</v>
      </c>
      <c r="AM54" s="141" t="s">
        <v>388</v>
      </c>
      <c r="AN54" s="148" t="s">
        <v>390</v>
      </c>
      <c r="AO54" s="140"/>
      <c r="AP54" s="140"/>
      <c r="AQ54" s="140"/>
      <c r="AR54" s="140"/>
      <c r="AS54" s="140"/>
      <c r="AT54" s="176"/>
      <c r="AU54" s="296"/>
      <c r="AV54" s="275" t="s">
        <v>391</v>
      </c>
      <c r="AW54" s="96" t="s">
        <v>2886</v>
      </c>
      <c r="AX54" s="57"/>
      <c r="AY54" s="212" t="str">
        <f t="shared" si="5"/>
        <v/>
      </c>
      <c r="AZ54" s="97" t="str">
        <f t="shared" si="9"/>
        <v/>
      </c>
      <c r="BA54" s="97" t="str">
        <f t="shared" si="10"/>
        <v/>
      </c>
      <c r="BB54" s="97"/>
      <c r="BC54" s="213"/>
      <c r="BD54" s="138" t="str">
        <f t="shared" si="6"/>
        <v>verwijderd</v>
      </c>
      <c r="BE54" s="138" t="e">
        <f>IF(BF54="",IF(#REF!="","",IF(#REF!="ongebruikt","Ja","")),"")</f>
        <v>#REF!</v>
      </c>
      <c r="BF54" s="321" t="str">
        <f>IF($J54="LVBB-BHK",$C54,IFERROR(VLOOKUP($C54,'[1]CDS-VM-delta'!$A$2:$E$470,1,FALSE),""))</f>
        <v/>
      </c>
      <c r="BG54" s="148" t="s">
        <v>390</v>
      </c>
      <c r="BH54" s="148" t="str">
        <f>IF($BF54="","",IFERROR(VLOOKUP($C54,'[1]CDS-VM-delta'!$A$2:$E$470,3,FALSE),""))</f>
        <v/>
      </c>
      <c r="BI54" s="303" t="str">
        <f>IF($BF54="","",IFERROR(VLOOKUP($C54,'[1]CDS-VM-delta'!$A$2:$E$470,4,FALSE),""))</f>
        <v/>
      </c>
      <c r="BJ54" s="304" t="str">
        <f>IF($BF54="","",IFERROR(VLOOKUP($C54,'[1]CDS-VM-delta'!$A$2:$E$470,5,FALSE),""))</f>
        <v/>
      </c>
      <c r="BK54" s="304" t="str">
        <f>IF($C54="","",IFERROR(VLOOKUP($C54,'[1]CDS-VM-delta'!$L$1:$M$470,1,FALSE),""))</f>
        <v>LVBB1516</v>
      </c>
      <c r="BL54" s="304" t="str">
        <f>IF($BK54="","",IFERROR(VLOOKUP($BK54,'[1]CDS-VM-delta'!$L$1:$M$470,2,FALSE),""))</f>
        <v>[Opdracht- Controleer naam consolidatie] Naam van consolidatie bestand is %1 en daarmee niet gelijk aan consolidaties.xml</v>
      </c>
      <c r="BM54" s="83"/>
      <c r="BN54" s="210" t="str">
        <f t="shared" si="12"/>
        <v/>
      </c>
      <c r="BO54" s="141" t="s">
        <v>388</v>
      </c>
      <c r="BP54" s="142"/>
      <c r="BQ54" s="142"/>
      <c r="BR54" s="142"/>
      <c r="BS54" s="83">
        <v>41</v>
      </c>
      <c r="BT54" s="216"/>
      <c r="CL54" s="109"/>
      <c r="CM54" s="101"/>
      <c r="CN54" s="101"/>
      <c r="CO54" s="101"/>
    </row>
    <row r="55" spans="1:93" ht="176" x14ac:dyDescent="0.2">
      <c r="A55" s="159" t="s">
        <v>381</v>
      </c>
      <c r="B55" s="166">
        <v>3</v>
      </c>
      <c r="C55" s="142" t="s">
        <v>392</v>
      </c>
      <c r="D55" s="142" t="s">
        <v>393</v>
      </c>
      <c r="E55" s="142" t="s">
        <v>6</v>
      </c>
      <c r="F55" s="142" t="s">
        <v>181</v>
      </c>
      <c r="G55" s="142" t="s">
        <v>1</v>
      </c>
      <c r="H55" s="142" t="s">
        <v>4</v>
      </c>
      <c r="I55" s="142" t="s">
        <v>8</v>
      </c>
      <c r="J55" s="142" t="s">
        <v>22</v>
      </c>
      <c r="K55" s="142" t="s">
        <v>127</v>
      </c>
      <c r="L55" s="140" t="str">
        <f>IFERROR(VLOOKUP($C55,'[2]1.3.7 validaties'!$AL$3:$AY$999,14,FALSE),"")</f>
        <v>2. ja, voor technici</v>
      </c>
      <c r="M55" s="140" t="str">
        <f>IFERROR(VLOOKUP($C55,'[2]1.3.7 validaties'!$AL$3:$AY$999,13,FALSE),"")</f>
        <v>niet nodig</v>
      </c>
      <c r="N55" s="142" t="s">
        <v>13</v>
      </c>
      <c r="O55" s="142" t="s">
        <v>13</v>
      </c>
      <c r="P55" s="142" t="s">
        <v>13</v>
      </c>
      <c r="Q55" s="142" t="s">
        <v>13</v>
      </c>
      <c r="R55" s="142" t="s">
        <v>13</v>
      </c>
      <c r="S55" s="274" t="s">
        <v>13</v>
      </c>
      <c r="T55" s="274" t="s">
        <v>13</v>
      </c>
      <c r="U55" s="274" t="s">
        <v>13</v>
      </c>
      <c r="V55" s="274" t="s">
        <v>13</v>
      </c>
      <c r="W55" s="274" t="s">
        <v>13</v>
      </c>
      <c r="X55" s="274" t="s">
        <v>13</v>
      </c>
      <c r="Y55" s="274" t="s">
        <v>13</v>
      </c>
      <c r="Z55" s="274" t="s">
        <v>13</v>
      </c>
      <c r="AA55" s="274" t="s">
        <v>13</v>
      </c>
      <c r="AB55" s="274" t="s">
        <v>13</v>
      </c>
      <c r="AC55" s="274" t="s">
        <v>13</v>
      </c>
      <c r="AD55" s="167" t="s">
        <v>253</v>
      </c>
      <c r="AE55" s="168"/>
      <c r="AF55" s="169" t="s">
        <v>253</v>
      </c>
      <c r="AG55" s="167" t="s">
        <v>254</v>
      </c>
      <c r="AH55" s="170" t="s">
        <v>255</v>
      </c>
      <c r="AI55" s="142"/>
      <c r="AJ55" s="142" t="s">
        <v>13</v>
      </c>
      <c r="AK55" s="61" t="s">
        <v>45</v>
      </c>
      <c r="AL55" s="165" t="s">
        <v>45</v>
      </c>
      <c r="AM55" s="141" t="s">
        <v>392</v>
      </c>
      <c r="AN55" s="98" t="s">
        <v>2288</v>
      </c>
      <c r="AO55" s="142" t="s">
        <v>1087</v>
      </c>
      <c r="AP55" s="142" t="s">
        <v>1859</v>
      </c>
      <c r="AQ55" s="142" t="s">
        <v>1862</v>
      </c>
      <c r="AR55" s="140"/>
      <c r="AS55" s="140"/>
      <c r="AT55" s="176"/>
      <c r="AU55" s="296"/>
      <c r="AV55" s="275" t="s">
        <v>391</v>
      </c>
      <c r="AW55" s="96" t="s">
        <v>387</v>
      </c>
      <c r="AX55" s="57"/>
      <c r="AY55" s="212" t="str">
        <f t="shared" si="5"/>
        <v/>
      </c>
      <c r="AZ55" s="97" t="str">
        <f t="shared" si="9"/>
        <v/>
      </c>
      <c r="BA55" s="97" t="str">
        <f t="shared" si="10"/>
        <v/>
      </c>
      <c r="BB55" s="97"/>
      <c r="BC55" s="213" t="s">
        <v>2259</v>
      </c>
      <c r="BD55" s="138" t="str">
        <f t="shared" si="6"/>
        <v>ongewijzigd</v>
      </c>
      <c r="BE55" s="138" t="str">
        <f>IF(BF55="",IF(#REF!="","",IF(#REF!="ongebruikt","Ja","")),"")</f>
        <v/>
      </c>
      <c r="BF55" s="321" t="str">
        <f>IF($J55="LVBB-BHK",$C55,IFERROR(VLOOKUP($C55,'[1]CDS-VM-delta'!$A$2:$E$470,1,FALSE),""))</f>
        <v>LVBB1517</v>
      </c>
      <c r="BG55" s="148" t="str">
        <f>IF($J55="LVBB-BHK",$AN55,IF($BF55="","",IFERROR(VLOOKUP($BF55,'[1]CDS-VM-delta'!$A$2:$E$470,2,FALSE),"")))</f>
        <v>[AanleveringBesluit - Controleer Inhoud Identificatie Regelingversie] Waarde van type %1 binnen %2 is niet gelijk aan %3
OF:
[AanleveringBesluit - Controleer Inhoud Identificatie Regelingversie] Waarde van type %1 binnen %2 is niet gelijk aan %3
OF:
[AanleveringInformatieObject - Controleer Inhoud Identificatie Regelingversie] Waarde van type %1 binnen %2 is niet gelijk aan %3</v>
      </c>
      <c r="BH55" s="148" t="str">
        <f>IF($BF55="","",IFERROR(VLOOKUP($C55,'[1]CDS-VM-delta'!$A$2:$E$470,3,FALSE),""))</f>
        <v>VP-AanleveringBesluit-consolidatie.sch
OF:
VP-AanleveringBesluit.sch
OF:
VP-AanleveringIO.sch</v>
      </c>
      <c r="BI55" s="303" t="str">
        <f>IF($BF55="","",IFERROR(VLOOKUP($C55,'[1]CDS-VM-delta'!$A$2:$E$470,4,FALSE),""))</f>
        <v>Controles AKN aanvullend 'act'
OF:
Controles AKN aanvullend 'act'
OF:
Controles AKN aanvullend 'regdata'</v>
      </c>
      <c r="BJ55" s="304" t="str">
        <f>IF($BF55="","",IFERROR(VLOOKUP($C55,'[1]CDS-VM-delta'!$A$2:$E$470,5,FALSE),""))</f>
        <v/>
      </c>
      <c r="BK55" s="304" t="str">
        <f>IF($C55="","",IFERROR(VLOOKUP($C55,'[1]CDS-VM-delta'!$L$1:$M$470,1,FALSE),""))</f>
        <v>LVBB1517</v>
      </c>
      <c r="BL55" s="304" t="str">
        <f>IF($BK55="","",IFERROR(VLOOKUP($BK55,'[1]CDS-VM-delta'!$L$1:$M$470,2,FALSE),""))</f>
        <v>[AanleveringBesluit - Controleer Inhoud Identificatie Regelingversie] Waarde van type %1 binnen %2 is niet gelijk aan %3
OF:
[AanleveringBesluit - Controleer Inhoud Identificatie Regelingversie] Waarde van type %1 binnen %2 is niet gelijk aan %3
OF:
[AanleveringInformatieObject - Controleer Inhoud Identificatie Regelingversie] Waarde van type %1 binnen %2 is niet gelijk aan %3</v>
      </c>
      <c r="BM55" s="83"/>
      <c r="BN55" s="210" t="str">
        <f t="shared" si="12"/>
        <v/>
      </c>
      <c r="BO55" s="141" t="s">
        <v>392</v>
      </c>
      <c r="BP55" s="142"/>
      <c r="BQ55" s="142"/>
      <c r="BR55" s="142"/>
      <c r="BS55" s="83">
        <v>42</v>
      </c>
      <c r="BT55" s="216"/>
      <c r="CL55" s="109"/>
      <c r="CM55" s="101"/>
      <c r="CN55" s="101"/>
      <c r="CO55" s="101"/>
    </row>
    <row r="56" spans="1:93" ht="32" x14ac:dyDescent="0.2">
      <c r="A56" s="159" t="s">
        <v>381</v>
      </c>
      <c r="B56" s="166">
        <v>3</v>
      </c>
      <c r="C56" s="142" t="s">
        <v>394</v>
      </c>
      <c r="D56" s="142" t="s">
        <v>395</v>
      </c>
      <c r="E56" s="142" t="s">
        <v>6</v>
      </c>
      <c r="F56" s="142" t="s">
        <v>181</v>
      </c>
      <c r="G56" s="142" t="s">
        <v>1</v>
      </c>
      <c r="H56" s="142" t="s">
        <v>4</v>
      </c>
      <c r="I56" s="142" t="s">
        <v>8</v>
      </c>
      <c r="J56" s="142" t="s">
        <v>22</v>
      </c>
      <c r="K56" s="142" t="s">
        <v>127</v>
      </c>
      <c r="L56" s="140" t="str">
        <f>IFERROR(VLOOKUP($C56,'[2]1.3.7 validaties'!$AL$3:$AY$999,14,FALSE),"")</f>
        <v>2. ja, voor technici</v>
      </c>
      <c r="M56" s="140" t="str">
        <f>IFERROR(VLOOKUP($C56,'[2]1.3.7 validaties'!$AL$3:$AY$999,13,FALSE),"")</f>
        <v>niet nodig</v>
      </c>
      <c r="N56" s="142" t="s">
        <v>13</v>
      </c>
      <c r="O56" s="142" t="s">
        <v>13</v>
      </c>
      <c r="P56" s="142" t="s">
        <v>13</v>
      </c>
      <c r="Q56" s="142" t="s">
        <v>13</v>
      </c>
      <c r="R56" s="142" t="s">
        <v>13</v>
      </c>
      <c r="S56" s="274" t="s">
        <v>13</v>
      </c>
      <c r="T56" s="274" t="s">
        <v>13</v>
      </c>
      <c r="U56" s="274" t="s">
        <v>13</v>
      </c>
      <c r="V56" s="274" t="s">
        <v>13</v>
      </c>
      <c r="W56" s="274" t="s">
        <v>13</v>
      </c>
      <c r="X56" s="274" t="s">
        <v>13</v>
      </c>
      <c r="Y56" s="274" t="s">
        <v>13</v>
      </c>
      <c r="Z56" s="274" t="s">
        <v>13</v>
      </c>
      <c r="AA56" s="274" t="s">
        <v>13</v>
      </c>
      <c r="AB56" s="274" t="s">
        <v>13</v>
      </c>
      <c r="AC56" s="274" t="s">
        <v>13</v>
      </c>
      <c r="AD56" s="167" t="s">
        <v>253</v>
      </c>
      <c r="AE56" s="168"/>
      <c r="AF56" s="169" t="s">
        <v>253</v>
      </c>
      <c r="AG56" s="167" t="s">
        <v>254</v>
      </c>
      <c r="AH56" s="170" t="s">
        <v>255</v>
      </c>
      <c r="AI56" s="142"/>
      <c r="AJ56" s="142" t="s">
        <v>13</v>
      </c>
      <c r="AK56" s="61" t="s">
        <v>45</v>
      </c>
      <c r="AL56" s="165" t="s">
        <v>45</v>
      </c>
      <c r="AM56" s="141" t="s">
        <v>394</v>
      </c>
      <c r="AN56" s="98" t="s">
        <v>1757</v>
      </c>
      <c r="AO56" s="142" t="s">
        <v>1087</v>
      </c>
      <c r="AP56" s="142" t="s">
        <v>1859</v>
      </c>
      <c r="AQ56" s="142" t="s">
        <v>1863</v>
      </c>
      <c r="AR56" s="140"/>
      <c r="AS56" s="140"/>
      <c r="AT56" s="176"/>
      <c r="AU56" s="296"/>
      <c r="AV56" s="275" t="s">
        <v>391</v>
      </c>
      <c r="AW56" s="96" t="s">
        <v>387</v>
      </c>
      <c r="AX56" s="57"/>
      <c r="AY56" s="212" t="str">
        <f t="shared" si="5"/>
        <v/>
      </c>
      <c r="AZ56" s="97" t="str">
        <f t="shared" si="9"/>
        <v/>
      </c>
      <c r="BA56" s="97" t="str">
        <f t="shared" si="10"/>
        <v/>
      </c>
      <c r="BB56" s="97"/>
      <c r="BC56" s="213"/>
      <c r="BD56" s="138" t="str">
        <f t="shared" si="6"/>
        <v>ongewijzigd</v>
      </c>
      <c r="BE56" s="138" t="str">
        <f>IF(BF56="",IF(#REF!="","",IF(#REF!="ongebruikt","Ja","")),"")</f>
        <v/>
      </c>
      <c r="BF56" s="321" t="str">
        <f>IF($J56="LVBB-BHK",$C56,IFERROR(VLOOKUP($C56,'[1]CDS-VM-delta'!$A$2:$E$470,1,FALSE),""))</f>
        <v>LVBB1518</v>
      </c>
      <c r="BG56" s="318" t="str">
        <f>IF($J56="LVBB-BHK",$AN56,IF($BF56="","",IFERROR(VLOOKUP($BF56,'[1]CDS-VM-delta'!$A$2:$E$470,2,FALSE),"")))</f>
        <v>[Gml - Controleer Inhoud Identificatie] Waarde van type %1 binnen %2 is niet gelijk aan %3</v>
      </c>
      <c r="BH56" s="148" t="str">
        <f>IF($BF56="","",IFERROR(VLOOKUP($C56,'[1]CDS-VM-delta'!$A$2:$E$470,3,FALSE),""))</f>
        <v>VP-Geometrie.sch</v>
      </c>
      <c r="BI56" s="303" t="str">
        <f>IF($BF56="","",IFERROR(VLOOKUP($C56,'[1]CDS-VM-delta'!$A$2:$E$470,4,FALSE),""))</f>
        <v/>
      </c>
      <c r="BJ56" s="304" t="str">
        <f>IF($BF56="","",IFERROR(VLOOKUP($C56,'[1]CDS-VM-delta'!$A$2:$E$470,5,FALSE),""))</f>
        <v/>
      </c>
      <c r="BK56" s="304" t="str">
        <f>IF($C56="","",IFERROR(VLOOKUP($C56,'[1]CDS-VM-delta'!$L$1:$M$470,1,FALSE),""))</f>
        <v>LVBB1518</v>
      </c>
      <c r="BL56" s="304" t="str">
        <f>IF($BK56="","",IFERROR(VLOOKUP($BK56,'[1]CDS-VM-delta'!$L$1:$M$470,2,FALSE),""))</f>
        <v>[Gml - Controleer Inhoud Identificatie] Waarde van type %1 binnen %2 is niet gelijk aan %3</v>
      </c>
      <c r="BM56" s="83"/>
      <c r="BN56" s="210" t="str">
        <f t="shared" si="12"/>
        <v/>
      </c>
      <c r="BO56" s="141" t="s">
        <v>394</v>
      </c>
      <c r="BP56" s="142"/>
      <c r="BQ56" s="142"/>
      <c r="BR56" s="142"/>
      <c r="BS56" s="83">
        <v>43</v>
      </c>
      <c r="BT56" s="216"/>
      <c r="CL56" s="109"/>
      <c r="CM56" s="101"/>
      <c r="CN56" s="101"/>
      <c r="CO56" s="101"/>
    </row>
    <row r="57" spans="1:93" s="408" customFormat="1" ht="32" x14ac:dyDescent="0.2">
      <c r="A57" s="343" t="s">
        <v>2822</v>
      </c>
      <c r="B57" s="336">
        <v>2</v>
      </c>
      <c r="C57" s="335" t="s">
        <v>2764</v>
      </c>
      <c r="D57" s="335" t="s">
        <v>2765</v>
      </c>
      <c r="E57" s="335" t="s">
        <v>0</v>
      </c>
      <c r="F57" s="335" t="s">
        <v>243</v>
      </c>
      <c r="G57" s="335" t="s">
        <v>1</v>
      </c>
      <c r="H57" s="335" t="s">
        <v>4</v>
      </c>
      <c r="I57" s="335"/>
      <c r="J57" s="335"/>
      <c r="K57" s="335"/>
      <c r="L57" s="335"/>
      <c r="M57" s="335"/>
      <c r="N57" s="335"/>
      <c r="O57" s="335"/>
      <c r="P57" s="335"/>
      <c r="Q57" s="335"/>
      <c r="R57" s="335"/>
      <c r="S57" s="469"/>
      <c r="T57" s="469"/>
      <c r="U57" s="469"/>
      <c r="V57" s="469"/>
      <c r="W57" s="469" t="s">
        <v>14</v>
      </c>
      <c r="X57" s="469" t="s">
        <v>14</v>
      </c>
      <c r="Y57" s="469" t="s">
        <v>13</v>
      </c>
      <c r="Z57" s="469" t="s">
        <v>13</v>
      </c>
      <c r="AA57" s="469" t="s">
        <v>13</v>
      </c>
      <c r="AB57" s="469" t="s">
        <v>13</v>
      </c>
      <c r="AC57" s="469" t="s">
        <v>13</v>
      </c>
      <c r="AD57" s="918" t="s">
        <v>253</v>
      </c>
      <c r="AE57" s="512"/>
      <c r="AF57" s="918" t="s">
        <v>253</v>
      </c>
      <c r="AG57" s="918"/>
      <c r="AH57" s="919" t="s">
        <v>255</v>
      </c>
      <c r="AI57" s="335"/>
      <c r="AJ57" s="335"/>
      <c r="AK57" s="383"/>
      <c r="AL57" s="411"/>
      <c r="AM57" s="384" t="s">
        <v>2764</v>
      </c>
      <c r="AN57" s="410" t="s">
        <v>2766</v>
      </c>
      <c r="AO57" s="335" t="s">
        <v>1902</v>
      </c>
      <c r="AP57" s="335"/>
      <c r="AQ57" s="335"/>
      <c r="AR57" s="335"/>
      <c r="AS57" s="335"/>
      <c r="AT57" s="382"/>
      <c r="AU57" s="748"/>
      <c r="AV57" s="393" t="s">
        <v>342</v>
      </c>
      <c r="AW57" s="920" t="s">
        <v>2763</v>
      </c>
      <c r="AX57" s="397"/>
      <c r="AY57" s="398"/>
      <c r="AZ57" s="399"/>
      <c r="BA57" s="399"/>
      <c r="BB57" s="399"/>
      <c r="BC57" s="400"/>
      <c r="BD57" s="401"/>
      <c r="BE57" s="401"/>
      <c r="BF57" s="402"/>
      <c r="BG57" s="403"/>
      <c r="BH57" s="386"/>
      <c r="BI57" s="404"/>
      <c r="BJ57" s="405"/>
      <c r="BK57" s="405"/>
      <c r="BL57" s="405"/>
      <c r="BM57" s="385"/>
      <c r="BN57" s="406"/>
      <c r="BO57" s="384"/>
      <c r="BP57" s="335"/>
      <c r="BQ57" s="335"/>
      <c r="BR57" s="335"/>
      <c r="BS57" s="385"/>
      <c r="BT57" s="757"/>
      <c r="CL57" s="409"/>
      <c r="CM57" s="410"/>
      <c r="CN57" s="410"/>
      <c r="CO57" s="410"/>
    </row>
    <row r="58" spans="1:93" ht="32" x14ac:dyDescent="0.2">
      <c r="A58" s="159" t="s">
        <v>304</v>
      </c>
      <c r="B58" s="160" t="s">
        <v>957</v>
      </c>
      <c r="C58" s="142" t="s">
        <v>396</v>
      </c>
      <c r="D58" s="142" t="s">
        <v>397</v>
      </c>
      <c r="E58" s="142" t="s">
        <v>0</v>
      </c>
      <c r="F58" s="142" t="str">
        <f t="shared" ref="F58:F65" si="14">F$66</f>
        <v>LVBB 1.0.4</v>
      </c>
      <c r="G58" s="142" t="s">
        <v>1</v>
      </c>
      <c r="H58" s="142" t="s">
        <v>4</v>
      </c>
      <c r="I58" s="142" t="s">
        <v>8</v>
      </c>
      <c r="J58" s="142" t="s">
        <v>22</v>
      </c>
      <c r="K58" s="142" t="s">
        <v>127</v>
      </c>
      <c r="L58" s="140" t="str">
        <f>IFERROR(VLOOKUP($C58,'[2]1.3.7 validaties'!$AL$3:$AY$999,14,FALSE),"")</f>
        <v>2. ja, voor technici</v>
      </c>
      <c r="M58" s="140" t="str">
        <f>IFERROR(VLOOKUP($C58,'[2]1.3.7 validaties'!$AL$3:$AY$999,13,FALSE),"")</f>
        <v>niet nodig</v>
      </c>
      <c r="N58" s="142" t="s">
        <v>13</v>
      </c>
      <c r="O58" s="142" t="s">
        <v>13</v>
      </c>
      <c r="P58" s="142" t="s">
        <v>13</v>
      </c>
      <c r="Q58" s="142" t="s">
        <v>13</v>
      </c>
      <c r="R58" s="142" t="s">
        <v>13</v>
      </c>
      <c r="S58" s="274" t="s">
        <v>13</v>
      </c>
      <c r="T58" s="274" t="s">
        <v>13</v>
      </c>
      <c r="U58" s="274" t="s">
        <v>13</v>
      </c>
      <c r="V58" s="274" t="s">
        <v>13</v>
      </c>
      <c r="W58" s="274" t="s">
        <v>13</v>
      </c>
      <c r="X58" s="274" t="s">
        <v>13</v>
      </c>
      <c r="Y58" s="274" t="s">
        <v>13</v>
      </c>
      <c r="Z58" s="274" t="s">
        <v>13</v>
      </c>
      <c r="AA58" s="274" t="s">
        <v>13</v>
      </c>
      <c r="AB58" s="274" t="s">
        <v>13</v>
      </c>
      <c r="AC58" s="274" t="s">
        <v>13</v>
      </c>
      <c r="AD58" s="161" t="s">
        <v>253</v>
      </c>
      <c r="AE58" s="83" t="s">
        <v>254</v>
      </c>
      <c r="AF58" s="162" t="s">
        <v>253</v>
      </c>
      <c r="AG58" s="161" t="s">
        <v>254</v>
      </c>
      <c r="AH58" s="163" t="s">
        <v>255</v>
      </c>
      <c r="AI58" s="142"/>
      <c r="AJ58" s="142" t="str">
        <f t="shared" ref="AJ58:AJ65" si="15">AJ$66</f>
        <v>Ja</v>
      </c>
      <c r="AK58" s="61" t="s">
        <v>13</v>
      </c>
      <c r="AL58" s="165" t="s">
        <v>13</v>
      </c>
      <c r="AM58" s="141" t="s">
        <v>396</v>
      </c>
      <c r="AN58" s="140" t="s">
        <v>398</v>
      </c>
      <c r="AO58" s="140"/>
      <c r="AP58" s="140"/>
      <c r="AQ58" s="140"/>
      <c r="AR58" s="140"/>
      <c r="AS58" s="140"/>
      <c r="AT58" s="176"/>
      <c r="AU58" s="253"/>
      <c r="AV58" s="275" t="s">
        <v>402</v>
      </c>
      <c r="AW58" s="83"/>
      <c r="AX58" s="57"/>
      <c r="AY58" s="212" t="str">
        <f t="shared" si="5"/>
        <v/>
      </c>
      <c r="AZ58" s="97" t="str">
        <f t="shared" ref="AZ58:AZ74" si="16">IF($BG58="","",IF($BG58=$AN58,"",IF($BC58="","***","")))</f>
        <v/>
      </c>
      <c r="BA58" s="97" t="str">
        <f t="shared" ref="BA58:BA74" si="17">IF($BL58="","",IF($BL58=$AN58,"",IF($BC58="","***","")))</f>
        <v/>
      </c>
      <c r="BB58" s="97"/>
      <c r="BC58" s="213"/>
      <c r="BD58" s="138" t="str">
        <f t="shared" si="6"/>
        <v>ongewijzigd</v>
      </c>
      <c r="BE58" s="138" t="str">
        <f>IF(BF58="",IF(#REF!="","",IF(#REF!="ongebruikt","Ja","")),"")</f>
        <v/>
      </c>
      <c r="BF58" s="321" t="str">
        <f>IF($J58="LVBB-BHK",$C58,IFERROR(VLOOKUP($C58,'[1]CDS-VM-delta'!$A$2:$E$470,1,FALSE),""))</f>
        <v>LVBB1550</v>
      </c>
      <c r="BG58" s="318" t="str">
        <f>IF($J58="LVBB-BHK",$AN58,IF($BF58="","",IFERROR(VLOOKUP($BF58,'[1]CDS-VM-delta'!$A$2:$E$470,2,FALSE),"")))</f>
        <v>Opdracht bestand niet aanwezig bij afbreken voor oin %1 en id-levering %2</v>
      </c>
      <c r="BH58" s="148" t="str">
        <f>IF($BF58="","",IFERROR(VLOOKUP($C58,'[1]CDS-VM-delta'!$A$2:$E$470,3,FALSE),""))</f>
        <v>afbreken.xqy</v>
      </c>
      <c r="BI58" s="303" t="str">
        <f>IF($BF58="","",IFERROR(VLOOKUP($C58,'[1]CDS-VM-delta'!$A$2:$E$470,4,FALSE),""))</f>
        <v>controleer-opdracht-bestaat</v>
      </c>
      <c r="BJ58" s="304" t="str">
        <f>IF($BF58="","",IFERROR(VLOOKUP($C58,'[1]CDS-VM-delta'!$A$2:$E$470,5,FALSE),""))</f>
        <v>Controleer of de opdracht bestaat</v>
      </c>
      <c r="BK58" s="304" t="str">
        <f>IF($C58="","",IFERROR(VLOOKUP($C58,'[1]CDS-VM-delta'!$L$1:$M$470,1,FALSE),""))</f>
        <v>LVBB1550</v>
      </c>
      <c r="BL58" s="304" t="str">
        <f>IF($BK58="","",IFERROR(VLOOKUP($BK58,'[1]CDS-VM-delta'!$L$1:$M$470,2,FALSE),""))</f>
        <v>Opdracht bestand niet aanwezig bij afbreken voor oin %1 en id-levering %2</v>
      </c>
      <c r="BM58" s="83"/>
      <c r="BN58" s="210" t="str">
        <f t="shared" ref="BN58:BN74" si="18">IF(C58=BO58,"","NOK")</f>
        <v/>
      </c>
      <c r="BO58" s="141" t="s">
        <v>396</v>
      </c>
      <c r="BP58" s="142"/>
      <c r="BQ58" s="142"/>
      <c r="BR58" s="142"/>
      <c r="BS58" s="83">
        <v>44</v>
      </c>
      <c r="BT58" s="215"/>
      <c r="CL58" s="109"/>
      <c r="CM58" s="101"/>
      <c r="CN58" s="101"/>
      <c r="CO58" s="101"/>
    </row>
    <row r="59" spans="1:93" ht="48" x14ac:dyDescent="0.2">
      <c r="A59" s="159" t="s">
        <v>304</v>
      </c>
      <c r="B59" s="160">
        <v>2</v>
      </c>
      <c r="C59" s="142" t="s">
        <v>399</v>
      </c>
      <c r="D59" s="142" t="s">
        <v>400</v>
      </c>
      <c r="E59" s="142" t="s">
        <v>6</v>
      </c>
      <c r="F59" s="142" t="str">
        <f t="shared" si="14"/>
        <v>LVBB 1.0.4</v>
      </c>
      <c r="G59" s="142" t="s">
        <v>1</v>
      </c>
      <c r="H59" s="142" t="s">
        <v>4</v>
      </c>
      <c r="I59" s="142" t="s">
        <v>8</v>
      </c>
      <c r="J59" s="142" t="s">
        <v>22</v>
      </c>
      <c r="K59" s="142" t="s">
        <v>127</v>
      </c>
      <c r="L59" s="140" t="str">
        <f>IFERROR(VLOOKUP($C59,'[2]1.3.7 validaties'!$AL$3:$AY$999,14,FALSE),"")</f>
        <v>2. ja, voor technici</v>
      </c>
      <c r="M59" s="140" t="str">
        <f>IFERROR(VLOOKUP($C59,'[2]1.3.7 validaties'!$AL$3:$AY$999,13,FALSE),"")</f>
        <v>niet nodig</v>
      </c>
      <c r="N59" s="142" t="s">
        <v>13</v>
      </c>
      <c r="O59" s="142" t="s">
        <v>13</v>
      </c>
      <c r="P59" s="142" t="s">
        <v>13</v>
      </c>
      <c r="Q59" s="142" t="s">
        <v>13</v>
      </c>
      <c r="R59" s="142" t="s">
        <v>13</v>
      </c>
      <c r="S59" s="274" t="s">
        <v>13</v>
      </c>
      <c r="T59" s="274" t="s">
        <v>13</v>
      </c>
      <c r="U59" s="274" t="s">
        <v>13</v>
      </c>
      <c r="V59" s="274" t="s">
        <v>13</v>
      </c>
      <c r="W59" s="274" t="s">
        <v>13</v>
      </c>
      <c r="X59" s="274" t="s">
        <v>13</v>
      </c>
      <c r="Y59" s="274" t="s">
        <v>13</v>
      </c>
      <c r="Z59" s="274" t="s">
        <v>13</v>
      </c>
      <c r="AA59" s="274" t="s">
        <v>13</v>
      </c>
      <c r="AB59" s="274" t="s">
        <v>13</v>
      </c>
      <c r="AC59" s="274" t="s">
        <v>13</v>
      </c>
      <c r="AD59" s="161" t="s">
        <v>253</v>
      </c>
      <c r="AE59" s="83" t="s">
        <v>254</v>
      </c>
      <c r="AF59" s="162" t="s">
        <v>253</v>
      </c>
      <c r="AG59" s="161" t="s">
        <v>254</v>
      </c>
      <c r="AH59" s="163" t="s">
        <v>255</v>
      </c>
      <c r="AI59" s="142"/>
      <c r="AJ59" s="142" t="str">
        <f t="shared" si="15"/>
        <v>Ja</v>
      </c>
      <c r="AK59" s="61" t="s">
        <v>13</v>
      </c>
      <c r="AL59" s="165" t="s">
        <v>13</v>
      </c>
      <c r="AM59" s="141" t="s">
        <v>399</v>
      </c>
      <c r="AN59" s="140" t="s">
        <v>401</v>
      </c>
      <c r="AO59" s="140"/>
      <c r="AP59" s="140"/>
      <c r="AQ59" s="140"/>
      <c r="AR59" s="140"/>
      <c r="AS59" s="140"/>
      <c r="AT59" s="176"/>
      <c r="AU59" s="253"/>
      <c r="AV59" s="275" t="s">
        <v>402</v>
      </c>
      <c r="AW59" s="83"/>
      <c r="AX59" s="57"/>
      <c r="AY59" s="212" t="str">
        <f t="shared" si="5"/>
        <v/>
      </c>
      <c r="AZ59" s="97" t="str">
        <f t="shared" si="16"/>
        <v/>
      </c>
      <c r="BA59" s="97" t="str">
        <f t="shared" si="17"/>
        <v/>
      </c>
      <c r="BB59" s="97"/>
      <c r="BC59" s="213"/>
      <c r="BD59" s="138" t="str">
        <f t="shared" si="6"/>
        <v>ongewijzigd</v>
      </c>
      <c r="BE59" s="138" t="str">
        <f>IF(BF59="",IF(#REF!="","",IF(#REF!="ongebruikt","Ja","")),"")</f>
        <v/>
      </c>
      <c r="BF59" s="321" t="str">
        <f>IF($J59="LVBB-BHK",$C59,IFERROR(VLOOKUP($C59,'[1]CDS-VM-delta'!$A$2:$E$470,1,FALSE),""))</f>
        <v>LVBB1551</v>
      </c>
      <c r="BG59" s="318" t="str">
        <f>IF($J59="LVBB-BHK",$AN59,IF($BF59="","",IFERROR(VLOOKUP($BF59,'[1]CDS-VM-delta'!$A$2:$E$470,2,FALSE),"")))</f>
        <v>Geen besluit, kennisgeving of versie kunnen vinden met AKN identificatie : %1</v>
      </c>
      <c r="BH59" s="148" t="str">
        <f>IF($BF59="","",IFERROR(VLOOKUP($C59,'[1]CDS-VM-delta'!$A$2:$E$470,3,FALSE),""))</f>
        <v>verwijderen.xqy</v>
      </c>
      <c r="BI59" s="303" t="str">
        <f>IF($BF59="","",IFERROR(VLOOKUP($C59,'[1]CDS-VM-delta'!$A$2:$E$470,4,FALSE),""))</f>
        <v>controleer-type-aanlevering
OF:
controleer-uri-aanlevering</v>
      </c>
      <c r="BJ59" s="304" t="str">
        <f>IF($BF59="","",IFERROR(VLOOKUP($C59,'[1]CDS-VM-delta'!$A$2:$E$470,5,FALSE),""))</f>
        <v>Controleert of het soort aanlevering bij een besluit, kennisgeving of regelingversie hoort
OF:
Controleert of de uri bij de aanlevering bestaat</v>
      </c>
      <c r="BK59" s="304" t="str">
        <f>IF($C59="","",IFERROR(VLOOKUP($C59,'[1]CDS-VM-delta'!$L$1:$M$470,1,FALSE),""))</f>
        <v>LVBB1551</v>
      </c>
      <c r="BL59" s="304" t="str">
        <f>IF($BK59="","",IFERROR(VLOOKUP($BK59,'[1]CDS-VM-delta'!$L$1:$M$470,2,FALSE),""))</f>
        <v>Geen besluit, kennisgeving of versie kunnen vinden met AKN identificatie : %1</v>
      </c>
      <c r="BM59" s="83"/>
      <c r="BN59" s="210" t="str">
        <f t="shared" si="18"/>
        <v/>
      </c>
      <c r="BO59" s="141" t="s">
        <v>399</v>
      </c>
      <c r="BP59" s="142">
        <v>5</v>
      </c>
      <c r="BQ59" s="142"/>
      <c r="BR59" s="142"/>
      <c r="BS59" s="83">
        <v>284</v>
      </c>
      <c r="BT59" s="215"/>
      <c r="CL59" s="109"/>
      <c r="CM59" s="101"/>
      <c r="CN59" s="101"/>
      <c r="CO59" s="101"/>
    </row>
    <row r="60" spans="1:93" ht="32" x14ac:dyDescent="0.2">
      <c r="A60" s="159" t="s">
        <v>304</v>
      </c>
      <c r="B60" s="166">
        <v>3</v>
      </c>
      <c r="C60" s="142" t="s">
        <v>403</v>
      </c>
      <c r="D60" s="142" t="s">
        <v>404</v>
      </c>
      <c r="E60" s="142" t="s">
        <v>0</v>
      </c>
      <c r="F60" s="142" t="str">
        <f t="shared" si="14"/>
        <v>LVBB 1.0.4</v>
      </c>
      <c r="G60" s="142" t="s">
        <v>1</v>
      </c>
      <c r="H60" s="142" t="s">
        <v>4</v>
      </c>
      <c r="I60" s="142" t="s">
        <v>8</v>
      </c>
      <c r="J60" s="142" t="s">
        <v>22</v>
      </c>
      <c r="K60" s="142" t="s">
        <v>127</v>
      </c>
      <c r="L60" s="140" t="str">
        <f>IFERROR(VLOOKUP($C60,'[2]1.3.7 validaties'!$AL$3:$AY$999,14,FALSE),"")</f>
        <v>2. ja, voor technici</v>
      </c>
      <c r="M60" s="140" t="str">
        <f>IFERROR(VLOOKUP($C60,'[2]1.3.7 validaties'!$AL$3:$AY$999,13,FALSE),"")</f>
        <v>niet nodig</v>
      </c>
      <c r="N60" s="142" t="s">
        <v>13</v>
      </c>
      <c r="O60" s="142" t="s">
        <v>13</v>
      </c>
      <c r="P60" s="142" t="s">
        <v>13</v>
      </c>
      <c r="Q60" s="142" t="s">
        <v>13</v>
      </c>
      <c r="R60" s="142" t="s">
        <v>13</v>
      </c>
      <c r="S60" s="274" t="s">
        <v>13</v>
      </c>
      <c r="T60" s="274" t="s">
        <v>13</v>
      </c>
      <c r="U60" s="274" t="s">
        <v>13</v>
      </c>
      <c r="V60" s="274" t="s">
        <v>13</v>
      </c>
      <c r="W60" s="274" t="s">
        <v>13</v>
      </c>
      <c r="X60" s="274" t="s">
        <v>13</v>
      </c>
      <c r="Y60" s="274" t="s">
        <v>13</v>
      </c>
      <c r="Z60" s="274" t="s">
        <v>13</v>
      </c>
      <c r="AA60" s="274" t="s">
        <v>13</v>
      </c>
      <c r="AB60" s="274" t="s">
        <v>13</v>
      </c>
      <c r="AC60" s="274" t="s">
        <v>13</v>
      </c>
      <c r="AD60" s="161" t="s">
        <v>253</v>
      </c>
      <c r="AE60" s="83" t="s">
        <v>254</v>
      </c>
      <c r="AF60" s="162" t="s">
        <v>253</v>
      </c>
      <c r="AG60" s="161" t="s">
        <v>254</v>
      </c>
      <c r="AH60" s="163" t="s">
        <v>255</v>
      </c>
      <c r="AI60" s="142"/>
      <c r="AJ60" s="142" t="str">
        <f t="shared" si="15"/>
        <v>Ja</v>
      </c>
      <c r="AK60" s="61" t="s">
        <v>13</v>
      </c>
      <c r="AL60" s="165" t="s">
        <v>13</v>
      </c>
      <c r="AM60" s="141" t="s">
        <v>403</v>
      </c>
      <c r="AN60" s="140" t="s">
        <v>405</v>
      </c>
      <c r="AO60" s="140"/>
      <c r="AP60" s="140"/>
      <c r="AQ60" s="140"/>
      <c r="AR60" s="140"/>
      <c r="AS60" s="140"/>
      <c r="AT60" s="176"/>
      <c r="AU60" s="253"/>
      <c r="AV60" s="275" t="s">
        <v>406</v>
      </c>
      <c r="AW60" s="83"/>
      <c r="AX60" s="57"/>
      <c r="AY60" s="212" t="str">
        <f t="shared" si="5"/>
        <v/>
      </c>
      <c r="AZ60" s="97" t="str">
        <f t="shared" si="16"/>
        <v/>
      </c>
      <c r="BA60" s="97" t="str">
        <f t="shared" si="17"/>
        <v/>
      </c>
      <c r="BB60" s="97"/>
      <c r="BC60" s="213"/>
      <c r="BD60" s="138" t="str">
        <f t="shared" si="6"/>
        <v>ongewijzigd</v>
      </c>
      <c r="BE60" s="138" t="str">
        <f>IF(BF60="",IF(#REF!="","",IF(#REF!="ongebruikt","Ja","")),"")</f>
        <v/>
      </c>
      <c r="BF60" s="321" t="str">
        <f>IF($J60="LVBB-BHK",$C60,IFERROR(VLOOKUP($C60,'[1]CDS-VM-delta'!$A$2:$E$470,1,FALSE),""))</f>
        <v>LVBB1553</v>
      </c>
      <c r="BG60" s="318" t="str">
        <f>IF($J60="LVBB-BHK",$AN60,IF($BF60="","",IFERROR(VLOOKUP($BF60,'[1]CDS-VM-delta'!$A$2:$E$470,2,FALSE),"")))</f>
        <v>Datum bekendmaking %1 bij besluit met oin %2 en idlevering %3 is reeds geweest</v>
      </c>
      <c r="BH60" s="148" t="str">
        <f>IF($BF60="","",IFERROR(VLOOKUP($C60,'[1]CDS-VM-delta'!$A$2:$E$470,3,FALSE),""))</f>
        <v>afbreken.xqy</v>
      </c>
      <c r="BI60" s="303" t="str">
        <f>IF($BF60="","",IFERROR(VLOOKUP($C60,'[1]CDS-VM-delta'!$A$2:$E$470,4,FALSE),""))</f>
        <v>check-datum-bekendmaking-reeds-geweest</v>
      </c>
      <c r="BJ60" s="304" t="str">
        <f>IF($BF60="","",IFERROR(VLOOKUP($C60,'[1]CDS-VM-delta'!$A$2:$E$470,5,FALSE),""))</f>
        <v>Controleert of de publicatie-datum in de toekomst ligt</v>
      </c>
      <c r="BK60" s="304" t="str">
        <f>IF($C60="","",IFERROR(VLOOKUP($C60,'[1]CDS-VM-delta'!$L$1:$M$470,1,FALSE),""))</f>
        <v>LVBB1553</v>
      </c>
      <c r="BL60" s="304" t="str">
        <f>IF($BK60="","",IFERROR(VLOOKUP($BK60,'[1]CDS-VM-delta'!$L$1:$M$470,2,FALSE),""))</f>
        <v>Datum bekendmaking %1 bij besluit met oin %2 en idlevering %3 is reeds geweest</v>
      </c>
      <c r="BM60" s="83"/>
      <c r="BN60" s="210" t="str">
        <f t="shared" si="18"/>
        <v/>
      </c>
      <c r="BO60" s="141" t="s">
        <v>403</v>
      </c>
      <c r="BP60" s="142"/>
      <c r="BQ60" s="142"/>
      <c r="BR60" s="142"/>
      <c r="BS60" s="83">
        <v>46</v>
      </c>
      <c r="BT60" s="215"/>
      <c r="CL60" s="109"/>
      <c r="CM60" s="101"/>
      <c r="CN60" s="101"/>
      <c r="CO60" s="101"/>
    </row>
    <row r="61" spans="1:93" ht="80" x14ac:dyDescent="0.2">
      <c r="A61" s="159" t="s">
        <v>407</v>
      </c>
      <c r="B61" s="166">
        <v>3</v>
      </c>
      <c r="C61" s="715" t="s">
        <v>408</v>
      </c>
      <c r="D61" s="715" t="s">
        <v>409</v>
      </c>
      <c r="E61" s="715" t="s">
        <v>6</v>
      </c>
      <c r="F61" s="715" t="str">
        <f t="shared" si="14"/>
        <v>LVBB 1.0.4</v>
      </c>
      <c r="G61" s="715" t="s">
        <v>1</v>
      </c>
      <c r="H61" s="715" t="s">
        <v>4</v>
      </c>
      <c r="I61" s="715" t="s">
        <v>8</v>
      </c>
      <c r="J61" s="715" t="s">
        <v>22</v>
      </c>
      <c r="K61" s="715" t="s">
        <v>127</v>
      </c>
      <c r="L61" s="190" t="str">
        <f>IFERROR(VLOOKUP($C61,'[2]1.3.7 validaties'!$AL$3:$AY$999,14,FALSE),"")</f>
        <v>10. verbetervoorstel, maar afwijkende parameters</v>
      </c>
      <c r="M61" s="190" t="str">
        <f>IFERROR(VLOOKUP($C61,'[2]1.3.7 validaties'!$AL$3:$AY$999,13,FALSE),"")</f>
        <v>US141701</v>
      </c>
      <c r="N61" s="715" t="s">
        <v>13</v>
      </c>
      <c r="O61" s="715" t="s">
        <v>13</v>
      </c>
      <c r="P61" s="715" t="s">
        <v>13</v>
      </c>
      <c r="Q61" s="715" t="s">
        <v>13</v>
      </c>
      <c r="R61" s="715" t="s">
        <v>13</v>
      </c>
      <c r="S61" s="672" t="s">
        <v>13</v>
      </c>
      <c r="T61" s="672" t="s">
        <v>13</v>
      </c>
      <c r="U61" s="672" t="s">
        <v>13</v>
      </c>
      <c r="V61" s="672" t="s">
        <v>13</v>
      </c>
      <c r="W61" s="672" t="s">
        <v>13</v>
      </c>
      <c r="X61" s="672" t="s">
        <v>13</v>
      </c>
      <c r="Y61" s="672" t="s">
        <v>13</v>
      </c>
      <c r="Z61" s="672" t="s">
        <v>13</v>
      </c>
      <c r="AA61" s="672" t="s">
        <v>13</v>
      </c>
      <c r="AB61" s="672" t="s">
        <v>13</v>
      </c>
      <c r="AC61" s="672" t="s">
        <v>13</v>
      </c>
      <c r="AD61" s="191" t="s">
        <v>253</v>
      </c>
      <c r="AE61" s="716" t="s">
        <v>254</v>
      </c>
      <c r="AF61" s="717" t="s">
        <v>253</v>
      </c>
      <c r="AG61" s="191" t="s">
        <v>254</v>
      </c>
      <c r="AH61" s="718" t="s">
        <v>255</v>
      </c>
      <c r="AI61" s="715"/>
      <c r="AJ61" s="715" t="str">
        <f t="shared" si="15"/>
        <v>Ja</v>
      </c>
      <c r="AK61" s="719" t="s">
        <v>13</v>
      </c>
      <c r="AL61" s="720" t="s">
        <v>13</v>
      </c>
      <c r="AM61" s="197" t="s">
        <v>408</v>
      </c>
      <c r="AN61" s="721" t="s">
        <v>2289</v>
      </c>
      <c r="AO61" s="721" t="s">
        <v>1891</v>
      </c>
      <c r="AP61" s="148" t="s">
        <v>1915</v>
      </c>
      <c r="AQ61" s="148" t="s">
        <v>1916</v>
      </c>
      <c r="AR61" s="140"/>
      <c r="AS61" s="140"/>
      <c r="AT61" s="176"/>
      <c r="AU61" s="253"/>
      <c r="AV61" s="275" t="s">
        <v>402</v>
      </c>
      <c r="AW61" s="83" t="s">
        <v>410</v>
      </c>
      <c r="AX61" s="57"/>
      <c r="AY61" s="212" t="str">
        <f t="shared" si="5"/>
        <v/>
      </c>
      <c r="AZ61" s="97" t="str">
        <f t="shared" si="16"/>
        <v/>
      </c>
      <c r="BA61" s="97" t="str">
        <f t="shared" si="17"/>
        <v/>
      </c>
      <c r="BB61" s="97"/>
      <c r="BC61" s="213"/>
      <c r="BD61" s="138" t="str">
        <f t="shared" si="6"/>
        <v>ongewijzigd</v>
      </c>
      <c r="BE61" s="138" t="str">
        <f>IF(BF61="",IF(#REF!="","",IF(#REF!="ongebruikt","Ja","")),"")</f>
        <v/>
      </c>
      <c r="BF61" s="321" t="str">
        <f>IF($J61="LVBB-BHK",$C61,IFERROR(VLOOKUP($C61,'[1]CDS-VM-delta'!$A$2:$E$470,1,FALSE),""))</f>
        <v>LVBB1554</v>
      </c>
      <c r="BG61" s="318" t="str">
        <f>IF($J61="LVBB-BHK",$AN61,IF($BF61="","",IFERROR(VLOOKUP($BF61,'[1]CDS-VM-delta'!$A$2:$E$470,2,FALSE),"")))</f>
        <v>Het besluit van OIN %1 met idlevering %2 is in afwachting om afgebroken te worden, hierdoor is het onmogelijk om een tweede afbreekopdracht te verwerken voor besluit met id: %3.</v>
      </c>
      <c r="BH61" s="148" t="str">
        <f>IF($BF61="","",IFERROR(VLOOKUP($C61,'[1]CDS-VM-delta'!$A$2:$E$470,3,FALSE),""))</f>
        <v>afbreken.xqy</v>
      </c>
      <c r="BI61" s="303" t="str">
        <f>IF($BF61="","",IFERROR(VLOOKUP($C61,'[1]CDS-VM-delta'!$A$2:$E$470,4,FALSE),""))</f>
        <v>check-aanlevering-reeds-gereserveerd</v>
      </c>
      <c r="BJ61" s="304" t="str">
        <f>IF($BF61="","",IFERROR(VLOOKUP($C61,'[1]CDS-VM-delta'!$A$2:$E$470,5,FALSE),""))</f>
        <v>Controleert of het besluit of kennisgeving in afwachting is van een antwoord voor het wel of niet afbreken</v>
      </c>
      <c r="BK61" s="304" t="str">
        <f>IF($C61="","",IFERROR(VLOOKUP($C61,'[1]CDS-VM-delta'!$L$1:$M$470,1,FALSE),""))</f>
        <v>LVBB1554</v>
      </c>
      <c r="BL61" s="304" t="str">
        <f>IF($BK61="","",IFERROR(VLOOKUP($BK61,'[1]CDS-VM-delta'!$L$1:$M$470,2,FALSE),""))</f>
        <v>Het besluit van OIN %1 met idLevering %2 is in afwachting om afgebroken te worden, hierdoor is het onmogelijk om een tweede afbreekopdracht te verwerken voor besluit met id: %3.</v>
      </c>
      <c r="BM61" s="83"/>
      <c r="BN61" s="210" t="str">
        <f t="shared" si="18"/>
        <v/>
      </c>
      <c r="BO61" s="141" t="s">
        <v>408</v>
      </c>
      <c r="BP61" s="142"/>
      <c r="BQ61" s="142"/>
      <c r="BR61" s="142"/>
      <c r="BS61" s="83">
        <v>47</v>
      </c>
      <c r="BT61" s="215"/>
      <c r="CL61" s="109"/>
      <c r="CM61" s="101"/>
      <c r="CN61" s="101"/>
      <c r="CO61" s="101"/>
    </row>
    <row r="62" spans="1:93" ht="64" x14ac:dyDescent="0.2">
      <c r="A62" s="159" t="s">
        <v>2793</v>
      </c>
      <c r="B62" s="166">
        <v>3</v>
      </c>
      <c r="C62" s="142" t="s">
        <v>411</v>
      </c>
      <c r="D62" s="142" t="s">
        <v>2684</v>
      </c>
      <c r="E62" s="142" t="s">
        <v>6</v>
      </c>
      <c r="F62" s="142" t="str">
        <f t="shared" si="14"/>
        <v>LVBB 1.0.4</v>
      </c>
      <c r="G62" s="142" t="s">
        <v>1</v>
      </c>
      <c r="H62" s="142" t="s">
        <v>4</v>
      </c>
      <c r="I62" s="142" t="s">
        <v>8</v>
      </c>
      <c r="J62" s="142" t="s">
        <v>22</v>
      </c>
      <c r="K62" s="142" t="s">
        <v>127</v>
      </c>
      <c r="L62" s="140" t="str">
        <f>IFERROR(VLOOKUP($C62,'[2]1.3.7 validaties'!$AL$3:$AY$999,14,FALSE),"")</f>
        <v>1. ja, voor iedereen</v>
      </c>
      <c r="M62" s="140" t="str">
        <f>IFERROR(VLOOKUP($C62,'[2]1.3.7 validaties'!$AL$3:$AY$999,13,FALSE),"")</f>
        <v>niet nodig</v>
      </c>
      <c r="N62" s="142" t="s">
        <v>13</v>
      </c>
      <c r="O62" s="142" t="s">
        <v>13</v>
      </c>
      <c r="P62" s="142" t="s">
        <v>13</v>
      </c>
      <c r="Q62" s="142" t="s">
        <v>13</v>
      </c>
      <c r="R62" s="142" t="s">
        <v>13</v>
      </c>
      <c r="S62" s="274" t="s">
        <v>2348</v>
      </c>
      <c r="T62" s="274" t="s">
        <v>2348</v>
      </c>
      <c r="U62" s="274" t="s">
        <v>2348</v>
      </c>
      <c r="V62" s="274" t="s">
        <v>2348</v>
      </c>
      <c r="W62" s="274" t="s">
        <v>2348</v>
      </c>
      <c r="X62" s="274" t="s">
        <v>2790</v>
      </c>
      <c r="Y62" s="274" t="s">
        <v>2348</v>
      </c>
      <c r="Z62" s="274" t="s">
        <v>2348</v>
      </c>
      <c r="AA62" s="274" t="s">
        <v>2348</v>
      </c>
      <c r="AB62" s="274" t="s">
        <v>2348</v>
      </c>
      <c r="AC62" s="274" t="s">
        <v>2348</v>
      </c>
      <c r="AD62" s="161" t="s">
        <v>253</v>
      </c>
      <c r="AE62" s="83" t="s">
        <v>254</v>
      </c>
      <c r="AF62" s="162" t="s">
        <v>253</v>
      </c>
      <c r="AG62" s="161" t="s">
        <v>254</v>
      </c>
      <c r="AH62" s="163" t="s">
        <v>255</v>
      </c>
      <c r="AI62" s="142"/>
      <c r="AJ62" s="142" t="str">
        <f t="shared" si="15"/>
        <v>Ja</v>
      </c>
      <c r="AK62" s="61" t="s">
        <v>13</v>
      </c>
      <c r="AL62" s="165" t="s">
        <v>13</v>
      </c>
      <c r="AM62" s="141" t="s">
        <v>411</v>
      </c>
      <c r="AN62" s="140" t="s">
        <v>412</v>
      </c>
      <c r="AO62" s="140"/>
      <c r="AP62" s="140"/>
      <c r="AQ62" s="140"/>
      <c r="AR62" s="140"/>
      <c r="AS62" s="140"/>
      <c r="AT62" s="176"/>
      <c r="AU62" s="253"/>
      <c r="AV62" s="275" t="s">
        <v>402</v>
      </c>
      <c r="AW62" s="83" t="s">
        <v>2709</v>
      </c>
      <c r="AX62" s="57"/>
      <c r="AY62" s="212" t="str">
        <f t="shared" si="5"/>
        <v/>
      </c>
      <c r="AZ62" s="97" t="str">
        <f t="shared" si="16"/>
        <v/>
      </c>
      <c r="BA62" s="97" t="str">
        <f t="shared" si="17"/>
        <v/>
      </c>
      <c r="BB62" s="97"/>
      <c r="BC62" s="213"/>
      <c r="BD62" s="138" t="str">
        <f t="shared" si="6"/>
        <v>ongewijzigd</v>
      </c>
      <c r="BE62" s="138" t="str">
        <f>IF(BF62="",IF(#REF!="","",IF(#REF!="ongebruikt","Ja","")),"")</f>
        <v/>
      </c>
      <c r="BF62" s="321" t="str">
        <f>IF($J62="LVBB-BHK",$C62,IFERROR(VLOOKUP($C62,'[1]CDS-VM-delta'!$A$2:$E$470,1,FALSE),""))</f>
        <v>LVBB1555</v>
      </c>
      <c r="BG62" s="318" t="str">
        <f>IF($J62="LVBB-BHK",$AN62,IF($BF62="","",IFERROR(VLOOKUP($BF62,'[1]CDS-VM-delta'!$A$2:$E$470,2,FALSE),"")))</f>
        <v>Besluit bij oin %1 en idlevering %2 is al gepubliceerd</v>
      </c>
      <c r="BH62" s="148" t="str">
        <f>IF($BF62="","",IFERROR(VLOOKUP($C62,'[1]CDS-VM-delta'!$A$2:$E$470,3,FALSE),""))</f>
        <v>afbreken.xqy</v>
      </c>
      <c r="BI62" s="303" t="str">
        <f>IF($BF62="","",IFERROR(VLOOKUP($C62,'[1]CDS-VM-delta'!$A$2:$E$470,4,FALSE),""))</f>
        <v>check-aanlevering-reeds-gepubliceerd</v>
      </c>
      <c r="BJ62" s="304" t="str">
        <f>IF($BF62="","",IFERROR(VLOOKUP($C62,'[1]CDS-VM-delta'!$A$2:$E$470,5,FALSE),""))</f>
        <v>Controleert of het besluit of kennisgeving reeds gepubliceerd is</v>
      </c>
      <c r="BK62" s="304" t="str">
        <f>IF($C62="","",IFERROR(VLOOKUP($C62,'[1]CDS-VM-delta'!$L$1:$M$470,1,FALSE),""))</f>
        <v>LVBB1555</v>
      </c>
      <c r="BL62" s="304" t="str">
        <f>IF($BK62="","",IFERROR(VLOOKUP($BK62,'[1]CDS-VM-delta'!$L$1:$M$470,2,FALSE),""))</f>
        <v>Besluit bij oin %1 en idlevering %2 is al gepubliceerd</v>
      </c>
      <c r="BM62" s="83"/>
      <c r="BN62" s="210" t="str">
        <f t="shared" si="18"/>
        <v/>
      </c>
      <c r="BO62" s="141" t="s">
        <v>411</v>
      </c>
      <c r="BP62" s="142"/>
      <c r="BQ62" s="142"/>
      <c r="BR62" s="142"/>
      <c r="BS62" s="83">
        <v>48</v>
      </c>
      <c r="BT62" s="215"/>
      <c r="CL62" s="109"/>
      <c r="CM62" s="101"/>
      <c r="CN62" s="101"/>
      <c r="CO62" s="101"/>
    </row>
    <row r="63" spans="1:93" ht="48" x14ac:dyDescent="0.2">
      <c r="A63" s="159" t="s">
        <v>2776</v>
      </c>
      <c r="B63" s="166">
        <v>3</v>
      </c>
      <c r="C63" s="142" t="s">
        <v>413</v>
      </c>
      <c r="D63" s="142" t="s">
        <v>2686</v>
      </c>
      <c r="E63" s="142" t="s">
        <v>6</v>
      </c>
      <c r="F63" s="142" t="str">
        <f t="shared" si="14"/>
        <v>LVBB 1.0.4</v>
      </c>
      <c r="G63" s="142" t="s">
        <v>1</v>
      </c>
      <c r="H63" s="142" t="s">
        <v>4</v>
      </c>
      <c r="I63" s="142" t="s">
        <v>8</v>
      </c>
      <c r="J63" s="142" t="s">
        <v>22</v>
      </c>
      <c r="K63" s="142" t="s">
        <v>127</v>
      </c>
      <c r="L63" s="140" t="str">
        <f>IFERROR(VLOOKUP($C63,'[2]1.3.7 validaties'!$AL$3:$AY$999,14,FALSE),"")</f>
        <v>1. ja, voor iedereen</v>
      </c>
      <c r="M63" s="140" t="str">
        <f>IFERROR(VLOOKUP($C63,'[2]1.3.7 validaties'!$AL$3:$AY$999,13,FALSE),"")</f>
        <v>niet nodig</v>
      </c>
      <c r="N63" s="142" t="s">
        <v>13</v>
      </c>
      <c r="O63" s="142" t="s">
        <v>13</v>
      </c>
      <c r="P63" s="142" t="s">
        <v>13</v>
      </c>
      <c r="Q63" s="142" t="s">
        <v>13</v>
      </c>
      <c r="R63" s="142" t="s">
        <v>13</v>
      </c>
      <c r="S63" s="274" t="s">
        <v>13</v>
      </c>
      <c r="T63" s="274" t="s">
        <v>13</v>
      </c>
      <c r="U63" s="274" t="s">
        <v>13</v>
      </c>
      <c r="V63" s="274" t="s">
        <v>13</v>
      </c>
      <c r="W63" s="274" t="s">
        <v>13</v>
      </c>
      <c r="X63" s="274" t="s">
        <v>2782</v>
      </c>
      <c r="Y63" s="274" t="s">
        <v>13</v>
      </c>
      <c r="Z63" s="274" t="s">
        <v>13</v>
      </c>
      <c r="AA63" s="274" t="s">
        <v>13</v>
      </c>
      <c r="AB63" s="274" t="s">
        <v>13</v>
      </c>
      <c r="AC63" s="274" t="s">
        <v>13</v>
      </c>
      <c r="AD63" s="161" t="s">
        <v>253</v>
      </c>
      <c r="AE63" s="83" t="s">
        <v>254</v>
      </c>
      <c r="AF63" s="162" t="s">
        <v>253</v>
      </c>
      <c r="AG63" s="161" t="s">
        <v>254</v>
      </c>
      <c r="AH63" s="163" t="s">
        <v>255</v>
      </c>
      <c r="AI63" s="142"/>
      <c r="AJ63" s="142" t="str">
        <f t="shared" si="15"/>
        <v>Ja</v>
      </c>
      <c r="AK63" s="61" t="s">
        <v>45</v>
      </c>
      <c r="AL63" s="165" t="s">
        <v>13</v>
      </c>
      <c r="AM63" s="141" t="s">
        <v>413</v>
      </c>
      <c r="AN63" s="140" t="s">
        <v>2687</v>
      </c>
      <c r="AO63" s="140" t="s">
        <v>2688</v>
      </c>
      <c r="AP63" s="140"/>
      <c r="AQ63" s="140"/>
      <c r="AR63" s="140"/>
      <c r="AS63" s="140"/>
      <c r="AT63" s="176"/>
      <c r="AU63" s="253"/>
      <c r="AV63" s="275" t="s">
        <v>402</v>
      </c>
      <c r="AW63" s="83"/>
      <c r="AX63" s="57"/>
      <c r="AY63" s="212" t="str">
        <f t="shared" si="5"/>
        <v/>
      </c>
      <c r="AZ63" s="97" t="str">
        <f t="shared" si="16"/>
        <v>***</v>
      </c>
      <c r="BA63" s="97" t="str">
        <f t="shared" si="17"/>
        <v>***</v>
      </c>
      <c r="BB63" s="97"/>
      <c r="BC63" s="213"/>
      <c r="BD63" s="138" t="str">
        <f t="shared" si="6"/>
        <v>ongewijzigd</v>
      </c>
      <c r="BE63" s="138" t="str">
        <f>IF(BF63="",IF(#REF!="","",IF(#REF!="ongebruikt","Ja","")),"")</f>
        <v/>
      </c>
      <c r="BF63" s="321" t="str">
        <f>IF($J63="LVBB-BHK",$C63,IFERROR(VLOOKUP($C63,'[1]CDS-VM-delta'!$A$2:$E$470,1,FALSE),""))</f>
        <v>LVBB1556</v>
      </c>
      <c r="BG63" s="318" t="str">
        <f>IF($J63="LVBB-BHK",$AN63,IF($BF63="","",IFERROR(VLOOKUP($BF63,'[1]CDS-VM-delta'!$A$2:$E$470,2,FALSE),"")))</f>
        <v>Versie met akn %1 is is al gepubliceerd</v>
      </c>
      <c r="BH63" s="148" t="str">
        <f>IF($BF63="","",IFERROR(VLOOKUP($C63,'[1]CDS-VM-delta'!$A$2:$E$470,3,FALSE),""))</f>
        <v>afbreken.xqy</v>
      </c>
      <c r="BI63" s="303" t="str">
        <f>IF($BF63="","",IFERROR(VLOOKUP($C63,'[1]CDS-VM-delta'!$A$2:$E$470,4,FALSE),""))</f>
        <v>check-versie-reeds-gepubliceerd</v>
      </c>
      <c r="BJ63" s="304" t="str">
        <f>IF($BF63="","",IFERROR(VLOOKUP($C63,'[1]CDS-VM-delta'!$A$2:$E$470,5,FALSE),""))</f>
        <v>Controleert of een versie al gepubliceerd is</v>
      </c>
      <c r="BK63" s="304" t="str">
        <f>IF($C63="","",IFERROR(VLOOKUP($C63,'[1]CDS-VM-delta'!$L$1:$M$470,1,FALSE),""))</f>
        <v>LVBB1556</v>
      </c>
      <c r="BL63" s="304" t="str">
        <f>IF($BK63="","",IFERROR(VLOOKUP($BK63,'[1]CDS-VM-delta'!$L$1:$M$470,2,FALSE),""))</f>
        <v>Versie met akn %1 is is al gepubliceerd</v>
      </c>
      <c r="BM63" s="83"/>
      <c r="BN63" s="210" t="str">
        <f t="shared" si="18"/>
        <v/>
      </c>
      <c r="BO63" s="141" t="s">
        <v>413</v>
      </c>
      <c r="BP63" s="142"/>
      <c r="BQ63" s="142"/>
      <c r="BR63" s="142"/>
      <c r="BS63" s="83">
        <v>49</v>
      </c>
      <c r="BT63" s="215"/>
      <c r="CL63" s="109"/>
      <c r="CM63" s="101"/>
      <c r="CN63" s="101"/>
      <c r="CO63" s="101"/>
    </row>
    <row r="64" spans="1:93" ht="48" x14ac:dyDescent="0.2">
      <c r="A64" s="159" t="s">
        <v>2776</v>
      </c>
      <c r="B64" s="166">
        <v>3</v>
      </c>
      <c r="C64" s="715" t="s">
        <v>414</v>
      </c>
      <c r="D64" s="715" t="s">
        <v>2689</v>
      </c>
      <c r="E64" s="715" t="s">
        <v>6</v>
      </c>
      <c r="F64" s="715" t="str">
        <f t="shared" si="14"/>
        <v>LVBB 1.0.4</v>
      </c>
      <c r="G64" s="715" t="s">
        <v>1</v>
      </c>
      <c r="H64" s="715" t="s">
        <v>4</v>
      </c>
      <c r="I64" s="715" t="s">
        <v>8</v>
      </c>
      <c r="J64" s="715" t="s">
        <v>22</v>
      </c>
      <c r="K64" s="715" t="s">
        <v>127</v>
      </c>
      <c r="L64" s="190" t="str">
        <f>IFERROR(VLOOKUP($C64,'[2]1.3.7 validaties'!$AL$3:$AY$999,14,FALSE),"")</f>
        <v>2. ja, voor technici</v>
      </c>
      <c r="M64" s="190" t="str">
        <f>IFERROR(VLOOKUP($C64,'[2]1.3.7 validaties'!$AL$3:$AY$999,13,FALSE),"")</f>
        <v>niet nodig</v>
      </c>
      <c r="N64" s="715" t="s">
        <v>13</v>
      </c>
      <c r="O64" s="715" t="s">
        <v>13</v>
      </c>
      <c r="P64" s="715" t="s">
        <v>13</v>
      </c>
      <c r="Q64" s="715" t="s">
        <v>13</v>
      </c>
      <c r="R64" s="715" t="s">
        <v>13</v>
      </c>
      <c r="S64" s="672" t="s">
        <v>13</v>
      </c>
      <c r="T64" s="672" t="s">
        <v>13</v>
      </c>
      <c r="U64" s="672" t="s">
        <v>13</v>
      </c>
      <c r="V64" s="672" t="s">
        <v>13</v>
      </c>
      <c r="W64" s="672" t="s">
        <v>13</v>
      </c>
      <c r="X64" s="672" t="s">
        <v>2782</v>
      </c>
      <c r="Y64" s="672" t="s">
        <v>13</v>
      </c>
      <c r="Z64" s="672" t="s">
        <v>13</v>
      </c>
      <c r="AA64" s="672" t="s">
        <v>13</v>
      </c>
      <c r="AB64" s="672" t="s">
        <v>13</v>
      </c>
      <c r="AC64" s="672" t="s">
        <v>13</v>
      </c>
      <c r="AD64" s="191" t="s">
        <v>253</v>
      </c>
      <c r="AE64" s="716" t="s">
        <v>254</v>
      </c>
      <c r="AF64" s="717" t="s">
        <v>253</v>
      </c>
      <c r="AG64" s="191" t="s">
        <v>254</v>
      </c>
      <c r="AH64" s="718" t="s">
        <v>255</v>
      </c>
      <c r="AI64" s="715"/>
      <c r="AJ64" s="715" t="str">
        <f t="shared" si="15"/>
        <v>Ja</v>
      </c>
      <c r="AK64" s="719" t="s">
        <v>45</v>
      </c>
      <c r="AL64" s="720" t="s">
        <v>13</v>
      </c>
      <c r="AM64" s="197" t="s">
        <v>414</v>
      </c>
      <c r="AN64" s="721" t="s">
        <v>2690</v>
      </c>
      <c r="AO64" s="721" t="s">
        <v>2691</v>
      </c>
      <c r="AP64" s="148"/>
      <c r="AQ64" s="148"/>
      <c r="AR64" s="140"/>
      <c r="AS64" s="140"/>
      <c r="AT64" s="176"/>
      <c r="AU64" s="253"/>
      <c r="AV64" s="275" t="s">
        <v>402</v>
      </c>
      <c r="AW64" s="83"/>
      <c r="AX64" s="57"/>
      <c r="AY64" s="212" t="str">
        <f t="shared" si="5"/>
        <v/>
      </c>
      <c r="AZ64" s="97" t="str">
        <f t="shared" si="16"/>
        <v>***</v>
      </c>
      <c r="BA64" s="97" t="str">
        <f t="shared" si="17"/>
        <v>***</v>
      </c>
      <c r="BB64" s="97"/>
      <c r="BC64" s="213"/>
      <c r="BD64" s="138" t="str">
        <f t="shared" si="6"/>
        <v>ongewijzigd</v>
      </c>
      <c r="BE64" s="138" t="str">
        <f>IF(BF64="",IF(#REF!="","",IF(#REF!="ongebruikt","Ja","")),"")</f>
        <v/>
      </c>
      <c r="BF64" s="321" t="str">
        <f>IF($J64="LVBB-BHK",$C64,IFERROR(VLOOKUP($C64,'[1]CDS-VM-delta'!$A$2:$E$470,1,FALSE),""))</f>
        <v>LVBB1557</v>
      </c>
      <c r="BG64" s="318" t="str">
        <f>IF($J64="LVBB-BHK",$AN64,IF($BF64="","",IFERROR(VLOOKUP($BF64,'[1]CDS-VM-delta'!$A$2:$E$470,2,FALSE),"")))</f>
        <v>Informatie-object met join-id %1 is is al gepubliceerd</v>
      </c>
      <c r="BH64" s="148" t="str">
        <f>IF($BF64="","",IFERROR(VLOOKUP($C64,'[1]CDS-VM-delta'!$A$2:$E$470,3,FALSE),""))</f>
        <v>afbreken.xqy</v>
      </c>
      <c r="BI64" s="303" t="str">
        <f>IF($BF64="","",IFERROR(VLOOKUP($C64,'[1]CDS-VM-delta'!$A$2:$E$470,4,FALSE),""))</f>
        <v>check-ios-reeds-gepubliceerd</v>
      </c>
      <c r="BJ64" s="304" t="str">
        <f>IF($BF64="","",IFERROR(VLOOKUP($C64,'[1]CDS-VM-delta'!$A$2:$E$470,5,FALSE),""))</f>
        <v>Controleert of er informatie-objecten al gepublieerd zijn</v>
      </c>
      <c r="BK64" s="304" t="str">
        <f>IF($C64="","",IFERROR(VLOOKUP($C64,'[1]CDS-VM-delta'!$L$1:$M$470,1,FALSE),""))</f>
        <v>LVBB1557</v>
      </c>
      <c r="BL64" s="304" t="str">
        <f>IF($BK64="","",IFERROR(VLOOKUP($BK64,'[1]CDS-VM-delta'!$L$1:$M$470,2,FALSE),""))</f>
        <v>Informatie-object met join-id %1 is is al gepubliceerd</v>
      </c>
      <c r="BM64" s="83"/>
      <c r="BN64" s="210" t="str">
        <f t="shared" si="18"/>
        <v/>
      </c>
      <c r="BO64" s="141" t="s">
        <v>414</v>
      </c>
      <c r="BP64" s="142"/>
      <c r="BQ64" s="142"/>
      <c r="BR64" s="142"/>
      <c r="BS64" s="83">
        <v>50</v>
      </c>
      <c r="BT64" s="215"/>
      <c r="CL64" s="109"/>
      <c r="CM64" s="101"/>
      <c r="CN64" s="101"/>
      <c r="CO64" s="101"/>
    </row>
    <row r="65" spans="1:93" ht="48" x14ac:dyDescent="0.2">
      <c r="A65" s="159" t="s">
        <v>304</v>
      </c>
      <c r="B65" s="166">
        <v>3</v>
      </c>
      <c r="C65" s="182" t="s">
        <v>415</v>
      </c>
      <c r="D65" s="182" t="s">
        <v>416</v>
      </c>
      <c r="E65" s="182" t="s">
        <v>6</v>
      </c>
      <c r="F65" s="182" t="str">
        <f t="shared" si="14"/>
        <v>LVBB 1.0.4</v>
      </c>
      <c r="G65" s="182" t="s">
        <v>1</v>
      </c>
      <c r="H65" s="182" t="s">
        <v>4</v>
      </c>
      <c r="I65" s="182" t="s">
        <v>8</v>
      </c>
      <c r="J65" s="182" t="s">
        <v>22</v>
      </c>
      <c r="K65" s="182" t="s">
        <v>127</v>
      </c>
      <c r="L65" s="185" t="str">
        <f>IFERROR(VLOOKUP($C65,'[2]1.3.7 validaties'!$AL$3:$AY$999,14,FALSE),"")</f>
        <v>2. ja, voor technici</v>
      </c>
      <c r="M65" s="185" t="str">
        <f>IFERROR(VLOOKUP($C65,'[2]1.3.7 validaties'!$AL$3:$AY$999,13,FALSE),"")</f>
        <v>niet nodig</v>
      </c>
      <c r="N65" s="182" t="s">
        <v>13</v>
      </c>
      <c r="O65" s="182" t="s">
        <v>13</v>
      </c>
      <c r="P65" s="182" t="s">
        <v>13</v>
      </c>
      <c r="Q65" s="182" t="s">
        <v>13</v>
      </c>
      <c r="R65" s="182" t="s">
        <v>13</v>
      </c>
      <c r="S65" s="274" t="s">
        <v>13</v>
      </c>
      <c r="T65" s="274" t="s">
        <v>13</v>
      </c>
      <c r="U65" s="274" t="s">
        <v>13</v>
      </c>
      <c r="V65" s="274" t="s">
        <v>13</v>
      </c>
      <c r="W65" s="274" t="s">
        <v>13</v>
      </c>
      <c r="X65" s="274" t="s">
        <v>13</v>
      </c>
      <c r="Y65" s="274" t="s">
        <v>13</v>
      </c>
      <c r="Z65" s="274" t="s">
        <v>13</v>
      </c>
      <c r="AA65" s="274" t="s">
        <v>13</v>
      </c>
      <c r="AB65" s="274" t="s">
        <v>13</v>
      </c>
      <c r="AC65" s="274" t="s">
        <v>13</v>
      </c>
      <c r="AD65" s="167" t="s">
        <v>253</v>
      </c>
      <c r="AE65" s="168" t="s">
        <v>254</v>
      </c>
      <c r="AF65" s="169" t="s">
        <v>253</v>
      </c>
      <c r="AG65" s="167" t="s">
        <v>254</v>
      </c>
      <c r="AH65" s="170" t="s">
        <v>255</v>
      </c>
      <c r="AI65" s="182"/>
      <c r="AJ65" s="182" t="str">
        <f t="shared" si="15"/>
        <v>Ja</v>
      </c>
      <c r="AK65" s="722" t="s">
        <v>45</v>
      </c>
      <c r="AL65" s="723" t="s">
        <v>13</v>
      </c>
      <c r="AM65" s="214" t="s">
        <v>415</v>
      </c>
      <c r="AN65" s="185" t="s">
        <v>417</v>
      </c>
      <c r="AO65" s="185"/>
      <c r="AP65" s="140"/>
      <c r="AQ65" s="140"/>
      <c r="AR65" s="140"/>
      <c r="AS65" s="140"/>
      <c r="AT65" s="176"/>
      <c r="AU65" s="253"/>
      <c r="AV65" s="275" t="s">
        <v>402</v>
      </c>
      <c r="AW65" s="83"/>
      <c r="AX65" s="57"/>
      <c r="AY65" s="212" t="str">
        <f t="shared" si="5"/>
        <v/>
      </c>
      <c r="AZ65" s="97" t="str">
        <f t="shared" si="16"/>
        <v/>
      </c>
      <c r="BA65" s="97" t="str">
        <f t="shared" si="17"/>
        <v/>
      </c>
      <c r="BB65" s="97"/>
      <c r="BC65" s="213"/>
      <c r="BD65" s="138" t="str">
        <f t="shared" si="6"/>
        <v>ongewijzigd</v>
      </c>
      <c r="BE65" s="138" t="str">
        <f>IF(BF65="",IF(#REF!="","",IF(#REF!="ongebruikt","Ja","")),"")</f>
        <v/>
      </c>
      <c r="BF65" s="321" t="str">
        <f>IF($J65="LVBB-BHK",$C65,IFERROR(VLOOKUP($C65,'[1]CDS-VM-delta'!$A$2:$E$470,1,FALSE),""))</f>
        <v>LVBB1558</v>
      </c>
      <c r="BG65" s="318" t="str">
        <f>IF($J65="LVBB-BHK",$AN65,IF($BF65="","",IFERROR(VLOOKUP($BF65,'[1]CDS-VM-delta'!$A$2:$E$470,2,FALSE),"")))</f>
        <v>De volgende versie(s) dienen als was-versie in een ander besluit : %1</v>
      </c>
      <c r="BH65" s="148" t="str">
        <f>IF($BF65="","",IFERROR(VLOOKUP($C65,'[1]CDS-VM-delta'!$A$2:$E$470,3,FALSE),""))</f>
        <v>afbreken.xqy</v>
      </c>
      <c r="BI65" s="303" t="str">
        <f>IF($BF65="","",IFERROR(VLOOKUP($C65,'[1]CDS-VM-delta'!$A$2:$E$470,4,FALSE),""))</f>
        <v>check-versie-als-basis-voor-mutatie</v>
      </c>
      <c r="BJ65" s="304" t="str">
        <f>IF($BF65="","",IFERROR(VLOOKUP($C65,'[1]CDS-VM-delta'!$A$2:$E$470,5,FALSE),""))</f>
        <v>Controleert of de regelingversie dient als was-versie voor een andere regelingversie</v>
      </c>
      <c r="BK65" s="304" t="str">
        <f>IF($C65="","",IFERROR(VLOOKUP($C65,'[1]CDS-VM-delta'!$L$1:$M$470,1,FALSE),""))</f>
        <v>LVBB1558</v>
      </c>
      <c r="BL65" s="304" t="str">
        <f>IF($BK65="","",IFERROR(VLOOKUP($BK65,'[1]CDS-VM-delta'!$L$1:$M$470,2,FALSE),""))</f>
        <v>De volgende versie(s) dienen als was-versie in een ander besluit : %1</v>
      </c>
      <c r="BM65" s="83"/>
      <c r="BN65" s="210" t="str">
        <f t="shared" si="18"/>
        <v/>
      </c>
      <c r="BO65" s="141" t="s">
        <v>415</v>
      </c>
      <c r="BP65" s="142"/>
      <c r="BQ65" s="142"/>
      <c r="BR65" s="142"/>
      <c r="BS65" s="83">
        <v>51</v>
      </c>
      <c r="BT65" s="215"/>
      <c r="CL65" s="109"/>
      <c r="CM65" s="101"/>
      <c r="CN65" s="101"/>
      <c r="CO65" s="101"/>
    </row>
    <row r="66" spans="1:93" ht="48" x14ac:dyDescent="0.2">
      <c r="A66" s="159" t="s">
        <v>418</v>
      </c>
      <c r="B66" s="166">
        <v>3</v>
      </c>
      <c r="C66" s="142" t="s">
        <v>419</v>
      </c>
      <c r="D66" s="142" t="s">
        <v>420</v>
      </c>
      <c r="E66" s="142" t="s">
        <v>6</v>
      </c>
      <c r="F66" s="142" t="s">
        <v>181</v>
      </c>
      <c r="G66" s="142" t="s">
        <v>1</v>
      </c>
      <c r="H66" s="142" t="s">
        <v>4</v>
      </c>
      <c r="I66" s="142" t="s">
        <v>8</v>
      </c>
      <c r="J66" s="142" t="s">
        <v>22</v>
      </c>
      <c r="K66" s="142" t="s">
        <v>127</v>
      </c>
      <c r="L66" s="140" t="str">
        <f>IFERROR(VLOOKUP($C66,'[2]1.3.7 validaties'!$AL$3:$AY$999,14,FALSE),"")</f>
        <v>2. ja, voor technici</v>
      </c>
      <c r="M66" s="140" t="str">
        <f>IFERROR(VLOOKUP($C66,'[2]1.3.7 validaties'!$AL$3:$AY$999,13,FALSE),"")</f>
        <v>niet nodig</v>
      </c>
      <c r="N66" s="142" t="s">
        <v>13</v>
      </c>
      <c r="O66" s="142" t="s">
        <v>13</v>
      </c>
      <c r="P66" s="142" t="s">
        <v>13</v>
      </c>
      <c r="Q66" s="142" t="s">
        <v>13</v>
      </c>
      <c r="R66" s="142" t="s">
        <v>13</v>
      </c>
      <c r="S66" s="274" t="s">
        <v>13</v>
      </c>
      <c r="T66" s="274" t="s">
        <v>13</v>
      </c>
      <c r="U66" s="274" t="s">
        <v>13</v>
      </c>
      <c r="V66" s="274" t="s">
        <v>13</v>
      </c>
      <c r="W66" s="274" t="s">
        <v>13</v>
      </c>
      <c r="X66" s="274" t="s">
        <v>13</v>
      </c>
      <c r="Y66" s="274" t="s">
        <v>13</v>
      </c>
      <c r="Z66" s="274" t="s">
        <v>13</v>
      </c>
      <c r="AA66" s="274" t="s">
        <v>13</v>
      </c>
      <c r="AB66" s="274" t="s">
        <v>13</v>
      </c>
      <c r="AC66" s="274" t="s">
        <v>13</v>
      </c>
      <c r="AD66" s="167" t="s">
        <v>253</v>
      </c>
      <c r="AE66" s="168"/>
      <c r="AF66" s="169" t="s">
        <v>253</v>
      </c>
      <c r="AG66" s="167" t="s">
        <v>254</v>
      </c>
      <c r="AH66" s="170" t="s">
        <v>255</v>
      </c>
      <c r="AI66" s="142"/>
      <c r="AJ66" s="142" t="s">
        <v>13</v>
      </c>
      <c r="AK66" s="61" t="s">
        <v>45</v>
      </c>
      <c r="AL66" s="165" t="s">
        <v>13</v>
      </c>
      <c r="AM66" s="141" t="s">
        <v>419</v>
      </c>
      <c r="AN66" s="98" t="s">
        <v>1758</v>
      </c>
      <c r="AO66" s="140"/>
      <c r="AP66" s="140"/>
      <c r="AQ66" s="140"/>
      <c r="AR66" s="140"/>
      <c r="AS66" s="140"/>
      <c r="AT66" s="176"/>
      <c r="AU66" s="296"/>
      <c r="AV66" s="275" t="s">
        <v>402</v>
      </c>
      <c r="AW66" s="96" t="s">
        <v>421</v>
      </c>
      <c r="AX66" s="57"/>
      <c r="AY66" s="212" t="str">
        <f t="shared" si="5"/>
        <v/>
      </c>
      <c r="AZ66" s="97" t="str">
        <f t="shared" si="16"/>
        <v/>
      </c>
      <c r="BA66" s="97" t="str">
        <f t="shared" si="17"/>
        <v/>
      </c>
      <c r="BB66" s="97"/>
      <c r="BC66" s="213"/>
      <c r="BD66" s="138" t="str">
        <f t="shared" si="6"/>
        <v>ongewijzigd</v>
      </c>
      <c r="BE66" s="138" t="str">
        <f>IF(BF66="",IF(#REF!="","",IF(#REF!="ongebruikt","Ja","")),"")</f>
        <v/>
      </c>
      <c r="BF66" s="321" t="str">
        <f>IF($J66="LVBB-BHK",$C66,IFERROR(VLOOKUP($C66,'[1]CDS-VM-delta'!$A$2:$E$470,1,FALSE),""))</f>
        <v>LVBB1559</v>
      </c>
      <c r="BG66" s="318" t="str">
        <f>IF($J66="LVBB-BHK",$AN66,IF($BF66="","",IFERROR(VLOOKUP($BF66,'[1]CDS-VM-delta'!$A$2:$E$470,2,FALSE),"")))</f>
        <v>Bestand met consolidatie-procedurestappen bij besluit met oin %1 en idlevering %2 is in afwachting om wel of niet afgebroken te mogen worden</v>
      </c>
      <c r="BH66" s="148" t="str">
        <f>IF($BF66="","",IFERROR(VLOOKUP($C66,'[1]CDS-VM-delta'!$A$2:$E$470,3,FALSE),""))</f>
        <v>afbreken.xqy</v>
      </c>
      <c r="BI66" s="303" t="str">
        <f>IF($BF66="","",IFERROR(VLOOKUP($C66,'[1]CDS-VM-delta'!$A$2:$E$470,4,FALSE),""))</f>
        <v>check-procedurestappen-reeds-gereserveerd</v>
      </c>
      <c r="BJ66" s="304" t="str">
        <f>IF($BF66="","",IFERROR(VLOOKUP($C66,'[1]CDS-VM-delta'!$A$2:$E$470,5,FALSE),""))</f>
        <v>Controleert of het bestand met consolidatie-procedurestappen bij een besluit of kennisgeving in afwachting is van een antwoord voor het wel of niet afbreken</v>
      </c>
      <c r="BK66" s="304" t="str">
        <f>IF($C66="","",IFERROR(VLOOKUP($C66,'[1]CDS-VM-delta'!$L$1:$M$470,1,FALSE),""))</f>
        <v>LVBB1559</v>
      </c>
      <c r="BL66" s="304" t="str">
        <f>IF($BK66="","",IFERROR(VLOOKUP($BK66,'[1]CDS-VM-delta'!$L$1:$M$470,2,FALSE),""))</f>
        <v>Bestand met consolidatie-procedurestappen bij besluit met oin %1 en idlevering %2 is in afwachting om wel of niet afgebroken te mogen worden</v>
      </c>
      <c r="BM66" s="83"/>
      <c r="BN66" s="210" t="str">
        <f t="shared" si="18"/>
        <v/>
      </c>
      <c r="BO66" s="141" t="s">
        <v>419</v>
      </c>
      <c r="BP66" s="142"/>
      <c r="BQ66" s="142"/>
      <c r="BR66" s="142"/>
      <c r="BS66" s="83">
        <v>52</v>
      </c>
      <c r="BT66" s="216"/>
      <c r="CL66" s="109"/>
      <c r="CM66" s="101"/>
      <c r="CN66" s="101"/>
      <c r="CO66" s="101"/>
    </row>
    <row r="67" spans="1:93" ht="48" x14ac:dyDescent="0.2">
      <c r="A67" s="159" t="s">
        <v>422</v>
      </c>
      <c r="B67" s="166">
        <v>3</v>
      </c>
      <c r="C67" s="142" t="s">
        <v>423</v>
      </c>
      <c r="D67" s="142" t="s">
        <v>424</v>
      </c>
      <c r="E67" s="142" t="s">
        <v>6</v>
      </c>
      <c r="F67" s="142" t="s">
        <v>181</v>
      </c>
      <c r="G67" s="142" t="s">
        <v>1</v>
      </c>
      <c r="H67" s="142" t="s">
        <v>4</v>
      </c>
      <c r="I67" s="142" t="s">
        <v>8</v>
      </c>
      <c r="J67" s="142" t="s">
        <v>22</v>
      </c>
      <c r="K67" s="142" t="s">
        <v>127</v>
      </c>
      <c r="L67" s="140" t="str">
        <f>IFERROR(VLOOKUP($C67,'[2]1.3.7 validaties'!$AL$3:$AY$999,14,FALSE),"")</f>
        <v>9. verbetervoorstel</v>
      </c>
      <c r="M67" s="140" t="str">
        <f>IFERROR(VLOOKUP($C67,'[2]1.3.7 validaties'!$AL$3:$AY$999,13,FALSE),"")</f>
        <v>US141701</v>
      </c>
      <c r="N67" s="142" t="s">
        <v>13</v>
      </c>
      <c r="O67" s="142" t="s">
        <v>13</v>
      </c>
      <c r="P67" s="142" t="s">
        <v>13</v>
      </c>
      <c r="Q67" s="142" t="s">
        <v>13</v>
      </c>
      <c r="R67" s="142" t="s">
        <v>13</v>
      </c>
      <c r="S67" s="274" t="s">
        <v>13</v>
      </c>
      <c r="T67" s="274" t="s">
        <v>13</v>
      </c>
      <c r="U67" s="274" t="s">
        <v>13</v>
      </c>
      <c r="V67" s="274" t="s">
        <v>13</v>
      </c>
      <c r="W67" s="274" t="s">
        <v>13</v>
      </c>
      <c r="X67" s="274" t="s">
        <v>13</v>
      </c>
      <c r="Y67" s="274" t="s">
        <v>13</v>
      </c>
      <c r="Z67" s="274" t="s">
        <v>13</v>
      </c>
      <c r="AA67" s="274" t="s">
        <v>13</v>
      </c>
      <c r="AB67" s="274" t="s">
        <v>13</v>
      </c>
      <c r="AC67" s="274" t="s">
        <v>13</v>
      </c>
      <c r="AD67" s="167" t="s">
        <v>253</v>
      </c>
      <c r="AE67" s="168"/>
      <c r="AF67" s="169" t="s">
        <v>253</v>
      </c>
      <c r="AG67" s="167" t="s">
        <v>254</v>
      </c>
      <c r="AH67" s="170" t="s">
        <v>255</v>
      </c>
      <c r="AI67" s="142"/>
      <c r="AJ67" s="142" t="s">
        <v>13</v>
      </c>
      <c r="AK67" s="61" t="s">
        <v>45</v>
      </c>
      <c r="AL67" s="165" t="s">
        <v>13</v>
      </c>
      <c r="AM67" s="141" t="s">
        <v>423</v>
      </c>
      <c r="AN67" s="148" t="s">
        <v>1975</v>
      </c>
      <c r="AO67" s="148" t="s">
        <v>1891</v>
      </c>
      <c r="AP67" s="148" t="s">
        <v>1915</v>
      </c>
      <c r="AQ67" s="140"/>
      <c r="AR67" s="140"/>
      <c r="AS67" s="140"/>
      <c r="AT67" s="176"/>
      <c r="AU67" s="296"/>
      <c r="AV67" s="275" t="s">
        <v>425</v>
      </c>
      <c r="AW67" s="96" t="s">
        <v>426</v>
      </c>
      <c r="AX67" s="57"/>
      <c r="AY67" s="212" t="str">
        <f t="shared" si="5"/>
        <v/>
      </c>
      <c r="AZ67" s="97" t="str">
        <f t="shared" si="16"/>
        <v/>
      </c>
      <c r="BA67" s="97" t="str">
        <f t="shared" si="17"/>
        <v/>
      </c>
      <c r="BB67" s="97"/>
      <c r="BC67" s="213"/>
      <c r="BD67" s="138" t="str">
        <f t="shared" si="6"/>
        <v>ongewijzigd</v>
      </c>
      <c r="BE67" s="138" t="str">
        <f>IF(BF67="",IF(#REF!="","",IF(#REF!="ongebruikt","Ja","")),"")</f>
        <v/>
      </c>
      <c r="BF67" s="321" t="str">
        <f>IF($J67="LVBB-BHK",$C67,IFERROR(VLOOKUP($C67,'[1]CDS-VM-delta'!$A$2:$E$470,1,FALSE),""))</f>
        <v>LVBB1560</v>
      </c>
      <c r="BG67" s="318" t="str">
        <f>IF($J67="LVBB-BHK",$AN67,IF($BF67="","",IFERROR(VLOOKUP($BF67,'[1]CDS-VM-delta'!$A$2:$E$470,2,FALSE),"")))</f>
        <v xml:space="preserve">Het besluit van OIN %1 met idLevering %2 heeft een of meerdere kennisgevingen, waardoor het niet afgebroken kan worden. Breek eerst de kennisgeving(en) af. </v>
      </c>
      <c r="BH67" s="148" t="str">
        <f>IF($BF67="","",IFERROR(VLOOKUP($C67,'[1]CDS-VM-delta'!$A$2:$E$470,3,FALSE),""))</f>
        <v>afbreken.xqy</v>
      </c>
      <c r="BI67" s="303" t="str">
        <f>IF($BF67="","",IFERROR(VLOOKUP($C67,'[1]CDS-VM-delta'!$A$2:$E$470,4,FALSE),""))</f>
        <v>check-procedurestappen-consolidatie</v>
      </c>
      <c r="BJ67" s="304" t="str">
        <f>IF($BF67="","",IFERROR(VLOOKUP($C67,'[1]CDS-VM-delta'!$A$2:$E$470,5,FALSE),""))</f>
        <v>Controleert of de laatste consolidatie van procedurestappen bij deze aanlevering hoort</v>
      </c>
      <c r="BK67" s="304" t="str">
        <f>IF($C67="","",IFERROR(VLOOKUP($C67,'[1]CDS-VM-delta'!$L$1:$M$470,1,FALSE),""))</f>
        <v>LVBB1560</v>
      </c>
      <c r="BL67" s="304" t="str">
        <f>IF($BK67="","",IFERROR(VLOOKUP($BK67,'[1]CDS-VM-delta'!$L$1:$M$470,2,FALSE),""))</f>
        <v xml:space="preserve">Het besluit van OIN %1 met idLevering %2 heeft een of meerdere kennisgevingen, waardoor het niet afgebroken kan worden. Breek eerst de kennisgeving(en) af. </v>
      </c>
      <c r="BM67" s="83"/>
      <c r="BN67" s="210" t="str">
        <f t="shared" si="18"/>
        <v/>
      </c>
      <c r="BO67" s="141" t="s">
        <v>423</v>
      </c>
      <c r="BP67" s="142"/>
      <c r="BQ67" s="142"/>
      <c r="BR67" s="142"/>
      <c r="BS67" s="83">
        <v>53</v>
      </c>
      <c r="BT67" s="216"/>
      <c r="CL67" s="109"/>
      <c r="CM67" s="101"/>
      <c r="CN67" s="101"/>
      <c r="CO67" s="101"/>
    </row>
    <row r="68" spans="1:93" ht="112" x14ac:dyDescent="0.2">
      <c r="A68" s="879" t="s">
        <v>2909</v>
      </c>
      <c r="B68" s="880">
        <v>2</v>
      </c>
      <c r="C68" s="881" t="s">
        <v>427</v>
      </c>
      <c r="D68" s="881" t="s">
        <v>428</v>
      </c>
      <c r="E68" s="881" t="s">
        <v>6</v>
      </c>
      <c r="F68" s="881" t="s">
        <v>181</v>
      </c>
      <c r="G68" s="881" t="s">
        <v>1</v>
      </c>
      <c r="H68" s="881" t="s">
        <v>4</v>
      </c>
      <c r="I68" s="881" t="s">
        <v>8</v>
      </c>
      <c r="J68" s="881" t="s">
        <v>22</v>
      </c>
      <c r="K68" s="881" t="s">
        <v>127</v>
      </c>
      <c r="L68" s="881" t="str">
        <f>IFERROR(VLOOKUP($C68,'[2]1.3.7 validaties'!$AL$3:$AY$999,14,FALSE),"")</f>
        <v>2. ja, voor technici</v>
      </c>
      <c r="M68" s="881" t="str">
        <f>IFERROR(VLOOKUP($C68,'[2]1.3.7 validaties'!$AL$3:$AY$999,13,FALSE),"")</f>
        <v>niet nodig</v>
      </c>
      <c r="N68" s="881" t="s">
        <v>13</v>
      </c>
      <c r="O68" s="881" t="s">
        <v>13</v>
      </c>
      <c r="P68" s="881" t="s">
        <v>13</v>
      </c>
      <c r="Q68" s="881" t="s">
        <v>13</v>
      </c>
      <c r="R68" s="881" t="s">
        <v>13</v>
      </c>
      <c r="S68" s="882" t="s">
        <v>13</v>
      </c>
      <c r="T68" s="882" t="s">
        <v>13</v>
      </c>
      <c r="U68" s="882" t="s">
        <v>13</v>
      </c>
      <c r="V68" s="882" t="s">
        <v>13</v>
      </c>
      <c r="W68" s="882" t="s">
        <v>13</v>
      </c>
      <c r="X68" s="882" t="s">
        <v>13</v>
      </c>
      <c r="Y68" s="882" t="s">
        <v>13</v>
      </c>
      <c r="Z68" s="882" t="s">
        <v>2831</v>
      </c>
      <c r="AA68" s="882" t="s">
        <v>2831</v>
      </c>
      <c r="AB68" s="882" t="s">
        <v>2831</v>
      </c>
      <c r="AC68" s="882" t="s">
        <v>2831</v>
      </c>
      <c r="AD68" s="883" t="s">
        <v>253</v>
      </c>
      <c r="AE68" s="884"/>
      <c r="AF68" s="885" t="s">
        <v>253</v>
      </c>
      <c r="AG68" s="883" t="s">
        <v>254</v>
      </c>
      <c r="AH68" s="886" t="s">
        <v>255</v>
      </c>
      <c r="AI68" s="881"/>
      <c r="AJ68" s="881" t="s">
        <v>13</v>
      </c>
      <c r="AK68" s="888" t="s">
        <v>45</v>
      </c>
      <c r="AL68" s="889" t="s">
        <v>13</v>
      </c>
      <c r="AM68" s="890" t="s">
        <v>427</v>
      </c>
      <c r="AN68" s="881" t="s">
        <v>429</v>
      </c>
      <c r="AO68" s="881"/>
      <c r="AP68" s="881"/>
      <c r="AQ68" s="881"/>
      <c r="AR68" s="881"/>
      <c r="AS68" s="881"/>
      <c r="AT68" s="887"/>
      <c r="AU68" s="891"/>
      <c r="AV68" s="892" t="s">
        <v>402</v>
      </c>
      <c r="AW68" s="893" t="s">
        <v>2908</v>
      </c>
      <c r="AX68" s="894"/>
      <c r="AY68" s="895" t="str">
        <f t="shared" si="5"/>
        <v/>
      </c>
      <c r="AZ68" s="896" t="str">
        <f t="shared" si="16"/>
        <v/>
      </c>
      <c r="BA68" s="896" t="str">
        <f t="shared" si="17"/>
        <v/>
      </c>
      <c r="BB68" s="896"/>
      <c r="BC68" s="897"/>
      <c r="BD68" s="898" t="str">
        <f t="shared" si="6"/>
        <v>ongewijzigd</v>
      </c>
      <c r="BE68" s="898" t="str">
        <f>IF(BF68="",IF(#REF!="","",IF(#REF!="ongebruikt","Ja","")),"")</f>
        <v/>
      </c>
      <c r="BF68" s="899" t="str">
        <f>IF($J68="LVBB-BHK",$C68,IFERROR(VLOOKUP($C68,'[1]CDS-VM-delta'!$A$2:$E$470,1,FALSE),""))</f>
        <v>LVBB1561</v>
      </c>
      <c r="BG68" s="900" t="str">
        <f>IF($J68="LVBB-BHK",$AN68,IF($BF68="","",IFERROR(VLOOKUP($BF68,'[1]CDS-VM-delta'!$A$2:$E$470,2,FALSE),"")))</f>
        <v>Besluit met oin %1 en idlevering %2 bevat een geometrie met geo-id %3 van waaruit wordt verwezen door een in een ander besluit vastgestelde regelingversie %4</v>
      </c>
      <c r="BH68" s="901" t="str">
        <f>IF($BF68="","",IFERROR(VLOOKUP($C68,'[1]CDS-VM-delta'!$A$2:$E$470,3,FALSE),""))</f>
        <v>afbreken.xqy</v>
      </c>
      <c r="BI68" s="902" t="str">
        <f>IF($BF68="","",IFERROR(VLOOKUP($C68,'[1]CDS-VM-delta'!$A$2:$E$470,4,FALSE),""))</f>
        <v>controleer-gml-ids-in-regelingversies</v>
      </c>
      <c r="BJ68" s="903" t="str">
        <f>IF($BF68="","",IFERROR(VLOOKUP($C68,'[1]CDS-VM-delta'!$A$2:$E$470,5,FALSE),""))</f>
        <v>Controleert of er regelingversies zijn buiten het besluit, die verwijzen naar en gml-id</v>
      </c>
      <c r="BK68" s="903" t="str">
        <f>IF($C68="","",IFERROR(VLOOKUP($C68,'[1]CDS-VM-delta'!$L$1:$M$470,1,FALSE),""))</f>
        <v>LVBB1561</v>
      </c>
      <c r="BL68" s="903" t="str">
        <f>IF($BK68="","",IFERROR(VLOOKUP($BK68,'[1]CDS-VM-delta'!$L$1:$M$470,2,FALSE),""))</f>
        <v>Besluit met oin %1 en idlevering %2 bevat een geometrie met geo-id %3 van waaruit wordt verwezen door een in een ander besluit vastgestelde regelingversie %4</v>
      </c>
      <c r="BM68" s="904"/>
      <c r="BN68" s="905" t="str">
        <f t="shared" si="18"/>
        <v/>
      </c>
      <c r="BO68" s="890" t="s">
        <v>427</v>
      </c>
      <c r="BP68" s="881"/>
      <c r="BQ68" s="881"/>
      <c r="BR68" s="881"/>
      <c r="BS68" s="904">
        <v>54</v>
      </c>
      <c r="BT68" s="906"/>
      <c r="BU68" s="907"/>
      <c r="BV68" s="907"/>
      <c r="BW68" s="907"/>
      <c r="BX68" s="907"/>
      <c r="BY68" s="907"/>
      <c r="BZ68" s="907"/>
      <c r="CA68" s="907"/>
      <c r="CB68" s="907"/>
      <c r="CC68" s="907"/>
      <c r="CD68" s="907"/>
      <c r="CE68" s="907"/>
      <c r="CF68" s="907"/>
      <c r="CG68" s="907"/>
      <c r="CH68" s="907"/>
      <c r="CI68" s="907"/>
      <c r="CJ68" s="907"/>
      <c r="CK68" s="907"/>
      <c r="CL68" s="908"/>
      <c r="CM68" s="909"/>
      <c r="CN68" s="909"/>
      <c r="CO68" s="909"/>
    </row>
    <row r="69" spans="1:93" ht="48" x14ac:dyDescent="0.2">
      <c r="A69" s="159" t="s">
        <v>430</v>
      </c>
      <c r="B69" s="166">
        <v>3</v>
      </c>
      <c r="C69" s="142" t="s">
        <v>431</v>
      </c>
      <c r="D69" s="142" t="s">
        <v>432</v>
      </c>
      <c r="E69" s="142" t="s">
        <v>6</v>
      </c>
      <c r="F69" s="142" t="s">
        <v>181</v>
      </c>
      <c r="G69" s="142" t="s">
        <v>1</v>
      </c>
      <c r="H69" s="142" t="s">
        <v>4</v>
      </c>
      <c r="I69" s="142" t="s">
        <v>8</v>
      </c>
      <c r="J69" s="142" t="s">
        <v>22</v>
      </c>
      <c r="K69" s="142" t="s">
        <v>127</v>
      </c>
      <c r="L69" s="140" t="str">
        <f>IFERROR(VLOOKUP($C69,'[2]1.3.7 validaties'!$AL$3:$AY$999,14,FALSE),"")</f>
        <v>2. ja, voor technici</v>
      </c>
      <c r="M69" s="140" t="str">
        <f>IFERROR(VLOOKUP($C69,'[2]1.3.7 validaties'!$AL$3:$AY$999,13,FALSE),"")</f>
        <v>niet nodig</v>
      </c>
      <c r="N69" s="142" t="s">
        <v>13</v>
      </c>
      <c r="O69" s="142" t="s">
        <v>13</v>
      </c>
      <c r="P69" s="142" t="s">
        <v>13</v>
      </c>
      <c r="Q69" s="142" t="s">
        <v>13</v>
      </c>
      <c r="R69" s="142" t="s">
        <v>13</v>
      </c>
      <c r="S69" s="274" t="s">
        <v>13</v>
      </c>
      <c r="T69" s="274" t="s">
        <v>13</v>
      </c>
      <c r="U69" s="274" t="s">
        <v>13</v>
      </c>
      <c r="V69" s="274" t="s">
        <v>13</v>
      </c>
      <c r="W69" s="274" t="s">
        <v>13</v>
      </c>
      <c r="X69" s="274" t="s">
        <v>13</v>
      </c>
      <c r="Y69" s="274" t="s">
        <v>13</v>
      </c>
      <c r="Z69" s="274" t="s">
        <v>13</v>
      </c>
      <c r="AA69" s="274" t="s">
        <v>13</v>
      </c>
      <c r="AB69" s="274" t="s">
        <v>13</v>
      </c>
      <c r="AC69" s="274" t="s">
        <v>13</v>
      </c>
      <c r="AD69" s="167" t="s">
        <v>253</v>
      </c>
      <c r="AE69" s="168"/>
      <c r="AF69" s="169" t="s">
        <v>253</v>
      </c>
      <c r="AG69" s="167" t="s">
        <v>254</v>
      </c>
      <c r="AH69" s="170" t="s">
        <v>255</v>
      </c>
      <c r="AI69" s="142"/>
      <c r="AJ69" s="142" t="s">
        <v>13</v>
      </c>
      <c r="AK69" s="61" t="s">
        <v>45</v>
      </c>
      <c r="AL69" s="165" t="s">
        <v>13</v>
      </c>
      <c r="AM69" s="141" t="s">
        <v>431</v>
      </c>
      <c r="AN69" s="140" t="s">
        <v>433</v>
      </c>
      <c r="AO69" s="140"/>
      <c r="AP69" s="140"/>
      <c r="AQ69" s="140"/>
      <c r="AR69" s="140"/>
      <c r="AS69" s="140"/>
      <c r="AT69" s="176"/>
      <c r="AU69" s="296"/>
      <c r="AV69" s="275" t="s">
        <v>402</v>
      </c>
      <c r="AW69" s="96" t="s">
        <v>434</v>
      </c>
      <c r="AX69" s="57"/>
      <c r="AY69" s="212" t="str">
        <f t="shared" si="5"/>
        <v/>
      </c>
      <c r="AZ69" s="97" t="str">
        <f t="shared" si="16"/>
        <v/>
      </c>
      <c r="BA69" s="97" t="str">
        <f t="shared" si="17"/>
        <v/>
      </c>
      <c r="BB69" s="97"/>
      <c r="BC69" s="213"/>
      <c r="BD69" s="138" t="str">
        <f t="shared" si="6"/>
        <v>ongewijzigd</v>
      </c>
      <c r="BE69" s="138" t="str">
        <f>IF(BF69="",IF(#REF!="","",IF(#REF!="ongebruikt","Ja","")),"")</f>
        <v/>
      </c>
      <c r="BF69" s="321" t="str">
        <f>IF($J69="LVBB-BHK",$C69,IFERROR(VLOOKUP($C69,'[1]CDS-VM-delta'!$A$2:$E$470,1,FALSE),""))</f>
        <v>LVBB1562</v>
      </c>
      <c r="BG69" s="318" t="str">
        <f>IF($J69="LVBB-BHK",$AN69,IF($BF69="","",IFERROR(VLOOKUP($BF69,'[1]CDS-VM-delta'!$A$2:$E$470,2,FALSE),"")))</f>
        <v>Versie met akn %1 hoort bij een besluit en kan daardoor niet afgebroken worden</v>
      </c>
      <c r="BH69" s="148" t="str">
        <f>IF($BF69="","",IFERROR(VLOOKUP($C69,'[1]CDS-VM-delta'!$A$2:$E$470,3,FALSE),""))</f>
        <v>afbreken.xqy</v>
      </c>
      <c r="BI69" s="303" t="str">
        <f>IF($BF69="","",IFERROR(VLOOKUP($C69,'[1]CDS-VM-delta'!$A$2:$E$470,4,FALSE),""))</f>
        <v>check-regelingversie-heeft-geen-besluit</v>
      </c>
      <c r="BJ69" s="304" t="str">
        <f>IF($BF69="","",IFERROR(VLOOKUP($C69,'[1]CDS-VM-delta'!$A$2:$E$470,5,FALSE),""))</f>
        <v>Controleert of er geen besluit aanwezig is bij een regelingversie Als dat zo is is de regelingversie via een consolidatie aangeboden en zou het nog afgebroken mogen worden</v>
      </c>
      <c r="BK69" s="304" t="str">
        <f>IF($C69="","",IFERROR(VLOOKUP($C69,'[1]CDS-VM-delta'!$L$1:$M$470,1,FALSE),""))</f>
        <v>LVBB1562</v>
      </c>
      <c r="BL69" s="304" t="str">
        <f>IF($BK69="","",IFERROR(VLOOKUP($BK69,'[1]CDS-VM-delta'!$L$1:$M$470,2,FALSE),""))</f>
        <v>Versie met akn %1 hoort bij een besluit en kan daardoor niet afgebroken worden</v>
      </c>
      <c r="BM69" s="83"/>
      <c r="BN69" s="210" t="str">
        <f t="shared" si="18"/>
        <v/>
      </c>
      <c r="BO69" s="141" t="s">
        <v>431</v>
      </c>
      <c r="BP69" s="142"/>
      <c r="BQ69" s="142"/>
      <c r="BR69" s="142"/>
      <c r="BS69" s="83"/>
      <c r="BT69" s="216"/>
      <c r="CL69" s="109"/>
      <c r="CM69" s="101"/>
      <c r="CN69" s="101"/>
      <c r="CO69" s="101"/>
    </row>
    <row r="70" spans="1:93" ht="96" x14ac:dyDescent="0.2">
      <c r="A70" s="159" t="s">
        <v>430</v>
      </c>
      <c r="B70" s="166">
        <v>3</v>
      </c>
      <c r="C70" s="142" t="s">
        <v>435</v>
      </c>
      <c r="D70" s="142" t="s">
        <v>1956</v>
      </c>
      <c r="E70" s="142" t="s">
        <v>6</v>
      </c>
      <c r="F70" s="142" t="s">
        <v>181</v>
      </c>
      <c r="G70" s="142" t="s">
        <v>1</v>
      </c>
      <c r="H70" s="142" t="s">
        <v>4</v>
      </c>
      <c r="I70" s="142" t="s">
        <v>8</v>
      </c>
      <c r="J70" s="142" t="s">
        <v>22</v>
      </c>
      <c r="K70" s="142" t="s">
        <v>127</v>
      </c>
      <c r="L70" s="140" t="str">
        <f>IFERROR(VLOOKUP($C70,'[2]1.3.7 validaties'!$AL$3:$AY$999,14,FALSE),"")</f>
        <v>9. verbetervoorstel</v>
      </c>
      <c r="M70" s="140" t="str">
        <f>IFERROR(VLOOKUP($C70,'[2]1.3.7 validaties'!$AL$3:$AY$999,13,FALSE),"")</f>
        <v>US141701</v>
      </c>
      <c r="N70" s="142" t="s">
        <v>13</v>
      </c>
      <c r="O70" s="142" t="s">
        <v>13</v>
      </c>
      <c r="P70" s="142" t="s">
        <v>13</v>
      </c>
      <c r="Q70" s="142" t="s">
        <v>13</v>
      </c>
      <c r="R70" s="142" t="s">
        <v>13</v>
      </c>
      <c r="S70" s="274" t="s">
        <v>13</v>
      </c>
      <c r="T70" s="274" t="s">
        <v>13</v>
      </c>
      <c r="U70" s="274" t="s">
        <v>13</v>
      </c>
      <c r="V70" s="274" t="s">
        <v>13</v>
      </c>
      <c r="W70" s="274" t="s">
        <v>13</v>
      </c>
      <c r="X70" s="274" t="s">
        <v>13</v>
      </c>
      <c r="Y70" s="274" t="s">
        <v>13</v>
      </c>
      <c r="Z70" s="274" t="s">
        <v>13</v>
      </c>
      <c r="AA70" s="274" t="s">
        <v>13</v>
      </c>
      <c r="AB70" s="274" t="s">
        <v>13</v>
      </c>
      <c r="AC70" s="274" t="s">
        <v>13</v>
      </c>
      <c r="AD70" s="167" t="s">
        <v>253</v>
      </c>
      <c r="AE70" s="168"/>
      <c r="AF70" s="169" t="s">
        <v>253</v>
      </c>
      <c r="AG70" s="167" t="s">
        <v>254</v>
      </c>
      <c r="AH70" s="170" t="s">
        <v>255</v>
      </c>
      <c r="AI70" s="142"/>
      <c r="AJ70" s="142" t="s">
        <v>13</v>
      </c>
      <c r="AK70" s="61" t="s">
        <v>45</v>
      </c>
      <c r="AL70" s="165" t="s">
        <v>13</v>
      </c>
      <c r="AM70" s="141" t="s">
        <v>435</v>
      </c>
      <c r="AN70" s="148" t="s">
        <v>2290</v>
      </c>
      <c r="AO70" s="148" t="s">
        <v>1917</v>
      </c>
      <c r="AP70" s="148" t="s">
        <v>1918</v>
      </c>
      <c r="AQ70" s="140"/>
      <c r="AR70" s="140"/>
      <c r="AS70" s="140"/>
      <c r="AT70" s="176"/>
      <c r="AU70" s="296"/>
      <c r="AV70" s="275" t="s">
        <v>436</v>
      </c>
      <c r="AW70" s="96" t="s">
        <v>437</v>
      </c>
      <c r="AX70" s="57"/>
      <c r="AY70" s="212" t="str">
        <f t="shared" si="5"/>
        <v/>
      </c>
      <c r="AZ70" s="97" t="str">
        <f t="shared" si="16"/>
        <v/>
      </c>
      <c r="BA70" s="97" t="str">
        <f t="shared" si="17"/>
        <v/>
      </c>
      <c r="BB70" s="97"/>
      <c r="BC70" s="213" t="s">
        <v>2258</v>
      </c>
      <c r="BD70" s="138" t="str">
        <f t="shared" si="6"/>
        <v>ongewijzigd</v>
      </c>
      <c r="BE70" s="138" t="str">
        <f>IF(BF70="",IF(#REF!="","",IF(#REF!="ongebruikt","Ja","")),"")</f>
        <v/>
      </c>
      <c r="BF70" s="321" t="str">
        <f>IF($J70="LVBB-BHK",$C70,IFERROR(VLOOKUP($C70,'[1]CDS-VM-delta'!$A$2:$E$470,1,FALSE),""))</f>
        <v>LVBB1563</v>
      </c>
      <c r="BG70" s="148" t="str">
        <f>IF($J70="LVBB-BHK",$AN70,IF($BF70="","",IFERROR(VLOOKUP($BF70,'[1]CDS-VM-delta'!$A$2:$E$470,2,FALSE),"")))</f>
        <v>Om de opdracht voor het vaststellen van het besluit dat leidt tot regelingversie %1 af te mogen breken, moet vanuit de tijdstempels van het besluit de juridisch-werkend-vanaf-datum nog niet zijn ingegaan. Het besluit is juridisch werkend vanaf %2 en vandaag is een latere datum, waardoor het besluit niet kan worden afgebroken.</v>
      </c>
      <c r="BH70" s="148" t="str">
        <f>IF($BF70="","",IFERROR(VLOOKUP($C70,'[1]CDS-VM-delta'!$A$2:$E$470,3,FALSE),""))</f>
        <v>afbreken.xqy</v>
      </c>
      <c r="BI70" s="303" t="str">
        <f>IF($BF70="","",IFERROR(VLOOKUP($C70,'[1]CDS-VM-delta'!$A$2:$E$470,4,FALSE),""))</f>
        <v>check-versie-jwv-datum-reeds-geweest</v>
      </c>
      <c r="BJ70" s="304" t="str">
        <f>IF($BF70="","",IFERROR(VLOOKUP($C70,'[1]CDS-VM-delta'!$A$2:$E$470,5,FALSE),""))</f>
        <v>Controleert of bij de regelingversie de datum juridisch-werkend-vanaf in de toekomst ligt of leeg is</v>
      </c>
      <c r="BK70" s="304" t="str">
        <f>IF($C70="","",IFERROR(VLOOKUP($C70,'[1]CDS-VM-delta'!$L$1:$M$470,1,FALSE),""))</f>
        <v>LVBB1563</v>
      </c>
      <c r="BL70" s="304" t="str">
        <f>IF($BK70="","",IFERROR(VLOOKUP($BK70,'[1]CDS-VM-delta'!$L$1:$M$470,2,FALSE),""))</f>
        <v>Om de opdracht voor het vaststellen van het besluit dat leidt tot regelingversie %1 af te mogen breken, moet vanuit de tijdstempels van het besluit de juridisch-werkend-vanaf-datum nog niet zijn ingegaan. Het besluit is juridisch werkend vanaf %2 en vandaag is een latere datum, waardoor het besluit niet kan worden afgebroken.</v>
      </c>
      <c r="BM70" s="83"/>
      <c r="BN70" s="210" t="str">
        <f t="shared" si="18"/>
        <v/>
      </c>
      <c r="BO70" s="141" t="s">
        <v>435</v>
      </c>
      <c r="BP70" s="142"/>
      <c r="BQ70" s="142"/>
      <c r="BR70" s="142"/>
      <c r="BS70" s="83"/>
      <c r="BT70" s="216"/>
      <c r="CL70" s="109"/>
      <c r="CM70" s="101"/>
      <c r="CN70" s="101"/>
      <c r="CO70" s="101"/>
    </row>
    <row r="71" spans="1:93" ht="64" x14ac:dyDescent="0.2">
      <c r="A71" s="159" t="s">
        <v>430</v>
      </c>
      <c r="B71" s="166">
        <v>3</v>
      </c>
      <c r="C71" s="142" t="s">
        <v>438</v>
      </c>
      <c r="D71" s="142" t="s">
        <v>1958</v>
      </c>
      <c r="E71" s="142" t="s">
        <v>6</v>
      </c>
      <c r="F71" s="142" t="s">
        <v>181</v>
      </c>
      <c r="G71" s="142" t="s">
        <v>1</v>
      </c>
      <c r="H71" s="142" t="s">
        <v>4</v>
      </c>
      <c r="I71" s="142" t="s">
        <v>8</v>
      </c>
      <c r="J71" s="142" t="s">
        <v>22</v>
      </c>
      <c r="K71" s="142" t="s">
        <v>127</v>
      </c>
      <c r="L71" s="140" t="str">
        <f>IFERROR(VLOOKUP($C71,'[2]1.3.7 validaties'!$AL$3:$AY$999,14,FALSE),"")</f>
        <v>9. verbetervoorstel</v>
      </c>
      <c r="M71" s="140" t="str">
        <f>IFERROR(VLOOKUP($C71,'[2]1.3.7 validaties'!$AL$3:$AY$999,13,FALSE),"")</f>
        <v>US141701</v>
      </c>
      <c r="N71" s="142" t="s">
        <v>13</v>
      </c>
      <c r="O71" s="142" t="s">
        <v>13</v>
      </c>
      <c r="P71" s="142" t="s">
        <v>13</v>
      </c>
      <c r="Q71" s="142" t="s">
        <v>13</v>
      </c>
      <c r="R71" s="142" t="s">
        <v>13</v>
      </c>
      <c r="S71" s="274" t="s">
        <v>13</v>
      </c>
      <c r="T71" s="274" t="s">
        <v>13</v>
      </c>
      <c r="U71" s="274" t="s">
        <v>13</v>
      </c>
      <c r="V71" s="274" t="s">
        <v>13</v>
      </c>
      <c r="W71" s="274" t="s">
        <v>13</v>
      </c>
      <c r="X71" s="274" t="s">
        <v>13</v>
      </c>
      <c r="Y71" s="274" t="s">
        <v>13</v>
      </c>
      <c r="Z71" s="274" t="s">
        <v>13</v>
      </c>
      <c r="AA71" s="274" t="s">
        <v>13</v>
      </c>
      <c r="AB71" s="274" t="s">
        <v>13</v>
      </c>
      <c r="AC71" s="274" t="s">
        <v>13</v>
      </c>
      <c r="AD71" s="167" t="s">
        <v>253</v>
      </c>
      <c r="AE71" s="168"/>
      <c r="AF71" s="169" t="s">
        <v>253</v>
      </c>
      <c r="AG71" s="167" t="s">
        <v>254</v>
      </c>
      <c r="AH71" s="170" t="s">
        <v>255</v>
      </c>
      <c r="AI71" s="142"/>
      <c r="AJ71" s="142" t="s">
        <v>13</v>
      </c>
      <c r="AK71" s="61" t="s">
        <v>45</v>
      </c>
      <c r="AL71" s="165" t="s">
        <v>13</v>
      </c>
      <c r="AM71" s="141" t="s">
        <v>438</v>
      </c>
      <c r="AN71" s="148" t="s">
        <v>1919</v>
      </c>
      <c r="AO71" s="148" t="s">
        <v>1920</v>
      </c>
      <c r="AP71" s="148" t="s">
        <v>1918</v>
      </c>
      <c r="AQ71" s="140"/>
      <c r="AR71" s="140"/>
      <c r="AS71" s="140"/>
      <c r="AT71" s="176"/>
      <c r="AU71" s="296"/>
      <c r="AV71" s="275" t="s">
        <v>436</v>
      </c>
      <c r="AW71" s="96" t="s">
        <v>437</v>
      </c>
      <c r="AX71" s="57"/>
      <c r="AY71" s="212" t="str">
        <f t="shared" si="5"/>
        <v/>
      </c>
      <c r="AZ71" s="97" t="str">
        <f t="shared" si="16"/>
        <v/>
      </c>
      <c r="BA71" s="97" t="str">
        <f t="shared" si="17"/>
        <v/>
      </c>
      <c r="BB71" s="97"/>
      <c r="BC71" s="213"/>
      <c r="BD71" s="138" t="str">
        <f t="shared" si="6"/>
        <v>ongewijzigd</v>
      </c>
      <c r="BE71" s="138" t="str">
        <f>IF(BF71="",IF(#REF!="","",IF(#REF!="ongebruikt","Ja","")),"")</f>
        <v/>
      </c>
      <c r="BF71" s="321" t="str">
        <f>IF($J71="LVBB-BHK",$C71,IFERROR(VLOOKUP($C71,'[1]CDS-VM-delta'!$A$2:$E$470,1,FALSE),""))</f>
        <v>LVBB1564</v>
      </c>
      <c r="BG71" s="318" t="str">
        <f>IF($J71="LVBB-BHK",$AN71,IF($BF71="","",IFERROR(VLOOKUP($BF71,'[1]CDS-VM-delta'!$A$2:$E$470,2,FALSE),"")))</f>
        <v>Het informatieobject %1 is juridisch werkend vanaf %2 en vandaag is een latere datum, waardoor de opdracht waarmee het informatieobject wordt vastgesteld niet kan worden afgebroken.</v>
      </c>
      <c r="BH71" s="148" t="str">
        <f>IF($BF71="","",IFERROR(VLOOKUP($C71,'[1]CDS-VM-delta'!$A$2:$E$470,3,FALSE),""))</f>
        <v>afbreken.xqy</v>
      </c>
      <c r="BI71" s="303" t="str">
        <f>IF($BF71="","",IFERROR(VLOOKUP($C71,'[1]CDS-VM-delta'!$A$2:$E$470,4,FALSE),""))</f>
        <v>check-io-jwv-datum-reeds-geweest</v>
      </c>
      <c r="BJ71" s="304" t="str">
        <f>IF($BF71="","",IFERROR(VLOOKUP($C71,'[1]CDS-VM-delta'!$A$2:$E$470,5,FALSE),""))</f>
        <v>Controleert of bij het informatie-object de datum juridisch-werkend-vanaf in de toekomst ligt of leeg is</v>
      </c>
      <c r="BK71" s="304" t="str">
        <f>IF($C71="","",IFERROR(VLOOKUP($C71,'[1]CDS-VM-delta'!$L$1:$M$470,1,FALSE),""))</f>
        <v>LVBB1564</v>
      </c>
      <c r="BL71" s="304" t="str">
        <f>IF($BK71="","",IFERROR(VLOOKUP($BK71,'[1]CDS-VM-delta'!$L$1:$M$470,2,FALSE),""))</f>
        <v>Het informatieobject %1 is juridisch werkend vanaf %2 en vandaag is een latere datum, waardoor de opdracht waarmee het informatieobject wordt vastgesteld niet kan worden afgebroken.</v>
      </c>
      <c r="BM71" s="83"/>
      <c r="BN71" s="210" t="str">
        <f t="shared" si="18"/>
        <v/>
      </c>
      <c r="BO71" s="141" t="s">
        <v>438</v>
      </c>
      <c r="BP71" s="142"/>
      <c r="BQ71" s="142"/>
      <c r="BR71" s="142"/>
      <c r="BS71" s="83"/>
      <c r="BT71" s="216"/>
      <c r="CL71" s="109"/>
      <c r="CM71" s="101"/>
      <c r="CN71" s="101"/>
      <c r="CO71" s="101"/>
    </row>
    <row r="72" spans="1:93" ht="48" x14ac:dyDescent="0.2">
      <c r="A72" s="333" t="s">
        <v>2156</v>
      </c>
      <c r="B72" s="166">
        <v>3</v>
      </c>
      <c r="C72" s="2" t="s">
        <v>2166</v>
      </c>
      <c r="D72" s="2" t="s">
        <v>2393</v>
      </c>
      <c r="E72" s="470" t="s">
        <v>6</v>
      </c>
      <c r="F72" s="470" t="s">
        <v>243</v>
      </c>
      <c r="G72" s="2" t="s">
        <v>1</v>
      </c>
      <c r="H72" s="2" t="s">
        <v>4</v>
      </c>
      <c r="I72" s="470" t="s">
        <v>8</v>
      </c>
      <c r="J72" s="335" t="s">
        <v>22</v>
      </c>
      <c r="K72" s="335" t="s">
        <v>127</v>
      </c>
      <c r="L72" s="335"/>
      <c r="M72" s="335"/>
      <c r="N72" s="335" t="s">
        <v>14</v>
      </c>
      <c r="O72" s="335" t="s">
        <v>14</v>
      </c>
      <c r="P72" s="335" t="s">
        <v>13</v>
      </c>
      <c r="Q72" s="335" t="s">
        <v>13</v>
      </c>
      <c r="R72" s="335" t="s">
        <v>13</v>
      </c>
      <c r="S72" s="469" t="s">
        <v>13</v>
      </c>
      <c r="T72" s="469" t="s">
        <v>13</v>
      </c>
      <c r="U72" s="469" t="s">
        <v>13</v>
      </c>
      <c r="V72" s="469" t="s">
        <v>13</v>
      </c>
      <c r="W72" s="469" t="s">
        <v>13</v>
      </c>
      <c r="X72" s="469" t="s">
        <v>13</v>
      </c>
      <c r="Y72" s="469" t="s">
        <v>13</v>
      </c>
      <c r="Z72" s="469" t="s">
        <v>13</v>
      </c>
      <c r="AA72" s="469" t="s">
        <v>13</v>
      </c>
      <c r="AB72" s="469" t="s">
        <v>13</v>
      </c>
      <c r="AC72" s="469" t="s">
        <v>13</v>
      </c>
      <c r="AD72" s="391" t="s">
        <v>253</v>
      </c>
      <c r="AE72" s="385"/>
      <c r="AF72" s="392" t="s">
        <v>253</v>
      </c>
      <c r="AG72" s="337" t="s">
        <v>254</v>
      </c>
      <c r="AH72" s="380" t="s">
        <v>255</v>
      </c>
      <c r="AI72" s="381"/>
      <c r="AJ72" s="335" t="s">
        <v>14</v>
      </c>
      <c r="AK72" s="335" t="s">
        <v>14</v>
      </c>
      <c r="AL72" s="385" t="s">
        <v>13</v>
      </c>
      <c r="AM72" s="384" t="s">
        <v>2166</v>
      </c>
      <c r="AN72" s="386" t="s">
        <v>2170</v>
      </c>
      <c r="AO72" s="386" t="s">
        <v>1920</v>
      </c>
      <c r="AP72" s="127"/>
      <c r="AQ72" s="127"/>
      <c r="AR72" s="470"/>
      <c r="AS72" s="470"/>
      <c r="AT72" s="471"/>
      <c r="AU72" s="457"/>
      <c r="AV72" s="389"/>
      <c r="AW72" s="387" t="s">
        <v>2167</v>
      </c>
      <c r="AY72" s="110" t="str">
        <f t="shared" si="5"/>
        <v/>
      </c>
      <c r="AZ72" s="105" t="str">
        <f t="shared" si="16"/>
        <v/>
      </c>
      <c r="BA72" s="105" t="str">
        <f t="shared" si="17"/>
        <v/>
      </c>
      <c r="BB72" s="105"/>
      <c r="BC72" s="220"/>
      <c r="BD72" s="122" t="str">
        <f t="shared" si="6"/>
        <v>toegevoegd</v>
      </c>
      <c r="BE72" s="122" t="str">
        <f>IF(BF72="",IF(#REF!="","",IF(#REF!="ongebruikt","Ja","")),"")</f>
        <v/>
      </c>
      <c r="BF72" s="467" t="str">
        <f>IF($J72="LVBB-BHK",$C72,IFERROR(VLOOKUP($C72,'[1]CDS-VM-delta'!$A$2:$E$470,1,FALSE),""))</f>
        <v>LVBB1565</v>
      </c>
      <c r="BG72" s="468" t="str">
        <f>IF($J72="LVBB-BHK",$AN72,IF($BF72="","",IFERROR(VLOOKUP($BF72,'[1]CDS-VM-delta'!$A$2:$E$470,2,FALSE),"")))</f>
        <v>De volgende cio(s) dienen als was-versie in een ander besluit : %1</v>
      </c>
      <c r="BH72" s="127" t="str">
        <f>IF($BF72="","",IFERROR(VLOOKUP($C72,'[1]CDS-VM-delta'!$A$2:$E$470,3,FALSE),""))</f>
        <v>afbreken.xqy</v>
      </c>
      <c r="BI72" s="130" t="str">
        <f>IF($BF72="","",IFERROR(VLOOKUP($C72,'[1]CDS-VM-delta'!$A$2:$E$470,4,FALSE),""))</f>
        <v>check-cio-als-basis-voor-mutatie</v>
      </c>
      <c r="BJ72" s="128" t="str">
        <f>IF($BF72="","",IFERROR(VLOOKUP($C72,'[1]CDS-VM-delta'!$A$2:$E$470,5,FALSE),""))</f>
        <v>Controleert of de cio dient als was-versie voor een andere cio</v>
      </c>
      <c r="BK72" s="128" t="str">
        <f>IF($C72="","",IFERROR(VLOOKUP($C72,'[1]CDS-VM-delta'!$L$1:$M$470,1,FALSE),""))</f>
        <v/>
      </c>
      <c r="BL72" s="128" t="str">
        <f>IF($BK72="","",IFERROR(VLOOKUP($BK72,'[1]CDS-VM-delta'!$L$1:$M$470,2,FALSE),""))</f>
        <v/>
      </c>
      <c r="BM72" s="31"/>
      <c r="BN72" s="53" t="str">
        <f t="shared" si="18"/>
        <v>NOK</v>
      </c>
      <c r="BO72" s="334"/>
      <c r="BP72" s="2"/>
      <c r="BQ72" s="2"/>
      <c r="BR72" s="2"/>
      <c r="BS72" s="31"/>
      <c r="BT72" s="6"/>
      <c r="CL72" s="109"/>
      <c r="CM72" s="101"/>
      <c r="CN72" s="101"/>
      <c r="CO72" s="101"/>
    </row>
    <row r="73" spans="1:93" ht="32" x14ac:dyDescent="0.2">
      <c r="A73" s="333" t="s">
        <v>2156</v>
      </c>
      <c r="B73" s="166">
        <v>3</v>
      </c>
      <c r="C73" s="2" t="s">
        <v>2168</v>
      </c>
      <c r="D73" s="2" t="s">
        <v>2394</v>
      </c>
      <c r="E73" s="470" t="s">
        <v>6</v>
      </c>
      <c r="F73" s="470" t="s">
        <v>243</v>
      </c>
      <c r="G73" s="2" t="s">
        <v>1</v>
      </c>
      <c r="H73" s="2" t="s">
        <v>4</v>
      </c>
      <c r="I73" s="470" t="s">
        <v>8</v>
      </c>
      <c r="J73" s="335" t="s">
        <v>22</v>
      </c>
      <c r="K73" s="335" t="s">
        <v>127</v>
      </c>
      <c r="L73" s="335"/>
      <c r="M73" s="335"/>
      <c r="N73" s="335" t="s">
        <v>14</v>
      </c>
      <c r="O73" s="335" t="s">
        <v>14</v>
      </c>
      <c r="P73" s="335" t="s">
        <v>13</v>
      </c>
      <c r="Q73" s="335" t="s">
        <v>13</v>
      </c>
      <c r="R73" s="335" t="s">
        <v>13</v>
      </c>
      <c r="S73" s="469" t="s">
        <v>13</v>
      </c>
      <c r="T73" s="469" t="s">
        <v>13</v>
      </c>
      <c r="U73" s="469" t="s">
        <v>13</v>
      </c>
      <c r="V73" s="469" t="s">
        <v>13</v>
      </c>
      <c r="W73" s="469" t="s">
        <v>13</v>
      </c>
      <c r="X73" s="469" t="s">
        <v>13</v>
      </c>
      <c r="Y73" s="469" t="s">
        <v>13</v>
      </c>
      <c r="Z73" s="469" t="s">
        <v>13</v>
      </c>
      <c r="AA73" s="469" t="s">
        <v>13</v>
      </c>
      <c r="AB73" s="469" t="s">
        <v>13</v>
      </c>
      <c r="AC73" s="469" t="s">
        <v>13</v>
      </c>
      <c r="AD73" s="391" t="s">
        <v>253</v>
      </c>
      <c r="AE73" s="385"/>
      <c r="AF73" s="392" t="s">
        <v>253</v>
      </c>
      <c r="AG73" s="337" t="s">
        <v>254</v>
      </c>
      <c r="AH73" s="380" t="s">
        <v>255</v>
      </c>
      <c r="AI73" s="381"/>
      <c r="AJ73" s="335" t="s">
        <v>14</v>
      </c>
      <c r="AK73" s="335" t="s">
        <v>14</v>
      </c>
      <c r="AL73" s="385" t="s">
        <v>13</v>
      </c>
      <c r="AM73" s="384" t="s">
        <v>2168</v>
      </c>
      <c r="AN73" s="386" t="s">
        <v>2171</v>
      </c>
      <c r="AO73" s="386" t="s">
        <v>1917</v>
      </c>
      <c r="AP73" s="127"/>
      <c r="AQ73" s="127"/>
      <c r="AR73" s="470"/>
      <c r="AS73" s="470"/>
      <c r="AT73" s="471"/>
      <c r="AU73" s="457"/>
      <c r="AV73" s="389"/>
      <c r="AW73" s="387" t="s">
        <v>2167</v>
      </c>
      <c r="AY73" s="110" t="str">
        <f t="shared" si="5"/>
        <v/>
      </c>
      <c r="AZ73" s="105" t="str">
        <f t="shared" si="16"/>
        <v/>
      </c>
      <c r="BA73" s="105" t="str">
        <f t="shared" si="17"/>
        <v/>
      </c>
      <c r="BB73" s="105"/>
      <c r="BC73" s="220"/>
      <c r="BD73" s="122" t="str">
        <f t="shared" si="6"/>
        <v>toegevoegd</v>
      </c>
      <c r="BE73" s="122" t="str">
        <f>IF(BF73="",IF(#REF!="","",IF(#REF!="ongebruikt","Ja","")),"")</f>
        <v/>
      </c>
      <c r="BF73" s="467" t="str">
        <f>IF($J73="LVBB-BHK",$C73,IFERROR(VLOOKUP($C73,'[1]CDS-VM-delta'!$A$2:$E$470,1,FALSE),""))</f>
        <v>LVBB1566</v>
      </c>
      <c r="BG73" s="468" t="str">
        <f>IF($J73="LVBB-BHK",$AN73,IF($BF73="","",IFERROR(VLOOKUP($BF73,'[1]CDS-VM-delta'!$A$2:$E$470,2,FALSE),"")))</f>
        <v>Regeling %1 is ingetrokken door een ander besluit</v>
      </c>
      <c r="BH73" s="127" t="str">
        <f>IF($BF73="","",IFERROR(VLOOKUP($C73,'[1]CDS-VM-delta'!$A$2:$E$470,3,FALSE),""))</f>
        <v>afbreken.xqy</v>
      </c>
      <c r="BI73" s="130" t="str">
        <f>IF($BF73="","",IFERROR(VLOOKUP($C73,'[1]CDS-VM-delta'!$A$2:$E$470,4,FALSE),""))</f>
        <v>check-regelingen-niet-ingetrokken</v>
      </c>
      <c r="BJ73" s="128" t="str">
        <f>IF($BF73="","",IFERROR(VLOOKUP($C73,'[1]CDS-VM-delta'!$A$2:$E$470,5,FALSE),""))</f>
        <v>Controleert of er regelingen ingetrokken zijn via een ander besluit</v>
      </c>
      <c r="BK73" s="128" t="str">
        <f>IF($C73="","",IFERROR(VLOOKUP($C73,'[1]CDS-VM-delta'!$L$1:$M$470,1,FALSE),""))</f>
        <v/>
      </c>
      <c r="BL73" s="128" t="str">
        <f>IF($BK73="","",IFERROR(VLOOKUP($BK73,'[1]CDS-VM-delta'!$L$1:$M$470,2,FALSE),""))</f>
        <v/>
      </c>
      <c r="BM73" s="31"/>
      <c r="BN73" s="53" t="str">
        <f t="shared" si="18"/>
        <v>NOK</v>
      </c>
      <c r="BO73" s="334"/>
      <c r="BP73" s="2"/>
      <c r="BQ73" s="2"/>
      <c r="BR73" s="2"/>
      <c r="BS73" s="31"/>
      <c r="BT73" s="6"/>
      <c r="CL73" s="109"/>
      <c r="CM73" s="101"/>
      <c r="CN73" s="101"/>
      <c r="CO73" s="101"/>
    </row>
    <row r="74" spans="1:93" ht="48" x14ac:dyDescent="0.2">
      <c r="A74" s="333" t="s">
        <v>2156</v>
      </c>
      <c r="B74" s="166">
        <v>3</v>
      </c>
      <c r="C74" s="2" t="s">
        <v>2169</v>
      </c>
      <c r="D74" s="2" t="s">
        <v>2395</v>
      </c>
      <c r="E74" s="470" t="s">
        <v>6</v>
      </c>
      <c r="F74" s="470" t="s">
        <v>243</v>
      </c>
      <c r="G74" s="2" t="s">
        <v>1</v>
      </c>
      <c r="H74" s="2" t="s">
        <v>4</v>
      </c>
      <c r="I74" s="470" t="s">
        <v>8</v>
      </c>
      <c r="J74" s="335" t="s">
        <v>22</v>
      </c>
      <c r="K74" s="335" t="s">
        <v>127</v>
      </c>
      <c r="L74" s="335"/>
      <c r="M74" s="335"/>
      <c r="N74" s="335" t="s">
        <v>14</v>
      </c>
      <c r="O74" s="335" t="s">
        <v>14</v>
      </c>
      <c r="P74" s="335" t="s">
        <v>13</v>
      </c>
      <c r="Q74" s="335" t="s">
        <v>13</v>
      </c>
      <c r="R74" s="335" t="s">
        <v>13</v>
      </c>
      <c r="S74" s="469" t="s">
        <v>13</v>
      </c>
      <c r="T74" s="469" t="s">
        <v>13</v>
      </c>
      <c r="U74" s="469" t="s">
        <v>13</v>
      </c>
      <c r="V74" s="469" t="s">
        <v>13</v>
      </c>
      <c r="W74" s="469" t="s">
        <v>13</v>
      </c>
      <c r="X74" s="469" t="s">
        <v>13</v>
      </c>
      <c r="Y74" s="469" t="s">
        <v>13</v>
      </c>
      <c r="Z74" s="469" t="s">
        <v>13</v>
      </c>
      <c r="AA74" s="469" t="s">
        <v>13</v>
      </c>
      <c r="AB74" s="469" t="s">
        <v>13</v>
      </c>
      <c r="AC74" s="469" t="s">
        <v>13</v>
      </c>
      <c r="AD74" s="391" t="s">
        <v>253</v>
      </c>
      <c r="AE74" s="385"/>
      <c r="AF74" s="392" t="s">
        <v>253</v>
      </c>
      <c r="AG74" s="337" t="s">
        <v>254</v>
      </c>
      <c r="AH74" s="380" t="s">
        <v>255</v>
      </c>
      <c r="AI74" s="381"/>
      <c r="AJ74" s="335" t="s">
        <v>14</v>
      </c>
      <c r="AK74" s="335" t="s">
        <v>14</v>
      </c>
      <c r="AL74" s="385" t="s">
        <v>13</v>
      </c>
      <c r="AM74" s="384" t="s">
        <v>2169</v>
      </c>
      <c r="AN74" s="386" t="s">
        <v>2172</v>
      </c>
      <c r="AO74" s="386" t="s">
        <v>1917</v>
      </c>
      <c r="AP74" s="127"/>
      <c r="AQ74" s="127"/>
      <c r="AR74" s="470"/>
      <c r="AS74" s="470"/>
      <c r="AT74" s="471"/>
      <c r="AU74" s="457"/>
      <c r="AV74" s="389"/>
      <c r="AW74" s="387" t="s">
        <v>2167</v>
      </c>
      <c r="AY74" s="110" t="str">
        <f t="shared" ref="AY74:AY150" si="19">IF(BF74="","",IF(BF74=$C74,"",IF(BB74="","***","")))</f>
        <v/>
      </c>
      <c r="AZ74" s="105" t="str">
        <f t="shared" si="16"/>
        <v/>
      </c>
      <c r="BA74" s="105" t="str">
        <f t="shared" si="17"/>
        <v/>
      </c>
      <c r="BB74" s="105"/>
      <c r="BC74" s="220"/>
      <c r="BD74" s="122" t="str">
        <f t="shared" ref="BD74:BD150" si="20">IF(MID($C74,1,4)&amp;$J74="LVBB"&amp;"LVBB-BHK","(Regisseur)",IF(BF74="",IF(BK74="","","verwijderd"),IF(BK74="","toegevoegd",IF(BG74=BL74,"ongewijzigd","gewijzigd"))))</f>
        <v>toegevoegd</v>
      </c>
      <c r="BE74" s="122" t="str">
        <f>IF(BF74="",IF(#REF!="","",IF(#REF!="ongebruikt","Ja","")),"")</f>
        <v/>
      </c>
      <c r="BF74" s="467" t="str">
        <f>IF($J74="LVBB-BHK",$C74,IFERROR(VLOOKUP($C74,'[1]CDS-VM-delta'!$A$2:$E$470,1,FALSE),""))</f>
        <v>LVBB1567</v>
      </c>
      <c r="BG74" s="468" t="str">
        <f>IF($J74="LVBB-BHK",$AN74,IF($BF74="","",IFERROR(VLOOKUP($BF74,'[1]CDS-VM-delta'!$A$2:$E$470,2,FALSE),"")))</f>
        <v>Regeling %1 dient als hoofdregeling voor een regeling tijdelijk dat vastgesteld is in een ander besluit</v>
      </c>
      <c r="BH74" s="127" t="str">
        <f>IF($BF74="","",IFERROR(VLOOKUP($C74,'[1]CDS-VM-delta'!$A$2:$E$470,3,FALSE),""))</f>
        <v>afbreken.xqy</v>
      </c>
      <c r="BI74" s="130" t="str">
        <f>IF($BF74="","",IFERROR(VLOOKUP($C74,'[1]CDS-VM-delta'!$A$2:$E$470,4,FALSE),""))</f>
        <v>check-regelingen-geen-tijdelijk-deel-van</v>
      </c>
      <c r="BJ74" s="128" t="str">
        <f>IF($BF74="","",IFERROR(VLOOKUP($C74,'[1]CDS-VM-delta'!$A$2:$E$470,5,FALSE),""))</f>
        <v>Controleert of er regelingen zijn, die als hoofdregeling dienen voor een regeling in een ander besluit</v>
      </c>
      <c r="BK74" s="128" t="str">
        <f>IF($C74="","",IFERROR(VLOOKUP($C74,'[1]CDS-VM-delta'!$L$1:$M$470,1,FALSE),""))</f>
        <v/>
      </c>
      <c r="BL74" s="128" t="str">
        <f>IF($BK74="","",IFERROR(VLOOKUP($BK74,'[1]CDS-VM-delta'!$L$1:$M$470,2,FALSE),""))</f>
        <v/>
      </c>
      <c r="BM74" s="31"/>
      <c r="BN74" s="53" t="str">
        <f t="shared" si="18"/>
        <v>NOK</v>
      </c>
      <c r="BO74" s="334"/>
      <c r="BP74" s="2"/>
      <c r="BQ74" s="2"/>
      <c r="BR74" s="2"/>
      <c r="BS74" s="31"/>
      <c r="BT74" s="6"/>
      <c r="CL74" s="109"/>
      <c r="CM74" s="101"/>
      <c r="CN74" s="101"/>
      <c r="CO74" s="101"/>
    </row>
    <row r="75" spans="1:93" ht="48" x14ac:dyDescent="0.2">
      <c r="A75" s="333" t="s">
        <v>2386</v>
      </c>
      <c r="B75" s="166">
        <v>3</v>
      </c>
      <c r="C75" s="532" t="s">
        <v>2331</v>
      </c>
      <c r="D75" s="532" t="s">
        <v>2332</v>
      </c>
      <c r="E75" s="228" t="s">
        <v>6</v>
      </c>
      <c r="F75" s="228" t="s">
        <v>243</v>
      </c>
      <c r="G75" s="2" t="s">
        <v>1</v>
      </c>
      <c r="H75" s="2" t="s">
        <v>4</v>
      </c>
      <c r="I75" s="228" t="s">
        <v>8</v>
      </c>
      <c r="J75" s="335" t="s">
        <v>22</v>
      </c>
      <c r="K75" s="335" t="s">
        <v>127</v>
      </c>
      <c r="L75" s="335"/>
      <c r="M75" s="335"/>
      <c r="N75" s="335" t="s">
        <v>14</v>
      </c>
      <c r="O75" s="335" t="s">
        <v>14</v>
      </c>
      <c r="P75" s="335" t="s">
        <v>14</v>
      </c>
      <c r="Q75" s="335" t="s">
        <v>14</v>
      </c>
      <c r="R75" s="394" t="s">
        <v>14</v>
      </c>
      <c r="S75" s="335" t="s">
        <v>17</v>
      </c>
      <c r="T75" s="335" t="s">
        <v>13</v>
      </c>
      <c r="U75" s="335" t="s">
        <v>13</v>
      </c>
      <c r="V75" s="335" t="s">
        <v>13</v>
      </c>
      <c r="W75" s="335" t="s">
        <v>13</v>
      </c>
      <c r="X75" s="335" t="s">
        <v>13</v>
      </c>
      <c r="Y75" s="335" t="s">
        <v>13</v>
      </c>
      <c r="Z75" s="335" t="s">
        <v>13</v>
      </c>
      <c r="AA75" s="335" t="s">
        <v>13</v>
      </c>
      <c r="AB75" s="335" t="s">
        <v>13</v>
      </c>
      <c r="AC75" s="335" t="s">
        <v>13</v>
      </c>
      <c r="AD75" s="391" t="s">
        <v>253</v>
      </c>
      <c r="AE75" s="385"/>
      <c r="AF75" s="392" t="s">
        <v>253</v>
      </c>
      <c r="AG75" s="225"/>
      <c r="AH75" s="380" t="s">
        <v>255</v>
      </c>
      <c r="AI75" s="381"/>
      <c r="AJ75" s="335" t="s">
        <v>14</v>
      </c>
      <c r="AK75" s="335" t="s">
        <v>14</v>
      </c>
      <c r="AL75" s="385" t="s">
        <v>13</v>
      </c>
      <c r="AM75" s="384" t="s">
        <v>2331</v>
      </c>
      <c r="AN75" s="335" t="s">
        <v>2333</v>
      </c>
      <c r="AO75" s="386" t="s">
        <v>1891</v>
      </c>
      <c r="AP75" s="127" t="s">
        <v>1892</v>
      </c>
      <c r="AQ75" s="127" t="s">
        <v>1891</v>
      </c>
      <c r="AR75" s="127" t="s">
        <v>1892</v>
      </c>
      <c r="AS75" s="470"/>
      <c r="AT75" s="471"/>
      <c r="AU75" s="457"/>
      <c r="AV75" s="345" t="s">
        <v>402</v>
      </c>
      <c r="AW75" s="387" t="s">
        <v>2469</v>
      </c>
      <c r="AY75" s="110"/>
      <c r="AZ75" s="105"/>
      <c r="BA75" s="105"/>
      <c r="BB75" s="105"/>
      <c r="BC75" s="220"/>
      <c r="BD75" s="122"/>
      <c r="BE75" s="122"/>
      <c r="BF75" s="467"/>
      <c r="BG75" s="468"/>
      <c r="BH75" s="148"/>
      <c r="BI75" s="303"/>
      <c r="BJ75" s="304"/>
      <c r="BK75" s="128"/>
      <c r="BL75" s="128"/>
      <c r="BM75" s="31"/>
      <c r="BN75" s="53"/>
      <c r="BO75" s="334"/>
      <c r="BP75" s="2"/>
      <c r="BQ75" s="2"/>
      <c r="BR75" s="2"/>
      <c r="BS75" s="31"/>
      <c r="BT75" s="7"/>
      <c r="CL75" s="109"/>
      <c r="CM75" s="101"/>
      <c r="CN75" s="101"/>
      <c r="CO75" s="101"/>
    </row>
    <row r="76" spans="1:93" ht="48" x14ac:dyDescent="0.2">
      <c r="A76" s="333" t="s">
        <v>2386</v>
      </c>
      <c r="B76" s="166">
        <v>3</v>
      </c>
      <c r="C76" s="101" t="s">
        <v>1964</v>
      </c>
      <c r="D76" s="2" t="s">
        <v>1990</v>
      </c>
      <c r="E76" s="142" t="s">
        <v>6</v>
      </c>
      <c r="F76" s="142" t="s">
        <v>85</v>
      </c>
      <c r="G76" s="2" t="s">
        <v>1</v>
      </c>
      <c r="H76" s="2" t="s">
        <v>4</v>
      </c>
      <c r="I76" s="142" t="s">
        <v>8</v>
      </c>
      <c r="J76" s="142" t="s">
        <v>22</v>
      </c>
      <c r="K76" s="142" t="s">
        <v>127</v>
      </c>
      <c r="L76" s="98" t="str">
        <f>IFERROR(VLOOKUP($C76,'[2]1.3.7 validaties'!$AL$3:$AY$999,14,FALSE),"")</f>
        <v/>
      </c>
      <c r="M76" s="98" t="str">
        <f>IFERROR(VLOOKUP($C76,'[2]1.3.7 validaties'!$AL$3:$AY$999,13,FALSE),"")</f>
        <v/>
      </c>
      <c r="N76" s="142" t="s">
        <v>14</v>
      </c>
      <c r="O76" s="142" t="s">
        <v>14</v>
      </c>
      <c r="P76" s="142" t="s">
        <v>14</v>
      </c>
      <c r="Q76" s="142" t="s">
        <v>14</v>
      </c>
      <c r="R76" s="142" t="s">
        <v>14</v>
      </c>
      <c r="S76" s="142" t="s">
        <v>17</v>
      </c>
      <c r="T76" s="275" t="s">
        <v>2409</v>
      </c>
      <c r="U76" s="345" t="s">
        <v>2409</v>
      </c>
      <c r="V76" s="345" t="s">
        <v>13</v>
      </c>
      <c r="W76" s="345" t="s">
        <v>13</v>
      </c>
      <c r="X76" s="345" t="s">
        <v>13</v>
      </c>
      <c r="Y76" s="345" t="s">
        <v>13</v>
      </c>
      <c r="Z76" s="345" t="s">
        <v>13</v>
      </c>
      <c r="AA76" s="345" t="s">
        <v>13</v>
      </c>
      <c r="AB76" s="345" t="s">
        <v>13</v>
      </c>
      <c r="AC76" s="345" t="s">
        <v>13</v>
      </c>
      <c r="AD76" s="161" t="s">
        <v>253</v>
      </c>
      <c r="AE76" s="83" t="s">
        <v>254</v>
      </c>
      <c r="AF76" s="162" t="s">
        <v>253</v>
      </c>
      <c r="AG76" s="161" t="s">
        <v>254</v>
      </c>
      <c r="AH76" s="163" t="s">
        <v>255</v>
      </c>
      <c r="AI76" s="142"/>
      <c r="AJ76" s="142" t="s">
        <v>45</v>
      </c>
      <c r="AK76" s="61" t="s">
        <v>45</v>
      </c>
      <c r="AL76" s="165" t="s">
        <v>45</v>
      </c>
      <c r="AM76" s="109" t="s">
        <v>1964</v>
      </c>
      <c r="AN76" s="101" t="s">
        <v>1781</v>
      </c>
      <c r="AO76" s="101"/>
      <c r="AP76" s="101"/>
      <c r="AQ76" s="101"/>
      <c r="AR76" s="101"/>
      <c r="AS76" s="101"/>
      <c r="AT76" s="472"/>
      <c r="AU76" s="457"/>
      <c r="AV76" s="608"/>
      <c r="AW76" s="387" t="s">
        <v>2470</v>
      </c>
      <c r="AY76" s="110" t="str">
        <f t="shared" si="19"/>
        <v/>
      </c>
      <c r="AZ76" s="105" t="str">
        <f>IF($BG76="","",IF($BG76=$AN76,"",IF($BC76="","***","")))</f>
        <v/>
      </c>
      <c r="BA76" s="105" t="str">
        <f>IF($BL76="","",IF($BL76=$AN76,"",IF($BC76="","***","")))</f>
        <v/>
      </c>
      <c r="BB76" s="105"/>
      <c r="BC76" s="220"/>
      <c r="BD76" s="122" t="str">
        <f t="shared" si="20"/>
        <v/>
      </c>
      <c r="BE76" s="122" t="e">
        <f>IF(BF76="",IF(#REF!="","",IF(#REF!="ongebruikt","Ja","")),"")</f>
        <v>#REF!</v>
      </c>
      <c r="BF76" s="467" t="str">
        <f>IF($J76="LVBB-BHK",$C76,IFERROR(VLOOKUP($C76,'[1]CDS-VM-delta'!$A$2:$E$470,1,FALSE),""))</f>
        <v/>
      </c>
      <c r="BG76" s="127" t="s">
        <v>1781</v>
      </c>
      <c r="BH76" s="148" t="str">
        <f>IF($BF76="","",IFERROR(VLOOKUP($C76,'[1]CDS-VM-delta'!$A$2:$E$470,3,FALSE),""))</f>
        <v/>
      </c>
      <c r="BI76" s="303" t="str">
        <f>IF($BF76="","",IFERROR(VLOOKUP($C76,'[1]CDS-VM-delta'!$A$2:$E$470,4,FALSE),""))</f>
        <v/>
      </c>
      <c r="BJ76" s="304" t="str">
        <f>IF($BF76="","",IFERROR(VLOOKUP($C76,'[1]CDS-VM-delta'!$A$2:$E$470,5,FALSE),""))</f>
        <v/>
      </c>
      <c r="BK76" s="128" t="str">
        <f>IF($C76="","",IFERROR(VLOOKUP($C76,'[1]CDS-VM-delta'!$L$1:$M$470,1,FALSE),""))</f>
        <v/>
      </c>
      <c r="BL76" s="128" t="str">
        <f>IF($BK76="","",IFERROR(VLOOKUP($BK76,'[1]CDS-VM-delta'!$L$1:$M$470,2,FALSE),""))</f>
        <v/>
      </c>
      <c r="BM76" s="31" t="s">
        <v>1991</v>
      </c>
      <c r="BN76" s="53" t="str">
        <f>IF(C76=BO76,"","NOK")</f>
        <v>NOK</v>
      </c>
      <c r="BO76" s="334" t="s">
        <v>1858</v>
      </c>
      <c r="BP76" s="2"/>
      <c r="BQ76" s="2"/>
      <c r="BR76" s="2"/>
      <c r="BS76" s="31"/>
      <c r="BU76" s="5"/>
      <c r="BV76" s="5"/>
      <c r="BW76" s="5"/>
      <c r="BX76" s="5"/>
      <c r="BY76" s="5"/>
      <c r="BZ76" s="5"/>
      <c r="CA76" s="5"/>
      <c r="CB76" s="5"/>
      <c r="CC76" s="5"/>
      <c r="CD76" s="5"/>
      <c r="CE76" s="5"/>
      <c r="CF76" s="5"/>
      <c r="CG76" s="5"/>
      <c r="CH76" s="5"/>
      <c r="CI76" s="5"/>
      <c r="CJ76" s="5"/>
      <c r="CK76" s="5"/>
      <c r="CL76" s="110"/>
      <c r="CM76" s="105"/>
      <c r="CN76" s="105"/>
      <c r="CO76" s="105"/>
    </row>
    <row r="77" spans="1:93" ht="48" x14ac:dyDescent="0.2">
      <c r="A77" s="333" t="s">
        <v>2386</v>
      </c>
      <c r="B77" s="166">
        <v>3</v>
      </c>
      <c r="C77" s="101" t="s">
        <v>1968</v>
      </c>
      <c r="D77" s="2" t="s">
        <v>1903</v>
      </c>
      <c r="E77" s="142" t="s">
        <v>6</v>
      </c>
      <c r="F77" s="142" t="s">
        <v>85</v>
      </c>
      <c r="G77" s="2" t="s">
        <v>1</v>
      </c>
      <c r="H77" s="2" t="s">
        <v>4</v>
      </c>
      <c r="I77" s="142" t="s">
        <v>8</v>
      </c>
      <c r="J77" s="142" t="s">
        <v>22</v>
      </c>
      <c r="K77" s="142" t="s">
        <v>127</v>
      </c>
      <c r="L77" s="98" t="str">
        <f>IFERROR(VLOOKUP($C77,'[2]1.3.7 validaties'!$AL$3:$AY$999,14,FALSE),"")</f>
        <v/>
      </c>
      <c r="M77" s="98" t="str">
        <f>IFERROR(VLOOKUP($C77,'[2]1.3.7 validaties'!$AL$3:$AY$999,13,FALSE),"")</f>
        <v/>
      </c>
      <c r="N77" s="142" t="s">
        <v>14</v>
      </c>
      <c r="O77" s="142" t="s">
        <v>14</v>
      </c>
      <c r="P77" s="142" t="s">
        <v>14</v>
      </c>
      <c r="Q77" s="142" t="s">
        <v>14</v>
      </c>
      <c r="R77" s="142" t="s">
        <v>14</v>
      </c>
      <c r="S77" s="142" t="s">
        <v>17</v>
      </c>
      <c r="T77" s="275" t="s">
        <v>2409</v>
      </c>
      <c r="U77" s="345" t="s">
        <v>2409</v>
      </c>
      <c r="V77" s="345" t="s">
        <v>13</v>
      </c>
      <c r="W77" s="345" t="s">
        <v>13</v>
      </c>
      <c r="X77" s="345" t="s">
        <v>13</v>
      </c>
      <c r="Y77" s="345" t="s">
        <v>13</v>
      </c>
      <c r="Z77" s="345" t="s">
        <v>13</v>
      </c>
      <c r="AA77" s="345" t="s">
        <v>13</v>
      </c>
      <c r="AB77" s="345" t="s">
        <v>13</v>
      </c>
      <c r="AC77" s="345" t="s">
        <v>13</v>
      </c>
      <c r="AD77" s="161" t="s">
        <v>253</v>
      </c>
      <c r="AE77" s="83" t="s">
        <v>254</v>
      </c>
      <c r="AF77" s="162" t="s">
        <v>253</v>
      </c>
      <c r="AG77" s="161" t="s">
        <v>254</v>
      </c>
      <c r="AH77" s="163" t="s">
        <v>255</v>
      </c>
      <c r="AI77" s="142"/>
      <c r="AJ77" s="142" t="s">
        <v>45</v>
      </c>
      <c r="AK77" s="61" t="s">
        <v>45</v>
      </c>
      <c r="AL77" s="165" t="s">
        <v>45</v>
      </c>
      <c r="AM77" s="109" t="s">
        <v>1968</v>
      </c>
      <c r="AN77" s="101" t="s">
        <v>1782</v>
      </c>
      <c r="AO77" s="101"/>
      <c r="AP77" s="101"/>
      <c r="AQ77" s="101"/>
      <c r="AR77" s="101"/>
      <c r="AS77" s="101"/>
      <c r="AT77" s="472"/>
      <c r="AU77" s="457"/>
      <c r="AV77" s="608"/>
      <c r="AW77" s="387" t="s">
        <v>2471</v>
      </c>
      <c r="AY77" s="110" t="str">
        <f t="shared" si="19"/>
        <v/>
      </c>
      <c r="AZ77" s="105" t="str">
        <f>IF($BG77="","",IF($BG77=$AN77,"",IF($BC77="","***","")))</f>
        <v/>
      </c>
      <c r="BA77" s="105" t="str">
        <f>IF($BL77="","",IF($BL77=$AN77,"",IF($BC77="","***","")))</f>
        <v/>
      </c>
      <c r="BB77" s="105"/>
      <c r="BC77" s="220"/>
      <c r="BD77" s="122" t="str">
        <f t="shared" si="20"/>
        <v/>
      </c>
      <c r="BE77" s="122" t="e">
        <f>IF(BF77="",IF(#REF!="","",IF(#REF!="ongebruikt","Ja","")),"")</f>
        <v>#REF!</v>
      </c>
      <c r="BF77" s="467" t="str">
        <f>IF($J77="LVBB-BHK",$C77,IFERROR(VLOOKUP($C77,'[1]CDS-VM-delta'!$A$2:$E$470,1,FALSE),""))</f>
        <v/>
      </c>
      <c r="BG77" s="127" t="s">
        <v>1782</v>
      </c>
      <c r="BH77" s="148" t="str">
        <f>IF($BF77="","",IFERROR(VLOOKUP($C77,'[1]CDS-VM-delta'!$A$2:$E$470,3,FALSE),""))</f>
        <v/>
      </c>
      <c r="BI77" s="303" t="str">
        <f>IF($BF77="","",IFERROR(VLOOKUP($C77,'[1]CDS-VM-delta'!$A$2:$E$470,4,FALSE),""))</f>
        <v/>
      </c>
      <c r="BJ77" s="304" t="str">
        <f>IF($BF77="","",IFERROR(VLOOKUP($C77,'[1]CDS-VM-delta'!$A$2:$E$470,5,FALSE),""))</f>
        <v/>
      </c>
      <c r="BK77" s="128" t="str">
        <f>IF($C77="","",IFERROR(VLOOKUP($C77,'[1]CDS-VM-delta'!$L$1:$M$470,1,FALSE),""))</f>
        <v/>
      </c>
      <c r="BL77" s="128" t="str">
        <f>IF($BK77="","",IFERROR(VLOOKUP($BK77,'[1]CDS-VM-delta'!$L$1:$M$470,2,FALSE),""))</f>
        <v/>
      </c>
      <c r="BM77" s="31" t="s">
        <v>1992</v>
      </c>
      <c r="BN77" s="53" t="str">
        <f>IF(C77=BO77,"","NOK")</f>
        <v>NOK</v>
      </c>
      <c r="BO77" s="334" t="s">
        <v>1858</v>
      </c>
      <c r="BP77" s="2"/>
      <c r="BQ77" s="2"/>
      <c r="BR77" s="2"/>
      <c r="BS77" s="31"/>
      <c r="BU77" s="5"/>
      <c r="BV77" s="5"/>
      <c r="BW77" s="5"/>
      <c r="BX77" s="5"/>
      <c r="BY77" s="5"/>
      <c r="BZ77" s="5"/>
      <c r="CA77" s="5"/>
      <c r="CB77" s="5"/>
      <c r="CC77" s="5"/>
      <c r="CD77" s="5"/>
      <c r="CE77" s="5"/>
      <c r="CF77" s="5"/>
      <c r="CG77" s="5"/>
      <c r="CH77" s="5"/>
      <c r="CI77" s="5"/>
      <c r="CJ77" s="5"/>
      <c r="CK77" s="5"/>
      <c r="CL77" s="110"/>
      <c r="CM77" s="105"/>
      <c r="CN77" s="105"/>
      <c r="CO77" s="105"/>
    </row>
    <row r="78" spans="1:93" ht="48" x14ac:dyDescent="0.2">
      <c r="A78" s="333" t="s">
        <v>2386</v>
      </c>
      <c r="B78" s="166">
        <v>3</v>
      </c>
      <c r="C78" s="101" t="s">
        <v>1969</v>
      </c>
      <c r="D78" s="2" t="s">
        <v>1904</v>
      </c>
      <c r="E78" s="142" t="s">
        <v>6</v>
      </c>
      <c r="F78" s="142" t="s">
        <v>85</v>
      </c>
      <c r="G78" s="2" t="s">
        <v>1</v>
      </c>
      <c r="H78" s="2" t="s">
        <v>4</v>
      </c>
      <c r="I78" s="142" t="s">
        <v>8</v>
      </c>
      <c r="J78" s="142" t="s">
        <v>22</v>
      </c>
      <c r="K78" s="142" t="s">
        <v>127</v>
      </c>
      <c r="L78" s="98" t="str">
        <f>IFERROR(VLOOKUP($C78,'[2]1.3.7 validaties'!$AL$3:$AY$999,14,FALSE),"")</f>
        <v/>
      </c>
      <c r="M78" s="98" t="str">
        <f>IFERROR(VLOOKUP($C78,'[2]1.3.7 validaties'!$AL$3:$AY$999,13,FALSE),"")</f>
        <v/>
      </c>
      <c r="N78" s="142" t="s">
        <v>14</v>
      </c>
      <c r="O78" s="142" t="s">
        <v>14</v>
      </c>
      <c r="P78" s="142" t="s">
        <v>14</v>
      </c>
      <c r="Q78" s="142" t="s">
        <v>14</v>
      </c>
      <c r="R78" s="142" t="s">
        <v>14</v>
      </c>
      <c r="S78" s="142" t="s">
        <v>17</v>
      </c>
      <c r="T78" s="275" t="s">
        <v>2409</v>
      </c>
      <c r="U78" s="345" t="s">
        <v>2409</v>
      </c>
      <c r="V78" s="345" t="s">
        <v>13</v>
      </c>
      <c r="W78" s="345" t="s">
        <v>13</v>
      </c>
      <c r="X78" s="345" t="s">
        <v>13</v>
      </c>
      <c r="Y78" s="345" t="s">
        <v>13</v>
      </c>
      <c r="Z78" s="345" t="s">
        <v>13</v>
      </c>
      <c r="AA78" s="345" t="s">
        <v>13</v>
      </c>
      <c r="AB78" s="345" t="s">
        <v>13</v>
      </c>
      <c r="AC78" s="345" t="s">
        <v>13</v>
      </c>
      <c r="AD78" s="161" t="s">
        <v>253</v>
      </c>
      <c r="AE78" s="83" t="s">
        <v>254</v>
      </c>
      <c r="AF78" s="162" t="s">
        <v>253</v>
      </c>
      <c r="AG78" s="161" t="s">
        <v>254</v>
      </c>
      <c r="AH78" s="163" t="s">
        <v>255</v>
      </c>
      <c r="AI78" s="142"/>
      <c r="AJ78" s="142" t="s">
        <v>45</v>
      </c>
      <c r="AK78" s="61" t="s">
        <v>45</v>
      </c>
      <c r="AL78" s="165" t="s">
        <v>45</v>
      </c>
      <c r="AM78" s="109" t="s">
        <v>1969</v>
      </c>
      <c r="AN78" s="101" t="s">
        <v>1783</v>
      </c>
      <c r="AO78" s="101"/>
      <c r="AP78" s="101"/>
      <c r="AQ78" s="101"/>
      <c r="AR78" s="101"/>
      <c r="AS78" s="101"/>
      <c r="AT78" s="472"/>
      <c r="AU78" s="457"/>
      <c r="AV78" s="608"/>
      <c r="AW78" s="387" t="s">
        <v>2472</v>
      </c>
      <c r="AY78" s="110" t="str">
        <f t="shared" si="19"/>
        <v/>
      </c>
      <c r="AZ78" s="105" t="str">
        <f>IF($BG78="","",IF($BG78=$AN78,"",IF($BC78="","***","")))</f>
        <v/>
      </c>
      <c r="BA78" s="105" t="str">
        <f>IF($BL78="","",IF($BL78=$AN78,"",IF($BC78="","***","")))</f>
        <v/>
      </c>
      <c r="BB78" s="105"/>
      <c r="BC78" s="220"/>
      <c r="BD78" s="122" t="str">
        <f t="shared" si="20"/>
        <v/>
      </c>
      <c r="BE78" s="122" t="e">
        <f>IF(BF78="",IF(#REF!="","",IF(#REF!="ongebruikt","Ja","")),"")</f>
        <v>#REF!</v>
      </c>
      <c r="BF78" s="467" t="str">
        <f>IF($J78="LVBB-BHK",$C78,IFERROR(VLOOKUP($C78,'[1]CDS-VM-delta'!$A$2:$E$470,1,FALSE),""))</f>
        <v/>
      </c>
      <c r="BG78" s="127" t="s">
        <v>1783</v>
      </c>
      <c r="BH78" s="148" t="str">
        <f>IF($BF78="","",IFERROR(VLOOKUP($C78,'[1]CDS-VM-delta'!$A$2:$E$470,3,FALSE),""))</f>
        <v/>
      </c>
      <c r="BI78" s="303" t="str">
        <f>IF($BF78="","",IFERROR(VLOOKUP($C78,'[1]CDS-VM-delta'!$A$2:$E$470,4,FALSE),""))</f>
        <v/>
      </c>
      <c r="BJ78" s="304" t="str">
        <f>IF($BF78="","",IFERROR(VLOOKUP($C78,'[1]CDS-VM-delta'!$A$2:$E$470,5,FALSE),""))</f>
        <v/>
      </c>
      <c r="BK78" s="128" t="str">
        <f>IF($C78="","",IFERROR(VLOOKUP($C78,'[1]CDS-VM-delta'!$L$1:$M$470,1,FALSE),""))</f>
        <v/>
      </c>
      <c r="BL78" s="128" t="str">
        <f>IF($BK78="","",IFERROR(VLOOKUP($BK78,'[1]CDS-VM-delta'!$L$1:$M$470,2,FALSE),""))</f>
        <v/>
      </c>
      <c r="BM78" s="31" t="s">
        <v>1993</v>
      </c>
      <c r="BN78" s="53" t="str">
        <f>IF(C78=BO78,"","NOK")</f>
        <v>NOK</v>
      </c>
      <c r="BO78" s="334" t="s">
        <v>1858</v>
      </c>
      <c r="BP78" s="2"/>
      <c r="BQ78" s="2"/>
      <c r="BR78" s="2"/>
      <c r="BS78" s="31"/>
      <c r="BU78" s="5"/>
      <c r="BV78" s="5"/>
      <c r="BW78" s="5"/>
      <c r="BX78" s="5"/>
      <c r="BY78" s="5"/>
      <c r="BZ78" s="5"/>
      <c r="CA78" s="5"/>
      <c r="CB78" s="5"/>
      <c r="CC78" s="5"/>
      <c r="CD78" s="5"/>
      <c r="CE78" s="5"/>
      <c r="CF78" s="5"/>
      <c r="CG78" s="5"/>
      <c r="CH78" s="5"/>
      <c r="CI78" s="5"/>
      <c r="CJ78" s="5"/>
      <c r="CK78" s="5"/>
      <c r="CL78" s="110"/>
      <c r="CM78" s="105"/>
      <c r="CN78" s="105"/>
      <c r="CO78" s="105"/>
    </row>
    <row r="79" spans="1:93" ht="48" x14ac:dyDescent="0.2">
      <c r="A79" s="333" t="s">
        <v>2712</v>
      </c>
      <c r="B79" s="166">
        <v>3</v>
      </c>
      <c r="C79" s="2" t="s">
        <v>2545</v>
      </c>
      <c r="D79" s="2" t="s">
        <v>2711</v>
      </c>
      <c r="E79" s="219"/>
      <c r="F79" s="2" t="s">
        <v>243</v>
      </c>
      <c r="G79" s="2" t="s">
        <v>1</v>
      </c>
      <c r="H79" s="2" t="s">
        <v>4</v>
      </c>
      <c r="I79" s="219"/>
      <c r="J79" s="219"/>
      <c r="K79" s="219"/>
      <c r="L79" s="219"/>
      <c r="M79" s="219"/>
      <c r="N79" s="219"/>
      <c r="O79" s="219"/>
      <c r="P79" s="219"/>
      <c r="Q79" s="219"/>
      <c r="R79" s="219"/>
      <c r="S79" s="290"/>
      <c r="T79" s="290"/>
      <c r="U79" s="290" t="s">
        <v>14</v>
      </c>
      <c r="V79" s="345" t="s">
        <v>13</v>
      </c>
      <c r="W79" s="345" t="s">
        <v>13</v>
      </c>
      <c r="X79" s="345" t="s">
        <v>13</v>
      </c>
      <c r="Y79" s="345" t="s">
        <v>13</v>
      </c>
      <c r="Z79" s="345" t="s">
        <v>13</v>
      </c>
      <c r="AA79" s="345" t="s">
        <v>13</v>
      </c>
      <c r="AB79" s="345" t="s">
        <v>13</v>
      </c>
      <c r="AC79" s="345" t="s">
        <v>13</v>
      </c>
      <c r="AD79" s="161" t="s">
        <v>253</v>
      </c>
      <c r="AE79" s="226"/>
      <c r="AF79" s="392" t="s">
        <v>253</v>
      </c>
      <c r="AG79" s="225"/>
      <c r="AH79" s="163" t="s">
        <v>255</v>
      </c>
      <c r="AI79" s="219"/>
      <c r="AJ79" s="219"/>
      <c r="AK79" s="85"/>
      <c r="AL79" s="612"/>
      <c r="AM79" s="2" t="s">
        <v>2545</v>
      </c>
      <c r="AN79" s="2" t="s">
        <v>2546</v>
      </c>
      <c r="AO79" s="2"/>
      <c r="AP79" s="2"/>
      <c r="AQ79" s="2"/>
      <c r="AR79" s="2"/>
      <c r="AS79" s="2"/>
      <c r="AT79" s="455"/>
      <c r="AU79" s="457"/>
      <c r="AV79" s="729"/>
      <c r="AW79" s="730"/>
      <c r="AY79" s="110"/>
      <c r="AZ79" s="105"/>
      <c r="BA79" s="105"/>
      <c r="BB79" s="105"/>
      <c r="BC79" s="220"/>
      <c r="BD79" s="122"/>
      <c r="BE79" s="602"/>
      <c r="BF79" s="603"/>
      <c r="BG79" s="604"/>
      <c r="BH79" s="620"/>
      <c r="BI79" s="621"/>
      <c r="BJ79" s="622"/>
      <c r="BK79" s="607"/>
      <c r="BL79" s="607"/>
      <c r="BM79" s="31"/>
      <c r="BN79" s="53"/>
      <c r="BO79" s="334"/>
      <c r="BP79" s="2"/>
      <c r="BQ79" s="2"/>
      <c r="BR79" s="2"/>
      <c r="BS79" s="31"/>
      <c r="CL79" s="109"/>
      <c r="CM79" s="101"/>
      <c r="CN79" s="101"/>
      <c r="CO79" s="101"/>
    </row>
    <row r="80" spans="1:93" ht="32" x14ac:dyDescent="0.2">
      <c r="A80" s="333" t="s">
        <v>2822</v>
      </c>
      <c r="B80" s="2">
        <v>2</v>
      </c>
      <c r="C80" s="2" t="s">
        <v>2681</v>
      </c>
      <c r="D80" s="2" t="s">
        <v>2682</v>
      </c>
      <c r="E80" s="2" t="s">
        <v>0</v>
      </c>
      <c r="F80" s="2" t="s">
        <v>243</v>
      </c>
      <c r="G80" s="2" t="s">
        <v>1</v>
      </c>
      <c r="H80" s="2" t="s">
        <v>4</v>
      </c>
      <c r="I80" s="219"/>
      <c r="J80" s="219"/>
      <c r="K80" s="219"/>
      <c r="L80" s="219"/>
      <c r="M80" s="219"/>
      <c r="N80" s="219"/>
      <c r="O80" s="219"/>
      <c r="P80" s="219"/>
      <c r="Q80" s="219"/>
      <c r="R80" s="219"/>
      <c r="S80" s="290"/>
      <c r="T80" s="290"/>
      <c r="U80" s="290"/>
      <c r="V80" s="290" t="s">
        <v>14</v>
      </c>
      <c r="W80" s="290" t="s">
        <v>14</v>
      </c>
      <c r="X80" s="290" t="s">
        <v>14</v>
      </c>
      <c r="Y80" s="290" t="s">
        <v>2825</v>
      </c>
      <c r="Z80" s="345" t="s">
        <v>2825</v>
      </c>
      <c r="AA80" s="345" t="s">
        <v>2825</v>
      </c>
      <c r="AB80" s="345" t="s">
        <v>13</v>
      </c>
      <c r="AC80" s="345" t="s">
        <v>13</v>
      </c>
      <c r="AD80" s="337" t="s">
        <v>253</v>
      </c>
      <c r="AE80" s="31"/>
      <c r="AF80" s="338" t="s">
        <v>253</v>
      </c>
      <c r="AG80" s="337"/>
      <c r="AH80" s="344" t="s">
        <v>255</v>
      </c>
      <c r="AI80" s="2"/>
      <c r="AJ80" s="2"/>
      <c r="AK80" s="86"/>
      <c r="AL80" s="456"/>
      <c r="AM80" s="345" t="s">
        <v>2681</v>
      </c>
      <c r="AN80" s="2" t="s">
        <v>2683</v>
      </c>
      <c r="AO80" s="2"/>
      <c r="AP80" s="2"/>
      <c r="AQ80" s="2"/>
      <c r="AR80" s="2"/>
      <c r="AS80" s="2"/>
      <c r="AT80" s="455"/>
      <c r="AU80" s="457"/>
      <c r="AV80" s="791"/>
      <c r="AW80" s="648" t="s">
        <v>2779</v>
      </c>
      <c r="AY80" s="110"/>
      <c r="AZ80" s="105"/>
      <c r="BA80" s="105"/>
      <c r="BB80" s="105"/>
      <c r="BC80" s="220"/>
      <c r="BD80" s="122"/>
      <c r="BE80" s="602"/>
      <c r="BF80" s="603"/>
      <c r="BG80" s="604"/>
      <c r="BH80" s="605"/>
      <c r="BI80" s="606"/>
      <c r="BJ80" s="607"/>
      <c r="BK80" s="607"/>
      <c r="BL80" s="607"/>
      <c r="BM80" s="31"/>
      <c r="BN80" s="53"/>
      <c r="BO80" s="334"/>
      <c r="BP80" s="2"/>
      <c r="BQ80" s="2"/>
      <c r="BR80" s="2"/>
      <c r="BS80" s="31"/>
      <c r="CL80" s="109"/>
      <c r="CM80" s="101"/>
      <c r="CN80" s="101"/>
      <c r="CO80" s="101"/>
    </row>
    <row r="81" spans="1:93" ht="48" x14ac:dyDescent="0.2">
      <c r="A81" s="333" t="s">
        <v>2775</v>
      </c>
      <c r="B81" s="166">
        <v>3</v>
      </c>
      <c r="C81" s="2" t="s">
        <v>2692</v>
      </c>
      <c r="D81" s="2" t="s">
        <v>2694</v>
      </c>
      <c r="E81" s="219"/>
      <c r="F81" s="2" t="s">
        <v>243</v>
      </c>
      <c r="G81" s="2" t="s">
        <v>1</v>
      </c>
      <c r="H81" s="2" t="s">
        <v>4</v>
      </c>
      <c r="I81" s="219" t="s">
        <v>4</v>
      </c>
      <c r="J81" s="219"/>
      <c r="K81" s="219"/>
      <c r="L81" s="219"/>
      <c r="M81" s="219"/>
      <c r="N81" s="219"/>
      <c r="O81" s="219"/>
      <c r="P81" s="219"/>
      <c r="Q81" s="219"/>
      <c r="R81" s="219"/>
      <c r="S81" s="290"/>
      <c r="T81" s="290"/>
      <c r="U81" s="290"/>
      <c r="V81" s="290" t="s">
        <v>14</v>
      </c>
      <c r="W81" s="345" t="s">
        <v>14</v>
      </c>
      <c r="X81" s="345" t="s">
        <v>2777</v>
      </c>
      <c r="Y81" s="345" t="s">
        <v>13</v>
      </c>
      <c r="Z81" s="345" t="s">
        <v>13</v>
      </c>
      <c r="AA81" s="345" t="s">
        <v>13</v>
      </c>
      <c r="AB81" s="345" t="s">
        <v>13</v>
      </c>
      <c r="AC81" s="345" t="s">
        <v>13</v>
      </c>
      <c r="AD81" s="161" t="s">
        <v>253</v>
      </c>
      <c r="AE81" s="226"/>
      <c r="AF81" s="162" t="s">
        <v>253</v>
      </c>
      <c r="AG81" s="225"/>
      <c r="AH81" s="163" t="s">
        <v>255</v>
      </c>
      <c r="AI81" s="219"/>
      <c r="AJ81" s="219"/>
      <c r="AK81" s="85"/>
      <c r="AL81" s="612"/>
      <c r="AM81" s="2" t="s">
        <v>2692</v>
      </c>
      <c r="AN81" s="2" t="s">
        <v>2696</v>
      </c>
      <c r="AO81" s="2" t="s">
        <v>2698</v>
      </c>
      <c r="AP81" s="2"/>
      <c r="AQ81" s="2"/>
      <c r="AR81" s="2"/>
      <c r="AS81" s="2"/>
      <c r="AT81" s="455"/>
      <c r="AU81" s="457"/>
      <c r="AV81" s="489" t="s">
        <v>402</v>
      </c>
      <c r="AW81" s="490" t="s">
        <v>2778</v>
      </c>
      <c r="AY81" s="110"/>
      <c r="AZ81" s="105"/>
      <c r="BA81" s="105"/>
      <c r="BB81" s="105"/>
      <c r="BC81" s="220"/>
      <c r="BD81" s="122"/>
      <c r="BE81" s="602"/>
      <c r="BF81" s="603"/>
      <c r="BG81" s="604"/>
      <c r="BH81" s="620"/>
      <c r="BI81" s="621"/>
      <c r="BJ81" s="622"/>
      <c r="BK81" s="607"/>
      <c r="BL81" s="607"/>
      <c r="BM81" s="31"/>
      <c r="BN81" s="53"/>
      <c r="BO81" s="334"/>
      <c r="BP81" s="2"/>
      <c r="BQ81" s="2"/>
      <c r="BR81" s="2"/>
      <c r="BS81" s="31"/>
      <c r="CL81" s="109"/>
      <c r="CM81" s="101"/>
      <c r="CN81" s="101"/>
      <c r="CO81" s="101"/>
    </row>
    <row r="82" spans="1:93" ht="48" x14ac:dyDescent="0.2">
      <c r="A82" s="333" t="s">
        <v>2775</v>
      </c>
      <c r="B82" s="166">
        <v>3</v>
      </c>
      <c r="C82" s="2" t="s">
        <v>2693</v>
      </c>
      <c r="D82" s="2" t="s">
        <v>2695</v>
      </c>
      <c r="E82" s="219"/>
      <c r="F82" s="2" t="s">
        <v>243</v>
      </c>
      <c r="G82" s="2" t="s">
        <v>1</v>
      </c>
      <c r="H82" s="2" t="s">
        <v>4</v>
      </c>
      <c r="I82" s="219"/>
      <c r="J82" s="219"/>
      <c r="K82" s="219"/>
      <c r="L82" s="219"/>
      <c r="M82" s="219"/>
      <c r="N82" s="219"/>
      <c r="O82" s="219"/>
      <c r="P82" s="219"/>
      <c r="Q82" s="219"/>
      <c r="R82" s="219"/>
      <c r="S82" s="290"/>
      <c r="T82" s="290"/>
      <c r="U82" s="290"/>
      <c r="V82" s="290" t="s">
        <v>14</v>
      </c>
      <c r="W82" s="345" t="s">
        <v>14</v>
      </c>
      <c r="X82" s="345" t="s">
        <v>2777</v>
      </c>
      <c r="Y82" s="345" t="s">
        <v>13</v>
      </c>
      <c r="Z82" s="345" t="s">
        <v>13</v>
      </c>
      <c r="AA82" s="345" t="s">
        <v>13</v>
      </c>
      <c r="AB82" s="345" t="s">
        <v>13</v>
      </c>
      <c r="AC82" s="345" t="s">
        <v>13</v>
      </c>
      <c r="AD82" s="161" t="s">
        <v>253</v>
      </c>
      <c r="AE82" s="226"/>
      <c r="AF82" s="392" t="s">
        <v>253</v>
      </c>
      <c r="AG82" s="225"/>
      <c r="AH82" s="163" t="s">
        <v>255</v>
      </c>
      <c r="AI82" s="219"/>
      <c r="AJ82" s="219"/>
      <c r="AK82" s="85"/>
      <c r="AL82" s="612"/>
      <c r="AM82" s="2" t="s">
        <v>2693</v>
      </c>
      <c r="AN82" s="2" t="s">
        <v>2697</v>
      </c>
      <c r="AO82" s="2" t="s">
        <v>2699</v>
      </c>
      <c r="AP82" s="2"/>
      <c r="AQ82" s="2"/>
      <c r="AR82" s="2"/>
      <c r="AS82" s="2"/>
      <c r="AT82" s="455"/>
      <c r="AU82" s="457"/>
      <c r="AV82" s="345" t="s">
        <v>402</v>
      </c>
      <c r="AW82" s="31" t="s">
        <v>2778</v>
      </c>
      <c r="AY82" s="110"/>
      <c r="AZ82" s="105"/>
      <c r="BA82" s="105"/>
      <c r="BB82" s="105"/>
      <c r="BC82" s="220"/>
      <c r="BD82" s="122"/>
      <c r="BE82" s="602"/>
      <c r="BF82" s="603"/>
      <c r="BG82" s="604"/>
      <c r="BH82" s="620"/>
      <c r="BI82" s="621"/>
      <c r="BJ82" s="622"/>
      <c r="BK82" s="607"/>
      <c r="BL82" s="607"/>
      <c r="BM82" s="31"/>
      <c r="BN82" s="53"/>
      <c r="BO82" s="334"/>
      <c r="BP82" s="2"/>
      <c r="BQ82" s="2"/>
      <c r="BR82" s="2"/>
      <c r="BS82" s="31"/>
      <c r="CL82" s="109"/>
      <c r="CM82" s="101"/>
      <c r="CN82" s="101"/>
      <c r="CO82" s="101"/>
    </row>
    <row r="83" spans="1:93" ht="112" x14ac:dyDescent="0.2">
      <c r="A83" s="333" t="s">
        <v>2822</v>
      </c>
      <c r="B83" s="166">
        <v>3</v>
      </c>
      <c r="C83" s="2" t="s">
        <v>2700</v>
      </c>
      <c r="D83" s="2" t="s">
        <v>2830</v>
      </c>
      <c r="E83" s="2" t="s">
        <v>0</v>
      </c>
      <c r="F83" s="2" t="s">
        <v>243</v>
      </c>
      <c r="G83" s="2" t="s">
        <v>1</v>
      </c>
      <c r="H83" s="2" t="s">
        <v>4</v>
      </c>
      <c r="I83" s="2"/>
      <c r="J83" s="2"/>
      <c r="K83" s="2"/>
      <c r="L83" s="2"/>
      <c r="M83" s="2"/>
      <c r="N83" s="2"/>
      <c r="O83" s="2"/>
      <c r="P83" s="2"/>
      <c r="Q83" s="2"/>
      <c r="R83" s="2"/>
      <c r="S83" s="345"/>
      <c r="T83" s="345"/>
      <c r="U83" s="345"/>
      <c r="V83" s="345" t="s">
        <v>14</v>
      </c>
      <c r="W83" s="345" t="s">
        <v>14</v>
      </c>
      <c r="X83" s="345" t="s">
        <v>14</v>
      </c>
      <c r="Y83" s="345" t="s">
        <v>2825</v>
      </c>
      <c r="Z83" s="345" t="s">
        <v>2825</v>
      </c>
      <c r="AA83" s="345" t="s">
        <v>2825</v>
      </c>
      <c r="AB83" s="345" t="s">
        <v>13</v>
      </c>
      <c r="AC83" s="345" t="s">
        <v>13</v>
      </c>
      <c r="AD83" s="337" t="s">
        <v>253</v>
      </c>
      <c r="AE83" s="31"/>
      <c r="AF83" s="338" t="s">
        <v>253</v>
      </c>
      <c r="AG83" s="337"/>
      <c r="AH83" s="344" t="s">
        <v>255</v>
      </c>
      <c r="AI83" s="2"/>
      <c r="AJ83" s="2"/>
      <c r="AK83" s="86"/>
      <c r="AL83" s="456"/>
      <c r="AM83" s="345" t="s">
        <v>2700</v>
      </c>
      <c r="AN83" s="2" t="s">
        <v>2701</v>
      </c>
      <c r="AO83" s="2" t="s">
        <v>1915</v>
      </c>
      <c r="AP83" s="2"/>
      <c r="AQ83" s="2"/>
      <c r="AR83" s="2"/>
      <c r="AS83" s="2"/>
      <c r="AT83" s="455"/>
      <c r="AU83" s="457"/>
      <c r="AV83" s="345" t="s">
        <v>402</v>
      </c>
      <c r="AW83" s="31" t="s">
        <v>2780</v>
      </c>
      <c r="AY83" s="110"/>
      <c r="AZ83" s="105"/>
      <c r="BA83" s="105"/>
      <c r="BB83" s="105"/>
      <c r="BC83" s="220"/>
      <c r="BD83" s="122"/>
      <c r="BE83" s="602"/>
      <c r="BF83" s="603"/>
      <c r="BG83" s="604"/>
      <c r="BH83" s="605"/>
      <c r="BI83" s="606"/>
      <c r="BJ83" s="607"/>
      <c r="BK83" s="607"/>
      <c r="BL83" s="607"/>
      <c r="BM83" s="31"/>
      <c r="BN83" s="53"/>
      <c r="BO83" s="334"/>
      <c r="BP83" s="2"/>
      <c r="BQ83" s="2"/>
      <c r="BR83" s="2"/>
      <c r="BS83" s="31"/>
      <c r="CL83" s="109"/>
      <c r="CM83" s="101"/>
      <c r="CN83" s="101"/>
      <c r="CO83" s="101"/>
    </row>
    <row r="84" spans="1:93" ht="48" x14ac:dyDescent="0.2">
      <c r="A84" s="333" t="s">
        <v>2740</v>
      </c>
      <c r="B84" s="166">
        <v>3</v>
      </c>
      <c r="C84" s="2" t="s">
        <v>2741</v>
      </c>
      <c r="D84" s="2" t="s">
        <v>2742</v>
      </c>
      <c r="E84" s="219"/>
      <c r="F84" s="2" t="s">
        <v>243</v>
      </c>
      <c r="G84" s="2" t="s">
        <v>1</v>
      </c>
      <c r="H84" s="2" t="s">
        <v>4</v>
      </c>
      <c r="I84" s="219"/>
      <c r="J84" s="219"/>
      <c r="K84" s="219"/>
      <c r="L84" s="219"/>
      <c r="M84" s="219"/>
      <c r="N84" s="219"/>
      <c r="O84" s="219"/>
      <c r="P84" s="219"/>
      <c r="Q84" s="219"/>
      <c r="R84" s="219"/>
      <c r="S84" s="290"/>
      <c r="T84" s="290"/>
      <c r="U84" s="290"/>
      <c r="V84" s="290"/>
      <c r="W84" s="345" t="s">
        <v>14</v>
      </c>
      <c r="X84" s="345" t="s">
        <v>2777</v>
      </c>
      <c r="Y84" s="345" t="s">
        <v>13</v>
      </c>
      <c r="Z84" s="345" t="s">
        <v>13</v>
      </c>
      <c r="AA84" s="345" t="s">
        <v>13</v>
      </c>
      <c r="AB84" s="345" t="s">
        <v>13</v>
      </c>
      <c r="AC84" s="345" t="s">
        <v>13</v>
      </c>
      <c r="AD84" s="161" t="s">
        <v>253</v>
      </c>
      <c r="AE84" s="226"/>
      <c r="AF84" s="162" t="s">
        <v>253</v>
      </c>
      <c r="AG84" s="225"/>
      <c r="AH84" s="163" t="s">
        <v>255</v>
      </c>
      <c r="AI84" s="219"/>
      <c r="AJ84" s="219"/>
      <c r="AK84" s="85"/>
      <c r="AL84" s="612"/>
      <c r="AM84" s="2" t="s">
        <v>2741</v>
      </c>
      <c r="AN84" s="2" t="s">
        <v>2743</v>
      </c>
      <c r="AO84" s="2" t="s">
        <v>2744</v>
      </c>
      <c r="AP84" s="2" t="s">
        <v>1915</v>
      </c>
      <c r="AQ84" s="2"/>
      <c r="AR84" s="2"/>
      <c r="AS84" s="2"/>
      <c r="AT84" s="455"/>
      <c r="AU84" s="457"/>
      <c r="AV84" s="345" t="s">
        <v>402</v>
      </c>
      <c r="AW84" s="31" t="s">
        <v>2745</v>
      </c>
      <c r="AY84" s="110"/>
      <c r="AZ84" s="105"/>
      <c r="BA84" s="105"/>
      <c r="BB84" s="105"/>
      <c r="BC84" s="220"/>
      <c r="BD84" s="122"/>
      <c r="BE84" s="602"/>
      <c r="BF84" s="603"/>
      <c r="BG84" s="604"/>
      <c r="BH84" s="620"/>
      <c r="BI84" s="621"/>
      <c r="BJ84" s="622"/>
      <c r="BK84" s="607"/>
      <c r="BL84" s="607"/>
      <c r="BM84" s="31"/>
      <c r="BN84" s="53"/>
      <c r="BO84" s="334"/>
      <c r="BP84" s="2"/>
      <c r="BQ84" s="2"/>
      <c r="BR84" s="2"/>
      <c r="BS84" s="31"/>
      <c r="CL84" s="109"/>
      <c r="CM84" s="101"/>
      <c r="CN84" s="101"/>
      <c r="CO84" s="101"/>
    </row>
    <row r="85" spans="1:93" ht="80" x14ac:dyDescent="0.2">
      <c r="A85" s="18" t="s">
        <v>2992</v>
      </c>
      <c r="B85" s="166">
        <v>3</v>
      </c>
      <c r="C85" s="2" t="s">
        <v>2807</v>
      </c>
      <c r="D85" s="2" t="s">
        <v>2888</v>
      </c>
      <c r="E85" s="2" t="s">
        <v>0</v>
      </c>
      <c r="F85" s="2" t="s">
        <v>243</v>
      </c>
      <c r="G85" s="2" t="s">
        <v>1</v>
      </c>
      <c r="H85" s="2" t="s">
        <v>4</v>
      </c>
      <c r="I85" s="2"/>
      <c r="J85" s="2"/>
      <c r="K85" s="2"/>
      <c r="L85" s="2"/>
      <c r="M85" s="2"/>
      <c r="N85" s="2"/>
      <c r="O85" s="2"/>
      <c r="P85" s="2"/>
      <c r="Q85" s="2"/>
      <c r="R85" s="2"/>
      <c r="S85" s="345"/>
      <c r="T85" s="345"/>
      <c r="U85" s="345"/>
      <c r="V85" s="345"/>
      <c r="W85" s="345" t="s">
        <v>14</v>
      </c>
      <c r="X85" s="345" t="s">
        <v>14</v>
      </c>
      <c r="Y85" s="345" t="s">
        <v>13</v>
      </c>
      <c r="Z85" s="345" t="s">
        <v>13</v>
      </c>
      <c r="AA85" s="345" t="s">
        <v>2826</v>
      </c>
      <c r="AB85" s="345" t="s">
        <v>13</v>
      </c>
      <c r="AC85" s="345" t="s">
        <v>13</v>
      </c>
      <c r="AD85" s="337" t="s">
        <v>253</v>
      </c>
      <c r="AE85" s="31"/>
      <c r="AF85" s="338" t="s">
        <v>253</v>
      </c>
      <c r="AG85" s="337"/>
      <c r="AH85" s="344" t="s">
        <v>255</v>
      </c>
      <c r="AI85" s="2"/>
      <c r="AJ85" s="2"/>
      <c r="AK85" s="86"/>
      <c r="AL85" s="456"/>
      <c r="AM85" s="345" t="s">
        <v>2807</v>
      </c>
      <c r="AN85" s="18" t="s">
        <v>2991</v>
      </c>
      <c r="AO85" s="2" t="s">
        <v>2808</v>
      </c>
      <c r="AP85" s="2">
        <v>90</v>
      </c>
      <c r="AQ85" s="2" t="s">
        <v>2809</v>
      </c>
      <c r="AR85" s="2"/>
      <c r="AS85" s="2"/>
      <c r="AT85" s="455"/>
      <c r="AU85" s="457"/>
      <c r="AV85" s="345"/>
      <c r="AW85" s="31" t="s">
        <v>2990</v>
      </c>
      <c r="AY85" s="110"/>
      <c r="AZ85" s="105"/>
      <c r="BA85" s="105"/>
      <c r="BB85" s="105"/>
      <c r="BC85" s="220"/>
      <c r="BD85" s="122"/>
      <c r="BE85" s="602"/>
      <c r="BF85" s="603"/>
      <c r="BG85" s="604"/>
      <c r="BH85" s="605"/>
      <c r="BI85" s="606"/>
      <c r="BJ85" s="607"/>
      <c r="BK85" s="607"/>
      <c r="BL85" s="607"/>
      <c r="BM85" s="31"/>
      <c r="BN85" s="53"/>
      <c r="BO85" s="334"/>
      <c r="BP85" s="2"/>
      <c r="BQ85" s="2"/>
      <c r="BR85" s="2"/>
      <c r="BS85" s="31"/>
      <c r="CL85" s="109"/>
      <c r="CM85" s="101"/>
      <c r="CN85" s="101"/>
      <c r="CO85" s="101"/>
    </row>
    <row r="86" spans="1:93" ht="80" x14ac:dyDescent="0.2">
      <c r="A86" s="341" t="s">
        <v>2901</v>
      </c>
      <c r="B86" s="309">
        <v>2</v>
      </c>
      <c r="C86" s="223" t="s">
        <v>441</v>
      </c>
      <c r="D86" s="223" t="s">
        <v>2005</v>
      </c>
      <c r="E86" s="223" t="s">
        <v>0</v>
      </c>
      <c r="F86" s="223" t="s">
        <v>85</v>
      </c>
      <c r="G86" s="223" t="s">
        <v>1</v>
      </c>
      <c r="H86" s="223" t="s">
        <v>4</v>
      </c>
      <c r="I86" s="223" t="s">
        <v>8</v>
      </c>
      <c r="J86" s="223" t="s">
        <v>22</v>
      </c>
      <c r="K86" s="223" t="s">
        <v>127</v>
      </c>
      <c r="L86" s="223" t="str">
        <f>IFERROR(VLOOKUP($C86,'[2]1.3.7 validaties'!$AL$3:$AY$999,14,FALSE),"")</f>
        <v>10. verbetervoorstel, maar afwijkende parameters</v>
      </c>
      <c r="M86" s="223" t="str">
        <f>IFERROR(VLOOKUP($C86,'[2]1.3.7 validaties'!$AL$3:$AY$999,13,FALSE),"")</f>
        <v>US141701</v>
      </c>
      <c r="N86" s="223" t="s">
        <v>13</v>
      </c>
      <c r="O86" s="223" t="s">
        <v>13</v>
      </c>
      <c r="P86" s="223" t="s">
        <v>13</v>
      </c>
      <c r="Q86" s="223" t="s">
        <v>13</v>
      </c>
      <c r="R86" s="223" t="s">
        <v>13</v>
      </c>
      <c r="S86" s="223" t="s">
        <v>13</v>
      </c>
      <c r="T86" s="223" t="s">
        <v>13</v>
      </c>
      <c r="U86" s="223" t="s">
        <v>13</v>
      </c>
      <c r="V86" s="223" t="s">
        <v>13</v>
      </c>
      <c r="W86" s="223" t="s">
        <v>13</v>
      </c>
      <c r="X86" s="223" t="s">
        <v>13</v>
      </c>
      <c r="Y86" s="223" t="s">
        <v>13</v>
      </c>
      <c r="Z86" s="569" t="s">
        <v>2831</v>
      </c>
      <c r="AA86" s="569" t="s">
        <v>2831</v>
      </c>
      <c r="AB86" s="569" t="s">
        <v>2831</v>
      </c>
      <c r="AC86" s="569" t="s">
        <v>2831</v>
      </c>
      <c r="AD86" s="244" t="s">
        <v>253</v>
      </c>
      <c r="AE86" s="245"/>
      <c r="AF86" s="246" t="s">
        <v>253</v>
      </c>
      <c r="AG86" s="244" t="s">
        <v>254</v>
      </c>
      <c r="AH86" s="247" t="s">
        <v>255</v>
      </c>
      <c r="AI86" s="223"/>
      <c r="AJ86" s="223" t="s">
        <v>13</v>
      </c>
      <c r="AK86" s="311" t="s">
        <v>45</v>
      </c>
      <c r="AL86" s="313" t="s">
        <v>45</v>
      </c>
      <c r="AM86" s="294" t="s">
        <v>441</v>
      </c>
      <c r="AN86" s="252" t="s">
        <v>2291</v>
      </c>
      <c r="AO86" s="252" t="s">
        <v>1883</v>
      </c>
      <c r="AP86" s="252" t="s">
        <v>1921</v>
      </c>
      <c r="AQ86" s="223"/>
      <c r="AR86" s="223"/>
      <c r="AS86" s="223"/>
      <c r="AT86" s="310"/>
      <c r="AU86" s="286"/>
      <c r="AV86" s="314"/>
      <c r="AW86" s="912" t="s">
        <v>2868</v>
      </c>
      <c r="AX86" s="810"/>
      <c r="AY86" s="811" t="str">
        <f t="shared" si="19"/>
        <v/>
      </c>
      <c r="AZ86" s="812" t="str">
        <f>IF($BG86="","",IF($BG86=$AN86,"",IF($BC86="","***","")))</f>
        <v/>
      </c>
      <c r="BA86" s="812" t="str">
        <f>IF($BL86="","",IF($BL86=$AN86,"",IF($BC86="","***","")))</f>
        <v/>
      </c>
      <c r="BB86" s="812"/>
      <c r="BC86" s="813" t="s">
        <v>2259</v>
      </c>
      <c r="BD86" s="814" t="str">
        <f t="shared" si="20"/>
        <v>gewijzigd</v>
      </c>
      <c r="BE86" s="814" t="str">
        <f>IF(BF86="",IF(#REF!="","",IF(#REF!="ongebruikt","Ja","")),"")</f>
        <v/>
      </c>
      <c r="BF86" s="815" t="str">
        <f>IF($J86="LVBB-BHK",$C86,IFERROR(VLOOKUP($C86,'[1]CDS-VM-delta'!$A$2:$E$470,1,FALSE),""))</f>
        <v>LVBB1600</v>
      </c>
      <c r="BG86" s="816" t="str">
        <f>IF($J86="LVBB-BHK",$AN86,IF($BF86="","",IFERROR(VLOOKUP($BF86,'[1]CDS-VM-delta'!$A$2:$E$470,2,FALSE),"")))</f>
        <v>Een directeMutatie kan alleen in het geval dat het besluit al is gepubliceerd, de directeMutatie op doel %1 en regeling(en) %2 kan niet, omdat er geen besluit is gepubliceerd met deze gegevens.</v>
      </c>
      <c r="BH86" s="252" t="str">
        <f>IF($BF86="","",IFERROR(VLOOKUP($C86,'[1]CDS-VM-delta'!$A$2:$E$470,3,FALSE),""))</f>
        <v>doelen.xqy</v>
      </c>
      <c r="BI86" s="817" t="str">
        <f>IF($BF86="","",IFERROR(VLOOKUP($C86,'[1]CDS-VM-delta'!$A$2:$E$470,4,FALSE),""))</f>
        <v>check-informatie-objecten-bij-doel
OF:
check-versies-bij-doel</v>
      </c>
      <c r="BJ86" s="818" t="str">
        <f>IF($BF86="","",IFERROR(VLOOKUP($C86,'[1]CDS-VM-delta'!$A$2:$E$470,5,FALSE),""))</f>
        <v>Controleert of er informatie-object versies bij het doel zijn die gepubliceerd zijn
OF:
Controleert of er regelingversies bij het doel zijn die gepubliceerd zijn, zoniet wordten informatie-object versies gechecked</v>
      </c>
      <c r="BK86" s="818" t="str">
        <f>IF($C86="","",IFERROR(VLOOKUP($C86,'[1]CDS-VM-delta'!$L$1:$M$470,1,FALSE),""))</f>
        <v>LVBB1600</v>
      </c>
      <c r="BL86" s="818" t="str">
        <f>IF($BK86="","",IFERROR(VLOOKUP($BK86,'[1]CDS-VM-delta'!$L$1:$M$470,2,FALSE),""))</f>
        <v>Een directeMutatie kan alleen in het geval dat het besluit al is gepubliceerd, de directeMutatie op doel %1 en regeling %2 kan niet, omdat er geen besluit is gepubliceerd met deze gegevens.</v>
      </c>
      <c r="BM86" s="245"/>
      <c r="BN86" s="819" t="str">
        <f>IF(C86=BO86,"","NOK")</f>
        <v/>
      </c>
      <c r="BO86" s="294" t="s">
        <v>441</v>
      </c>
      <c r="BP86" s="223"/>
      <c r="BQ86" s="223"/>
      <c r="BR86" s="223"/>
      <c r="BS86" s="245">
        <v>55</v>
      </c>
      <c r="BT86" s="910"/>
      <c r="BU86" s="593"/>
      <c r="BV86" s="593"/>
      <c r="BW86" s="593"/>
      <c r="BX86" s="593"/>
      <c r="BY86" s="593"/>
      <c r="BZ86" s="593"/>
      <c r="CA86" s="593"/>
      <c r="CB86" s="593"/>
      <c r="CC86" s="593"/>
      <c r="CD86" s="593"/>
      <c r="CE86" s="593"/>
      <c r="CF86" s="593"/>
      <c r="CG86" s="593"/>
      <c r="CH86" s="593"/>
      <c r="CI86" s="593"/>
      <c r="CJ86" s="593"/>
      <c r="CK86" s="593"/>
      <c r="CL86" s="594"/>
      <c r="CM86" s="578"/>
      <c r="CN86" s="578"/>
      <c r="CO86" s="578"/>
    </row>
    <row r="87" spans="1:93" ht="80" x14ac:dyDescent="0.2">
      <c r="A87" s="341" t="s">
        <v>2902</v>
      </c>
      <c r="B87" s="568" t="s">
        <v>305</v>
      </c>
      <c r="C87" s="569" t="s">
        <v>2366</v>
      </c>
      <c r="D87" s="569" t="s">
        <v>2405</v>
      </c>
      <c r="E87" s="223"/>
      <c r="F87" s="569" t="s">
        <v>243</v>
      </c>
      <c r="G87" s="569" t="s">
        <v>1</v>
      </c>
      <c r="H87" s="569" t="s">
        <v>4</v>
      </c>
      <c r="I87" s="223"/>
      <c r="J87" s="223"/>
      <c r="K87" s="223"/>
      <c r="L87" s="223"/>
      <c r="M87" s="223"/>
      <c r="N87" s="223"/>
      <c r="O87" s="223"/>
      <c r="P87" s="223"/>
      <c r="Q87" s="223"/>
      <c r="R87" s="223"/>
      <c r="S87" s="223" t="s">
        <v>14</v>
      </c>
      <c r="T87" s="223" t="s">
        <v>13</v>
      </c>
      <c r="U87" s="569" t="s">
        <v>13</v>
      </c>
      <c r="V87" s="569" t="s">
        <v>13</v>
      </c>
      <c r="W87" s="569" t="s">
        <v>13</v>
      </c>
      <c r="X87" s="569" t="s">
        <v>13</v>
      </c>
      <c r="Y87" s="569" t="s">
        <v>13</v>
      </c>
      <c r="Z87" s="569" t="s">
        <v>2831</v>
      </c>
      <c r="AA87" s="569" t="s">
        <v>2831</v>
      </c>
      <c r="AB87" s="569" t="s">
        <v>2831</v>
      </c>
      <c r="AC87" s="569" t="s">
        <v>2831</v>
      </c>
      <c r="AD87" s="246" t="s">
        <v>253</v>
      </c>
      <c r="AE87" s="245"/>
      <c r="AF87" s="246" t="s">
        <v>253</v>
      </c>
      <c r="AG87" s="244"/>
      <c r="AH87" s="247" t="s">
        <v>255</v>
      </c>
      <c r="AI87" s="223"/>
      <c r="AJ87" s="223"/>
      <c r="AK87" s="311"/>
      <c r="AL87" s="313"/>
      <c r="AM87" s="569" t="s">
        <v>2366</v>
      </c>
      <c r="AN87" s="587" t="s">
        <v>2367</v>
      </c>
      <c r="AO87" s="587"/>
      <c r="AP87" s="587"/>
      <c r="AQ87" s="569"/>
      <c r="AR87" s="569"/>
      <c r="AS87" s="569"/>
      <c r="AT87" s="574"/>
      <c r="AU87" s="579"/>
      <c r="AV87" s="577"/>
      <c r="AW87" s="912" t="s">
        <v>2867</v>
      </c>
      <c r="AX87" s="580"/>
      <c r="AY87" s="581"/>
      <c r="AZ87" s="582"/>
      <c r="BA87" s="582"/>
      <c r="BB87" s="582"/>
      <c r="BC87" s="583"/>
      <c r="BD87" s="584"/>
      <c r="BE87" s="584"/>
      <c r="BF87" s="585"/>
      <c r="BG87" s="586"/>
      <c r="BH87" s="252"/>
      <c r="BI87" s="817"/>
      <c r="BJ87" s="818"/>
      <c r="BK87" s="589"/>
      <c r="BL87" s="589"/>
      <c r="BM87" s="571"/>
      <c r="BN87" s="590"/>
      <c r="BO87" s="591"/>
      <c r="BP87" s="569"/>
      <c r="BQ87" s="569"/>
      <c r="BR87" s="569"/>
      <c r="BS87" s="571"/>
      <c r="BT87" s="592"/>
      <c r="BU87" s="593"/>
      <c r="BV87" s="593"/>
      <c r="BW87" s="593"/>
      <c r="BX87" s="593"/>
      <c r="BY87" s="593"/>
      <c r="BZ87" s="593"/>
      <c r="CA87" s="593"/>
      <c r="CB87" s="593"/>
      <c r="CC87" s="593"/>
      <c r="CD87" s="593"/>
      <c r="CE87" s="593"/>
      <c r="CF87" s="593"/>
      <c r="CG87" s="593"/>
      <c r="CH87" s="593"/>
      <c r="CI87" s="593"/>
      <c r="CJ87" s="593"/>
      <c r="CK87" s="593"/>
      <c r="CL87" s="594"/>
      <c r="CM87" s="578"/>
      <c r="CN87" s="578"/>
      <c r="CO87" s="578"/>
    </row>
    <row r="88" spans="1:93" ht="64" x14ac:dyDescent="0.2">
      <c r="A88" s="159" t="s">
        <v>274</v>
      </c>
      <c r="B88" s="166">
        <v>3</v>
      </c>
      <c r="C88" s="142" t="s">
        <v>442</v>
      </c>
      <c r="D88" s="142" t="s">
        <v>443</v>
      </c>
      <c r="E88" s="142" t="s">
        <v>6</v>
      </c>
      <c r="F88" s="142" t="str">
        <f t="shared" ref="F88:F99" si="21">F$66</f>
        <v>LVBB 1.0.4</v>
      </c>
      <c r="G88" s="142" t="s">
        <v>20</v>
      </c>
      <c r="H88" s="142" t="s">
        <v>4</v>
      </c>
      <c r="I88" s="142" t="s">
        <v>8</v>
      </c>
      <c r="J88" s="142" t="s">
        <v>22</v>
      </c>
      <c r="K88" s="142" t="s">
        <v>127</v>
      </c>
      <c r="L88" s="140" t="str">
        <f>IFERROR(VLOOKUP($C88,'[2]1.3.7 validaties'!$AL$3:$AY$999,14,FALSE),"")</f>
        <v>2. ja, voor technici</v>
      </c>
      <c r="M88" s="140" t="str">
        <f>IFERROR(VLOOKUP($C88,'[2]1.3.7 validaties'!$AL$3:$AY$999,13,FALSE),"")</f>
        <v>niet nodig</v>
      </c>
      <c r="N88" s="142" t="s">
        <v>13</v>
      </c>
      <c r="O88" s="142" t="s">
        <v>13</v>
      </c>
      <c r="P88" s="142" t="s">
        <v>13</v>
      </c>
      <c r="Q88" s="142" t="s">
        <v>13</v>
      </c>
      <c r="R88" s="142" t="s">
        <v>13</v>
      </c>
      <c r="S88" s="142" t="s">
        <v>13</v>
      </c>
      <c r="T88" s="142" t="s">
        <v>13</v>
      </c>
      <c r="U88" s="142" t="s">
        <v>13</v>
      </c>
      <c r="V88" s="142" t="s">
        <v>13</v>
      </c>
      <c r="W88" s="142" t="s">
        <v>13</v>
      </c>
      <c r="X88" s="142" t="s">
        <v>13</v>
      </c>
      <c r="Y88" s="142" t="s">
        <v>13</v>
      </c>
      <c r="Z88" s="142" t="s">
        <v>13</v>
      </c>
      <c r="AA88" s="142" t="s">
        <v>13</v>
      </c>
      <c r="AB88" s="142" t="s">
        <v>13</v>
      </c>
      <c r="AC88" s="142" t="s">
        <v>13</v>
      </c>
      <c r="AD88" s="161" t="s">
        <v>253</v>
      </c>
      <c r="AE88" s="83" t="s">
        <v>254</v>
      </c>
      <c r="AF88" s="162" t="s">
        <v>253</v>
      </c>
      <c r="AG88" s="161" t="s">
        <v>254</v>
      </c>
      <c r="AH88" s="163" t="s">
        <v>255</v>
      </c>
      <c r="AI88" s="142"/>
      <c r="AJ88" s="142" t="str">
        <f t="shared" ref="AJ88:AJ102" si="22">AJ$66</f>
        <v>Ja</v>
      </c>
      <c r="AK88" s="61" t="s">
        <v>13</v>
      </c>
      <c r="AL88" s="165" t="s">
        <v>45</v>
      </c>
      <c r="AM88" s="141" t="s">
        <v>442</v>
      </c>
      <c r="AN88" s="98" t="s">
        <v>1759</v>
      </c>
      <c r="AO88" s="140" t="s">
        <v>1864</v>
      </c>
      <c r="AP88" s="140"/>
      <c r="AQ88" s="140"/>
      <c r="AR88" s="140"/>
      <c r="AS88" s="140"/>
      <c r="AT88" s="176"/>
      <c r="AU88" s="253"/>
      <c r="AV88" s="275" t="s">
        <v>444</v>
      </c>
      <c r="AW88" s="84" t="s">
        <v>263</v>
      </c>
      <c r="AX88" s="57"/>
      <c r="AY88" s="212" t="str">
        <f t="shared" si="19"/>
        <v/>
      </c>
      <c r="AZ88" s="97" t="str">
        <f t="shared" ref="AZ88:AZ126" si="23">IF($BG88="","",IF($BG88=$AN88,"",IF($BC88="","***","")))</f>
        <v/>
      </c>
      <c r="BA88" s="97" t="str">
        <f t="shared" ref="BA88:BA126" si="24">IF($BL88="","",IF($BL88=$AN88,"",IF($BC88="","***","")))</f>
        <v/>
      </c>
      <c r="BB88" s="97"/>
      <c r="BC88" s="213"/>
      <c r="BD88" s="138" t="str">
        <f t="shared" si="20"/>
        <v>ongewijzigd</v>
      </c>
      <c r="BE88" s="138" t="str">
        <f>IF(BF88="",IF(#REF!="","",IF(#REF!="ongebruikt","Ja","")),"")</f>
        <v/>
      </c>
      <c r="BF88" s="321" t="str">
        <f>IF($J88="LVBB-BHK",$C88,IFERROR(VLOOKUP($C88,'[1]CDS-VM-delta'!$A$2:$E$470,1,FALSE),""))</f>
        <v>LVBB2002</v>
      </c>
      <c r="BG88" s="318" t="str">
        <f>IF($J88="LVBB-BHK",$AN88,IF($BF88="","",IFERROR(VLOOKUP($BF88,'[1]CDS-VM-delta'!$A$2:$E$470,2,FALSE),"")))</f>
        <v>Geen validatie kunnen uitvoeren o.b.v conform profiel %1</v>
      </c>
      <c r="BH88" s="148" t="str">
        <f>IF($BF88="","",IFERROR(VLOOKUP($C88,'[1]CDS-VM-delta'!$A$2:$E$470,3,FALSE),""))</f>
        <v>validation.xqy</v>
      </c>
      <c r="BI88" s="303" t="str">
        <f>IF($BF88="","",IFERROR(VLOOKUP($C88,'[1]CDS-VM-delta'!$A$2:$E$470,4,FALSE),""))</f>
        <v>valideer-validatieplan-met-profiel</v>
      </c>
      <c r="BJ88" s="304" t="str">
        <f>IF($BF88="","",IFERROR(VLOOKUP($C88,'[1]CDS-VM-delta'!$A$2:$E$470,5,FALSE),""))</f>
        <v>Het uitvoeren van een validatieplan voor een gml met een profiel</v>
      </c>
      <c r="BK88" s="304" t="str">
        <f>IF($C88="","",IFERROR(VLOOKUP($C88,'[1]CDS-VM-delta'!$L$1:$M$470,1,FALSE),""))</f>
        <v>LVBB2002</v>
      </c>
      <c r="BL88" s="304" t="str">
        <f>IF($BK88="","",IFERROR(VLOOKUP($BK88,'[1]CDS-VM-delta'!$L$1:$M$470,2,FALSE),""))</f>
        <v>Geen validatie kunnen uitvoeren o.b.v conform profiel %1</v>
      </c>
      <c r="BM88" s="83"/>
      <c r="BN88" s="210" t="str">
        <f t="shared" ref="BN88:BN126" si="25">IF(C88=BO88,"","NOK")</f>
        <v/>
      </c>
      <c r="BO88" s="141" t="s">
        <v>442</v>
      </c>
      <c r="BP88" s="142">
        <v>5</v>
      </c>
      <c r="BQ88" s="142" t="s">
        <v>2937</v>
      </c>
      <c r="BR88" s="142"/>
      <c r="BS88" s="83">
        <v>285</v>
      </c>
      <c r="BT88" s="115"/>
      <c r="CL88" s="109"/>
      <c r="CM88" s="101"/>
      <c r="CN88" s="101"/>
      <c r="CO88" s="101"/>
    </row>
    <row r="89" spans="1:93" ht="64" x14ac:dyDescent="0.2">
      <c r="A89" s="333" t="s">
        <v>274</v>
      </c>
      <c r="B89" s="166">
        <v>3</v>
      </c>
      <c r="C89" s="2" t="s">
        <v>445</v>
      </c>
      <c r="D89" s="2" t="s">
        <v>2268</v>
      </c>
      <c r="E89" s="2" t="s">
        <v>0</v>
      </c>
      <c r="F89" s="2" t="str">
        <f t="shared" si="21"/>
        <v>LVBB 1.0.4</v>
      </c>
      <c r="G89" s="2" t="s">
        <v>20</v>
      </c>
      <c r="H89" s="2" t="s">
        <v>4</v>
      </c>
      <c r="I89" s="2" t="s">
        <v>8</v>
      </c>
      <c r="J89" s="2" t="s">
        <v>22</v>
      </c>
      <c r="K89" s="2" t="s">
        <v>127</v>
      </c>
      <c r="L89" s="2" t="str">
        <f>IFERROR(VLOOKUP($C89,'[2]1.3.7 validaties'!$AL$3:$AY$999,14,FALSE),"")</f>
        <v>2. ja, voor technici</v>
      </c>
      <c r="M89" s="2" t="str">
        <f>IFERROR(VLOOKUP($C89,'[2]1.3.7 validaties'!$AL$3:$AY$999,13,FALSE),"")</f>
        <v>niet nodig</v>
      </c>
      <c r="N89" s="2" t="s">
        <v>13</v>
      </c>
      <c r="O89" s="2" t="s">
        <v>13</v>
      </c>
      <c r="P89" s="2" t="s">
        <v>13</v>
      </c>
      <c r="Q89" s="2" t="s">
        <v>13</v>
      </c>
      <c r="R89" s="2" t="s">
        <v>13</v>
      </c>
      <c r="S89" s="2" t="s">
        <v>13</v>
      </c>
      <c r="T89" s="2" t="s">
        <v>13</v>
      </c>
      <c r="U89" s="2" t="s">
        <v>13</v>
      </c>
      <c r="V89" s="2" t="s">
        <v>13</v>
      </c>
      <c r="W89" s="2" t="s">
        <v>13</v>
      </c>
      <c r="X89" s="2" t="s">
        <v>13</v>
      </c>
      <c r="Y89" s="2" t="s">
        <v>13</v>
      </c>
      <c r="Z89" s="2" t="s">
        <v>13</v>
      </c>
      <c r="AA89" s="2" t="s">
        <v>13</v>
      </c>
      <c r="AB89" s="2" t="s">
        <v>13</v>
      </c>
      <c r="AC89" s="2" t="s">
        <v>13</v>
      </c>
      <c r="AD89" s="337" t="s">
        <v>255</v>
      </c>
      <c r="AE89" s="31" t="s">
        <v>446</v>
      </c>
      <c r="AF89" s="338" t="s">
        <v>253</v>
      </c>
      <c r="AG89" s="337" t="s">
        <v>254</v>
      </c>
      <c r="AH89" s="344" t="s">
        <v>253</v>
      </c>
      <c r="AI89" s="2"/>
      <c r="AJ89" s="2" t="str">
        <f t="shared" si="22"/>
        <v>Ja</v>
      </c>
      <c r="AK89" s="86" t="s">
        <v>45</v>
      </c>
      <c r="AL89" s="456" t="s">
        <v>45</v>
      </c>
      <c r="AM89" s="334" t="s">
        <v>445</v>
      </c>
      <c r="AN89" s="101" t="s">
        <v>1760</v>
      </c>
      <c r="AO89" s="2"/>
      <c r="AP89" s="2"/>
      <c r="AQ89" s="2"/>
      <c r="AR89" s="2"/>
      <c r="AS89" s="2"/>
      <c r="AT89" s="455"/>
      <c r="AU89" s="457"/>
      <c r="AV89" s="345" t="s">
        <v>444</v>
      </c>
      <c r="AW89" s="31" t="s">
        <v>263</v>
      </c>
      <c r="AY89" s="110" t="str">
        <f t="shared" si="19"/>
        <v/>
      </c>
      <c r="AZ89" s="105" t="str">
        <f t="shared" si="23"/>
        <v/>
      </c>
      <c r="BA89" s="105" t="str">
        <f t="shared" si="24"/>
        <v/>
      </c>
      <c r="BB89" s="105"/>
      <c r="BC89" s="220"/>
      <c r="BD89" s="122" t="str">
        <f t="shared" si="20"/>
        <v>ongewijzigd</v>
      </c>
      <c r="BE89" s="122" t="str">
        <f>IF(BF89="",IF(#REF!="","",IF(#REF!="ongebruikt","Ja","")),"")</f>
        <v/>
      </c>
      <c r="BF89" s="467" t="str">
        <f>IF($J89="LVBB-BHK",$C89,IFERROR(VLOOKUP($C89,'[1]CDS-VM-delta'!$A$2:$E$470,1,FALSE),""))</f>
        <v>LVBB2003</v>
      </c>
      <c r="BG89" s="127" t="str">
        <f>IF($J89="LVBB-BHK",$AN89,IF($BF89="","",IFERROR(VLOOKUP($BF89,'[1]CDS-VM-delta'!$A$2:$E$470,2,FALSE),"")))</f>
        <v>Fouten in schema bij AanleveringBesluit
OF:
Fouten in schema bij AanleveringKennisgeving</v>
      </c>
      <c r="BH89" s="127" t="str">
        <f>IF($BF89="","",IFERROR(VLOOKUP($C89,'[1]CDS-VM-delta'!$A$2:$E$470,3,FALSE),""))</f>
        <v>manifest.xml</v>
      </c>
      <c r="BI89" s="130" t="str">
        <f>IF($BF89="","",IFERROR(VLOOKUP($C89,'[1]CDS-VM-delta'!$A$2:$E$470,4,FALSE),""))</f>
        <v/>
      </c>
      <c r="BJ89" s="128" t="str">
        <f>IF($BF89="","",IFERROR(VLOOKUP($C89,'[1]CDS-VM-delta'!$A$2:$E$470,5,FALSE),""))</f>
        <v/>
      </c>
      <c r="BK89" s="128" t="str">
        <f>IF($C89="","",IFERROR(VLOOKUP($C89,'[1]CDS-VM-delta'!$L$1:$M$470,1,FALSE),""))</f>
        <v>LVBB2003</v>
      </c>
      <c r="BL89" s="128" t="str">
        <f>IF($BK89="","",IFERROR(VLOOKUP($BK89,'[1]CDS-VM-delta'!$L$1:$M$470,2,FALSE),""))</f>
        <v>Fouten in schema bij AanleveringBesluit
OF:
Fouten in schema bij AanleveringKennisgeving</v>
      </c>
      <c r="BM89" s="31"/>
      <c r="BN89" s="53" t="str">
        <f t="shared" si="25"/>
        <v/>
      </c>
      <c r="BO89" s="334" t="s">
        <v>445</v>
      </c>
      <c r="BP89" s="2">
        <v>5</v>
      </c>
      <c r="BQ89" s="2" t="s">
        <v>2936</v>
      </c>
      <c r="BR89" s="2"/>
      <c r="BS89" s="31">
        <v>286</v>
      </c>
      <c r="BT89" s="114"/>
      <c r="CL89" s="109"/>
      <c r="CM89" s="101"/>
      <c r="CN89" s="101"/>
      <c r="CO89" s="101"/>
    </row>
    <row r="90" spans="1:93" ht="32" x14ac:dyDescent="0.2">
      <c r="A90" s="159" t="s">
        <v>304</v>
      </c>
      <c r="B90" s="166">
        <v>3</v>
      </c>
      <c r="C90" s="142" t="s">
        <v>447</v>
      </c>
      <c r="D90" s="142" t="s">
        <v>448</v>
      </c>
      <c r="E90" s="142" t="s">
        <v>6</v>
      </c>
      <c r="F90" s="142" t="str">
        <f t="shared" si="21"/>
        <v>LVBB 1.0.4</v>
      </c>
      <c r="G90" s="142" t="s">
        <v>20</v>
      </c>
      <c r="H90" s="142" t="s">
        <v>4</v>
      </c>
      <c r="I90" s="142" t="s">
        <v>8</v>
      </c>
      <c r="J90" s="142" t="s">
        <v>22</v>
      </c>
      <c r="K90" s="142" t="s">
        <v>127</v>
      </c>
      <c r="L90" s="142" t="str">
        <f>IFERROR(VLOOKUP($C90,'[2]1.3.7 validaties'!$AL$3:$AY$999,14,FALSE),"")</f>
        <v>2. ja, voor technici</v>
      </c>
      <c r="M90" s="142" t="str">
        <f>IFERROR(VLOOKUP($C90,'[2]1.3.7 validaties'!$AL$3:$AY$999,13,FALSE),"")</f>
        <v>niet nodig</v>
      </c>
      <c r="N90" s="142" t="s">
        <v>13</v>
      </c>
      <c r="O90" s="142" t="s">
        <v>13</v>
      </c>
      <c r="P90" s="142" t="s">
        <v>13</v>
      </c>
      <c r="Q90" s="142" t="s">
        <v>13</v>
      </c>
      <c r="R90" s="142" t="s">
        <v>13</v>
      </c>
      <c r="S90" s="142" t="s">
        <v>13</v>
      </c>
      <c r="T90" s="142" t="s">
        <v>13</v>
      </c>
      <c r="U90" s="142" t="s">
        <v>13</v>
      </c>
      <c r="V90" s="142" t="s">
        <v>13</v>
      </c>
      <c r="W90" s="142" t="s">
        <v>13</v>
      </c>
      <c r="X90" s="142" t="s">
        <v>13</v>
      </c>
      <c r="Y90" s="142" t="s">
        <v>13</v>
      </c>
      <c r="Z90" s="142" t="s">
        <v>13</v>
      </c>
      <c r="AA90" s="142" t="s">
        <v>13</v>
      </c>
      <c r="AB90" s="142" t="s">
        <v>13</v>
      </c>
      <c r="AC90" s="142" t="s">
        <v>13</v>
      </c>
      <c r="AD90" s="161" t="s">
        <v>253</v>
      </c>
      <c r="AE90" s="83" t="s">
        <v>254</v>
      </c>
      <c r="AF90" s="162" t="s">
        <v>253</v>
      </c>
      <c r="AG90" s="161" t="s">
        <v>254</v>
      </c>
      <c r="AH90" s="163" t="s">
        <v>255</v>
      </c>
      <c r="AI90" s="142"/>
      <c r="AJ90" s="142" t="str">
        <f t="shared" si="22"/>
        <v>Ja</v>
      </c>
      <c r="AK90" s="61" t="s">
        <v>45</v>
      </c>
      <c r="AL90" s="165" t="s">
        <v>45</v>
      </c>
      <c r="AM90" s="141" t="s">
        <v>447</v>
      </c>
      <c r="AN90" s="142" t="s">
        <v>449</v>
      </c>
      <c r="AO90" s="142"/>
      <c r="AP90" s="142"/>
      <c r="AQ90" s="142"/>
      <c r="AR90" s="142"/>
      <c r="AS90" s="142"/>
      <c r="AT90" s="164"/>
      <c r="AU90" s="253"/>
      <c r="AV90" s="275" t="s">
        <v>444</v>
      </c>
      <c r="AW90" s="83"/>
      <c r="AX90" s="57"/>
      <c r="AY90" s="212" t="str">
        <f t="shared" si="19"/>
        <v/>
      </c>
      <c r="AZ90" s="97" t="str">
        <f t="shared" si="23"/>
        <v/>
      </c>
      <c r="BA90" s="97" t="str">
        <f t="shared" si="24"/>
        <v/>
      </c>
      <c r="BB90" s="97"/>
      <c r="BC90" s="213"/>
      <c r="BD90" s="138" t="str">
        <f t="shared" si="20"/>
        <v>ongewijzigd</v>
      </c>
      <c r="BE90" s="138" t="str">
        <f>IF(BF90="",IF(#REF!="","",IF(#REF!="ongebruikt","Ja","")),"")</f>
        <v/>
      </c>
      <c r="BF90" s="321" t="str">
        <f>IF($J90="LVBB-BHK",$C90,IFERROR(VLOOKUP($C90,'[1]CDS-VM-delta'!$A$2:$E$470,1,FALSE),""))</f>
        <v>LVBB2004</v>
      </c>
      <c r="BG90" s="318" t="str">
        <f>IF($J90="LVBB-BHK",$AN90,IF($BF90="","",IFERROR(VLOOKUP($BF90,'[1]CDS-VM-delta'!$A$2:$E$470,2,FALSE),"")))</f>
        <v>Geen conformProfiel aanwezig voor versie %1</v>
      </c>
      <c r="BH90" s="148" t="str">
        <f>IF($BF90="","",IFERROR(VLOOKUP($C90,'[1]CDS-VM-delta'!$A$2:$E$470,3,FALSE),""))</f>
        <v>mutaties.xqy</v>
      </c>
      <c r="BI90" s="303" t="str">
        <f>IF($BF90="","",IFERROR(VLOOKUP($C90,'[1]CDS-VM-delta'!$A$2:$E$470,4,FALSE),""))</f>
        <v>controleer-leeg-conform-profiel</v>
      </c>
      <c r="BJ90" s="304" t="str">
        <f>IF($BF90="","",IFERROR(VLOOKUP($C90,'[1]CDS-VM-delta'!$A$2:$E$470,5,FALSE),""))</f>
        <v>Controleert of het conform-profiel binnen de metadata van de regelingversie gevuld is</v>
      </c>
      <c r="BK90" s="304" t="str">
        <f>IF($C90="","",IFERROR(VLOOKUP($C90,'[1]CDS-VM-delta'!$L$1:$M$470,1,FALSE),""))</f>
        <v>LVBB2004</v>
      </c>
      <c r="BL90" s="304" t="str">
        <f>IF($BK90="","",IFERROR(VLOOKUP($BK90,'[1]CDS-VM-delta'!$L$1:$M$470,2,FALSE),""))</f>
        <v>Geen conformProfiel aanwezig voor versie %1</v>
      </c>
      <c r="BM90" s="83" t="s">
        <v>1761</v>
      </c>
      <c r="BN90" s="210" t="str">
        <f t="shared" si="25"/>
        <v/>
      </c>
      <c r="BO90" s="141" t="s">
        <v>447</v>
      </c>
      <c r="BP90" s="142"/>
      <c r="BQ90" s="142"/>
      <c r="BR90" s="142"/>
      <c r="BS90" s="83">
        <v>58</v>
      </c>
      <c r="BT90" s="115"/>
      <c r="CL90" s="109"/>
      <c r="CM90" s="101"/>
      <c r="CN90" s="101"/>
      <c r="CO90" s="101"/>
    </row>
    <row r="91" spans="1:93" ht="128" x14ac:dyDescent="0.2">
      <c r="A91" s="159" t="s">
        <v>450</v>
      </c>
      <c r="B91" s="160" t="s">
        <v>305</v>
      </c>
      <c r="C91" s="142" t="s">
        <v>451</v>
      </c>
      <c r="D91" s="142" t="s">
        <v>452</v>
      </c>
      <c r="E91" s="142" t="s">
        <v>0</v>
      </c>
      <c r="F91" s="142" t="str">
        <f t="shared" si="21"/>
        <v>LVBB 1.0.4</v>
      </c>
      <c r="G91" s="142" t="s">
        <v>20</v>
      </c>
      <c r="H91" s="142" t="s">
        <v>4</v>
      </c>
      <c r="I91" s="142" t="s">
        <v>8</v>
      </c>
      <c r="J91" s="142" t="s">
        <v>22</v>
      </c>
      <c r="K91" s="142" t="s">
        <v>127</v>
      </c>
      <c r="L91" s="142" t="str">
        <f>IFERROR(VLOOKUP($C91,'[2]1.3.7 validaties'!$AL$3:$AY$999,14,FALSE),"")</f>
        <v>2. ja, voor technici</v>
      </c>
      <c r="M91" s="142" t="str">
        <f>IFERROR(VLOOKUP($C91,'[2]1.3.7 validaties'!$AL$3:$AY$999,13,FALSE),"")</f>
        <v>niet nodig</v>
      </c>
      <c r="N91" s="142" t="s">
        <v>13</v>
      </c>
      <c r="O91" s="142" t="s">
        <v>13</v>
      </c>
      <c r="P91" s="142" t="s">
        <v>13</v>
      </c>
      <c r="Q91" s="142" t="s">
        <v>13</v>
      </c>
      <c r="R91" s="142" t="s">
        <v>13</v>
      </c>
      <c r="S91" s="142" t="s">
        <v>13</v>
      </c>
      <c r="T91" s="142" t="s">
        <v>13</v>
      </c>
      <c r="U91" s="142" t="s">
        <v>13</v>
      </c>
      <c r="V91" s="142" t="s">
        <v>13</v>
      </c>
      <c r="W91" s="142" t="s">
        <v>13</v>
      </c>
      <c r="X91" s="142" t="s">
        <v>13</v>
      </c>
      <c r="Y91" s="142" t="s">
        <v>13</v>
      </c>
      <c r="Z91" s="142" t="s">
        <v>13</v>
      </c>
      <c r="AA91" s="142" t="s">
        <v>13</v>
      </c>
      <c r="AB91" s="142" t="s">
        <v>13</v>
      </c>
      <c r="AC91" s="142" t="s">
        <v>13</v>
      </c>
      <c r="AD91" s="161" t="s">
        <v>253</v>
      </c>
      <c r="AE91" s="83" t="s">
        <v>254</v>
      </c>
      <c r="AF91" s="162" t="s">
        <v>255</v>
      </c>
      <c r="AG91" s="141" t="s">
        <v>453</v>
      </c>
      <c r="AH91" s="163" t="s">
        <v>253</v>
      </c>
      <c r="AI91" s="142"/>
      <c r="AJ91" s="142" t="str">
        <f t="shared" si="22"/>
        <v>Ja</v>
      </c>
      <c r="AK91" s="171" t="s">
        <v>45</v>
      </c>
      <c r="AL91" s="165" t="s">
        <v>45</v>
      </c>
      <c r="AM91" s="141" t="s">
        <v>451</v>
      </c>
      <c r="AN91" s="98" t="s">
        <v>1762</v>
      </c>
      <c r="AO91" s="142" t="s">
        <v>1868</v>
      </c>
      <c r="AP91" s="142" t="s">
        <v>1865</v>
      </c>
      <c r="AQ91" s="142"/>
      <c r="AR91" s="142" t="s">
        <v>1869</v>
      </c>
      <c r="AS91" s="142"/>
      <c r="AT91" s="164"/>
      <c r="AU91" s="253"/>
      <c r="AV91" s="275" t="s">
        <v>454</v>
      </c>
      <c r="AW91" s="84" t="s">
        <v>2006</v>
      </c>
      <c r="AX91" s="57"/>
      <c r="AY91" s="212" t="str">
        <f t="shared" si="19"/>
        <v/>
      </c>
      <c r="AZ91" s="97" t="str">
        <f t="shared" si="23"/>
        <v/>
      </c>
      <c r="BA91" s="97" t="str">
        <f t="shared" si="24"/>
        <v/>
      </c>
      <c r="BB91" s="97"/>
      <c r="BC91" s="213"/>
      <c r="BD91" s="138" t="str">
        <f t="shared" si="20"/>
        <v>ongewijzigd</v>
      </c>
      <c r="BE91" s="138" t="str">
        <f>IF(BF91="",IF(#REF!="","",IF(#REF!="ongebruikt","Ja","")),"")</f>
        <v/>
      </c>
      <c r="BF91" s="321" t="str">
        <f>IF($J91="LVBB-BHK",$C91,IFERROR(VLOOKUP($C91,'[1]CDS-VM-delta'!$A$2:$E$470,1,FALSE),""))</f>
        <v>LVBB2008</v>
      </c>
      <c r="BG91" s="318" t="str">
        <f>IF($J91="LVBB-BHK",$AN91,IF($BF91="","",IFERROR(VLOOKUP($BF91,'[1]CDS-VM-delta'!$A$2:$E$470,2,FALSE),"")))</f>
        <v>%1 Waarde van eerste string %2 binnen %3 is niet gelijk aan %4</v>
      </c>
      <c r="BH91" s="148" t="str">
        <f>IF($BF91="","",IFERROR(VLOOKUP($C91,'[1]CDS-VM-delta'!$A$2:$E$470,3,FALSE),""))</f>
        <v>common.xsl</v>
      </c>
      <c r="BI91" s="303" t="str">
        <f>IF($BF91="","",IFERROR(VLOOKUP($C91,'[1]CDS-VM-delta'!$A$2:$E$470,4,FALSE),""))</f>
        <v>Algemene controles t.b.v akn en join</v>
      </c>
      <c r="BJ91" s="304" t="str">
        <f>IF($BF91="","",IFERROR(VLOOKUP($C91,'[1]CDS-VM-delta'!$A$2:$E$470,5,FALSE),""))</f>
        <v/>
      </c>
      <c r="BK91" s="304" t="str">
        <f>IF($C91="","",IFERROR(VLOOKUP($C91,'[1]CDS-VM-delta'!$L$1:$M$470,1,FALSE),""))</f>
        <v>LVBB2008</v>
      </c>
      <c r="BL91" s="304" t="str">
        <f>IF($BK91="","",IFERROR(VLOOKUP($BK91,'[1]CDS-VM-delta'!$L$1:$M$470,2,FALSE),""))</f>
        <v>%1 Waarde van eerste string %2 binnen %3 is niet gelijk aan %4</v>
      </c>
      <c r="BM91" s="83" t="s">
        <v>2935</v>
      </c>
      <c r="BN91" s="210" t="str">
        <f t="shared" si="25"/>
        <v/>
      </c>
      <c r="BO91" s="141" t="s">
        <v>451</v>
      </c>
      <c r="BP91" s="142"/>
      <c r="BQ91" s="142"/>
      <c r="BR91" s="142"/>
      <c r="BS91" s="83">
        <v>59</v>
      </c>
      <c r="BT91" s="115"/>
      <c r="CL91" s="109"/>
      <c r="CM91" s="101"/>
      <c r="CN91" s="101"/>
      <c r="CO91" s="101"/>
    </row>
    <row r="92" spans="1:93" ht="80" x14ac:dyDescent="0.2">
      <c r="A92" s="159" t="s">
        <v>347</v>
      </c>
      <c r="B92" s="160" t="s">
        <v>305</v>
      </c>
      <c r="C92" s="142" t="s">
        <v>455</v>
      </c>
      <c r="D92" s="142" t="s">
        <v>456</v>
      </c>
      <c r="E92" s="142" t="s">
        <v>6</v>
      </c>
      <c r="F92" s="142" t="str">
        <f t="shared" si="21"/>
        <v>LVBB 1.0.4</v>
      </c>
      <c r="G92" s="142" t="s">
        <v>20</v>
      </c>
      <c r="H92" s="142" t="s">
        <v>4</v>
      </c>
      <c r="I92" s="142" t="s">
        <v>8</v>
      </c>
      <c r="J92" s="142" t="s">
        <v>22</v>
      </c>
      <c r="K92" s="142" t="s">
        <v>127</v>
      </c>
      <c r="L92" s="142" t="str">
        <f>IFERROR(VLOOKUP($C92,'[2]1.3.7 validaties'!$AL$3:$AY$999,14,FALSE),"")</f>
        <v>2. ja, voor technici</v>
      </c>
      <c r="M92" s="142" t="str">
        <f>IFERROR(VLOOKUP($C92,'[2]1.3.7 validaties'!$AL$3:$AY$999,13,FALSE),"")</f>
        <v>niet nodig</v>
      </c>
      <c r="N92" s="142" t="s">
        <v>13</v>
      </c>
      <c r="O92" s="142" t="s">
        <v>13</v>
      </c>
      <c r="P92" s="142" t="s">
        <v>13</v>
      </c>
      <c r="Q92" s="142" t="s">
        <v>13</v>
      </c>
      <c r="R92" s="142" t="s">
        <v>13</v>
      </c>
      <c r="S92" s="142" t="s">
        <v>13</v>
      </c>
      <c r="T92" s="142" t="s">
        <v>13</v>
      </c>
      <c r="U92" s="142" t="s">
        <v>13</v>
      </c>
      <c r="V92" s="142" t="s">
        <v>13</v>
      </c>
      <c r="W92" s="142" t="s">
        <v>13</v>
      </c>
      <c r="X92" s="142" t="s">
        <v>13</v>
      </c>
      <c r="Y92" s="142" t="s">
        <v>13</v>
      </c>
      <c r="Z92" s="142" t="s">
        <v>13</v>
      </c>
      <c r="AA92" s="142" t="s">
        <v>13</v>
      </c>
      <c r="AB92" s="142" t="s">
        <v>13</v>
      </c>
      <c r="AC92" s="142" t="s">
        <v>13</v>
      </c>
      <c r="AD92" s="161" t="s">
        <v>253</v>
      </c>
      <c r="AE92" s="83" t="s">
        <v>254</v>
      </c>
      <c r="AF92" s="162" t="s">
        <v>255</v>
      </c>
      <c r="AG92" s="141" t="s">
        <v>453</v>
      </c>
      <c r="AH92" s="163" t="s">
        <v>253</v>
      </c>
      <c r="AI92" s="142"/>
      <c r="AJ92" s="142" t="str">
        <f t="shared" si="22"/>
        <v>Ja</v>
      </c>
      <c r="AK92" s="61" t="s">
        <v>361</v>
      </c>
      <c r="AL92" s="165" t="s">
        <v>45</v>
      </c>
      <c r="AM92" s="141" t="s">
        <v>455</v>
      </c>
      <c r="AN92" s="98" t="s">
        <v>1763</v>
      </c>
      <c r="AO92" s="142" t="s">
        <v>1870</v>
      </c>
      <c r="AP92" s="142" t="s">
        <v>1866</v>
      </c>
      <c r="AQ92" s="142"/>
      <c r="AR92" s="142" t="s">
        <v>1872</v>
      </c>
      <c r="AS92" s="142"/>
      <c r="AT92" s="164"/>
      <c r="AU92" s="253"/>
      <c r="AV92" s="275" t="s">
        <v>346</v>
      </c>
      <c r="AW92" s="84" t="s">
        <v>2007</v>
      </c>
      <c r="AX92" s="57"/>
      <c r="AY92" s="212" t="str">
        <f t="shared" si="19"/>
        <v/>
      </c>
      <c r="AZ92" s="97" t="str">
        <f t="shared" si="23"/>
        <v/>
      </c>
      <c r="BA92" s="97" t="str">
        <f t="shared" si="24"/>
        <v/>
      </c>
      <c r="BB92" s="97"/>
      <c r="BC92" s="213"/>
      <c r="BD92" s="138" t="str">
        <f t="shared" si="20"/>
        <v>ongewijzigd</v>
      </c>
      <c r="BE92" s="138" t="str">
        <f>IF(BF92="",IF(#REF!="","",IF(#REF!="ongebruikt","Ja","")),"")</f>
        <v/>
      </c>
      <c r="BF92" s="321" t="str">
        <f>IF($J92="LVBB-BHK",$C92,IFERROR(VLOOKUP($C92,'[1]CDS-VM-delta'!$A$2:$E$470,1,FALSE),""))</f>
        <v>LVBB2009</v>
      </c>
      <c r="BG92" s="318" t="str">
        <f>IF($J92="LVBB-BHK",$AN92,IF($BF92="","",IFERROR(VLOOKUP($BF92,'[1]CDS-VM-delta'!$A$2:$E$470,2,FALSE),"")))</f>
        <v>%1 Waarde van tweede string %2 binnen %3 is niet gelijk aan een waarde binnen %4</v>
      </c>
      <c r="BH92" s="148" t="str">
        <f>IF($BF92="","",IFERROR(VLOOKUP($C92,'[1]CDS-VM-delta'!$A$2:$E$470,3,FALSE),""))</f>
        <v>common.xsl</v>
      </c>
      <c r="BI92" s="303" t="str">
        <f>IF($BF92="","",IFERROR(VLOOKUP($C92,'[1]CDS-VM-delta'!$A$2:$E$470,4,FALSE),""))</f>
        <v>Algemene controles t.b.v akn en join</v>
      </c>
      <c r="BJ92" s="304" t="str">
        <f>IF($BF92="","",IFERROR(VLOOKUP($C92,'[1]CDS-VM-delta'!$A$2:$E$470,5,FALSE),""))</f>
        <v/>
      </c>
      <c r="BK92" s="304" t="str">
        <f>IF($C92="","",IFERROR(VLOOKUP($C92,'[1]CDS-VM-delta'!$L$1:$M$470,1,FALSE),""))</f>
        <v>LVBB2009</v>
      </c>
      <c r="BL92" s="304" t="str">
        <f>IF($BK92="","",IFERROR(VLOOKUP($BK92,'[1]CDS-VM-delta'!$L$1:$M$470,2,FALSE),""))</f>
        <v>%1 Waarde van tweede string %2 binnen %3 is niet gelijk aan een waarde binnen %4</v>
      </c>
      <c r="BM92" s="83"/>
      <c r="BN92" s="210" t="str">
        <f t="shared" si="25"/>
        <v/>
      </c>
      <c r="BO92" s="141" t="s">
        <v>455</v>
      </c>
      <c r="BP92" s="142"/>
      <c r="BQ92" s="142"/>
      <c r="BR92" s="142"/>
      <c r="BS92" s="83">
        <v>60</v>
      </c>
      <c r="BT92" s="115"/>
      <c r="CL92" s="109"/>
      <c r="CM92" s="101"/>
      <c r="CN92" s="101"/>
      <c r="CO92" s="101"/>
    </row>
    <row r="93" spans="1:93" ht="112" x14ac:dyDescent="0.2">
      <c r="A93" s="159" t="s">
        <v>450</v>
      </c>
      <c r="B93" s="166">
        <v>3</v>
      </c>
      <c r="C93" s="142" t="s">
        <v>457</v>
      </c>
      <c r="D93" s="142" t="s">
        <v>458</v>
      </c>
      <c r="E93" s="142" t="s">
        <v>6</v>
      </c>
      <c r="F93" s="142" t="str">
        <f t="shared" si="21"/>
        <v>LVBB 1.0.4</v>
      </c>
      <c r="G93" s="142" t="s">
        <v>20</v>
      </c>
      <c r="H93" s="142" t="s">
        <v>4</v>
      </c>
      <c r="I93" s="142" t="s">
        <v>8</v>
      </c>
      <c r="J93" s="142" t="s">
        <v>22</v>
      </c>
      <c r="K93" s="142" t="s">
        <v>127</v>
      </c>
      <c r="L93" s="142" t="str">
        <f>IFERROR(VLOOKUP($C93,'[2]1.3.7 validaties'!$AL$3:$AY$999,14,FALSE),"")</f>
        <v>2. ja, voor technici</v>
      </c>
      <c r="M93" s="142" t="str">
        <f>IFERROR(VLOOKUP($C93,'[2]1.3.7 validaties'!$AL$3:$AY$999,13,FALSE),"")</f>
        <v>niet nodig</v>
      </c>
      <c r="N93" s="142" t="s">
        <v>13</v>
      </c>
      <c r="O93" s="142" t="s">
        <v>13</v>
      </c>
      <c r="P93" s="142" t="s">
        <v>13</v>
      </c>
      <c r="Q93" s="142" t="s">
        <v>13</v>
      </c>
      <c r="R93" s="142" t="s">
        <v>13</v>
      </c>
      <c r="S93" s="142" t="s">
        <v>13</v>
      </c>
      <c r="T93" s="142" t="s">
        <v>13</v>
      </c>
      <c r="U93" s="142" t="s">
        <v>13</v>
      </c>
      <c r="V93" s="142" t="s">
        <v>13</v>
      </c>
      <c r="W93" s="142" t="s">
        <v>13</v>
      </c>
      <c r="X93" s="142" t="s">
        <v>13</v>
      </c>
      <c r="Y93" s="142" t="s">
        <v>13</v>
      </c>
      <c r="Z93" s="142" t="s">
        <v>13</v>
      </c>
      <c r="AA93" s="142" t="s">
        <v>13</v>
      </c>
      <c r="AB93" s="142" t="s">
        <v>13</v>
      </c>
      <c r="AC93" s="142" t="s">
        <v>13</v>
      </c>
      <c r="AD93" s="161" t="s">
        <v>253</v>
      </c>
      <c r="AE93" s="83" t="s">
        <v>254</v>
      </c>
      <c r="AF93" s="162" t="s">
        <v>255</v>
      </c>
      <c r="AG93" s="141" t="s">
        <v>453</v>
      </c>
      <c r="AH93" s="163" t="s">
        <v>253</v>
      </c>
      <c r="AI93" s="142"/>
      <c r="AJ93" s="142" t="str">
        <f t="shared" si="22"/>
        <v>Ja</v>
      </c>
      <c r="AK93" s="171" t="s">
        <v>13</v>
      </c>
      <c r="AL93" s="165" t="s">
        <v>45</v>
      </c>
      <c r="AM93" s="141" t="s">
        <v>457</v>
      </c>
      <c r="AN93" s="98" t="s">
        <v>1764</v>
      </c>
      <c r="AO93" s="142" t="s">
        <v>1871</v>
      </c>
      <c r="AP93" s="142" t="s">
        <v>1867</v>
      </c>
      <c r="AQ93" s="142"/>
      <c r="AR93" s="142" t="s">
        <v>1872</v>
      </c>
      <c r="AS93" s="142"/>
      <c r="AT93" s="164"/>
      <c r="AU93" s="253"/>
      <c r="AV93" s="275" t="s">
        <v>346</v>
      </c>
      <c r="AW93" s="84" t="s">
        <v>2008</v>
      </c>
      <c r="AX93" s="57"/>
      <c r="AY93" s="212" t="str">
        <f t="shared" si="19"/>
        <v/>
      </c>
      <c r="AZ93" s="97" t="str">
        <f t="shared" si="23"/>
        <v/>
      </c>
      <c r="BA93" s="97" t="str">
        <f t="shared" si="24"/>
        <v/>
      </c>
      <c r="BB93" s="97"/>
      <c r="BC93" s="213"/>
      <c r="BD93" s="138" t="str">
        <f t="shared" si="20"/>
        <v>ongewijzigd</v>
      </c>
      <c r="BE93" s="138" t="str">
        <f>IF(BF93="",IF(#REF!="","",IF(#REF!="ongebruikt","Ja","")),"")</f>
        <v/>
      </c>
      <c r="BF93" s="321" t="str">
        <f>IF($J93="LVBB-BHK",$C93,IFERROR(VLOOKUP($C93,'[1]CDS-VM-delta'!$A$2:$E$470,1,FALSE),""))</f>
        <v>LVBB2010</v>
      </c>
      <c r="BG93" s="318" t="str">
        <f>IF($J93="LVBB-BHK",$AN93,IF($BF93="","",IFERROR(VLOOKUP($BF93,'[1]CDS-VM-delta'!$A$2:$E$470,2,FALSE),"")))</f>
        <v>%1 Waarde van derde string %2 binnen %3 is niet gelijk aan een waarde binnen %4</v>
      </c>
      <c r="BH93" s="148" t="str">
        <f>IF($BF93="","",IFERROR(VLOOKUP($C93,'[1]CDS-VM-delta'!$A$2:$E$470,3,FALSE),""))</f>
        <v>common.xsl</v>
      </c>
      <c r="BI93" s="303" t="str">
        <f>IF($BF93="","",IFERROR(VLOOKUP($C93,'[1]CDS-VM-delta'!$A$2:$E$470,4,FALSE),""))</f>
        <v>Algemene controles t.b.v akn en join</v>
      </c>
      <c r="BJ93" s="304" t="str">
        <f>IF($BF93="","",IFERROR(VLOOKUP($C93,'[1]CDS-VM-delta'!$A$2:$E$470,5,FALSE),""))</f>
        <v/>
      </c>
      <c r="BK93" s="304" t="str">
        <f>IF($C93="","",IFERROR(VLOOKUP($C93,'[1]CDS-VM-delta'!$L$1:$M$470,1,FALSE),""))</f>
        <v>LVBB2010</v>
      </c>
      <c r="BL93" s="304" t="str">
        <f>IF($BK93="","",IFERROR(VLOOKUP($BK93,'[1]CDS-VM-delta'!$L$1:$M$470,2,FALSE),""))</f>
        <v>%1 Waarde van derde string %2 binnen %3 is niet gelijk aan een waarde binnen %4</v>
      </c>
      <c r="BM93" s="83"/>
      <c r="BN93" s="210" t="str">
        <f t="shared" si="25"/>
        <v/>
      </c>
      <c r="BO93" s="141" t="s">
        <v>457</v>
      </c>
      <c r="BP93" s="142"/>
      <c r="BQ93" s="142"/>
      <c r="BR93" s="142"/>
      <c r="BS93" s="83">
        <v>61</v>
      </c>
      <c r="BT93" s="115"/>
      <c r="CL93" s="109"/>
      <c r="CM93" s="101"/>
      <c r="CN93" s="101"/>
      <c r="CO93" s="101"/>
    </row>
    <row r="94" spans="1:93" ht="80" x14ac:dyDescent="0.2">
      <c r="A94" s="159" t="s">
        <v>347</v>
      </c>
      <c r="B94" s="166">
        <v>3</v>
      </c>
      <c r="C94" s="142" t="s">
        <v>459</v>
      </c>
      <c r="D94" s="142" t="s">
        <v>460</v>
      </c>
      <c r="E94" s="142" t="s">
        <v>6</v>
      </c>
      <c r="F94" s="142" t="str">
        <f t="shared" si="21"/>
        <v>LVBB 1.0.4</v>
      </c>
      <c r="G94" s="142" t="s">
        <v>20</v>
      </c>
      <c r="H94" s="142" t="s">
        <v>4</v>
      </c>
      <c r="I94" s="142" t="s">
        <v>8</v>
      </c>
      <c r="J94" s="142" t="s">
        <v>22</v>
      </c>
      <c r="K94" s="142" t="s">
        <v>127</v>
      </c>
      <c r="L94" s="142" t="str">
        <f>IFERROR(VLOOKUP($C94,'[2]1.3.7 validaties'!$AL$3:$AY$999,14,FALSE),"")</f>
        <v>2. ja, voor technici</v>
      </c>
      <c r="M94" s="142" t="str">
        <f>IFERROR(VLOOKUP($C94,'[2]1.3.7 validaties'!$AL$3:$AY$999,13,FALSE),"")</f>
        <v>niet nodig</v>
      </c>
      <c r="N94" s="142" t="s">
        <v>13</v>
      </c>
      <c r="O94" s="142" t="s">
        <v>13</v>
      </c>
      <c r="P94" s="142" t="s">
        <v>13</v>
      </c>
      <c r="Q94" s="142" t="s">
        <v>13</v>
      </c>
      <c r="R94" s="142" t="s">
        <v>13</v>
      </c>
      <c r="S94" s="142" t="s">
        <v>13</v>
      </c>
      <c r="T94" s="142" t="s">
        <v>13</v>
      </c>
      <c r="U94" s="142" t="s">
        <v>13</v>
      </c>
      <c r="V94" s="142" t="s">
        <v>13</v>
      </c>
      <c r="W94" s="142" t="s">
        <v>13</v>
      </c>
      <c r="X94" s="142" t="s">
        <v>13</v>
      </c>
      <c r="Y94" s="142" t="s">
        <v>13</v>
      </c>
      <c r="Z94" s="142" t="s">
        <v>13</v>
      </c>
      <c r="AA94" s="142" t="s">
        <v>13</v>
      </c>
      <c r="AB94" s="142" t="s">
        <v>13</v>
      </c>
      <c r="AC94" s="142" t="s">
        <v>13</v>
      </c>
      <c r="AD94" s="161" t="s">
        <v>253</v>
      </c>
      <c r="AE94" s="83" t="s">
        <v>254</v>
      </c>
      <c r="AF94" s="162" t="s">
        <v>255</v>
      </c>
      <c r="AG94" s="141" t="s">
        <v>453</v>
      </c>
      <c r="AH94" s="163" t="s">
        <v>253</v>
      </c>
      <c r="AI94" s="142"/>
      <c r="AJ94" s="142" t="str">
        <f t="shared" si="22"/>
        <v>Ja</v>
      </c>
      <c r="AK94" s="61" t="s">
        <v>13</v>
      </c>
      <c r="AL94" s="165" t="s">
        <v>45</v>
      </c>
      <c r="AM94" s="141" t="s">
        <v>459</v>
      </c>
      <c r="AN94" s="98" t="s">
        <v>1765</v>
      </c>
      <c r="AO94" s="142" t="s">
        <v>1873</v>
      </c>
      <c r="AP94" s="142" t="s">
        <v>1866</v>
      </c>
      <c r="AQ94" s="142"/>
      <c r="AR94" s="142"/>
      <c r="AS94" s="142"/>
      <c r="AT94" s="164"/>
      <c r="AU94" s="253"/>
      <c r="AV94" s="275" t="s">
        <v>461</v>
      </c>
      <c r="AW94" s="84" t="s">
        <v>2009</v>
      </c>
      <c r="AX94" s="57"/>
      <c r="AY94" s="212" t="str">
        <f t="shared" si="19"/>
        <v/>
      </c>
      <c r="AZ94" s="97" t="str">
        <f t="shared" si="23"/>
        <v/>
      </c>
      <c r="BA94" s="97" t="str">
        <f t="shared" si="24"/>
        <v/>
      </c>
      <c r="BB94" s="97"/>
      <c r="BC94" s="213"/>
      <c r="BD94" s="138" t="str">
        <f t="shared" si="20"/>
        <v>ongewijzigd</v>
      </c>
      <c r="BE94" s="138" t="str">
        <f>IF(BF94="",IF(#REF!="","",IF(#REF!="ongebruikt","Ja","")),"")</f>
        <v/>
      </c>
      <c r="BF94" s="321" t="str">
        <f>IF($J94="LVBB-BHK",$C94,IFERROR(VLOOKUP($C94,'[1]CDS-VM-delta'!$A$2:$E$470,1,FALSE),""))</f>
        <v>LVBB2011</v>
      </c>
      <c r="BG94" s="318" t="str">
        <f>IF($J94="LVBB-BHK",$AN94,IF($BF94="","",IFERROR(VLOOKUP($BF94,'[1]CDS-VM-delta'!$A$2:$E$470,2,FALSE),"")))</f>
        <v>%1 Waarde van tweede string %2 binnen %3 is niet gelijk aan id</v>
      </c>
      <c r="BH94" s="148" t="str">
        <f>IF($BF94="","",IFERROR(VLOOKUP($C94,'[1]CDS-VM-delta'!$A$2:$E$470,3,FALSE),""))</f>
        <v>common.xsl</v>
      </c>
      <c r="BI94" s="303" t="str">
        <f>IF($BF94="","",IFERROR(VLOOKUP($C94,'[1]CDS-VM-delta'!$A$2:$E$470,4,FALSE),""))</f>
        <v>Algemene controles t.b.v akn en join</v>
      </c>
      <c r="BJ94" s="304" t="str">
        <f>IF($BF94="","",IFERROR(VLOOKUP($C94,'[1]CDS-VM-delta'!$A$2:$E$470,5,FALSE),""))</f>
        <v/>
      </c>
      <c r="BK94" s="304" t="str">
        <f>IF($C94="","",IFERROR(VLOOKUP($C94,'[1]CDS-VM-delta'!$L$1:$M$470,1,FALSE),""))</f>
        <v>LVBB2011</v>
      </c>
      <c r="BL94" s="304" t="str">
        <f>IF($BK94="","",IFERROR(VLOOKUP($BK94,'[1]CDS-VM-delta'!$L$1:$M$470,2,FALSE),""))</f>
        <v>%1 Waarde van tweede string %2 binnen %3 is niet gelijk aan id</v>
      </c>
      <c r="BM94" s="83"/>
      <c r="BN94" s="210" t="str">
        <f t="shared" si="25"/>
        <v/>
      </c>
      <c r="BO94" s="141" t="s">
        <v>459</v>
      </c>
      <c r="BP94" s="142"/>
      <c r="BQ94" s="142"/>
      <c r="BR94" s="142"/>
      <c r="BS94" s="83">
        <v>62</v>
      </c>
      <c r="BT94" s="115"/>
      <c r="CL94" s="109"/>
      <c r="CM94" s="101"/>
      <c r="CN94" s="101"/>
      <c r="CO94" s="101"/>
    </row>
    <row r="95" spans="1:93" ht="80" x14ac:dyDescent="0.2">
      <c r="A95" s="159" t="s">
        <v>347</v>
      </c>
      <c r="B95" s="166">
        <v>3</v>
      </c>
      <c r="C95" s="142" t="s">
        <v>462</v>
      </c>
      <c r="D95" s="142" t="s">
        <v>463</v>
      </c>
      <c r="E95" s="142" t="s">
        <v>6</v>
      </c>
      <c r="F95" s="142" t="str">
        <f t="shared" si="21"/>
        <v>LVBB 1.0.4</v>
      </c>
      <c r="G95" s="142" t="s">
        <v>20</v>
      </c>
      <c r="H95" s="142" t="s">
        <v>4</v>
      </c>
      <c r="I95" s="142" t="s">
        <v>8</v>
      </c>
      <c r="J95" s="142" t="s">
        <v>22</v>
      </c>
      <c r="K95" s="142" t="s">
        <v>127</v>
      </c>
      <c r="L95" s="142" t="str">
        <f>IFERROR(VLOOKUP($C95,'[2]1.3.7 validaties'!$AL$3:$AY$999,14,FALSE),"")</f>
        <v>2. ja, voor technici</v>
      </c>
      <c r="M95" s="142" t="str">
        <f>IFERROR(VLOOKUP($C95,'[2]1.3.7 validaties'!$AL$3:$AY$999,13,FALSE),"")</f>
        <v>niet nodig</v>
      </c>
      <c r="N95" s="142" t="s">
        <v>13</v>
      </c>
      <c r="O95" s="142" t="s">
        <v>13</v>
      </c>
      <c r="P95" s="142" t="s">
        <v>13</v>
      </c>
      <c r="Q95" s="142" t="s">
        <v>13</v>
      </c>
      <c r="R95" s="142" t="s">
        <v>13</v>
      </c>
      <c r="S95" s="142" t="s">
        <v>13</v>
      </c>
      <c r="T95" s="142" t="s">
        <v>13</v>
      </c>
      <c r="U95" s="142" t="s">
        <v>13</v>
      </c>
      <c r="V95" s="142" t="s">
        <v>13</v>
      </c>
      <c r="W95" s="142" t="s">
        <v>13</v>
      </c>
      <c r="X95" s="142" t="s">
        <v>13</v>
      </c>
      <c r="Y95" s="142" t="s">
        <v>13</v>
      </c>
      <c r="Z95" s="142" t="s">
        <v>13</v>
      </c>
      <c r="AA95" s="142" t="s">
        <v>13</v>
      </c>
      <c r="AB95" s="142" t="s">
        <v>13</v>
      </c>
      <c r="AC95" s="142" t="s">
        <v>13</v>
      </c>
      <c r="AD95" s="161" t="s">
        <v>253</v>
      </c>
      <c r="AE95" s="83" t="s">
        <v>254</v>
      </c>
      <c r="AF95" s="162" t="s">
        <v>255</v>
      </c>
      <c r="AG95" s="141" t="s">
        <v>453</v>
      </c>
      <c r="AH95" s="163" t="s">
        <v>253</v>
      </c>
      <c r="AI95" s="142"/>
      <c r="AJ95" s="142" t="str">
        <f t="shared" si="22"/>
        <v>Ja</v>
      </c>
      <c r="AK95" s="61" t="s">
        <v>361</v>
      </c>
      <c r="AL95" s="165" t="s">
        <v>45</v>
      </c>
      <c r="AM95" s="141" t="s">
        <v>462</v>
      </c>
      <c r="AN95" s="98" t="s">
        <v>1764</v>
      </c>
      <c r="AO95" s="142" t="s">
        <v>1874</v>
      </c>
      <c r="AP95" s="142" t="s">
        <v>1867</v>
      </c>
      <c r="AQ95" s="142"/>
      <c r="AR95" s="142"/>
      <c r="AS95" s="142"/>
      <c r="AT95" s="164"/>
      <c r="AU95" s="253"/>
      <c r="AV95" s="275" t="s">
        <v>461</v>
      </c>
      <c r="AW95" s="84" t="s">
        <v>2010</v>
      </c>
      <c r="AX95" s="57"/>
      <c r="AY95" s="212" t="str">
        <f t="shared" si="19"/>
        <v/>
      </c>
      <c r="AZ95" s="97" t="str">
        <f t="shared" si="23"/>
        <v/>
      </c>
      <c r="BA95" s="97" t="str">
        <f t="shared" si="24"/>
        <v/>
      </c>
      <c r="BB95" s="97"/>
      <c r="BC95" s="213"/>
      <c r="BD95" s="138" t="str">
        <f t="shared" si="20"/>
        <v>ongewijzigd</v>
      </c>
      <c r="BE95" s="138" t="str">
        <f>IF(BF95="",IF(#REF!="","",IF(#REF!="ongebruikt","Ja","")),"")</f>
        <v/>
      </c>
      <c r="BF95" s="321" t="str">
        <f>IF($J95="LVBB-BHK",$C95,IFERROR(VLOOKUP($C95,'[1]CDS-VM-delta'!$A$2:$E$470,1,FALSE),""))</f>
        <v>LVBB2012</v>
      </c>
      <c r="BG95" s="318" t="str">
        <f>IF($J95="LVBB-BHK",$AN95,IF($BF95="","",IFERROR(VLOOKUP($BF95,'[1]CDS-VM-delta'!$A$2:$E$470,2,FALSE),"")))</f>
        <v>%1 Waarde van derde string %2 binnen %3 is niet gelijk aan een waarde binnen %4</v>
      </c>
      <c r="BH95" s="148" t="str">
        <f>IF($BF95="","",IFERROR(VLOOKUP($C95,'[1]CDS-VM-delta'!$A$2:$E$470,3,FALSE),""))</f>
        <v>common.xsl</v>
      </c>
      <c r="BI95" s="303" t="str">
        <f>IF($BF95="","",IFERROR(VLOOKUP($C95,'[1]CDS-VM-delta'!$A$2:$E$470,4,FALSE),""))</f>
        <v>Algemene controles t.b.v akn en join</v>
      </c>
      <c r="BJ95" s="304" t="str">
        <f>IF($BF95="","",IFERROR(VLOOKUP($C95,'[1]CDS-VM-delta'!$A$2:$E$470,5,FALSE),""))</f>
        <v/>
      </c>
      <c r="BK95" s="304" t="str">
        <f>IF($C95="","",IFERROR(VLOOKUP($C95,'[1]CDS-VM-delta'!$L$1:$M$470,1,FALSE),""))</f>
        <v>LVBB2012</v>
      </c>
      <c r="BL95" s="304" t="str">
        <f>IF($BK95="","",IFERROR(VLOOKUP($BK95,'[1]CDS-VM-delta'!$L$1:$M$470,2,FALSE),""))</f>
        <v>%1 Waarde van derde string %2 binnen %3 is niet gelijk aan een waarde binnen %4</v>
      </c>
      <c r="BM95" s="83"/>
      <c r="BN95" s="210" t="str">
        <f t="shared" si="25"/>
        <v/>
      </c>
      <c r="BO95" s="141" t="s">
        <v>462</v>
      </c>
      <c r="BP95" s="142"/>
      <c r="BQ95" s="142"/>
      <c r="BR95" s="142"/>
      <c r="BS95" s="83">
        <v>63</v>
      </c>
      <c r="BT95" s="115"/>
      <c r="CL95" s="109"/>
      <c r="CM95" s="101"/>
      <c r="CN95" s="101"/>
      <c r="CO95" s="101"/>
    </row>
    <row r="96" spans="1:93" ht="112" x14ac:dyDescent="0.2">
      <c r="A96" s="159" t="s">
        <v>347</v>
      </c>
      <c r="B96" s="160" t="s">
        <v>305</v>
      </c>
      <c r="C96" s="142" t="s">
        <v>464</v>
      </c>
      <c r="D96" s="142" t="s">
        <v>465</v>
      </c>
      <c r="E96" s="142" t="s">
        <v>0</v>
      </c>
      <c r="F96" s="142" t="str">
        <f t="shared" si="21"/>
        <v>LVBB 1.0.4</v>
      </c>
      <c r="G96" s="142" t="s">
        <v>20</v>
      </c>
      <c r="H96" s="142" t="s">
        <v>4</v>
      </c>
      <c r="I96" s="142" t="s">
        <v>8</v>
      </c>
      <c r="J96" s="142" t="s">
        <v>22</v>
      </c>
      <c r="K96" s="142" t="s">
        <v>127</v>
      </c>
      <c r="L96" s="142" t="str">
        <f>IFERROR(VLOOKUP($C96,'[2]1.3.7 validaties'!$AL$3:$AY$999,14,FALSE),"")</f>
        <v>2. ja, voor technici</v>
      </c>
      <c r="M96" s="142" t="str">
        <f>IFERROR(VLOOKUP($C96,'[2]1.3.7 validaties'!$AL$3:$AY$999,13,FALSE),"")</f>
        <v>niet nodig</v>
      </c>
      <c r="N96" s="142" t="s">
        <v>13</v>
      </c>
      <c r="O96" s="142" t="s">
        <v>13</v>
      </c>
      <c r="P96" s="142" t="s">
        <v>13</v>
      </c>
      <c r="Q96" s="142" t="s">
        <v>13</v>
      </c>
      <c r="R96" s="142" t="s">
        <v>13</v>
      </c>
      <c r="S96" s="142" t="s">
        <v>13</v>
      </c>
      <c r="T96" s="142" t="s">
        <v>13</v>
      </c>
      <c r="U96" s="142" t="s">
        <v>13</v>
      </c>
      <c r="V96" s="142" t="s">
        <v>13</v>
      </c>
      <c r="W96" s="142" t="s">
        <v>13</v>
      </c>
      <c r="X96" s="142" t="s">
        <v>13</v>
      </c>
      <c r="Y96" s="142" t="s">
        <v>13</v>
      </c>
      <c r="Z96" s="142" t="s">
        <v>13</v>
      </c>
      <c r="AA96" s="142" t="s">
        <v>13</v>
      </c>
      <c r="AB96" s="142" t="s">
        <v>13</v>
      </c>
      <c r="AC96" s="142" t="s">
        <v>13</v>
      </c>
      <c r="AD96" s="161" t="s">
        <v>253</v>
      </c>
      <c r="AE96" s="83" t="s">
        <v>254</v>
      </c>
      <c r="AF96" s="162" t="s">
        <v>255</v>
      </c>
      <c r="AG96" s="141" t="s">
        <v>453</v>
      </c>
      <c r="AH96" s="163" t="s">
        <v>253</v>
      </c>
      <c r="AI96" s="142"/>
      <c r="AJ96" s="142" t="str">
        <f t="shared" si="22"/>
        <v>Ja</v>
      </c>
      <c r="AK96" s="61" t="s">
        <v>361</v>
      </c>
      <c r="AL96" s="165" t="s">
        <v>45</v>
      </c>
      <c r="AM96" s="141" t="s">
        <v>464</v>
      </c>
      <c r="AN96" s="98" t="s">
        <v>1766</v>
      </c>
      <c r="AO96" s="142" t="s">
        <v>1875</v>
      </c>
      <c r="AP96" s="142"/>
      <c r="AQ96" s="142"/>
      <c r="AR96" s="142"/>
      <c r="AS96" s="142"/>
      <c r="AT96" s="164"/>
      <c r="AU96" s="253"/>
      <c r="AV96" s="275" t="s">
        <v>454</v>
      </c>
      <c r="AW96" s="84" t="s">
        <v>2011</v>
      </c>
      <c r="AX96" s="57"/>
      <c r="AY96" s="212" t="str">
        <f t="shared" si="19"/>
        <v/>
      </c>
      <c r="AZ96" s="97" t="str">
        <f t="shared" si="23"/>
        <v/>
      </c>
      <c r="BA96" s="97" t="str">
        <f t="shared" si="24"/>
        <v/>
      </c>
      <c r="BB96" s="97"/>
      <c r="BC96" s="213"/>
      <c r="BD96" s="138" t="str">
        <f t="shared" si="20"/>
        <v>ongewijzigd</v>
      </c>
      <c r="BE96" s="138" t="str">
        <f>IF(BF96="",IF(#REF!="","",IF(#REF!="ongebruikt","Ja","")),"")</f>
        <v/>
      </c>
      <c r="BF96" s="321" t="str">
        <f>IF($J96="LVBB-BHK",$C96,IFERROR(VLOOKUP($C96,'[1]CDS-VM-delta'!$A$2:$E$470,1,FALSE),""))</f>
        <v>LVBB2013</v>
      </c>
      <c r="BG96" s="148" t="str">
        <f>IF($J96="LVBB-BHK",$AN96,IF($BF96="","",IFERROR(VLOOKUP($BF96,'[1]CDS-VM-delta'!$A$2:$E$470,2,FALSE),"")))</f>
        <v>%1 Waarde van %2-datum %3 binnen %4 heeft een lengte ongelijk aan 4 of 10
OF:
%1 Waarde van %2-datum %3 binnen %4 is geen juiste datum
OF:
%1 Waarde van %2-datum %3 binnen %4 is niet numeriek</v>
      </c>
      <c r="BH96" s="148" t="str">
        <f>IF($BF96="","",IFERROR(VLOOKUP($C96,'[1]CDS-VM-delta'!$A$2:$E$470,3,FALSE),""))</f>
        <v>common.xsl</v>
      </c>
      <c r="BI96" s="303" t="str">
        <f>IF($BF96="","",IFERROR(VLOOKUP($C96,'[1]CDS-VM-delta'!$A$2:$E$470,4,FALSE),""))</f>
        <v>Algemene controles t.b.v akn en join</v>
      </c>
      <c r="BJ96" s="304" t="str">
        <f>IF($BF96="","",IFERROR(VLOOKUP($C96,'[1]CDS-VM-delta'!$A$2:$E$470,5,FALSE),""))</f>
        <v/>
      </c>
      <c r="BK96" s="304" t="str">
        <f>IF($C96="","",IFERROR(VLOOKUP($C96,'[1]CDS-VM-delta'!$L$1:$M$470,1,FALSE),""))</f>
        <v>LVBB2013</v>
      </c>
      <c r="BL96" s="304" t="str">
        <f>IF($BK96="","",IFERROR(VLOOKUP($BK96,'[1]CDS-VM-delta'!$L$1:$M$470,2,FALSE),""))</f>
        <v>%1 Waarde van %2-datum %3 binnen %4 heeft een lengte ongelijk aan 4 of 10
OF:
%1 Waarde van %2-datum %3 binnen %4 is geen juiste datum
OF:
%1 Waarde van %2-datum %3 binnen %4 is niet numeriek</v>
      </c>
      <c r="BM96" s="83"/>
      <c r="BN96" s="210" t="str">
        <f t="shared" si="25"/>
        <v/>
      </c>
      <c r="BO96" s="141" t="s">
        <v>464</v>
      </c>
      <c r="BP96" s="142"/>
      <c r="BQ96" s="142"/>
      <c r="BR96" s="142"/>
      <c r="BS96" s="83">
        <v>64</v>
      </c>
      <c r="BT96" s="115"/>
      <c r="CL96" s="109"/>
      <c r="CM96" s="101"/>
      <c r="CN96" s="101"/>
      <c r="CO96" s="101"/>
    </row>
    <row r="97" spans="1:93" ht="64" x14ac:dyDescent="0.2">
      <c r="A97" s="159" t="s">
        <v>347</v>
      </c>
      <c r="B97" s="160" t="s">
        <v>957</v>
      </c>
      <c r="C97" s="142" t="s">
        <v>466</v>
      </c>
      <c r="D97" s="142" t="s">
        <v>467</v>
      </c>
      <c r="E97" s="142" t="s">
        <v>6</v>
      </c>
      <c r="F97" s="142" t="str">
        <f t="shared" si="21"/>
        <v>LVBB 1.0.4</v>
      </c>
      <c r="G97" s="142" t="s">
        <v>20</v>
      </c>
      <c r="H97" s="142" t="s">
        <v>4</v>
      </c>
      <c r="I97" s="142" t="s">
        <v>8</v>
      </c>
      <c r="J97" s="142" t="s">
        <v>22</v>
      </c>
      <c r="K97" s="142" t="s">
        <v>127</v>
      </c>
      <c r="L97" s="142" t="str">
        <f>IFERROR(VLOOKUP($C97,'[2]1.3.7 validaties'!$AL$3:$AY$999,14,FALSE),"")</f>
        <v>2. ja, voor technici</v>
      </c>
      <c r="M97" s="142" t="str">
        <f>IFERROR(VLOOKUP($C97,'[2]1.3.7 validaties'!$AL$3:$AY$999,13,FALSE),"")</f>
        <v>niet nodig</v>
      </c>
      <c r="N97" s="142" t="s">
        <v>13</v>
      </c>
      <c r="O97" s="142" t="s">
        <v>13</v>
      </c>
      <c r="P97" s="142" t="s">
        <v>13</v>
      </c>
      <c r="Q97" s="142" t="s">
        <v>13</v>
      </c>
      <c r="R97" s="142" t="s">
        <v>13</v>
      </c>
      <c r="S97" s="142" t="s">
        <v>13</v>
      </c>
      <c r="T97" s="142" t="s">
        <v>13</v>
      </c>
      <c r="U97" s="142" t="s">
        <v>13</v>
      </c>
      <c r="V97" s="142" t="s">
        <v>13</v>
      </c>
      <c r="W97" s="142" t="s">
        <v>13</v>
      </c>
      <c r="X97" s="142" t="s">
        <v>13</v>
      </c>
      <c r="Y97" s="142" t="s">
        <v>13</v>
      </c>
      <c r="Z97" s="142" t="s">
        <v>13</v>
      </c>
      <c r="AA97" s="142" t="s">
        <v>13</v>
      </c>
      <c r="AB97" s="142" t="s">
        <v>13</v>
      </c>
      <c r="AC97" s="142" t="s">
        <v>13</v>
      </c>
      <c r="AD97" s="161" t="s">
        <v>253</v>
      </c>
      <c r="AE97" s="83" t="s">
        <v>254</v>
      </c>
      <c r="AF97" s="162" t="s">
        <v>255</v>
      </c>
      <c r="AG97" s="141" t="s">
        <v>453</v>
      </c>
      <c r="AH97" s="163" t="s">
        <v>253</v>
      </c>
      <c r="AI97" s="142"/>
      <c r="AJ97" s="142" t="str">
        <f t="shared" si="22"/>
        <v>Ja</v>
      </c>
      <c r="AK97" s="61" t="s">
        <v>361</v>
      </c>
      <c r="AL97" s="165" t="s">
        <v>45</v>
      </c>
      <c r="AM97" s="141" t="s">
        <v>466</v>
      </c>
      <c r="AN97" s="98" t="s">
        <v>1767</v>
      </c>
      <c r="AO97" s="142" t="s">
        <v>1876</v>
      </c>
      <c r="AP97" s="142" t="s">
        <v>1881</v>
      </c>
      <c r="AQ97" s="142"/>
      <c r="AR97" s="142" t="s">
        <v>1882</v>
      </c>
      <c r="AS97" s="142"/>
      <c r="AT97" s="164"/>
      <c r="AU97" s="253"/>
      <c r="AV97" s="275" t="s">
        <v>461</v>
      </c>
      <c r="AW97" s="84" t="s">
        <v>2012</v>
      </c>
      <c r="AX97" s="57"/>
      <c r="AY97" s="212" t="str">
        <f t="shared" si="19"/>
        <v/>
      </c>
      <c r="AZ97" s="97" t="str">
        <f t="shared" si="23"/>
        <v/>
      </c>
      <c r="BA97" s="97" t="str">
        <f t="shared" si="24"/>
        <v/>
      </c>
      <c r="BB97" s="97"/>
      <c r="BC97" s="213"/>
      <c r="BD97" s="138" t="str">
        <f t="shared" si="20"/>
        <v>ongewijzigd</v>
      </c>
      <c r="BE97" s="138" t="str">
        <f>IF(BF97="",IF(#REF!="","",IF(#REF!="ongebruikt","Ja","")),"")</f>
        <v/>
      </c>
      <c r="BF97" s="321" t="str">
        <f>IF($J97="LVBB-BHK",$C97,IFERROR(VLOOKUP($C97,'[1]CDS-VM-delta'!$A$2:$E$470,1,FALSE),""))</f>
        <v>LVBB2015</v>
      </c>
      <c r="BG97" s="318" t="str">
        <f>IF($J97="LVBB-BHK",$AN97,IF($BF97="","",IFERROR(VLOOKUP($BF97,'[1]CDS-VM-delta'!$A$2:$E$470,2,FALSE),"")))</f>
        <v>%1 Waarde van expressie-datum %2 binnen %3 moet hetzelfde zijn of later als datum werk %4</v>
      </c>
      <c r="BH97" s="148" t="str">
        <f>IF($BF97="","",IFERROR(VLOOKUP($C97,'[1]CDS-VM-delta'!$A$2:$E$470,3,FALSE),""))</f>
        <v>common.xsl</v>
      </c>
      <c r="BI97" s="303" t="str">
        <f>IF($BF97="","",IFERROR(VLOOKUP($C97,'[1]CDS-VM-delta'!$A$2:$E$470,4,FALSE),""))</f>
        <v>Algemene controles t.b.v akn en join</v>
      </c>
      <c r="BJ97" s="304" t="str">
        <f>IF($BF97="","",IFERROR(VLOOKUP($C97,'[1]CDS-VM-delta'!$A$2:$E$470,5,FALSE),""))</f>
        <v/>
      </c>
      <c r="BK97" s="304" t="str">
        <f>IF($C97="","",IFERROR(VLOOKUP($C97,'[1]CDS-VM-delta'!$L$1:$M$470,1,FALSE),""))</f>
        <v>LVBB2015</v>
      </c>
      <c r="BL97" s="304" t="str">
        <f>IF($BK97="","",IFERROR(VLOOKUP($BK97,'[1]CDS-VM-delta'!$L$1:$M$470,2,FALSE),""))</f>
        <v>%1 Waarde van expressie-datum %2 binnen %3 moet hetzelfde zijn of later als datum werk %4</v>
      </c>
      <c r="BM97" s="83"/>
      <c r="BN97" s="210" t="str">
        <f t="shared" si="25"/>
        <v/>
      </c>
      <c r="BO97" s="141" t="s">
        <v>466</v>
      </c>
      <c r="BP97" s="142"/>
      <c r="BQ97" s="142"/>
      <c r="BR97" s="142"/>
      <c r="BS97" s="83">
        <v>65</v>
      </c>
      <c r="BT97" s="115"/>
      <c r="CL97" s="109"/>
      <c r="CM97" s="101"/>
      <c r="CN97" s="101"/>
      <c r="CO97" s="101"/>
    </row>
    <row r="98" spans="1:93" ht="64" x14ac:dyDescent="0.2">
      <c r="A98" s="159" t="s">
        <v>347</v>
      </c>
      <c r="B98" s="160" t="s">
        <v>305</v>
      </c>
      <c r="C98" s="142" t="s">
        <v>468</v>
      </c>
      <c r="D98" s="142" t="s">
        <v>469</v>
      </c>
      <c r="E98" s="142" t="s">
        <v>6</v>
      </c>
      <c r="F98" s="142" t="str">
        <f t="shared" si="21"/>
        <v>LVBB 1.0.4</v>
      </c>
      <c r="G98" s="142" t="s">
        <v>20</v>
      </c>
      <c r="H98" s="142" t="s">
        <v>4</v>
      </c>
      <c r="I98" s="142" t="s">
        <v>8</v>
      </c>
      <c r="J98" s="142" t="s">
        <v>22</v>
      </c>
      <c r="K98" s="142" t="s">
        <v>127</v>
      </c>
      <c r="L98" s="142" t="str">
        <f>IFERROR(VLOOKUP($C98,'[2]1.3.7 validaties'!$AL$3:$AY$999,14,FALSE),"")</f>
        <v>2. ja, voor technici</v>
      </c>
      <c r="M98" s="142" t="str">
        <f>IFERROR(VLOOKUP($C98,'[2]1.3.7 validaties'!$AL$3:$AY$999,13,FALSE),"")</f>
        <v>niet nodig</v>
      </c>
      <c r="N98" s="142" t="s">
        <v>13</v>
      </c>
      <c r="O98" s="142" t="s">
        <v>13</v>
      </c>
      <c r="P98" s="142" t="s">
        <v>13</v>
      </c>
      <c r="Q98" s="142" t="s">
        <v>13</v>
      </c>
      <c r="R98" s="142" t="s">
        <v>13</v>
      </c>
      <c r="S98" s="142" t="s">
        <v>13</v>
      </c>
      <c r="T98" s="142" t="s">
        <v>13</v>
      </c>
      <c r="U98" s="142" t="s">
        <v>13</v>
      </c>
      <c r="V98" s="142" t="s">
        <v>13</v>
      </c>
      <c r="W98" s="142" t="s">
        <v>13</v>
      </c>
      <c r="X98" s="142" t="s">
        <v>13</v>
      </c>
      <c r="Y98" s="142" t="s">
        <v>13</v>
      </c>
      <c r="Z98" s="142" t="s">
        <v>13</v>
      </c>
      <c r="AA98" s="142" t="s">
        <v>13</v>
      </c>
      <c r="AB98" s="142" t="s">
        <v>13</v>
      </c>
      <c r="AC98" s="142" t="s">
        <v>13</v>
      </c>
      <c r="AD98" s="161" t="s">
        <v>253</v>
      </c>
      <c r="AE98" s="83" t="s">
        <v>254</v>
      </c>
      <c r="AF98" s="162" t="s">
        <v>255</v>
      </c>
      <c r="AG98" s="141" t="s">
        <v>453</v>
      </c>
      <c r="AH98" s="163" t="s">
        <v>253</v>
      </c>
      <c r="AI98" s="142"/>
      <c r="AJ98" s="142" t="str">
        <f t="shared" si="22"/>
        <v>Ja</v>
      </c>
      <c r="AK98" s="61" t="s">
        <v>361</v>
      </c>
      <c r="AL98" s="165" t="s">
        <v>45</v>
      </c>
      <c r="AM98" s="141" t="s">
        <v>468</v>
      </c>
      <c r="AN98" s="98" t="s">
        <v>1768</v>
      </c>
      <c r="AO98" s="142" t="s">
        <v>1877</v>
      </c>
      <c r="AP98" s="142" t="s">
        <v>1880</v>
      </c>
      <c r="AQ98" s="142"/>
      <c r="AR98" s="142"/>
      <c r="AS98" s="142"/>
      <c r="AT98" s="164"/>
      <c r="AU98" s="253"/>
      <c r="AV98" s="275" t="s">
        <v>454</v>
      </c>
      <c r="AW98" s="84" t="s">
        <v>2013</v>
      </c>
      <c r="AX98" s="57"/>
      <c r="AY98" s="212" t="str">
        <f t="shared" si="19"/>
        <v/>
      </c>
      <c r="AZ98" s="97" t="str">
        <f t="shared" si="23"/>
        <v/>
      </c>
      <c r="BA98" s="97" t="str">
        <f t="shared" si="24"/>
        <v/>
      </c>
      <c r="BB98" s="97"/>
      <c r="BC98" s="213"/>
      <c r="BD98" s="138" t="str">
        <f t="shared" si="20"/>
        <v>ongewijzigd</v>
      </c>
      <c r="BE98" s="138" t="str">
        <f>IF(BF98="",IF(#REF!="","",IF(#REF!="ongebruikt","Ja","")),"")</f>
        <v/>
      </c>
      <c r="BF98" s="321" t="str">
        <f>IF($J98="LVBB-BHK",$C98,IFERROR(VLOOKUP($C98,'[1]CDS-VM-delta'!$A$2:$E$470,1,FALSE),""))</f>
        <v>LVBB2016</v>
      </c>
      <c r="BG98" s="318" t="str">
        <f>IF($J98="LVBB-BHK",$AN98,IF($BF98="","",IFERROR(VLOOKUP($BF98,'[1]CDS-VM-delta'!$A$2:$E$470,2,FALSE),"")))</f>
        <v>%1 Waarde van taal %2 binnen van %3 is niet gelijk aan een waarde binnen %4</v>
      </c>
      <c r="BH98" s="148" t="str">
        <f>IF($BF98="","",IFERROR(VLOOKUP($C98,'[1]CDS-VM-delta'!$A$2:$E$470,3,FALSE),""))</f>
        <v>common.xsl</v>
      </c>
      <c r="BI98" s="303" t="str">
        <f>IF($BF98="","",IFERROR(VLOOKUP($C98,'[1]CDS-VM-delta'!$A$2:$E$470,4,FALSE),""))</f>
        <v>Algemene controles t.b.v akn en join</v>
      </c>
      <c r="BJ98" s="304" t="str">
        <f>IF($BF98="","",IFERROR(VLOOKUP($C98,'[1]CDS-VM-delta'!$A$2:$E$470,5,FALSE),""))</f>
        <v/>
      </c>
      <c r="BK98" s="304" t="str">
        <f>IF($C98="","",IFERROR(VLOOKUP($C98,'[1]CDS-VM-delta'!$L$1:$M$470,1,FALSE),""))</f>
        <v>LVBB2016</v>
      </c>
      <c r="BL98" s="304" t="str">
        <f>IF($BK98="","",IFERROR(VLOOKUP($BK98,'[1]CDS-VM-delta'!$L$1:$M$470,2,FALSE),""))</f>
        <v>%1 Waarde van taal %2 binnen van %3 is niet gelijk aan een waarde binnen %4</v>
      </c>
      <c r="BM98" s="83"/>
      <c r="BN98" s="210" t="str">
        <f t="shared" si="25"/>
        <v/>
      </c>
      <c r="BO98" s="141" t="s">
        <v>468</v>
      </c>
      <c r="BP98" s="142"/>
      <c r="BQ98" s="142"/>
      <c r="BR98" s="142"/>
      <c r="BS98" s="83">
        <v>66</v>
      </c>
      <c r="BT98" s="115"/>
      <c r="CL98" s="109"/>
      <c r="CM98" s="101"/>
      <c r="CN98" s="101"/>
      <c r="CO98" s="101"/>
    </row>
    <row r="99" spans="1:93" ht="64" x14ac:dyDescent="0.2">
      <c r="A99" s="159" t="s">
        <v>347</v>
      </c>
      <c r="B99" s="160" t="s">
        <v>305</v>
      </c>
      <c r="C99" s="142" t="s">
        <v>470</v>
      </c>
      <c r="D99" s="142" t="s">
        <v>471</v>
      </c>
      <c r="E99" s="142" t="s">
        <v>0</v>
      </c>
      <c r="F99" s="142" t="str">
        <f t="shared" si="21"/>
        <v>LVBB 1.0.4</v>
      </c>
      <c r="G99" s="142" t="s">
        <v>20</v>
      </c>
      <c r="H99" s="142" t="s">
        <v>4</v>
      </c>
      <c r="I99" s="142" t="s">
        <v>8</v>
      </c>
      <c r="J99" s="142" t="s">
        <v>22</v>
      </c>
      <c r="K99" s="142" t="s">
        <v>127</v>
      </c>
      <c r="L99" s="142" t="str">
        <f>IFERROR(VLOOKUP($C99,'[2]1.3.7 validaties'!$AL$3:$AY$999,14,FALSE),"")</f>
        <v>2. ja, voor technici</v>
      </c>
      <c r="M99" s="142" t="str">
        <f>IFERROR(VLOOKUP($C99,'[2]1.3.7 validaties'!$AL$3:$AY$999,13,FALSE),"")</f>
        <v>niet nodig</v>
      </c>
      <c r="N99" s="142" t="s">
        <v>13</v>
      </c>
      <c r="O99" s="142" t="s">
        <v>13</v>
      </c>
      <c r="P99" s="142" t="s">
        <v>13</v>
      </c>
      <c r="Q99" s="142" t="s">
        <v>13</v>
      </c>
      <c r="R99" s="142" t="s">
        <v>13</v>
      </c>
      <c r="S99" s="142" t="s">
        <v>13</v>
      </c>
      <c r="T99" s="142" t="s">
        <v>13</v>
      </c>
      <c r="U99" s="142" t="s">
        <v>13</v>
      </c>
      <c r="V99" s="142" t="s">
        <v>13</v>
      </c>
      <c r="W99" s="142" t="s">
        <v>13</v>
      </c>
      <c r="X99" s="142" t="s">
        <v>13</v>
      </c>
      <c r="Y99" s="142" t="s">
        <v>13</v>
      </c>
      <c r="Z99" s="142" t="s">
        <v>13</v>
      </c>
      <c r="AA99" s="142" t="s">
        <v>13</v>
      </c>
      <c r="AB99" s="142" t="s">
        <v>13</v>
      </c>
      <c r="AC99" s="142" t="s">
        <v>13</v>
      </c>
      <c r="AD99" s="161" t="s">
        <v>253</v>
      </c>
      <c r="AE99" s="83" t="s">
        <v>254</v>
      </c>
      <c r="AF99" s="162" t="s">
        <v>255</v>
      </c>
      <c r="AG99" s="141" t="s">
        <v>453</v>
      </c>
      <c r="AH99" s="163" t="s">
        <v>253</v>
      </c>
      <c r="AI99" s="142"/>
      <c r="AJ99" s="142" t="str">
        <f t="shared" si="22"/>
        <v>Ja</v>
      </c>
      <c r="AK99" s="61" t="s">
        <v>361</v>
      </c>
      <c r="AL99" s="165" t="s">
        <v>45</v>
      </c>
      <c r="AM99" s="141" t="s">
        <v>470</v>
      </c>
      <c r="AN99" s="98" t="s">
        <v>2292</v>
      </c>
      <c r="AO99" s="142" t="s">
        <v>1878</v>
      </c>
      <c r="AP99" s="142" t="s">
        <v>1879</v>
      </c>
      <c r="AQ99" s="142"/>
      <c r="AR99" s="142"/>
      <c r="AS99" s="142"/>
      <c r="AT99" s="164"/>
      <c r="AU99" s="253"/>
      <c r="AV99" s="275" t="s">
        <v>454</v>
      </c>
      <c r="AW99" s="84" t="s">
        <v>2014</v>
      </c>
      <c r="AX99" s="57"/>
      <c r="AY99" s="212" t="str">
        <f t="shared" si="19"/>
        <v/>
      </c>
      <c r="AZ99" s="97" t="str">
        <f t="shared" si="23"/>
        <v/>
      </c>
      <c r="BA99" s="97" t="str">
        <f t="shared" si="24"/>
        <v/>
      </c>
      <c r="BB99" s="97"/>
      <c r="BC99" s="213" t="s">
        <v>2260</v>
      </c>
      <c r="BD99" s="138" t="str">
        <f t="shared" si="20"/>
        <v>ongewijzigd</v>
      </c>
      <c r="BE99" s="138" t="str">
        <f>IF(BF99="",IF(#REF!="","",IF(#REF!="ongebruikt","Ja","")),"")</f>
        <v/>
      </c>
      <c r="BF99" s="321" t="str">
        <f>IF($J99="LVBB-BHK",$C99,IFERROR(VLOOKUP($C99,'[1]CDS-VM-delta'!$A$2:$E$470,1,FALSE),""))</f>
        <v>LVBB2017</v>
      </c>
      <c r="BG99" s="148" t="str">
        <f>IF($J99="LVBB-BHK",$AN99,IF($BF99="","",IFERROR(VLOOKUP($BF99,'[1]CDS-VM-delta'!$A$2:$E$470,2,FALSE),"")))</f>
        <v>%1 Waarde %2 mag geen punt bevatten'))</v>
      </c>
      <c r="BH99" s="148" t="str">
        <f>IF($BF99="","",IFERROR(VLOOKUP($C99,'[1]CDS-VM-delta'!$A$2:$E$470,3,FALSE),""))</f>
        <v>common.xsl</v>
      </c>
      <c r="BI99" s="303" t="str">
        <f>IF($BF99="","",IFERROR(VLOOKUP($C99,'[1]CDS-VM-delta'!$A$2:$E$470,4,FALSE),""))</f>
        <v>Algemene controles t.b.v akn en join</v>
      </c>
      <c r="BJ99" s="304" t="str">
        <f>IF($BF99="","",IFERROR(VLOOKUP($C99,'[1]CDS-VM-delta'!$A$2:$E$470,5,FALSE),""))</f>
        <v/>
      </c>
      <c r="BK99" s="304" t="str">
        <f>IF($C99="","",IFERROR(VLOOKUP($C99,'[1]CDS-VM-delta'!$L$1:$M$470,1,FALSE),""))</f>
        <v>LVBB2017</v>
      </c>
      <c r="BL99" s="304" t="str">
        <f>IF($BK99="","",IFERROR(VLOOKUP($BK99,'[1]CDS-VM-delta'!$L$1:$M$470,2,FALSE),""))</f>
        <v>%1 Waarde %2 mag geen punt bevatten'))</v>
      </c>
      <c r="BM99" s="83"/>
      <c r="BN99" s="210" t="str">
        <f t="shared" si="25"/>
        <v/>
      </c>
      <c r="BO99" s="141" t="s">
        <v>470</v>
      </c>
      <c r="BP99" s="142"/>
      <c r="BQ99" s="142"/>
      <c r="BR99" s="142"/>
      <c r="BS99" s="83">
        <v>67</v>
      </c>
      <c r="BT99" s="115"/>
      <c r="CL99" s="109"/>
      <c r="CM99" s="101"/>
      <c r="CN99" s="101"/>
      <c r="CO99" s="101"/>
    </row>
    <row r="100" spans="1:93" ht="32" x14ac:dyDescent="0.2">
      <c r="A100" s="159" t="s">
        <v>440</v>
      </c>
      <c r="B100" s="160" t="s">
        <v>305</v>
      </c>
      <c r="C100" s="142" t="s">
        <v>472</v>
      </c>
      <c r="D100" s="142" t="s">
        <v>473</v>
      </c>
      <c r="E100" s="142" t="s">
        <v>0</v>
      </c>
      <c r="F100" s="142" t="str">
        <f>F$21</f>
        <v>LVBB 1.0.4</v>
      </c>
      <c r="G100" s="142" t="s">
        <v>20</v>
      </c>
      <c r="H100" s="142" t="s">
        <v>4</v>
      </c>
      <c r="I100" s="142" t="s">
        <v>8</v>
      </c>
      <c r="J100" s="142" t="s">
        <v>22</v>
      </c>
      <c r="K100" s="142" t="s">
        <v>127</v>
      </c>
      <c r="L100" s="142" t="str">
        <f>IFERROR(VLOOKUP($C100,'[2]1.3.7 validaties'!$AL$3:$AY$999,14,FALSE),"")</f>
        <v>2. ja, voor technici</v>
      </c>
      <c r="M100" s="142" t="str">
        <f>IFERROR(VLOOKUP($C100,'[2]1.3.7 validaties'!$AL$3:$AY$999,13,FALSE),"")</f>
        <v>niet nodig</v>
      </c>
      <c r="N100" s="142" t="s">
        <v>13</v>
      </c>
      <c r="O100" s="142" t="s">
        <v>13</v>
      </c>
      <c r="P100" s="142" t="s">
        <v>13</v>
      </c>
      <c r="Q100" s="142" t="s">
        <v>13</v>
      </c>
      <c r="R100" s="142" t="s">
        <v>13</v>
      </c>
      <c r="S100" s="142" t="s">
        <v>13</v>
      </c>
      <c r="T100" s="142" t="s">
        <v>13</v>
      </c>
      <c r="U100" s="142" t="s">
        <v>13</v>
      </c>
      <c r="V100" s="142" t="s">
        <v>13</v>
      </c>
      <c r="W100" s="142" t="s">
        <v>13</v>
      </c>
      <c r="X100" s="142" t="s">
        <v>13</v>
      </c>
      <c r="Y100" s="142" t="s">
        <v>13</v>
      </c>
      <c r="Z100" s="142" t="s">
        <v>13</v>
      </c>
      <c r="AA100" s="142" t="s">
        <v>13</v>
      </c>
      <c r="AB100" s="142" t="s">
        <v>13</v>
      </c>
      <c r="AC100" s="142" t="s">
        <v>13</v>
      </c>
      <c r="AD100" s="161" t="s">
        <v>253</v>
      </c>
      <c r="AE100" s="83"/>
      <c r="AF100" s="162" t="s">
        <v>253</v>
      </c>
      <c r="AG100" s="161" t="s">
        <v>254</v>
      </c>
      <c r="AH100" s="163" t="s">
        <v>255</v>
      </c>
      <c r="AI100" s="142"/>
      <c r="AJ100" s="142" t="str">
        <f t="shared" si="22"/>
        <v>Ja</v>
      </c>
      <c r="AK100" s="61" t="s">
        <v>361</v>
      </c>
      <c r="AL100" s="165" t="s">
        <v>23</v>
      </c>
      <c r="AM100" s="141" t="s">
        <v>472</v>
      </c>
      <c r="AN100" s="142" t="s">
        <v>474</v>
      </c>
      <c r="AO100" s="142"/>
      <c r="AP100" s="142"/>
      <c r="AQ100" s="142"/>
      <c r="AR100" s="142"/>
      <c r="AS100" s="142"/>
      <c r="AT100" s="164"/>
      <c r="AU100" s="253"/>
      <c r="AV100" s="275" t="s">
        <v>454</v>
      </c>
      <c r="AW100" s="83" t="s">
        <v>475</v>
      </c>
      <c r="AX100" s="57"/>
      <c r="AY100" s="212" t="str">
        <f t="shared" si="19"/>
        <v/>
      </c>
      <c r="AZ100" s="97" t="str">
        <f t="shared" si="23"/>
        <v/>
      </c>
      <c r="BA100" s="97" t="str">
        <f t="shared" si="24"/>
        <v/>
      </c>
      <c r="BB100" s="97"/>
      <c r="BC100" s="213"/>
      <c r="BD100" s="138" t="str">
        <f t="shared" si="20"/>
        <v>ongewijzigd</v>
      </c>
      <c r="BE100" s="138" t="str">
        <f>IF(BF100="",IF(#REF!="","",IF(#REF!="ongebruikt","Ja","")),"")</f>
        <v/>
      </c>
      <c r="BF100" s="321" t="str">
        <f>IF($J100="LVBB-BHK",$C100,IFERROR(VLOOKUP($C100,'[1]CDS-VM-delta'!$A$2:$E$470,1,FALSE),""))</f>
        <v>LVBB2019</v>
      </c>
      <c r="BG100" s="318" t="str">
        <f>IF($J100="LVBB-BHK",$AN100,IF($BF100="","",IFERROR(VLOOKUP($BF100,'[1]CDS-VM-delta'!$A$2:$E$470,2,FALSE),"")))</f>
        <v>%1 Expressie %2 bevat geen 7 delen vooraf gegaan door een '/' gevolgd door een deel dat vooraf gaat met '@'</v>
      </c>
      <c r="BH100" s="148" t="str">
        <f>IF($BF100="","",IFERROR(VLOOKUP($C100,'[1]CDS-VM-delta'!$A$2:$E$470,3,FALSE),""))</f>
        <v>common.xsl</v>
      </c>
      <c r="BI100" s="303" t="str">
        <f>IF($BF100="","",IFERROR(VLOOKUP($C100,'[1]CDS-VM-delta'!$A$2:$E$470,4,FALSE),""))</f>
        <v>Algemene controles t.b.v akn en join</v>
      </c>
      <c r="BJ100" s="304" t="str">
        <f>IF($BF100="","",IFERROR(VLOOKUP($C100,'[1]CDS-VM-delta'!$A$2:$E$470,5,FALSE),""))</f>
        <v/>
      </c>
      <c r="BK100" s="304" t="str">
        <f>IF($C100="","",IFERROR(VLOOKUP($C100,'[1]CDS-VM-delta'!$L$1:$M$470,1,FALSE),""))</f>
        <v>LVBB2019</v>
      </c>
      <c r="BL100" s="304" t="str">
        <f>IF($BK100="","",IFERROR(VLOOKUP($BK100,'[1]CDS-VM-delta'!$L$1:$M$470,2,FALSE),""))</f>
        <v>%1 Expressie %2 bevat geen 7 delen vooraf gegaan door een '/' gevolgd door een deel dat vooraf gaat met '@'</v>
      </c>
      <c r="BM100" s="83"/>
      <c r="BN100" s="210" t="str">
        <f t="shared" si="25"/>
        <v/>
      </c>
      <c r="BO100" s="141" t="s">
        <v>472</v>
      </c>
      <c r="BP100" s="142"/>
      <c r="BQ100" s="142"/>
      <c r="BR100" s="142"/>
      <c r="BS100" s="83">
        <v>68</v>
      </c>
      <c r="BT100" s="108"/>
      <c r="BU100" s="5"/>
      <c r="BV100" s="5"/>
      <c r="BW100" s="5"/>
      <c r="BX100" s="5"/>
      <c r="BY100" s="5"/>
      <c r="BZ100" s="5"/>
      <c r="CA100" s="5"/>
      <c r="CB100" s="5"/>
      <c r="CC100" s="5"/>
      <c r="CD100" s="5"/>
      <c r="CE100" s="5"/>
      <c r="CF100" s="5"/>
      <c r="CG100" s="5"/>
      <c r="CH100" s="5"/>
      <c r="CI100" s="5"/>
      <c r="CJ100" s="5"/>
      <c r="CK100" s="5"/>
      <c r="CL100" s="110"/>
      <c r="CM100" s="105"/>
      <c r="CN100" s="105"/>
      <c r="CO100" s="105"/>
    </row>
    <row r="101" spans="1:93" ht="48" x14ac:dyDescent="0.2">
      <c r="A101" s="159" t="s">
        <v>440</v>
      </c>
      <c r="B101" s="160" t="s">
        <v>305</v>
      </c>
      <c r="C101" s="142" t="s">
        <v>476</v>
      </c>
      <c r="D101" s="142" t="s">
        <v>477</v>
      </c>
      <c r="E101" s="142" t="s">
        <v>0</v>
      </c>
      <c r="F101" s="142" t="str">
        <f>F$21</f>
        <v>LVBB 1.0.4</v>
      </c>
      <c r="G101" s="142" t="s">
        <v>20</v>
      </c>
      <c r="H101" s="142" t="s">
        <v>4</v>
      </c>
      <c r="I101" s="142" t="s">
        <v>8</v>
      </c>
      <c r="J101" s="142" t="s">
        <v>22</v>
      </c>
      <c r="K101" s="142" t="s">
        <v>127</v>
      </c>
      <c r="L101" s="142" t="str">
        <f>IFERROR(VLOOKUP($C101,'[2]1.3.7 validaties'!$AL$3:$AY$999,14,FALSE),"")</f>
        <v>2. ja, voor technici</v>
      </c>
      <c r="M101" s="142" t="str">
        <f>IFERROR(VLOOKUP($C101,'[2]1.3.7 validaties'!$AL$3:$AY$999,13,FALSE),"")</f>
        <v>niet nodig</v>
      </c>
      <c r="N101" s="142" t="s">
        <v>13</v>
      </c>
      <c r="O101" s="142" t="s">
        <v>13</v>
      </c>
      <c r="P101" s="142" t="s">
        <v>13</v>
      </c>
      <c r="Q101" s="142" t="s">
        <v>13</v>
      </c>
      <c r="R101" s="142" t="s">
        <v>13</v>
      </c>
      <c r="S101" s="142" t="s">
        <v>13</v>
      </c>
      <c r="T101" s="142" t="s">
        <v>13</v>
      </c>
      <c r="U101" s="142" t="s">
        <v>13</v>
      </c>
      <c r="V101" s="142" t="s">
        <v>13</v>
      </c>
      <c r="W101" s="142" t="s">
        <v>13</v>
      </c>
      <c r="X101" s="142" t="s">
        <v>13</v>
      </c>
      <c r="Y101" s="142" t="s">
        <v>13</v>
      </c>
      <c r="Z101" s="142" t="s">
        <v>13</v>
      </c>
      <c r="AA101" s="142" t="s">
        <v>13</v>
      </c>
      <c r="AB101" s="142" t="s">
        <v>13</v>
      </c>
      <c r="AC101" s="142" t="s">
        <v>13</v>
      </c>
      <c r="AD101" s="161" t="s">
        <v>253</v>
      </c>
      <c r="AE101" s="83"/>
      <c r="AF101" s="162" t="s">
        <v>253</v>
      </c>
      <c r="AG101" s="161" t="s">
        <v>254</v>
      </c>
      <c r="AH101" s="163" t="s">
        <v>255</v>
      </c>
      <c r="AI101" s="142"/>
      <c r="AJ101" s="142" t="str">
        <f t="shared" si="22"/>
        <v>Ja</v>
      </c>
      <c r="AK101" s="61" t="s">
        <v>361</v>
      </c>
      <c r="AL101" s="165" t="s">
        <v>23</v>
      </c>
      <c r="AM101" s="141" t="s">
        <v>476</v>
      </c>
      <c r="AN101" s="142" t="s">
        <v>478</v>
      </c>
      <c r="AO101" s="142"/>
      <c r="AP101" s="142"/>
      <c r="AQ101" s="142"/>
      <c r="AR101" s="142"/>
      <c r="AS101" s="142"/>
      <c r="AT101" s="164"/>
      <c r="AU101" s="253"/>
      <c r="AV101" s="275" t="s">
        <v>454</v>
      </c>
      <c r="AW101" s="83" t="s">
        <v>475</v>
      </c>
      <c r="AX101" s="57"/>
      <c r="AY101" s="212" t="str">
        <f t="shared" si="19"/>
        <v/>
      </c>
      <c r="AZ101" s="97" t="str">
        <f t="shared" si="23"/>
        <v/>
      </c>
      <c r="BA101" s="97" t="str">
        <f t="shared" si="24"/>
        <v/>
      </c>
      <c r="BB101" s="97"/>
      <c r="BC101" s="213"/>
      <c r="BD101" s="138" t="str">
        <f t="shared" si="20"/>
        <v>ongewijzigd</v>
      </c>
      <c r="BE101" s="138" t="str">
        <f>IF(BF101="",IF(#REF!="","",IF(#REF!="ongebruikt","Ja","")),"")</f>
        <v/>
      </c>
      <c r="BF101" s="321" t="str">
        <f>IF($J101="LVBB-BHK",$C101,IFERROR(VLOOKUP($C101,'[1]CDS-VM-delta'!$A$2:$E$470,1,FALSE),""))</f>
        <v>LVBB2020</v>
      </c>
      <c r="BG101" s="318" t="str">
        <f>IF($J101="LVBB-BHK",$AN101,IF($BF101="","",IFERROR(VLOOKUP($BF101,'[1]CDS-VM-delta'!$A$2:$E$470,2,FALSE),"")))</f>
        <v>%1 Waarde van zevende string %2 binnen %3 voldoet niet aan de reguliere expressie '[a-zA-Z0-9][a-zA-Z0-9\_\-]*'</v>
      </c>
      <c r="BH101" s="148" t="str">
        <f>IF($BF101="","",IFERROR(VLOOKUP($C101,'[1]CDS-VM-delta'!$A$2:$E$470,3,FALSE),""))</f>
        <v>common.xsl</v>
      </c>
      <c r="BI101" s="303" t="str">
        <f>IF($BF101="","",IFERROR(VLOOKUP($C101,'[1]CDS-VM-delta'!$A$2:$E$470,4,FALSE),""))</f>
        <v>Algemene controles t.b.v akn en join</v>
      </c>
      <c r="BJ101" s="304" t="str">
        <f>IF($BF101="","",IFERROR(VLOOKUP($C101,'[1]CDS-VM-delta'!$A$2:$E$470,5,FALSE),""))</f>
        <v/>
      </c>
      <c r="BK101" s="304" t="str">
        <f>IF($C101="","",IFERROR(VLOOKUP($C101,'[1]CDS-VM-delta'!$L$1:$M$470,1,FALSE),""))</f>
        <v>LVBB2020</v>
      </c>
      <c r="BL101" s="304" t="str">
        <f>IF($BK101="","",IFERROR(VLOOKUP($BK101,'[1]CDS-VM-delta'!$L$1:$M$470,2,FALSE),""))</f>
        <v>%1 Waarde van zevende string %2 binnen %3 voldoet niet aan de reguliere expressie '[a-zA-Z0-9][a-zA-Z0-9\_\-]*'</v>
      </c>
      <c r="BM101" s="83"/>
      <c r="BN101" s="210" t="str">
        <f t="shared" si="25"/>
        <v/>
      </c>
      <c r="BO101" s="141" t="s">
        <v>476</v>
      </c>
      <c r="BP101" s="142"/>
      <c r="BQ101" s="142"/>
      <c r="BR101" s="142"/>
      <c r="BS101" s="83">
        <v>69</v>
      </c>
      <c r="BT101" s="215"/>
      <c r="CL101" s="109"/>
      <c r="CM101" s="101"/>
      <c r="CN101" s="101"/>
      <c r="CO101" s="101"/>
    </row>
    <row r="102" spans="1:93" ht="32" x14ac:dyDescent="0.2">
      <c r="A102" s="159" t="s">
        <v>440</v>
      </c>
      <c r="B102" s="160" t="s">
        <v>305</v>
      </c>
      <c r="C102" s="142" t="s">
        <v>479</v>
      </c>
      <c r="D102" s="142" t="s">
        <v>480</v>
      </c>
      <c r="E102" s="142" t="s">
        <v>0</v>
      </c>
      <c r="F102" s="142" t="str">
        <f>F$21</f>
        <v>LVBB 1.0.4</v>
      </c>
      <c r="G102" s="142" t="s">
        <v>20</v>
      </c>
      <c r="H102" s="142" t="s">
        <v>4</v>
      </c>
      <c r="I102" s="142" t="s">
        <v>8</v>
      </c>
      <c r="J102" s="142" t="s">
        <v>22</v>
      </c>
      <c r="K102" s="142" t="s">
        <v>127</v>
      </c>
      <c r="L102" s="142" t="str">
        <f>IFERROR(VLOOKUP($C102,'[2]1.3.7 validaties'!$AL$3:$AY$999,14,FALSE),"")</f>
        <v>2. ja, voor technici</v>
      </c>
      <c r="M102" s="142" t="str">
        <f>IFERROR(VLOOKUP($C102,'[2]1.3.7 validaties'!$AL$3:$AY$999,13,FALSE),"")</f>
        <v>niet nodig</v>
      </c>
      <c r="N102" s="142" t="s">
        <v>13</v>
      </c>
      <c r="O102" s="142" t="s">
        <v>13</v>
      </c>
      <c r="P102" s="142" t="s">
        <v>13</v>
      </c>
      <c r="Q102" s="142" t="s">
        <v>13</v>
      </c>
      <c r="R102" s="142" t="s">
        <v>13</v>
      </c>
      <c r="S102" s="142" t="s">
        <v>13</v>
      </c>
      <c r="T102" s="142" t="s">
        <v>13</v>
      </c>
      <c r="U102" s="142" t="s">
        <v>13</v>
      </c>
      <c r="V102" s="142" t="s">
        <v>13</v>
      </c>
      <c r="W102" s="142" t="s">
        <v>13</v>
      </c>
      <c r="X102" s="142" t="s">
        <v>13</v>
      </c>
      <c r="Y102" s="142" t="s">
        <v>13</v>
      </c>
      <c r="Z102" s="142" t="s">
        <v>13</v>
      </c>
      <c r="AA102" s="142" t="s">
        <v>13</v>
      </c>
      <c r="AB102" s="142" t="s">
        <v>13</v>
      </c>
      <c r="AC102" s="142" t="s">
        <v>13</v>
      </c>
      <c r="AD102" s="161" t="s">
        <v>253</v>
      </c>
      <c r="AE102" s="83"/>
      <c r="AF102" s="162" t="s">
        <v>253</v>
      </c>
      <c r="AG102" s="161" t="s">
        <v>254</v>
      </c>
      <c r="AH102" s="163" t="s">
        <v>255</v>
      </c>
      <c r="AI102" s="142"/>
      <c r="AJ102" s="142" t="str">
        <f t="shared" si="22"/>
        <v>Ja</v>
      </c>
      <c r="AK102" s="61" t="s">
        <v>361</v>
      </c>
      <c r="AL102" s="165" t="s">
        <v>23</v>
      </c>
      <c r="AM102" s="141" t="s">
        <v>479</v>
      </c>
      <c r="AN102" s="142" t="s">
        <v>481</v>
      </c>
      <c r="AO102" s="142"/>
      <c r="AP102" s="142"/>
      <c r="AQ102" s="142"/>
      <c r="AR102" s="142"/>
      <c r="AS102" s="142"/>
      <c r="AT102" s="164"/>
      <c r="AU102" s="253"/>
      <c r="AV102" s="275" t="s">
        <v>454</v>
      </c>
      <c r="AW102" s="83" t="s">
        <v>475</v>
      </c>
      <c r="AX102" s="57"/>
      <c r="AY102" s="212" t="str">
        <f t="shared" si="19"/>
        <v/>
      </c>
      <c r="AZ102" s="97" t="str">
        <f t="shared" si="23"/>
        <v/>
      </c>
      <c r="BA102" s="97" t="str">
        <f t="shared" si="24"/>
        <v/>
      </c>
      <c r="BB102" s="97"/>
      <c r="BC102" s="213"/>
      <c r="BD102" s="138" t="str">
        <f t="shared" si="20"/>
        <v>ongewijzigd</v>
      </c>
      <c r="BE102" s="138" t="str">
        <f>IF(BF102="",IF(#REF!="","",IF(#REF!="ongebruikt","Ja","")),"")</f>
        <v/>
      </c>
      <c r="BF102" s="321" t="str">
        <f>IF($J102="LVBB-BHK",$C102,IFERROR(VLOOKUP($C102,'[1]CDS-VM-delta'!$A$2:$E$470,1,FALSE),""))</f>
        <v>LVBB2021</v>
      </c>
      <c r="BG102" s="318" t="str">
        <f>IF($J102="LVBB-BHK",$AN102,IF($BF102="","",IFERROR(VLOOKUP($BF102,'[1]CDS-VM-delta'!$A$2:$E$470,2,FALSE),"")))</f>
        <v>%1 Waarde van zevende string %2 binnen %3 is langer dan 128 tekens</v>
      </c>
      <c r="BH102" s="148" t="str">
        <f>IF($BF102="","",IFERROR(VLOOKUP($C102,'[1]CDS-VM-delta'!$A$2:$E$470,3,FALSE),""))</f>
        <v>common.xsl</v>
      </c>
      <c r="BI102" s="303" t="str">
        <f>IF($BF102="","",IFERROR(VLOOKUP($C102,'[1]CDS-VM-delta'!$A$2:$E$470,4,FALSE),""))</f>
        <v>Algemene controles t.b.v akn en join</v>
      </c>
      <c r="BJ102" s="304" t="str">
        <f>IF($BF102="","",IFERROR(VLOOKUP($C102,'[1]CDS-VM-delta'!$A$2:$E$470,5,FALSE),""))</f>
        <v/>
      </c>
      <c r="BK102" s="304" t="str">
        <f>IF($C102="","",IFERROR(VLOOKUP($C102,'[1]CDS-VM-delta'!$L$1:$M$470,1,FALSE),""))</f>
        <v>LVBB2021</v>
      </c>
      <c r="BL102" s="304" t="str">
        <f>IF($BK102="","",IFERROR(VLOOKUP($BK102,'[1]CDS-VM-delta'!$L$1:$M$470,2,FALSE),""))</f>
        <v>%1 Waarde van zevende string %2 binnen %3 is langer dan 128 tekens</v>
      </c>
      <c r="BM102" s="83"/>
      <c r="BN102" s="210" t="str">
        <f t="shared" si="25"/>
        <v/>
      </c>
      <c r="BO102" s="141" t="s">
        <v>479</v>
      </c>
      <c r="BP102" s="142"/>
      <c r="BQ102" s="142"/>
      <c r="BR102" s="142"/>
      <c r="BS102" s="83">
        <v>70</v>
      </c>
      <c r="BT102" s="215"/>
      <c r="CL102" s="109"/>
      <c r="CM102" s="101"/>
      <c r="CN102" s="101"/>
      <c r="CO102" s="101"/>
    </row>
    <row r="103" spans="1:93" ht="48" x14ac:dyDescent="0.2">
      <c r="A103" s="159" t="s">
        <v>381</v>
      </c>
      <c r="B103" s="160" t="s">
        <v>305</v>
      </c>
      <c r="C103" s="41" t="s">
        <v>482</v>
      </c>
      <c r="D103" s="142" t="s">
        <v>483</v>
      </c>
      <c r="E103" s="142" t="s">
        <v>0</v>
      </c>
      <c r="F103" s="142" t="s">
        <v>181</v>
      </c>
      <c r="G103" s="142" t="s">
        <v>20</v>
      </c>
      <c r="H103" s="142" t="s">
        <v>4</v>
      </c>
      <c r="I103" s="142" t="s">
        <v>8</v>
      </c>
      <c r="J103" s="142" t="s">
        <v>22</v>
      </c>
      <c r="K103" s="142" t="s">
        <v>127</v>
      </c>
      <c r="L103" s="142" t="str">
        <f>IFERROR(VLOOKUP($C103,'[2]1.3.7 validaties'!$AL$3:$AY$999,14,FALSE),"")</f>
        <v>2. ja, voor technici</v>
      </c>
      <c r="M103" s="142" t="str">
        <f>IFERROR(VLOOKUP($C103,'[2]1.3.7 validaties'!$AL$3:$AY$999,13,FALSE),"")</f>
        <v>niet nodig</v>
      </c>
      <c r="N103" s="142" t="s">
        <v>13</v>
      </c>
      <c r="O103" s="142" t="s">
        <v>13</v>
      </c>
      <c r="P103" s="142" t="s">
        <v>13</v>
      </c>
      <c r="Q103" s="142" t="s">
        <v>13</v>
      </c>
      <c r="R103" s="142" t="s">
        <v>13</v>
      </c>
      <c r="S103" s="142" t="s">
        <v>13</v>
      </c>
      <c r="T103" s="142" t="s">
        <v>13</v>
      </c>
      <c r="U103" s="142" t="s">
        <v>13</v>
      </c>
      <c r="V103" s="142" t="s">
        <v>13</v>
      </c>
      <c r="W103" s="142" t="s">
        <v>13</v>
      </c>
      <c r="X103" s="142" t="s">
        <v>13</v>
      </c>
      <c r="Y103" s="142" t="s">
        <v>13</v>
      </c>
      <c r="Z103" s="142" t="s">
        <v>13</v>
      </c>
      <c r="AA103" s="142" t="s">
        <v>13</v>
      </c>
      <c r="AB103" s="142" t="s">
        <v>13</v>
      </c>
      <c r="AC103" s="142" t="s">
        <v>13</v>
      </c>
      <c r="AD103" s="161" t="s">
        <v>253</v>
      </c>
      <c r="AE103" s="83" t="s">
        <v>254</v>
      </c>
      <c r="AF103" s="162" t="s">
        <v>253</v>
      </c>
      <c r="AG103" s="161" t="s">
        <v>254</v>
      </c>
      <c r="AH103" s="163" t="s">
        <v>255</v>
      </c>
      <c r="AI103" s="142"/>
      <c r="AJ103" s="142" t="s">
        <v>13</v>
      </c>
      <c r="AK103" s="61" t="s">
        <v>45</v>
      </c>
      <c r="AL103" s="165" t="s">
        <v>45</v>
      </c>
      <c r="AM103" s="141" t="s">
        <v>482</v>
      </c>
      <c r="AN103" s="142" t="s">
        <v>484</v>
      </c>
      <c r="AO103" s="142"/>
      <c r="AP103" s="142"/>
      <c r="AQ103" s="142"/>
      <c r="AR103" s="142"/>
      <c r="AS103" s="142"/>
      <c r="AT103" s="164"/>
      <c r="AU103" s="253"/>
      <c r="AV103" s="275" t="s">
        <v>454</v>
      </c>
      <c r="AW103" s="96" t="s">
        <v>485</v>
      </c>
      <c r="AX103" s="57"/>
      <c r="AY103" s="212" t="str">
        <f t="shared" si="19"/>
        <v/>
      </c>
      <c r="AZ103" s="97" t="str">
        <f t="shared" si="23"/>
        <v/>
      </c>
      <c r="BA103" s="97" t="str">
        <f t="shared" si="24"/>
        <v/>
      </c>
      <c r="BB103" s="97"/>
      <c r="BC103" s="213"/>
      <c r="BD103" s="138" t="str">
        <f t="shared" si="20"/>
        <v>ongewijzigd</v>
      </c>
      <c r="BE103" s="138" t="str">
        <f>IF(BF103="",IF(#REF!="","",IF(#REF!="ongebruikt","Ja","")),"")</f>
        <v/>
      </c>
      <c r="BF103" s="321" t="str">
        <f>IF($J103="LVBB-BHK",$C103,IFERROR(VLOOKUP($C103,'[1]CDS-VM-delta'!$A$2:$E$470,1,FALSE),""))</f>
        <v>LVBB2022</v>
      </c>
      <c r="BG103" s="318" t="str">
        <f>IF($J103="LVBB-BHK",$AN103,IF($BF103="","",IFERROR(VLOOKUP($BF103,'[1]CDS-VM-delta'!$A$2:$E$470,2,FALSE),"")))</f>
        <v>%1 Waarde van publicatie %2 binnen %3 is niet gelijk aan een waarde binnen %4</v>
      </c>
      <c r="BH103" s="148" t="str">
        <f>IF($BF103="","",IFERROR(VLOOKUP($C103,'[1]CDS-VM-delta'!$A$2:$E$470,3,FALSE),""))</f>
        <v>common.xsl</v>
      </c>
      <c r="BI103" s="303" t="str">
        <f>IF($BF103="","",IFERROR(VLOOKUP($C103,'[1]CDS-VM-delta'!$A$2:$E$470,4,FALSE),""))</f>
        <v>Algemene controles t.b.v akn en join</v>
      </c>
      <c r="BJ103" s="304" t="str">
        <f>IF($BF103="","",IFERROR(VLOOKUP($C103,'[1]CDS-VM-delta'!$A$2:$E$470,5,FALSE),""))</f>
        <v/>
      </c>
      <c r="BK103" s="304" t="str">
        <f>IF($C103="","",IFERROR(VLOOKUP($C103,'[1]CDS-VM-delta'!$L$1:$M$470,1,FALSE),""))</f>
        <v>LVBB2022</v>
      </c>
      <c r="BL103" s="304" t="str">
        <f>IF($BK103="","",IFERROR(VLOOKUP($BK103,'[1]CDS-VM-delta'!$L$1:$M$470,2,FALSE),""))</f>
        <v>%1 Waarde van publicatie %2 binnen %3 is niet gelijk aan een waarde binnen %4</v>
      </c>
      <c r="BM103" s="83"/>
      <c r="BN103" s="210" t="str">
        <f t="shared" si="25"/>
        <v/>
      </c>
      <c r="BO103" s="141" t="s">
        <v>482</v>
      </c>
      <c r="BP103" s="142">
        <v>2</v>
      </c>
      <c r="BQ103" s="142" t="s">
        <v>1750</v>
      </c>
      <c r="BR103" s="142" t="s">
        <v>1769</v>
      </c>
      <c r="BS103" s="83">
        <v>26</v>
      </c>
      <c r="BT103" s="215"/>
      <c r="BU103" s="111"/>
      <c r="BV103" s="111"/>
      <c r="BW103" s="111"/>
      <c r="BX103" s="108"/>
      <c r="BY103" s="108"/>
      <c r="BZ103" s="108"/>
      <c r="CA103" s="108"/>
      <c r="CB103" s="108"/>
      <c r="CC103" s="108"/>
      <c r="CD103" s="108"/>
      <c r="CE103" s="108"/>
      <c r="CF103" s="108"/>
      <c r="CG103" s="108"/>
      <c r="CH103" s="108"/>
      <c r="CI103" s="108"/>
      <c r="CJ103" s="108"/>
      <c r="CK103" s="111"/>
      <c r="CL103" s="112"/>
      <c r="CM103" s="99"/>
      <c r="CN103" s="99"/>
      <c r="CO103" s="99"/>
    </row>
    <row r="104" spans="1:93" ht="48" x14ac:dyDescent="0.2">
      <c r="A104" s="312" t="s">
        <v>2963</v>
      </c>
      <c r="B104" s="309" t="s">
        <v>957</v>
      </c>
      <c r="C104" s="223" t="s">
        <v>486</v>
      </c>
      <c r="D104" s="223" t="s">
        <v>487</v>
      </c>
      <c r="E104" s="223" t="s">
        <v>0</v>
      </c>
      <c r="F104" s="223" t="str">
        <f>F$66</f>
        <v>LVBB 1.0.4</v>
      </c>
      <c r="G104" s="223" t="s">
        <v>20</v>
      </c>
      <c r="H104" s="223" t="s">
        <v>4</v>
      </c>
      <c r="I104" s="223" t="s">
        <v>8</v>
      </c>
      <c r="J104" s="223" t="s">
        <v>22</v>
      </c>
      <c r="K104" s="223" t="s">
        <v>127</v>
      </c>
      <c r="L104" s="223" t="str">
        <f>IFERROR(VLOOKUP($C104,'[2]1.3.7 validaties'!$AL$3:$AY$999,14,FALSE),"")</f>
        <v>2. ja, voor technici</v>
      </c>
      <c r="M104" s="223" t="str">
        <f>IFERROR(VLOOKUP($C104,'[2]1.3.7 validaties'!$AL$3:$AY$999,13,FALSE),"")</f>
        <v>niet nodig</v>
      </c>
      <c r="N104" s="223" t="s">
        <v>13</v>
      </c>
      <c r="O104" s="223" t="s">
        <v>13</v>
      </c>
      <c r="P104" s="223" t="s">
        <v>13</v>
      </c>
      <c r="Q104" s="223" t="s">
        <v>13</v>
      </c>
      <c r="R104" s="223" t="s">
        <v>13</v>
      </c>
      <c r="S104" s="223" t="s">
        <v>13</v>
      </c>
      <c r="T104" s="223" t="s">
        <v>13</v>
      </c>
      <c r="U104" s="223" t="s">
        <v>13</v>
      </c>
      <c r="V104" s="223" t="s">
        <v>13</v>
      </c>
      <c r="W104" s="223" t="s">
        <v>13</v>
      </c>
      <c r="X104" s="223" t="s">
        <v>13</v>
      </c>
      <c r="Y104" s="223" t="s">
        <v>13</v>
      </c>
      <c r="Z104" s="223" t="s">
        <v>13</v>
      </c>
      <c r="AA104" s="223" t="s">
        <v>2831</v>
      </c>
      <c r="AB104" s="223" t="s">
        <v>2831</v>
      </c>
      <c r="AC104" s="223" t="s">
        <v>2831</v>
      </c>
      <c r="AD104" s="244" t="s">
        <v>253</v>
      </c>
      <c r="AE104" s="245" t="s">
        <v>254</v>
      </c>
      <c r="AF104" s="246" t="s">
        <v>253</v>
      </c>
      <c r="AG104" s="244" t="s">
        <v>254</v>
      </c>
      <c r="AH104" s="247" t="s">
        <v>255</v>
      </c>
      <c r="AI104" s="223"/>
      <c r="AJ104" s="223" t="str">
        <f t="shared" ref="AJ104:AJ108" si="26">AJ$66</f>
        <v>Ja</v>
      </c>
      <c r="AK104" s="311" t="s">
        <v>45</v>
      </c>
      <c r="AL104" s="313" t="s">
        <v>45</v>
      </c>
      <c r="AM104" s="294" t="s">
        <v>486</v>
      </c>
      <c r="AN104" s="243" t="s">
        <v>488</v>
      </c>
      <c r="AO104" s="223"/>
      <c r="AP104" s="223"/>
      <c r="AQ104" s="223"/>
      <c r="AR104" s="223"/>
      <c r="AS104" s="223"/>
      <c r="AT104" s="310"/>
      <c r="AU104" s="286"/>
      <c r="AV104" s="314" t="s">
        <v>291</v>
      </c>
      <c r="AW104" s="245" t="s">
        <v>2889</v>
      </c>
      <c r="AX104" s="810"/>
      <c r="AY104" s="811" t="str">
        <f t="shared" si="19"/>
        <v/>
      </c>
      <c r="AZ104" s="812" t="str">
        <f t="shared" si="23"/>
        <v/>
      </c>
      <c r="BA104" s="812" t="str">
        <f t="shared" si="24"/>
        <v/>
      </c>
      <c r="BB104" s="812"/>
      <c r="BC104" s="813"/>
      <c r="BD104" s="814" t="str">
        <f t="shared" si="20"/>
        <v>ongewijzigd</v>
      </c>
      <c r="BE104" s="814" t="str">
        <f>IF(BF104="",IF(#REF!="","",IF(#REF!="ongebruikt","Ja","")),"")</f>
        <v/>
      </c>
      <c r="BF104" s="815" t="str">
        <f>IF($J104="LVBB-BHK",$C104,IFERROR(VLOOKUP($C104,'[1]CDS-VM-delta'!$A$2:$E$470,1,FALSE),""))</f>
        <v>LVBB2501</v>
      </c>
      <c r="BG104" s="816" t="str">
        <f>IF($J104="LVBB-BHK",$AN104,IF($BF104="","",IFERROR(VLOOKUP($BF104,'[1]CDS-VM-delta'!$A$2:$E$470,2,FALSE),"")))</f>
        <v>Geen domein manifest aanwezig</v>
      </c>
      <c r="BH104" s="252" t="str">
        <f>IF($BF104="","",IFERROR(VLOOKUP($C104,'[1]CDS-VM-delta'!$A$2:$E$470,3,FALSE),""))</f>
        <v>domeinmanifest.xqy</v>
      </c>
      <c r="BI104" s="817" t="str">
        <f>IF($BF104="","",IFERROR(VLOOKUP($C104,'[1]CDS-VM-delta'!$A$2:$E$470,4,FALSE),""))</f>
        <v>opslaan-ow-data
OF:
valideer-ow-data</v>
      </c>
      <c r="BJ104" s="818" t="str">
        <f>IF($BF104="","",IFERROR(VLOOKUP($C104,'[1]CDS-VM-delta'!$A$2:$E$470,5,FALSE),""))</f>
        <v>Opslaan van de ow data
OF:
Valideert de meegeleverde ow data (ow manifest en ow bestanden)</v>
      </c>
      <c r="BK104" s="818" t="str">
        <f>IF($C104="","",IFERROR(VLOOKUP($C104,'[1]CDS-VM-delta'!$L$1:$M$470,1,FALSE),""))</f>
        <v>LVBB2501</v>
      </c>
      <c r="BL104" s="818" t="str">
        <f>IF($BK104="","",IFERROR(VLOOKUP($BK104,'[1]CDS-VM-delta'!$L$1:$M$470,2,FALSE),""))</f>
        <v>Geen domein manifest aanwezig</v>
      </c>
      <c r="BM104" s="245"/>
      <c r="BN104" s="819" t="str">
        <f t="shared" si="25"/>
        <v/>
      </c>
      <c r="BO104" s="294" t="s">
        <v>486</v>
      </c>
      <c r="BP104" s="223">
        <v>5</v>
      </c>
      <c r="BQ104" s="223"/>
      <c r="BR104" s="223"/>
      <c r="BS104" s="245">
        <v>287</v>
      </c>
      <c r="BT104" s="910"/>
      <c r="BU104" s="593"/>
      <c r="BV104" s="593"/>
      <c r="BW104" s="593"/>
      <c r="BX104" s="593"/>
      <c r="BY104" s="593"/>
      <c r="BZ104" s="593"/>
      <c r="CA104" s="593"/>
      <c r="CB104" s="593"/>
      <c r="CC104" s="593"/>
      <c r="CD104" s="593"/>
      <c r="CE104" s="593"/>
      <c r="CF104" s="593"/>
      <c r="CG104" s="593"/>
      <c r="CH104" s="593"/>
      <c r="CI104" s="593"/>
      <c r="CJ104" s="593"/>
      <c r="CK104" s="593"/>
      <c r="CL104" s="594"/>
      <c r="CM104" s="578"/>
      <c r="CN104" s="578"/>
      <c r="CO104" s="578"/>
    </row>
    <row r="105" spans="1:93" ht="48" x14ac:dyDescent="0.2">
      <c r="A105" s="159" t="s">
        <v>2974</v>
      </c>
      <c r="B105" s="160" t="s">
        <v>957</v>
      </c>
      <c r="C105" s="142" t="s">
        <v>489</v>
      </c>
      <c r="D105" s="142" t="s">
        <v>490</v>
      </c>
      <c r="E105" s="142" t="s">
        <v>0</v>
      </c>
      <c r="F105" s="142" t="str">
        <f>F$66</f>
        <v>LVBB 1.0.4</v>
      </c>
      <c r="G105" s="142" t="s">
        <v>20</v>
      </c>
      <c r="H105" s="142" t="s">
        <v>4</v>
      </c>
      <c r="I105" s="142" t="s">
        <v>8</v>
      </c>
      <c r="J105" s="142" t="s">
        <v>22</v>
      </c>
      <c r="K105" s="142" t="s">
        <v>127</v>
      </c>
      <c r="L105" s="142" t="str">
        <f>IFERROR(VLOOKUP($C105,'[2]1.3.7 validaties'!$AL$3:$AY$999,14,FALSE),"")</f>
        <v>2. ja, voor technici</v>
      </c>
      <c r="M105" s="142" t="str">
        <f>IFERROR(VLOOKUP($C105,'[2]1.3.7 validaties'!$AL$3:$AY$999,13,FALSE),"")</f>
        <v>niet nodig</v>
      </c>
      <c r="N105" s="142" t="s">
        <v>13</v>
      </c>
      <c r="O105" s="142" t="s">
        <v>13</v>
      </c>
      <c r="P105" s="142" t="s">
        <v>13</v>
      </c>
      <c r="Q105" s="142" t="s">
        <v>13</v>
      </c>
      <c r="R105" s="142" t="s">
        <v>13</v>
      </c>
      <c r="S105" s="142" t="s">
        <v>13</v>
      </c>
      <c r="T105" s="142" t="s">
        <v>13</v>
      </c>
      <c r="U105" s="142" t="s">
        <v>13</v>
      </c>
      <c r="V105" s="142" t="s">
        <v>13</v>
      </c>
      <c r="W105" s="142" t="s">
        <v>13</v>
      </c>
      <c r="X105" s="142" t="s">
        <v>13</v>
      </c>
      <c r="Y105" s="142" t="s">
        <v>13</v>
      </c>
      <c r="Z105" s="142" t="s">
        <v>13</v>
      </c>
      <c r="AA105" s="142" t="s">
        <v>13</v>
      </c>
      <c r="AB105" s="142" t="s">
        <v>13</v>
      </c>
      <c r="AC105" s="142" t="s">
        <v>13</v>
      </c>
      <c r="AD105" s="161" t="s">
        <v>253</v>
      </c>
      <c r="AE105" s="83" t="s">
        <v>254</v>
      </c>
      <c r="AF105" s="162" t="s">
        <v>253</v>
      </c>
      <c r="AG105" s="161" t="s">
        <v>254</v>
      </c>
      <c r="AH105" s="163" t="s">
        <v>255</v>
      </c>
      <c r="AI105" s="142"/>
      <c r="AJ105" s="142" t="str">
        <f t="shared" si="26"/>
        <v>Ja</v>
      </c>
      <c r="AK105" s="61" t="s">
        <v>45</v>
      </c>
      <c r="AL105" s="165" t="s">
        <v>45</v>
      </c>
      <c r="AM105" s="141" t="s">
        <v>489</v>
      </c>
      <c r="AN105" s="142" t="s">
        <v>491</v>
      </c>
      <c r="AO105" s="142"/>
      <c r="AP105" s="142"/>
      <c r="AQ105" s="142"/>
      <c r="AR105" s="142"/>
      <c r="AS105" s="142"/>
      <c r="AT105" s="164"/>
      <c r="AU105" s="253"/>
      <c r="AV105" s="275" t="s">
        <v>291</v>
      </c>
      <c r="AW105" s="83" t="s">
        <v>2889</v>
      </c>
      <c r="AX105" s="57"/>
      <c r="AY105" s="212" t="str">
        <f t="shared" si="19"/>
        <v/>
      </c>
      <c r="AZ105" s="97" t="str">
        <f t="shared" si="23"/>
        <v/>
      </c>
      <c r="BA105" s="97" t="str">
        <f t="shared" si="24"/>
        <v/>
      </c>
      <c r="BB105" s="97"/>
      <c r="BC105" s="213"/>
      <c r="BD105" s="138" t="str">
        <f t="shared" si="20"/>
        <v>ongewijzigd</v>
      </c>
      <c r="BE105" s="138" t="str">
        <f>IF(BF105="",IF(#REF!="","",IF(#REF!="ongebruikt","Ja","")),"")</f>
        <v/>
      </c>
      <c r="BF105" s="321" t="str">
        <f>IF($J105="LVBB-BHK",$C105,IFERROR(VLOOKUP($C105,'[1]CDS-VM-delta'!$A$2:$E$470,1,FALSE),""))</f>
        <v>LVBB2502</v>
      </c>
      <c r="BG105" s="318" t="str">
        <f>IF($J105="LVBB-BHK",$AN105,IF($BF105="","",IFERROR(VLOOKUP($BF105,'[1]CDS-VM-delta'!$A$2:$E$470,2,FALSE),"")))</f>
        <v>Geen doel aanwezig in domein manifest</v>
      </c>
      <c r="BH105" s="148" t="str">
        <f>IF($BF105="","",IFERROR(VLOOKUP($C105,'[1]CDS-VM-delta'!$A$2:$E$470,3,FALSE),""))</f>
        <v>manifest-bhkv.xqy</v>
      </c>
      <c r="BI105" s="148" t="str">
        <f>IF($BF105="","",IFERROR(VLOOKUP($C105,'[1]CDS-VM-delta'!$A$2:$E$470,4,FALSE),""))</f>
        <v>valideer-manifest-bhkv-obv-invoer</v>
      </c>
      <c r="BJ105" s="304" t="str">
        <f>IF($BF105="","",IFERROR(VLOOKUP($C105,'[1]CDS-VM-delta'!$A$2:$E$470,5,FALSE),""))</f>
        <v>Valideert het manifest-bhkv (manifest-bhkv en bestanden) zonder schema / schematron en louter obv de door de regisseur aangeleverde bestanden</v>
      </c>
      <c r="BK105" s="304" t="str">
        <f>IF($C105="","",IFERROR(VLOOKUP($C105,'[1]CDS-VM-delta'!$L$1:$M$470,1,FALSE),""))</f>
        <v>LVBB2502</v>
      </c>
      <c r="BL105" s="304" t="str">
        <f>IF($BK105="","",IFERROR(VLOOKUP($BK105,'[1]CDS-VM-delta'!$L$1:$M$470,2,FALSE),""))</f>
        <v>Geen doel aanwezig in domein manifest</v>
      </c>
      <c r="BM105" s="83" t="s">
        <v>1770</v>
      </c>
      <c r="BN105" s="210" t="str">
        <f t="shared" si="25"/>
        <v/>
      </c>
      <c r="BO105" s="141" t="s">
        <v>489</v>
      </c>
      <c r="BP105" s="142"/>
      <c r="BQ105" s="142"/>
      <c r="BR105" s="142"/>
      <c r="BS105" s="83">
        <v>73</v>
      </c>
      <c r="BT105" s="57"/>
      <c r="BU105" s="5"/>
      <c r="BV105" s="5"/>
      <c r="BW105" s="5"/>
      <c r="BX105" s="5"/>
      <c r="BY105" s="5"/>
      <c r="BZ105" s="5"/>
      <c r="CA105" s="5"/>
      <c r="CB105" s="5"/>
      <c r="CC105" s="5"/>
      <c r="CD105" s="5"/>
      <c r="CE105" s="5"/>
      <c r="CF105" s="5"/>
      <c r="CG105" s="5"/>
      <c r="CH105" s="5"/>
      <c r="CI105" s="5"/>
      <c r="CJ105" s="5"/>
      <c r="CK105" s="5"/>
      <c r="CL105" s="110"/>
      <c r="CM105" s="105"/>
      <c r="CN105" s="105"/>
      <c r="CO105" s="105"/>
    </row>
    <row r="106" spans="1:93" ht="64" x14ac:dyDescent="0.2">
      <c r="A106" s="159" t="s">
        <v>2974</v>
      </c>
      <c r="B106" s="160" t="s">
        <v>957</v>
      </c>
      <c r="C106" s="142" t="s">
        <v>492</v>
      </c>
      <c r="D106" s="142" t="s">
        <v>493</v>
      </c>
      <c r="E106" s="142" t="s">
        <v>6</v>
      </c>
      <c r="F106" s="142" t="str">
        <f>F$66</f>
        <v>LVBB 1.0.4</v>
      </c>
      <c r="G106" s="142" t="s">
        <v>20</v>
      </c>
      <c r="H106" s="142" t="s">
        <v>4</v>
      </c>
      <c r="I106" s="142" t="s">
        <v>8</v>
      </c>
      <c r="J106" s="142" t="s">
        <v>22</v>
      </c>
      <c r="K106" s="142" t="s">
        <v>127</v>
      </c>
      <c r="L106" s="142" t="str">
        <f>IFERROR(VLOOKUP($C106,'[2]1.3.7 validaties'!$AL$3:$AY$999,14,FALSE),"")</f>
        <v>2. ja, voor technici</v>
      </c>
      <c r="M106" s="142" t="str">
        <f>IFERROR(VLOOKUP($C106,'[2]1.3.7 validaties'!$AL$3:$AY$999,13,FALSE),"")</f>
        <v>niet nodig</v>
      </c>
      <c r="N106" s="142" t="s">
        <v>13</v>
      </c>
      <c r="O106" s="142" t="s">
        <v>13</v>
      </c>
      <c r="P106" s="142" t="s">
        <v>13</v>
      </c>
      <c r="Q106" s="142" t="s">
        <v>13</v>
      </c>
      <c r="R106" s="142" t="s">
        <v>13</v>
      </c>
      <c r="S106" s="142" t="s">
        <v>13</v>
      </c>
      <c r="T106" s="142" t="s">
        <v>13</v>
      </c>
      <c r="U106" s="142" t="s">
        <v>13</v>
      </c>
      <c r="V106" s="142" t="s">
        <v>13</v>
      </c>
      <c r="W106" s="142" t="s">
        <v>13</v>
      </c>
      <c r="X106" s="142" t="s">
        <v>13</v>
      </c>
      <c r="Y106" s="142" t="s">
        <v>13</v>
      </c>
      <c r="Z106" s="142" t="s">
        <v>13</v>
      </c>
      <c r="AA106" s="142" t="s">
        <v>13</v>
      </c>
      <c r="AB106" s="142" t="s">
        <v>13</v>
      </c>
      <c r="AC106" s="142" t="s">
        <v>13</v>
      </c>
      <c r="AD106" s="161" t="s">
        <v>253</v>
      </c>
      <c r="AE106" s="83" t="s">
        <v>254</v>
      </c>
      <c r="AF106" s="162" t="s">
        <v>253</v>
      </c>
      <c r="AG106" s="161" t="s">
        <v>254</v>
      </c>
      <c r="AH106" s="163" t="s">
        <v>255</v>
      </c>
      <c r="AI106" s="142"/>
      <c r="AJ106" s="142" t="str">
        <f t="shared" si="26"/>
        <v>Ja</v>
      </c>
      <c r="AK106" s="61" t="s">
        <v>45</v>
      </c>
      <c r="AL106" s="165" t="s">
        <v>45</v>
      </c>
      <c r="AM106" s="141" t="s">
        <v>492</v>
      </c>
      <c r="AN106" s="142" t="s">
        <v>494</v>
      </c>
      <c r="AO106" s="142"/>
      <c r="AP106" s="142"/>
      <c r="AQ106" s="142"/>
      <c r="AR106" s="142"/>
      <c r="AS106" s="142"/>
      <c r="AT106" s="164"/>
      <c r="AU106" s="253"/>
      <c r="AV106" s="275" t="s">
        <v>291</v>
      </c>
      <c r="AW106" s="83" t="s">
        <v>2889</v>
      </c>
      <c r="AX106" s="57"/>
      <c r="AY106" s="212" t="str">
        <f t="shared" si="19"/>
        <v/>
      </c>
      <c r="AZ106" s="97" t="str">
        <f t="shared" si="23"/>
        <v/>
      </c>
      <c r="BA106" s="97" t="str">
        <f t="shared" si="24"/>
        <v/>
      </c>
      <c r="BB106" s="97"/>
      <c r="BC106" s="213"/>
      <c r="BD106" s="138" t="str">
        <f t="shared" si="20"/>
        <v>ongewijzigd</v>
      </c>
      <c r="BE106" s="138" t="str">
        <f>IF(BF106="",IF(#REF!="","",IF(#REF!="ongebruikt","Ja","")),"")</f>
        <v/>
      </c>
      <c r="BF106" s="321" t="str">
        <f>IF($J106="LVBB-BHK",$C106,IFERROR(VLOOKUP($C106,'[1]CDS-VM-delta'!$A$2:$E$470,1,FALSE),""))</f>
        <v>LVBB2503</v>
      </c>
      <c r="BG106" s="318" t="str">
        <f>IF($J106="LVBB-BHK",$AN106,IF($BF106="","",IFERROR(VLOOKUP($BF106,'[1]CDS-VM-delta'!$A$2:$E$470,2,FALSE),"")))</f>
        <v>Doel %1 genoemd in domein manifest bestaat niet</v>
      </c>
      <c r="BH106" s="148" t="str">
        <f>IF($BF106="","",IFERROR(VLOOKUP($C106,'[1]CDS-VM-delta'!$A$2:$E$470,3,FALSE),""))</f>
        <v>domeinmanifest.xqy</v>
      </c>
      <c r="BI106" s="148" t="str">
        <f>IF($BF106="","",IFERROR(VLOOKUP($C106,'[1]CDS-VM-delta'!$A$2:$E$470,4,FALSE),""))</f>
        <v>valideer-ow-data-obv-invoer
OF:
valideer-ow-data</v>
      </c>
      <c r="BJ106" s="304" t="str">
        <f>IF($BF106="","",IFERROR(VLOOKUP($C106,'[1]CDS-VM-delta'!$A$2:$E$470,5,FALSE),""))</f>
        <v>Valideert de meegeleverde ow data (ow manifest en ow bestanden) zonder schema / schematron en louter obv de door de regisseur aangeleverde bestanden
OF:
Valideert de meegeleverde ow data (ow manifest en ow bestanden)</v>
      </c>
      <c r="BK106" s="304" t="str">
        <f>IF($C106="","",IFERROR(VLOOKUP($C106,'[1]CDS-VM-delta'!$L$1:$M$470,1,FALSE),""))</f>
        <v>LVBB2503</v>
      </c>
      <c r="BL106" s="304" t="str">
        <f>IF($BK106="","",IFERROR(VLOOKUP($BK106,'[1]CDS-VM-delta'!$L$1:$M$470,2,FALSE),""))</f>
        <v>Doel %1 genoemd in domein manifest bestaat niet</v>
      </c>
      <c r="BM106" s="83"/>
      <c r="BN106" s="210" t="str">
        <f t="shared" si="25"/>
        <v/>
      </c>
      <c r="BO106" s="141" t="s">
        <v>492</v>
      </c>
      <c r="BP106" s="142"/>
      <c r="BQ106" s="142"/>
      <c r="BR106" s="142"/>
      <c r="BS106" s="83">
        <v>74</v>
      </c>
      <c r="BT106" s="57"/>
      <c r="BU106" s="5"/>
      <c r="BV106" s="5"/>
      <c r="BW106" s="5"/>
      <c r="BX106" s="5"/>
      <c r="BY106" s="5"/>
      <c r="BZ106" s="5"/>
      <c r="CA106" s="5"/>
      <c r="CB106" s="5"/>
      <c r="CC106" s="5"/>
      <c r="CD106" s="5"/>
      <c r="CE106" s="5"/>
      <c r="CF106" s="5"/>
      <c r="CG106" s="5"/>
      <c r="CH106" s="5"/>
      <c r="CI106" s="5"/>
      <c r="CJ106" s="5"/>
      <c r="CK106" s="5"/>
      <c r="CL106" s="110"/>
      <c r="CM106" s="105"/>
      <c r="CN106" s="105"/>
      <c r="CO106" s="105"/>
    </row>
    <row r="107" spans="1:93" ht="96" x14ac:dyDescent="0.2">
      <c r="A107" s="159" t="s">
        <v>304</v>
      </c>
      <c r="B107" s="160" t="s">
        <v>957</v>
      </c>
      <c r="C107" s="142" t="s">
        <v>495</v>
      </c>
      <c r="D107" s="142" t="s">
        <v>496</v>
      </c>
      <c r="E107" s="142" t="s">
        <v>0</v>
      </c>
      <c r="F107" s="142" t="str">
        <f>F$66</f>
        <v>LVBB 1.0.4</v>
      </c>
      <c r="G107" s="142" t="s">
        <v>20</v>
      </c>
      <c r="H107" s="142" t="s">
        <v>4</v>
      </c>
      <c r="I107" s="142" t="s">
        <v>8</v>
      </c>
      <c r="J107" s="142" t="s">
        <v>22</v>
      </c>
      <c r="K107" s="142" t="s">
        <v>127</v>
      </c>
      <c r="L107" s="142" t="str">
        <f>IFERROR(VLOOKUP($C107,'[2]1.3.7 validaties'!$AL$3:$AY$999,14,FALSE),"")</f>
        <v>2. ja, voor technici</v>
      </c>
      <c r="M107" s="142" t="str">
        <f>IFERROR(VLOOKUP($C107,'[2]1.3.7 validaties'!$AL$3:$AY$999,13,FALSE),"")</f>
        <v>niet nodig</v>
      </c>
      <c r="N107" s="142" t="s">
        <v>13</v>
      </c>
      <c r="O107" s="142" t="s">
        <v>13</v>
      </c>
      <c r="P107" s="142" t="s">
        <v>13</v>
      </c>
      <c r="Q107" s="142" t="s">
        <v>13</v>
      </c>
      <c r="R107" s="142" t="s">
        <v>13</v>
      </c>
      <c r="S107" s="142" t="s">
        <v>13</v>
      </c>
      <c r="T107" s="142" t="s">
        <v>13</v>
      </c>
      <c r="U107" s="142" t="s">
        <v>13</v>
      </c>
      <c r="V107" s="142" t="s">
        <v>13</v>
      </c>
      <c r="W107" s="142" t="s">
        <v>13</v>
      </c>
      <c r="X107" s="142" t="s">
        <v>13</v>
      </c>
      <c r="Y107" s="142" t="s">
        <v>13</v>
      </c>
      <c r="Z107" s="142" t="s">
        <v>13</v>
      </c>
      <c r="AA107" s="142" t="s">
        <v>13</v>
      </c>
      <c r="AB107" s="142" t="s">
        <v>13</v>
      </c>
      <c r="AC107" s="142" t="s">
        <v>13</v>
      </c>
      <c r="AD107" s="161" t="s">
        <v>253</v>
      </c>
      <c r="AE107" s="83" t="s">
        <v>254</v>
      </c>
      <c r="AF107" s="162" t="s">
        <v>253</v>
      </c>
      <c r="AG107" s="161" t="s">
        <v>254</v>
      </c>
      <c r="AH107" s="163" t="s">
        <v>255</v>
      </c>
      <c r="AI107" s="142"/>
      <c r="AJ107" s="142" t="str">
        <f t="shared" si="26"/>
        <v>Ja</v>
      </c>
      <c r="AK107" s="61" t="s">
        <v>45</v>
      </c>
      <c r="AL107" s="165" t="s">
        <v>45</v>
      </c>
      <c r="AM107" s="141" t="s">
        <v>495</v>
      </c>
      <c r="AN107" s="142" t="s">
        <v>497</v>
      </c>
      <c r="AO107" s="142"/>
      <c r="AP107" s="142"/>
      <c r="AQ107" s="142"/>
      <c r="AR107" s="142"/>
      <c r="AS107" s="142"/>
      <c r="AT107" s="164"/>
      <c r="AU107" s="253"/>
      <c r="AV107" s="275" t="s">
        <v>291</v>
      </c>
      <c r="AW107" s="83"/>
      <c r="AX107" s="57"/>
      <c r="AY107" s="212" t="str">
        <f t="shared" si="19"/>
        <v/>
      </c>
      <c r="AZ107" s="97" t="str">
        <f t="shared" si="23"/>
        <v/>
      </c>
      <c r="BA107" s="97" t="str">
        <f t="shared" si="24"/>
        <v/>
      </c>
      <c r="BB107" s="97"/>
      <c r="BC107" s="213"/>
      <c r="BD107" s="138" t="str">
        <f t="shared" si="20"/>
        <v>ongewijzigd</v>
      </c>
      <c r="BE107" s="138" t="str">
        <f>IF(BF107="",IF(#REF!="","",IF(#REF!="ongebruikt","Ja","")),"")</f>
        <v/>
      </c>
      <c r="BF107" s="321" t="str">
        <f>IF($J107="LVBB-BHK",$C107,IFERROR(VLOOKUP($C107,'[1]CDS-VM-delta'!$A$2:$E$470,1,FALSE),""))</f>
        <v>LVBB2504</v>
      </c>
      <c r="BG107" s="318" t="str">
        <f>IF($J107="LVBB-BHK",$AN107,IF($BF107="","",IFERROR(VLOOKUP($BF107,'[1]CDS-VM-delta'!$A$2:$E$470,2,FALSE),"")))</f>
        <v>Bij doel %1 zijn de volgende bestand(en) in domein manifest niet meegeleverd : %2</v>
      </c>
      <c r="BH107" s="148" t="str">
        <f>IF($BF107="","",IFERROR(VLOOKUP($C107,'[1]CDS-VM-delta'!$A$2:$E$470,3,FALSE),""))</f>
        <v>domeinmanifest.xqy</v>
      </c>
      <c r="BI107" s="148" t="str">
        <f>IF($BF107="","",IFERROR(VLOOKUP($C107,'[1]CDS-VM-delta'!$A$2:$E$470,4,FALSE),""))</f>
        <v>opslaan-ow-data
OF:
valideer-ow-data-obv-invoer
OF:
valideer-ow-data</v>
      </c>
      <c r="BJ107" s="304" t="str">
        <f>IF($BF107="","",IFERROR(VLOOKUP($C107,'[1]CDS-VM-delta'!$A$2:$E$470,5,FALSE),""))</f>
        <v>Opslaan van de ow data
OF:
Valideert de meegeleverde ow data (ow manifest en ow bestanden) zonder schema / schematron en louter obv de door de regisseur aangeleverde bestanden
OF:
Valideert de meegeleverde ow data (ow manifest en ow bestanden)</v>
      </c>
      <c r="BK107" s="304" t="str">
        <f>IF($C107="","",IFERROR(VLOOKUP($C107,'[1]CDS-VM-delta'!$L$1:$M$470,1,FALSE),""))</f>
        <v>LVBB2504</v>
      </c>
      <c r="BL107" s="304" t="str">
        <f>IF($BK107="","",IFERROR(VLOOKUP($BK107,'[1]CDS-VM-delta'!$L$1:$M$470,2,FALSE),""))</f>
        <v>Bij doel %1 zijn de volgende bestand(en) in domein manifest niet meegeleverd : %2</v>
      </c>
      <c r="BM107" s="83"/>
      <c r="BN107" s="210" t="str">
        <f t="shared" si="25"/>
        <v/>
      </c>
      <c r="BO107" s="141" t="s">
        <v>495</v>
      </c>
      <c r="BP107" s="142"/>
      <c r="BQ107" s="142"/>
      <c r="BR107" s="142"/>
      <c r="BS107" s="83">
        <v>75</v>
      </c>
      <c r="BT107" s="57"/>
      <c r="BU107" s="5"/>
      <c r="BV107" s="5"/>
      <c r="BW107" s="5"/>
      <c r="BX107" s="5"/>
      <c r="BY107" s="5"/>
      <c r="BZ107" s="5"/>
      <c r="CA107" s="5"/>
      <c r="CB107" s="5"/>
      <c r="CC107" s="5"/>
      <c r="CD107" s="5"/>
      <c r="CE107" s="5"/>
      <c r="CF107" s="5"/>
      <c r="CG107" s="5"/>
      <c r="CH107" s="5"/>
      <c r="CI107" s="5"/>
      <c r="CJ107" s="5"/>
      <c r="CK107" s="5"/>
      <c r="CL107" s="110"/>
      <c r="CM107" s="105"/>
      <c r="CN107" s="105"/>
      <c r="CO107" s="105"/>
    </row>
    <row r="108" spans="1:93" ht="64" x14ac:dyDescent="0.2">
      <c r="A108" s="159" t="s">
        <v>2974</v>
      </c>
      <c r="B108" s="160" t="s">
        <v>957</v>
      </c>
      <c r="C108" s="142" t="s">
        <v>498</v>
      </c>
      <c r="D108" s="142" t="s">
        <v>499</v>
      </c>
      <c r="E108" s="142" t="s">
        <v>6</v>
      </c>
      <c r="F108" s="142" t="str">
        <f>F$66</f>
        <v>LVBB 1.0.4</v>
      </c>
      <c r="G108" s="142" t="s">
        <v>20</v>
      </c>
      <c r="H108" s="142" t="s">
        <v>4</v>
      </c>
      <c r="I108" s="142" t="s">
        <v>8</v>
      </c>
      <c r="J108" s="142" t="s">
        <v>22</v>
      </c>
      <c r="K108" s="142" t="s">
        <v>127</v>
      </c>
      <c r="L108" s="142" t="str">
        <f>IFERROR(VLOOKUP($C108,'[2]1.3.7 validaties'!$AL$3:$AY$999,14,FALSE),"")</f>
        <v>2. ja, voor technici</v>
      </c>
      <c r="M108" s="142" t="str">
        <f>IFERROR(VLOOKUP($C108,'[2]1.3.7 validaties'!$AL$3:$AY$999,13,FALSE),"")</f>
        <v>niet nodig</v>
      </c>
      <c r="N108" s="142" t="s">
        <v>13</v>
      </c>
      <c r="O108" s="142" t="s">
        <v>13</v>
      </c>
      <c r="P108" s="142" t="s">
        <v>13</v>
      </c>
      <c r="Q108" s="142" t="s">
        <v>13</v>
      </c>
      <c r="R108" s="142" t="s">
        <v>13</v>
      </c>
      <c r="S108" s="142" t="s">
        <v>13</v>
      </c>
      <c r="T108" s="142" t="s">
        <v>13</v>
      </c>
      <c r="U108" s="142" t="s">
        <v>13</v>
      </c>
      <c r="V108" s="142" t="s">
        <v>13</v>
      </c>
      <c r="W108" s="142" t="s">
        <v>13</v>
      </c>
      <c r="X108" s="142" t="s">
        <v>13</v>
      </c>
      <c r="Y108" s="142" t="s">
        <v>13</v>
      </c>
      <c r="Z108" s="142" t="s">
        <v>13</v>
      </c>
      <c r="AA108" s="142" t="s">
        <v>13</v>
      </c>
      <c r="AB108" s="142" t="s">
        <v>13</v>
      </c>
      <c r="AC108" s="142" t="s">
        <v>13</v>
      </c>
      <c r="AD108" s="161" t="s">
        <v>253</v>
      </c>
      <c r="AE108" s="83" t="s">
        <v>254</v>
      </c>
      <c r="AF108" s="162" t="s">
        <v>253</v>
      </c>
      <c r="AG108" s="161" t="s">
        <v>254</v>
      </c>
      <c r="AH108" s="163" t="s">
        <v>255</v>
      </c>
      <c r="AI108" s="142"/>
      <c r="AJ108" s="142" t="str">
        <f t="shared" si="26"/>
        <v>Ja</v>
      </c>
      <c r="AK108" s="61" t="s">
        <v>45</v>
      </c>
      <c r="AL108" s="165" t="s">
        <v>45</v>
      </c>
      <c r="AM108" s="141" t="s">
        <v>498</v>
      </c>
      <c r="AN108" s="142" t="s">
        <v>2293</v>
      </c>
      <c r="AO108" s="142" t="s">
        <v>1883</v>
      </c>
      <c r="AP108" s="142" t="s">
        <v>1884</v>
      </c>
      <c r="AQ108" s="142"/>
      <c r="AR108" s="142"/>
      <c r="AS108" s="142"/>
      <c r="AT108" s="164"/>
      <c r="AU108" s="253"/>
      <c r="AV108" s="275" t="s">
        <v>500</v>
      </c>
      <c r="AW108" s="83" t="s">
        <v>2889</v>
      </c>
      <c r="AX108" s="57"/>
      <c r="AY108" s="212" t="str">
        <f t="shared" si="19"/>
        <v/>
      </c>
      <c r="AZ108" s="97" t="str">
        <f t="shared" si="23"/>
        <v/>
      </c>
      <c r="BA108" s="97" t="str">
        <f t="shared" si="24"/>
        <v/>
      </c>
      <c r="BB108" s="97"/>
      <c r="BC108" s="213" t="s">
        <v>2259</v>
      </c>
      <c r="BD108" s="138" t="str">
        <f t="shared" si="20"/>
        <v>ongewijzigd</v>
      </c>
      <c r="BE108" s="138" t="str">
        <f>IF(BF108="",IF(#REF!="","",IF(#REF!="ongebruikt","Ja","")),"")</f>
        <v/>
      </c>
      <c r="BF108" s="321" t="str">
        <f>IF($J108="LVBB-BHK",$C108,IFERROR(VLOOKUP($C108,'[1]CDS-VM-delta'!$A$2:$E$470,1,FALSE),""))</f>
        <v>LVBB2505</v>
      </c>
      <c r="BG108" s="318" t="str">
        <f>IF($J108="LVBB-BHK",$AN108,IF($BF108="","",IFERROR(VLOOKUP($BF108,'[1]CDS-VM-delta'!$A$2:$E$470,2,FALSE),"")))</f>
        <v>In de aanlevering is er een relatie tussen doel %1 en regeling %2 maar deze relatie is niet aanwezig in domein manifest</v>
      </c>
      <c r="BH108" s="148" t="str">
        <f>IF($BF108="","",IFERROR(VLOOKUP($C108,'[1]CDS-VM-delta'!$A$2:$E$470,3,FALSE),""))</f>
        <v>domeinmanifest.xqy</v>
      </c>
      <c r="BI108" s="148" t="str">
        <f>IF($BF108="","",IFERROR(VLOOKUP($C108,'[1]CDS-VM-delta'!$A$2:$E$470,4,FALSE),""))</f>
        <v>valideer-ow-data-obv-invoer
OF:
valideer-ow-data</v>
      </c>
      <c r="BJ108" s="304" t="str">
        <f>IF($BF108="","",IFERROR(VLOOKUP($C108,'[1]CDS-VM-delta'!$A$2:$E$470,5,FALSE),""))</f>
        <v>Valideert de meegeleverde ow data (ow manifest en ow bestanden) zonder schema / schematron en louter obv de door de regisseur aangeleverde bestanden
OF:
Valideert de meegeleverde ow data (ow manifest en ow bestanden)</v>
      </c>
      <c r="BK108" s="304" t="str">
        <f>IF($C108="","",IFERROR(VLOOKUP($C108,'[1]CDS-VM-delta'!$L$1:$M$470,1,FALSE),""))</f>
        <v>LVBB2505</v>
      </c>
      <c r="BL108" s="304" t="str">
        <f>IF($BK108="","",IFERROR(VLOOKUP($BK108,'[1]CDS-VM-delta'!$L$1:$M$470,2,FALSE),""))</f>
        <v>In de aanlevering is er een relatie tussen doel %1 en regeling %2 maar deze relatie is niet aanwezig in domein manifest</v>
      </c>
      <c r="BM108" s="83"/>
      <c r="BN108" s="210" t="str">
        <f t="shared" si="25"/>
        <v/>
      </c>
      <c r="BO108" s="141" t="s">
        <v>498</v>
      </c>
      <c r="BP108" s="142"/>
      <c r="BQ108" s="142"/>
      <c r="BR108" s="142"/>
      <c r="BS108" s="83">
        <v>76</v>
      </c>
      <c r="BT108" s="57"/>
      <c r="BU108" s="5"/>
      <c r="BV108" s="5"/>
      <c r="BW108" s="5"/>
      <c r="BX108" s="5"/>
      <c r="BY108" s="5"/>
      <c r="BZ108" s="5"/>
      <c r="CA108" s="5"/>
      <c r="CB108" s="5"/>
      <c r="CC108" s="5"/>
      <c r="CD108" s="5"/>
      <c r="CE108" s="5"/>
      <c r="CF108" s="5"/>
      <c r="CG108" s="5"/>
      <c r="CH108" s="5"/>
      <c r="CI108" s="5"/>
      <c r="CJ108" s="5"/>
      <c r="CK108" s="5"/>
      <c r="CL108" s="110"/>
      <c r="CM108" s="105"/>
      <c r="CN108" s="105"/>
      <c r="CO108" s="105"/>
    </row>
    <row r="109" spans="1:93" ht="48" x14ac:dyDescent="0.2">
      <c r="A109" s="312" t="s">
        <v>501</v>
      </c>
      <c r="B109" s="309" t="s">
        <v>305</v>
      </c>
      <c r="C109" s="223" t="s">
        <v>502</v>
      </c>
      <c r="D109" s="223" t="s">
        <v>503</v>
      </c>
      <c r="E109" s="223" t="s">
        <v>0</v>
      </c>
      <c r="F109" s="223" t="s">
        <v>85</v>
      </c>
      <c r="G109" s="223" t="s">
        <v>1</v>
      </c>
      <c r="H109" s="223" t="s">
        <v>4</v>
      </c>
      <c r="I109" s="223" t="s">
        <v>8</v>
      </c>
      <c r="J109" s="223" t="s">
        <v>22</v>
      </c>
      <c r="K109" s="223" t="s">
        <v>127</v>
      </c>
      <c r="L109" s="223" t="str">
        <f>IFERROR(VLOOKUP($C109,'[2]1.3.7 validaties'!$AL$3:$AY$999,14,FALSE),"")</f>
        <v/>
      </c>
      <c r="M109" s="223" t="str">
        <f>IFERROR(VLOOKUP($C109,'[2]1.3.7 validaties'!$AL$3:$AY$999,13,FALSE),"")</f>
        <v/>
      </c>
      <c r="N109" s="223" t="s">
        <v>319</v>
      </c>
      <c r="O109" s="223" t="s">
        <v>13</v>
      </c>
      <c r="P109" s="223" t="s">
        <v>13</v>
      </c>
      <c r="Q109" s="223" t="s">
        <v>13</v>
      </c>
      <c r="R109" s="223" t="s">
        <v>13</v>
      </c>
      <c r="S109" s="223" t="s">
        <v>13</v>
      </c>
      <c r="T109" s="223" t="s">
        <v>13</v>
      </c>
      <c r="U109" s="223" t="s">
        <v>13</v>
      </c>
      <c r="V109" s="223" t="s">
        <v>13</v>
      </c>
      <c r="W109" s="223" t="s">
        <v>13</v>
      </c>
      <c r="X109" s="223" t="s">
        <v>13</v>
      </c>
      <c r="Y109" s="223" t="s">
        <v>13</v>
      </c>
      <c r="Z109" s="223" t="s">
        <v>2831</v>
      </c>
      <c r="AA109" s="223" t="s">
        <v>2831</v>
      </c>
      <c r="AB109" s="223" t="s">
        <v>2831</v>
      </c>
      <c r="AC109" s="223" t="s">
        <v>2831</v>
      </c>
      <c r="AD109" s="244" t="s">
        <v>253</v>
      </c>
      <c r="AE109" s="245" t="s">
        <v>254</v>
      </c>
      <c r="AF109" s="246" t="s">
        <v>253</v>
      </c>
      <c r="AG109" s="244" t="s">
        <v>254</v>
      </c>
      <c r="AH109" s="247" t="s">
        <v>255</v>
      </c>
      <c r="AI109" s="223"/>
      <c r="AJ109" s="223" t="s">
        <v>45</v>
      </c>
      <c r="AK109" s="311" t="s">
        <v>45</v>
      </c>
      <c r="AL109" s="313" t="s">
        <v>45</v>
      </c>
      <c r="AM109" s="294" t="s">
        <v>502</v>
      </c>
      <c r="AN109" s="243" t="s">
        <v>1771</v>
      </c>
      <c r="AO109" s="223"/>
      <c r="AP109" s="223"/>
      <c r="AQ109" s="223"/>
      <c r="AR109" s="223"/>
      <c r="AS109" s="223"/>
      <c r="AT109" s="310"/>
      <c r="AU109" s="286"/>
      <c r="AV109" s="314" t="s">
        <v>320</v>
      </c>
      <c r="AW109" s="245" t="s">
        <v>504</v>
      </c>
      <c r="AX109" s="810"/>
      <c r="AY109" s="811" t="str">
        <f t="shared" si="19"/>
        <v/>
      </c>
      <c r="AZ109" s="812" t="str">
        <f t="shared" si="23"/>
        <v/>
      </c>
      <c r="BA109" s="812" t="str">
        <f t="shared" si="24"/>
        <v/>
      </c>
      <c r="BB109" s="812"/>
      <c r="BC109" s="813"/>
      <c r="BD109" s="814" t="str">
        <f t="shared" si="20"/>
        <v>ongewijzigd</v>
      </c>
      <c r="BE109" s="814" t="str">
        <f>IF(BF109="",IF(#REF!="","",IF(#REF!="ongebruikt","Ja","")),"")</f>
        <v/>
      </c>
      <c r="BF109" s="815" t="str">
        <f>IF($J109="LVBB-BHK",$C109,IFERROR(VLOOKUP($C109,'[1]CDS-VM-delta'!$A$2:$E$470,1,FALSE),""))</f>
        <v>LVBB2511</v>
      </c>
      <c r="BG109" s="816" t="str">
        <f>IF($J109="LVBB-BHK",$AN109,IF($BF109="","",IFERROR(VLOOKUP($BF109,'[1]CDS-VM-delta'!$A$2:$E$470,2,FALSE),"")))</f>
        <v>Geen manifest-bhkv aanwezig</v>
      </c>
      <c r="BH109" s="252" t="str">
        <f>IF($BF109="","",IFERROR(VLOOKUP($C109,'[1]CDS-VM-delta'!$A$2:$E$470,3,FALSE),""))</f>
        <v>manifest-bhkv.xqy</v>
      </c>
      <c r="BI109" s="817" t="str">
        <f>IF($BF109="","",IFERROR(VLOOKUP($C109,'[1]CDS-VM-delta'!$A$2:$E$470,4,FALSE),""))</f>
        <v>valideer-manifest-bhkv</v>
      </c>
      <c r="BJ109" s="818" t="str">
        <f>IF($BF109="","",IFERROR(VLOOKUP($C109,'[1]CDS-VM-delta'!$A$2:$E$470,5,FALSE),""))</f>
        <v>Valideert het manifest-bhkv (manifest-bhkv en bestanden)</v>
      </c>
      <c r="BK109" s="818" t="str">
        <f>IF($C109="","",IFERROR(VLOOKUP($C109,'[1]CDS-VM-delta'!$L$1:$M$470,1,FALSE),""))</f>
        <v>LVBB2511</v>
      </c>
      <c r="BL109" s="818" t="str">
        <f>IF($BK109="","",IFERROR(VLOOKUP($BK109,'[1]CDS-VM-delta'!$L$1:$M$470,2,FALSE),""))</f>
        <v>Geen manifest-bhkv aanwezig</v>
      </c>
      <c r="BM109" s="245"/>
      <c r="BN109" s="819" t="str">
        <f t="shared" si="25"/>
        <v>NOK</v>
      </c>
      <c r="BO109" s="294" t="s">
        <v>1858</v>
      </c>
      <c r="BP109" s="223"/>
      <c r="BQ109" s="223"/>
      <c r="BR109" s="223"/>
      <c r="BS109" s="245"/>
      <c r="BT109" s="910"/>
      <c r="BU109" s="593"/>
      <c r="BV109" s="593"/>
      <c r="BW109" s="593"/>
      <c r="BX109" s="593"/>
      <c r="BY109" s="593"/>
      <c r="BZ109" s="593"/>
      <c r="CA109" s="593"/>
      <c r="CB109" s="593"/>
      <c r="CC109" s="593"/>
      <c r="CD109" s="593"/>
      <c r="CE109" s="593"/>
      <c r="CF109" s="593"/>
      <c r="CG109" s="593"/>
      <c r="CH109" s="593"/>
      <c r="CI109" s="593"/>
      <c r="CJ109" s="593"/>
      <c r="CK109" s="593"/>
      <c r="CL109" s="594"/>
      <c r="CM109" s="578"/>
      <c r="CN109" s="578"/>
      <c r="CO109" s="578"/>
    </row>
    <row r="110" spans="1:93" ht="48" x14ac:dyDescent="0.2">
      <c r="A110" s="312" t="s">
        <v>501</v>
      </c>
      <c r="B110" s="309" t="s">
        <v>305</v>
      </c>
      <c r="C110" s="223" t="s">
        <v>505</v>
      </c>
      <c r="D110" s="223" t="s">
        <v>506</v>
      </c>
      <c r="E110" s="223" t="s">
        <v>0</v>
      </c>
      <c r="F110" s="223" t="s">
        <v>85</v>
      </c>
      <c r="G110" s="223" t="s">
        <v>1</v>
      </c>
      <c r="H110" s="223" t="s">
        <v>4</v>
      </c>
      <c r="I110" s="223" t="s">
        <v>8</v>
      </c>
      <c r="J110" s="223" t="s">
        <v>22</v>
      </c>
      <c r="K110" s="223" t="s">
        <v>127</v>
      </c>
      <c r="L110" s="223" t="str">
        <f>IFERROR(VLOOKUP($C110,'[2]1.3.7 validaties'!$AL$3:$AY$999,14,FALSE),"")</f>
        <v/>
      </c>
      <c r="M110" s="223" t="str">
        <f>IFERROR(VLOOKUP($C110,'[2]1.3.7 validaties'!$AL$3:$AY$999,13,FALSE),"")</f>
        <v/>
      </c>
      <c r="N110" s="223" t="s">
        <v>319</v>
      </c>
      <c r="O110" s="223" t="s">
        <v>13</v>
      </c>
      <c r="P110" s="223" t="s">
        <v>13</v>
      </c>
      <c r="Q110" s="223" t="s">
        <v>13</v>
      </c>
      <c r="R110" s="223" t="s">
        <v>13</v>
      </c>
      <c r="S110" s="223" t="s">
        <v>13</v>
      </c>
      <c r="T110" s="223" t="s">
        <v>13</v>
      </c>
      <c r="U110" s="223" t="s">
        <v>13</v>
      </c>
      <c r="V110" s="223" t="s">
        <v>13</v>
      </c>
      <c r="W110" s="223" t="s">
        <v>13</v>
      </c>
      <c r="X110" s="223" t="s">
        <v>13</v>
      </c>
      <c r="Y110" s="223" t="s">
        <v>13</v>
      </c>
      <c r="Z110" s="223" t="s">
        <v>2831</v>
      </c>
      <c r="AA110" s="223" t="s">
        <v>2831</v>
      </c>
      <c r="AB110" s="223" t="s">
        <v>2831</v>
      </c>
      <c r="AC110" s="223" t="s">
        <v>2831</v>
      </c>
      <c r="AD110" s="244" t="s">
        <v>253</v>
      </c>
      <c r="AE110" s="245" t="s">
        <v>254</v>
      </c>
      <c r="AF110" s="246" t="s">
        <v>253</v>
      </c>
      <c r="AG110" s="244" t="s">
        <v>254</v>
      </c>
      <c r="AH110" s="247" t="s">
        <v>255</v>
      </c>
      <c r="AI110" s="223"/>
      <c r="AJ110" s="223" t="s">
        <v>45</v>
      </c>
      <c r="AK110" s="311" t="s">
        <v>45</v>
      </c>
      <c r="AL110" s="313" t="s">
        <v>45</v>
      </c>
      <c r="AM110" s="294" t="s">
        <v>505</v>
      </c>
      <c r="AN110" s="243" t="s">
        <v>1772</v>
      </c>
      <c r="AO110" s="223"/>
      <c r="AP110" s="223"/>
      <c r="AQ110" s="223"/>
      <c r="AR110" s="223"/>
      <c r="AS110" s="223"/>
      <c r="AT110" s="310"/>
      <c r="AU110" s="286"/>
      <c r="AV110" s="314" t="s">
        <v>320</v>
      </c>
      <c r="AW110" s="245" t="s">
        <v>507</v>
      </c>
      <c r="AX110" s="810"/>
      <c r="AY110" s="811" t="str">
        <f t="shared" si="19"/>
        <v/>
      </c>
      <c r="AZ110" s="812" t="str">
        <f t="shared" si="23"/>
        <v/>
      </c>
      <c r="BA110" s="812" t="str">
        <f t="shared" si="24"/>
        <v/>
      </c>
      <c r="BB110" s="812"/>
      <c r="BC110" s="813"/>
      <c r="BD110" s="814" t="str">
        <f t="shared" si="20"/>
        <v>ongewijzigd</v>
      </c>
      <c r="BE110" s="814" t="str">
        <f>IF(BF110="",IF(#REF!="","",IF(#REF!="ongebruikt","Ja","")),"")</f>
        <v/>
      </c>
      <c r="BF110" s="815" t="str">
        <f>IF($J110="LVBB-BHK",$C110,IFERROR(VLOOKUP($C110,'[1]CDS-VM-delta'!$A$2:$E$470,1,FALSE),""))</f>
        <v>LVBB2512</v>
      </c>
      <c r="BG110" s="816" t="str">
        <f>IF($J110="LVBB-BHK",$AN110,IF($BF110="","",IFERROR(VLOOKUP($BF110,'[1]CDS-VM-delta'!$A$2:$E$470,2,FALSE),"")))</f>
        <v>Geen doel aanwezig in manifest-bhkv</v>
      </c>
      <c r="BH110" s="252" t="str">
        <f>IF($BF110="","",IFERROR(VLOOKUP($C110,'[1]CDS-VM-delta'!$A$2:$E$470,3,FALSE),""))</f>
        <v>manifest-bhkv.xqy</v>
      </c>
      <c r="BI110" s="817" t="str">
        <f>IF($BF110="","",IFERROR(VLOOKUP($C110,'[1]CDS-VM-delta'!$A$2:$E$470,4,FALSE),""))</f>
        <v>valideer-manifest-bhkv</v>
      </c>
      <c r="BJ110" s="818" t="str">
        <f>IF($BF110="","",IFERROR(VLOOKUP($C110,'[1]CDS-VM-delta'!$A$2:$E$470,5,FALSE),""))</f>
        <v>Valideert het manifest-bhkv (manifest-bhkv en bestanden)</v>
      </c>
      <c r="BK110" s="818" t="str">
        <f>IF($C110="","",IFERROR(VLOOKUP($C110,'[1]CDS-VM-delta'!$L$1:$M$470,1,FALSE),""))</f>
        <v>LVBB2512</v>
      </c>
      <c r="BL110" s="818" t="str">
        <f>IF($BK110="","",IFERROR(VLOOKUP($BK110,'[1]CDS-VM-delta'!$L$1:$M$470,2,FALSE),""))</f>
        <v>Geen doel aanwezig in manifest-bhkv</v>
      </c>
      <c r="BM110" s="245"/>
      <c r="BN110" s="819" t="str">
        <f t="shared" si="25"/>
        <v>NOK</v>
      </c>
      <c r="BO110" s="294" t="s">
        <v>1858</v>
      </c>
      <c r="BP110" s="223"/>
      <c r="BQ110" s="223"/>
      <c r="BR110" s="223"/>
      <c r="BS110" s="245"/>
      <c r="BT110" s="910"/>
      <c r="BU110" s="593"/>
      <c r="BV110" s="593"/>
      <c r="BW110" s="593"/>
      <c r="BX110" s="593"/>
      <c r="BY110" s="593"/>
      <c r="BZ110" s="593"/>
      <c r="CA110" s="593"/>
      <c r="CB110" s="593"/>
      <c r="CC110" s="593"/>
      <c r="CD110" s="593"/>
      <c r="CE110" s="593"/>
      <c r="CF110" s="593"/>
      <c r="CG110" s="593"/>
      <c r="CH110" s="593"/>
      <c r="CI110" s="593"/>
      <c r="CJ110" s="593"/>
      <c r="CK110" s="593"/>
      <c r="CL110" s="594"/>
      <c r="CM110" s="578"/>
      <c r="CN110" s="578"/>
      <c r="CO110" s="578"/>
    </row>
    <row r="111" spans="1:93" ht="64" x14ac:dyDescent="0.2">
      <c r="A111" s="312" t="s">
        <v>501</v>
      </c>
      <c r="B111" s="309" t="s">
        <v>305</v>
      </c>
      <c r="C111" s="223" t="s">
        <v>508</v>
      </c>
      <c r="D111" s="223" t="s">
        <v>509</v>
      </c>
      <c r="E111" s="223" t="s">
        <v>0</v>
      </c>
      <c r="F111" s="223" t="s">
        <v>85</v>
      </c>
      <c r="G111" s="223" t="s">
        <v>1</v>
      </c>
      <c r="H111" s="223" t="s">
        <v>4</v>
      </c>
      <c r="I111" s="223" t="s">
        <v>8</v>
      </c>
      <c r="J111" s="223" t="s">
        <v>22</v>
      </c>
      <c r="K111" s="223" t="s">
        <v>127</v>
      </c>
      <c r="L111" s="223" t="str">
        <f>IFERROR(VLOOKUP($C111,'[2]1.3.7 validaties'!$AL$3:$AY$999,14,FALSE),"")</f>
        <v/>
      </c>
      <c r="M111" s="223" t="str">
        <f>IFERROR(VLOOKUP($C111,'[2]1.3.7 validaties'!$AL$3:$AY$999,13,FALSE),"")</f>
        <v/>
      </c>
      <c r="N111" s="223" t="s">
        <v>319</v>
      </c>
      <c r="O111" s="223" t="s">
        <v>13</v>
      </c>
      <c r="P111" s="223" t="s">
        <v>13</v>
      </c>
      <c r="Q111" s="223" t="s">
        <v>13</v>
      </c>
      <c r="R111" s="223" t="s">
        <v>13</v>
      </c>
      <c r="S111" s="223" t="s">
        <v>13</v>
      </c>
      <c r="T111" s="223" t="s">
        <v>13</v>
      </c>
      <c r="U111" s="223" t="s">
        <v>13</v>
      </c>
      <c r="V111" s="223" t="s">
        <v>13</v>
      </c>
      <c r="W111" s="223" t="s">
        <v>13</v>
      </c>
      <c r="X111" s="223" t="s">
        <v>13</v>
      </c>
      <c r="Y111" s="223" t="s">
        <v>13</v>
      </c>
      <c r="Z111" s="223" t="s">
        <v>2831</v>
      </c>
      <c r="AA111" s="223" t="s">
        <v>2831</v>
      </c>
      <c r="AB111" s="223" t="s">
        <v>2831</v>
      </c>
      <c r="AC111" s="223" t="s">
        <v>2831</v>
      </c>
      <c r="AD111" s="244" t="s">
        <v>253</v>
      </c>
      <c r="AE111" s="245" t="s">
        <v>254</v>
      </c>
      <c r="AF111" s="246" t="s">
        <v>253</v>
      </c>
      <c r="AG111" s="244" t="s">
        <v>254</v>
      </c>
      <c r="AH111" s="247" t="s">
        <v>255</v>
      </c>
      <c r="AI111" s="223"/>
      <c r="AJ111" s="223" t="s">
        <v>45</v>
      </c>
      <c r="AK111" s="311" t="s">
        <v>45</v>
      </c>
      <c r="AL111" s="313" t="s">
        <v>45</v>
      </c>
      <c r="AM111" s="294" t="s">
        <v>508</v>
      </c>
      <c r="AN111" s="243" t="s">
        <v>1773</v>
      </c>
      <c r="AO111" s="223" t="s">
        <v>1883</v>
      </c>
      <c r="AP111" s="223"/>
      <c r="AQ111" s="223"/>
      <c r="AR111" s="223"/>
      <c r="AS111" s="223"/>
      <c r="AT111" s="310"/>
      <c r="AU111" s="286"/>
      <c r="AV111" s="314" t="s">
        <v>320</v>
      </c>
      <c r="AW111" s="245" t="s">
        <v>510</v>
      </c>
      <c r="AX111" s="810"/>
      <c r="AY111" s="811" t="str">
        <f t="shared" si="19"/>
        <v/>
      </c>
      <c r="AZ111" s="812" t="str">
        <f t="shared" si="23"/>
        <v/>
      </c>
      <c r="BA111" s="812" t="str">
        <f t="shared" si="24"/>
        <v/>
      </c>
      <c r="BB111" s="812"/>
      <c r="BC111" s="813"/>
      <c r="BD111" s="814" t="str">
        <f t="shared" si="20"/>
        <v>ongewijzigd</v>
      </c>
      <c r="BE111" s="814" t="str">
        <f>IF(BF111="",IF(#REF!="","",IF(#REF!="ongebruikt","Ja","")),"")</f>
        <v/>
      </c>
      <c r="BF111" s="815" t="str">
        <f>IF($J111="LVBB-BHK",$C111,IFERROR(VLOOKUP($C111,'[1]CDS-VM-delta'!$A$2:$E$470,1,FALSE),""))</f>
        <v>LVBB2513</v>
      </c>
      <c r="BG111" s="816" t="str">
        <f>IF($J111="LVBB-BHK",$AN111,IF($BF111="","",IFERROR(VLOOKUP($BF111,'[1]CDS-VM-delta'!$A$2:$E$470,2,FALSE),"")))</f>
        <v>Doel %1 genoemd in manifest-bhkv bestaat niet</v>
      </c>
      <c r="BH111" s="252" t="str">
        <f>IF($BF111="","",IFERROR(VLOOKUP($C111,'[1]CDS-VM-delta'!$A$2:$E$470,3,FALSE),""))</f>
        <v>manifest-bhkv.xqy</v>
      </c>
      <c r="BI111" s="252" t="str">
        <f>IF($BF111="","",IFERROR(VLOOKUP($C111,'[1]CDS-VM-delta'!$A$2:$E$470,4,FALSE),""))</f>
        <v>valideer-manifest-bhkv-obv-invoer
OF:
valideer-manifest-bhkv</v>
      </c>
      <c r="BJ111" s="818" t="str">
        <f>IF($BF111="","",IFERROR(VLOOKUP($C111,'[1]CDS-VM-delta'!$A$2:$E$470,5,FALSE),""))</f>
        <v>Valideert het manifest-bhkv (manifest-bhkv en bestanden) zonder schema / schematron en louter obv de door de regisseur aangeleverde bestanden
OF:
Valideert het manifest-bhkv (manifest-bhkv en bestanden)</v>
      </c>
      <c r="BK111" s="818" t="str">
        <f>IF($C111="","",IFERROR(VLOOKUP($C111,'[1]CDS-VM-delta'!$L$1:$M$470,1,FALSE),""))</f>
        <v>LVBB2513</v>
      </c>
      <c r="BL111" s="818" t="str">
        <f>IF($BK111="","",IFERROR(VLOOKUP($BK111,'[1]CDS-VM-delta'!$L$1:$M$470,2,FALSE),""))</f>
        <v>Doel %1 genoemd in manifest-bhkv bestaat niet</v>
      </c>
      <c r="BM111" s="245"/>
      <c r="BN111" s="819" t="str">
        <f t="shared" si="25"/>
        <v>NOK</v>
      </c>
      <c r="BO111" s="294" t="s">
        <v>1858</v>
      </c>
      <c r="BP111" s="223"/>
      <c r="BQ111" s="223"/>
      <c r="BR111" s="223"/>
      <c r="BS111" s="245"/>
      <c r="BT111" s="910"/>
      <c r="BU111" s="593"/>
      <c r="BV111" s="593"/>
      <c r="BW111" s="593"/>
      <c r="BX111" s="593"/>
      <c r="BY111" s="593"/>
      <c r="BZ111" s="593"/>
      <c r="CA111" s="593"/>
      <c r="CB111" s="593"/>
      <c r="CC111" s="593"/>
      <c r="CD111" s="593"/>
      <c r="CE111" s="593"/>
      <c r="CF111" s="593"/>
      <c r="CG111" s="593"/>
      <c r="CH111" s="593"/>
      <c r="CI111" s="593"/>
      <c r="CJ111" s="593"/>
      <c r="CK111" s="593"/>
      <c r="CL111" s="594"/>
      <c r="CM111" s="578"/>
      <c r="CN111" s="578"/>
      <c r="CO111" s="578"/>
    </row>
    <row r="112" spans="1:93" ht="64" x14ac:dyDescent="0.2">
      <c r="A112" s="312" t="s">
        <v>501</v>
      </c>
      <c r="B112" s="309" t="s">
        <v>305</v>
      </c>
      <c r="C112" s="223" t="s">
        <v>511</v>
      </c>
      <c r="D112" s="223" t="s">
        <v>512</v>
      </c>
      <c r="E112" s="223" t="s">
        <v>0</v>
      </c>
      <c r="F112" s="223" t="s">
        <v>85</v>
      </c>
      <c r="G112" s="223" t="s">
        <v>1</v>
      </c>
      <c r="H112" s="223" t="s">
        <v>4</v>
      </c>
      <c r="I112" s="223" t="s">
        <v>8</v>
      </c>
      <c r="J112" s="223" t="s">
        <v>22</v>
      </c>
      <c r="K112" s="223" t="s">
        <v>127</v>
      </c>
      <c r="L112" s="223" t="str">
        <f>IFERROR(VLOOKUP($C112,'[2]1.3.7 validaties'!$AL$3:$AY$999,14,FALSE),"")</f>
        <v/>
      </c>
      <c r="M112" s="223" t="str">
        <f>IFERROR(VLOOKUP($C112,'[2]1.3.7 validaties'!$AL$3:$AY$999,13,FALSE),"")</f>
        <v/>
      </c>
      <c r="N112" s="223" t="s">
        <v>319</v>
      </c>
      <c r="O112" s="223" t="s">
        <v>13</v>
      </c>
      <c r="P112" s="223" t="s">
        <v>13</v>
      </c>
      <c r="Q112" s="223" t="s">
        <v>13</v>
      </c>
      <c r="R112" s="223" t="s">
        <v>13</v>
      </c>
      <c r="S112" s="223" t="s">
        <v>13</v>
      </c>
      <c r="T112" s="223" t="s">
        <v>13</v>
      </c>
      <c r="U112" s="223" t="s">
        <v>13</v>
      </c>
      <c r="V112" s="223" t="s">
        <v>13</v>
      </c>
      <c r="W112" s="223" t="s">
        <v>13</v>
      </c>
      <c r="X112" s="223" t="s">
        <v>13</v>
      </c>
      <c r="Y112" s="223" t="s">
        <v>13</v>
      </c>
      <c r="Z112" s="223" t="s">
        <v>2831</v>
      </c>
      <c r="AA112" s="223" t="s">
        <v>2831</v>
      </c>
      <c r="AB112" s="223" t="s">
        <v>2831</v>
      </c>
      <c r="AC112" s="223" t="s">
        <v>2831</v>
      </c>
      <c r="AD112" s="244" t="s">
        <v>253</v>
      </c>
      <c r="AE112" s="245" t="s">
        <v>254</v>
      </c>
      <c r="AF112" s="246" t="s">
        <v>253</v>
      </c>
      <c r="AG112" s="244" t="s">
        <v>254</v>
      </c>
      <c r="AH112" s="247" t="s">
        <v>255</v>
      </c>
      <c r="AI112" s="223"/>
      <c r="AJ112" s="223" t="s">
        <v>45</v>
      </c>
      <c r="AK112" s="311" t="s">
        <v>45</v>
      </c>
      <c r="AL112" s="313" t="s">
        <v>45</v>
      </c>
      <c r="AM112" s="294" t="s">
        <v>511</v>
      </c>
      <c r="AN112" s="243" t="s">
        <v>1774</v>
      </c>
      <c r="AO112" s="223" t="s">
        <v>1883</v>
      </c>
      <c r="AP112" s="223" t="s">
        <v>1885</v>
      </c>
      <c r="AQ112" s="223"/>
      <c r="AR112" s="223"/>
      <c r="AS112" s="223"/>
      <c r="AT112" s="310"/>
      <c r="AU112" s="286"/>
      <c r="AV112" s="314" t="s">
        <v>320</v>
      </c>
      <c r="AW112" s="245" t="s">
        <v>513</v>
      </c>
      <c r="AX112" s="810"/>
      <c r="AY112" s="811" t="str">
        <f t="shared" si="19"/>
        <v/>
      </c>
      <c r="AZ112" s="812" t="str">
        <f t="shared" si="23"/>
        <v/>
      </c>
      <c r="BA112" s="812" t="str">
        <f t="shared" si="24"/>
        <v/>
      </c>
      <c r="BB112" s="812"/>
      <c r="BC112" s="813"/>
      <c r="BD112" s="814" t="str">
        <f t="shared" si="20"/>
        <v>ongewijzigd</v>
      </c>
      <c r="BE112" s="814" t="str">
        <f>IF(BF112="",IF(#REF!="","",IF(#REF!="ongebruikt","Ja","")),"")</f>
        <v/>
      </c>
      <c r="BF112" s="815" t="str">
        <f>IF($J112="LVBB-BHK",$C112,IFERROR(VLOOKUP($C112,'[1]CDS-VM-delta'!$A$2:$E$470,1,FALSE),""))</f>
        <v>LVBB2514</v>
      </c>
      <c r="BG112" s="816" t="str">
        <f>IF($J112="LVBB-BHK",$AN112,IF($BF112="","",IFERROR(VLOOKUP($BF112,'[1]CDS-VM-delta'!$A$2:$E$470,2,FALSE),"")))</f>
        <v>Bij doel %1 zijn de volgende bestand(en) in manifest-bhkv niet meegeleverd : %2</v>
      </c>
      <c r="BH112" s="252" t="str">
        <f>IF($BF112="","",IFERROR(VLOOKUP($C112,'[1]CDS-VM-delta'!$A$2:$E$470,3,FALSE),""))</f>
        <v>manifest-bhkv.xqy</v>
      </c>
      <c r="BI112" s="252" t="str">
        <f>IF($BF112="","",IFERROR(VLOOKUP($C112,'[1]CDS-VM-delta'!$A$2:$E$470,4,FALSE),""))</f>
        <v>valideer-manifest-bhkv-obv-invoer
OF:
valideer-manifest-bhkv</v>
      </c>
      <c r="BJ112" s="818" t="str">
        <f>IF($BF112="","",IFERROR(VLOOKUP($C112,'[1]CDS-VM-delta'!$A$2:$E$470,5,FALSE),""))</f>
        <v>Valideert het manifest-bhkv (manifest-bhkv en bestanden) zonder schema / schematron en louter obv de door de regisseur aangeleverde bestanden
OF:
Valideert het manifest-bhkv (manifest-bhkv en bestanden)</v>
      </c>
      <c r="BK112" s="818" t="str">
        <f>IF($C112="","",IFERROR(VLOOKUP($C112,'[1]CDS-VM-delta'!$L$1:$M$470,1,FALSE),""))</f>
        <v>LVBB2514</v>
      </c>
      <c r="BL112" s="818" t="str">
        <f>IF($BK112="","",IFERROR(VLOOKUP($BK112,'[1]CDS-VM-delta'!$L$1:$M$470,2,FALSE),""))</f>
        <v>Bij doel %1 zijn de volgende bestand(en) in manifest-bhkv niet meegeleverd : %2</v>
      </c>
      <c r="BM112" s="245"/>
      <c r="BN112" s="819" t="str">
        <f t="shared" si="25"/>
        <v>NOK</v>
      </c>
      <c r="BO112" s="294" t="s">
        <v>1858</v>
      </c>
      <c r="BP112" s="223"/>
      <c r="BQ112" s="223"/>
      <c r="BR112" s="223"/>
      <c r="BS112" s="245"/>
      <c r="BT112" s="910"/>
      <c r="BU112" s="593"/>
      <c r="BV112" s="593"/>
      <c r="BW112" s="593"/>
      <c r="BX112" s="593"/>
      <c r="BY112" s="593"/>
      <c r="BZ112" s="593"/>
      <c r="CA112" s="593"/>
      <c r="CB112" s="593"/>
      <c r="CC112" s="593"/>
      <c r="CD112" s="593"/>
      <c r="CE112" s="593"/>
      <c r="CF112" s="593"/>
      <c r="CG112" s="593"/>
      <c r="CH112" s="593"/>
      <c r="CI112" s="593"/>
      <c r="CJ112" s="593"/>
      <c r="CK112" s="593"/>
      <c r="CL112" s="594"/>
      <c r="CM112" s="578"/>
      <c r="CN112" s="578"/>
      <c r="CO112" s="578"/>
    </row>
    <row r="113" spans="1:93" ht="64" x14ac:dyDescent="0.2">
      <c r="A113" s="312" t="s">
        <v>501</v>
      </c>
      <c r="B113" s="309" t="s">
        <v>305</v>
      </c>
      <c r="C113" s="223" t="s">
        <v>514</v>
      </c>
      <c r="D113" s="223" t="s">
        <v>515</v>
      </c>
      <c r="E113" s="223" t="s">
        <v>0</v>
      </c>
      <c r="F113" s="223" t="s">
        <v>85</v>
      </c>
      <c r="G113" s="223" t="s">
        <v>1</v>
      </c>
      <c r="H113" s="223" t="s">
        <v>4</v>
      </c>
      <c r="I113" s="223" t="s">
        <v>8</v>
      </c>
      <c r="J113" s="223" t="s">
        <v>22</v>
      </c>
      <c r="K113" s="223" t="s">
        <v>127</v>
      </c>
      <c r="L113" s="223" t="str">
        <f>IFERROR(VLOOKUP($C113,'[2]1.3.7 validaties'!$AL$3:$AY$999,14,FALSE),"")</f>
        <v/>
      </c>
      <c r="M113" s="223" t="str">
        <f>IFERROR(VLOOKUP($C113,'[2]1.3.7 validaties'!$AL$3:$AY$999,13,FALSE),"")</f>
        <v/>
      </c>
      <c r="N113" s="223" t="s">
        <v>319</v>
      </c>
      <c r="O113" s="223" t="s">
        <v>13</v>
      </c>
      <c r="P113" s="223" t="s">
        <v>13</v>
      </c>
      <c r="Q113" s="223" t="s">
        <v>13</v>
      </c>
      <c r="R113" s="223" t="s">
        <v>13</v>
      </c>
      <c r="S113" s="223" t="s">
        <v>13</v>
      </c>
      <c r="T113" s="223" t="s">
        <v>13</v>
      </c>
      <c r="U113" s="223" t="s">
        <v>13</v>
      </c>
      <c r="V113" s="223" t="s">
        <v>13</v>
      </c>
      <c r="W113" s="223" t="s">
        <v>13</v>
      </c>
      <c r="X113" s="223" t="s">
        <v>13</v>
      </c>
      <c r="Y113" s="223" t="s">
        <v>13</v>
      </c>
      <c r="Z113" s="223" t="s">
        <v>2831</v>
      </c>
      <c r="AA113" s="223" t="s">
        <v>2831</v>
      </c>
      <c r="AB113" s="223" t="s">
        <v>2831</v>
      </c>
      <c r="AC113" s="223" t="s">
        <v>2831</v>
      </c>
      <c r="AD113" s="244" t="s">
        <v>253</v>
      </c>
      <c r="AE113" s="245" t="s">
        <v>254</v>
      </c>
      <c r="AF113" s="246" t="s">
        <v>253</v>
      </c>
      <c r="AG113" s="244" t="s">
        <v>254</v>
      </c>
      <c r="AH113" s="247" t="s">
        <v>255</v>
      </c>
      <c r="AI113" s="223"/>
      <c r="AJ113" s="223" t="s">
        <v>45</v>
      </c>
      <c r="AK113" s="311" t="s">
        <v>45</v>
      </c>
      <c r="AL113" s="313" t="s">
        <v>45</v>
      </c>
      <c r="AM113" s="294" t="s">
        <v>514</v>
      </c>
      <c r="AN113" s="243" t="s">
        <v>2294</v>
      </c>
      <c r="AO113" s="223"/>
      <c r="AP113" s="223"/>
      <c r="AQ113" s="223"/>
      <c r="AR113" s="223"/>
      <c r="AS113" s="223"/>
      <c r="AT113" s="310"/>
      <c r="AU113" s="286"/>
      <c r="AV113" s="314" t="s">
        <v>516</v>
      </c>
      <c r="AW113" s="245" t="s">
        <v>517</v>
      </c>
      <c r="AX113" s="810"/>
      <c r="AY113" s="811" t="str">
        <f t="shared" si="19"/>
        <v/>
      </c>
      <c r="AZ113" s="812" t="str">
        <f t="shared" si="23"/>
        <v/>
      </c>
      <c r="BA113" s="812" t="str">
        <f t="shared" si="24"/>
        <v/>
      </c>
      <c r="BB113" s="812"/>
      <c r="BC113" s="813" t="s">
        <v>2259</v>
      </c>
      <c r="BD113" s="814" t="str">
        <f t="shared" si="20"/>
        <v>ongewijzigd</v>
      </c>
      <c r="BE113" s="814" t="str">
        <f>IF(BF113="",IF(#REF!="","",IF(#REF!="ongebruikt","Ja","")),"")</f>
        <v/>
      </c>
      <c r="BF113" s="815" t="str">
        <f>IF($J113="LVBB-BHK",$C113,IFERROR(VLOOKUP($C113,'[1]CDS-VM-delta'!$A$2:$E$470,1,FALSE),""))</f>
        <v>LVBB2515</v>
      </c>
      <c r="BG113" s="816" t="str">
        <f>IF($J113="LVBB-BHK",$AN113,IF($BF113="","",IFERROR(VLOOKUP($BF113,'[1]CDS-VM-delta'!$A$2:$E$470,2,FALSE),"")))</f>
        <v>In de aanlevering is er een relatie tussen doel %1 en regeling %2 maar deze relatie is niet aanwezig in manifest-bhkv</v>
      </c>
      <c r="BH113" s="252" t="str">
        <f>IF($BF113="","",IFERROR(VLOOKUP($C113,'[1]CDS-VM-delta'!$A$2:$E$470,3,FALSE),""))</f>
        <v>manifest-bhkv.xqy</v>
      </c>
      <c r="BI113" s="252" t="str">
        <f>IF($BF113="","",IFERROR(VLOOKUP($C113,'[1]CDS-VM-delta'!$A$2:$E$470,4,FALSE),""))</f>
        <v>valideer-manifest-bhkv-obv-invoer
OF:
valideer-manifest-bhkv</v>
      </c>
      <c r="BJ113" s="818" t="str">
        <f>IF($BF113="","",IFERROR(VLOOKUP($C113,'[1]CDS-VM-delta'!$A$2:$E$470,5,FALSE),""))</f>
        <v>Valideert het manifest-bhkv (manifest-bhkv en bestanden) zonder schema / schematron en louter obv de door de regisseur aangeleverde bestanden
OF:
Valideert het manifest-bhkv (manifest-bhkv en bestanden)</v>
      </c>
      <c r="BK113" s="818" t="str">
        <f>IF($C113="","",IFERROR(VLOOKUP($C113,'[1]CDS-VM-delta'!$L$1:$M$470,1,FALSE),""))</f>
        <v>LVBB2515</v>
      </c>
      <c r="BL113" s="818" t="str">
        <f>IF($BK113="","",IFERROR(VLOOKUP($BK113,'[1]CDS-VM-delta'!$L$1:$M$470,2,FALSE),""))</f>
        <v>In de aanlevering is er een relatie tussen doel %1 en regeling %2 maar deze relatie is niet aanwezig in manifest-bhkv</v>
      </c>
      <c r="BM113" s="311"/>
      <c r="BN113" s="819" t="str">
        <f t="shared" si="25"/>
        <v>NOK</v>
      </c>
      <c r="BO113" s="294" t="s">
        <v>1858</v>
      </c>
      <c r="BP113" s="223"/>
      <c r="BQ113" s="223"/>
      <c r="BR113" s="223"/>
      <c r="BS113" s="245"/>
      <c r="BT113" s="910"/>
      <c r="BU113" s="593"/>
      <c r="BV113" s="593"/>
      <c r="BW113" s="593"/>
      <c r="BX113" s="593"/>
      <c r="BY113" s="593"/>
      <c r="BZ113" s="593"/>
      <c r="CA113" s="593"/>
      <c r="CB113" s="593"/>
      <c r="CC113" s="593"/>
      <c r="CD113" s="593"/>
      <c r="CE113" s="593"/>
      <c r="CF113" s="593"/>
      <c r="CG113" s="593"/>
      <c r="CH113" s="593"/>
      <c r="CI113" s="593"/>
      <c r="CJ113" s="593"/>
      <c r="CK113" s="593"/>
      <c r="CL113" s="594"/>
      <c r="CM113" s="578"/>
      <c r="CN113" s="578"/>
      <c r="CO113" s="578"/>
    </row>
    <row r="114" spans="1:93" ht="64" x14ac:dyDescent="0.2">
      <c r="A114" s="312" t="s">
        <v>1142</v>
      </c>
      <c r="B114" s="309" t="s">
        <v>305</v>
      </c>
      <c r="C114" s="223" t="s">
        <v>518</v>
      </c>
      <c r="D114" s="223" t="s">
        <v>512</v>
      </c>
      <c r="E114" s="223" t="s">
        <v>0</v>
      </c>
      <c r="F114" s="223" t="s">
        <v>85</v>
      </c>
      <c r="G114" s="223" t="s">
        <v>1</v>
      </c>
      <c r="H114" s="223" t="s">
        <v>4</v>
      </c>
      <c r="I114" s="223" t="s">
        <v>8</v>
      </c>
      <c r="J114" s="223" t="s">
        <v>22</v>
      </c>
      <c r="K114" s="223" t="s">
        <v>127</v>
      </c>
      <c r="L114" s="223" t="str">
        <f>IFERROR(VLOOKUP($C114,'[2]1.3.7 validaties'!$AL$3:$AY$999,14,FALSE),"")</f>
        <v/>
      </c>
      <c r="M114" s="223" t="str">
        <f>IFERROR(VLOOKUP($C114,'[2]1.3.7 validaties'!$AL$3:$AY$999,13,FALSE),"")</f>
        <v/>
      </c>
      <c r="N114" s="223" t="s">
        <v>14</v>
      </c>
      <c r="O114" s="223" t="s">
        <v>13</v>
      </c>
      <c r="P114" s="223" t="s">
        <v>13</v>
      </c>
      <c r="Q114" s="223" t="s">
        <v>13</v>
      </c>
      <c r="R114" s="223" t="s">
        <v>13</v>
      </c>
      <c r="S114" s="223" t="s">
        <v>13</v>
      </c>
      <c r="T114" s="223" t="s">
        <v>13</v>
      </c>
      <c r="U114" s="223" t="s">
        <v>13</v>
      </c>
      <c r="V114" s="223" t="s">
        <v>13</v>
      </c>
      <c r="W114" s="223" t="s">
        <v>13</v>
      </c>
      <c r="X114" s="223" t="s">
        <v>13</v>
      </c>
      <c r="Y114" s="223" t="s">
        <v>13</v>
      </c>
      <c r="Z114" s="223" t="s">
        <v>2831</v>
      </c>
      <c r="AA114" s="223" t="s">
        <v>2831</v>
      </c>
      <c r="AB114" s="223" t="s">
        <v>2831</v>
      </c>
      <c r="AC114" s="223" t="s">
        <v>2831</v>
      </c>
      <c r="AD114" s="244" t="s">
        <v>253</v>
      </c>
      <c r="AE114" s="245" t="s">
        <v>254</v>
      </c>
      <c r="AF114" s="246" t="s">
        <v>253</v>
      </c>
      <c r="AG114" s="244" t="s">
        <v>254</v>
      </c>
      <c r="AH114" s="247" t="s">
        <v>255</v>
      </c>
      <c r="AI114" s="223"/>
      <c r="AJ114" s="223" t="s">
        <v>45</v>
      </c>
      <c r="AK114" s="311" t="s">
        <v>45</v>
      </c>
      <c r="AL114" s="313" t="s">
        <v>45</v>
      </c>
      <c r="AM114" s="911" t="s">
        <v>518</v>
      </c>
      <c r="AN114" s="243" t="s">
        <v>1775</v>
      </c>
      <c r="AO114" s="223" t="s">
        <v>1883</v>
      </c>
      <c r="AP114" s="223" t="s">
        <v>1885</v>
      </c>
      <c r="AQ114" s="223"/>
      <c r="AR114" s="223"/>
      <c r="AS114" s="223"/>
      <c r="AT114" s="310"/>
      <c r="AU114" s="286"/>
      <c r="AV114" s="314" t="s">
        <v>320</v>
      </c>
      <c r="AW114" s="245" t="s">
        <v>2918</v>
      </c>
      <c r="AX114" s="810"/>
      <c r="AY114" s="811" t="str">
        <f t="shared" si="19"/>
        <v/>
      </c>
      <c r="AZ114" s="812" t="str">
        <f t="shared" si="23"/>
        <v/>
      </c>
      <c r="BA114" s="812" t="str">
        <f t="shared" si="24"/>
        <v/>
      </c>
      <c r="BB114" s="812"/>
      <c r="BC114" s="813"/>
      <c r="BD114" s="814" t="str">
        <f t="shared" si="20"/>
        <v>ongewijzigd</v>
      </c>
      <c r="BE114" s="814" t="str">
        <f>IF(BF114="",IF(#REF!="","",IF(#REF!="ongebruikt","Ja","")),"")</f>
        <v/>
      </c>
      <c r="BF114" s="815" t="str">
        <f>IF($J114="LVBB-BHK",$C114,IFERROR(VLOOKUP($C114,'[1]CDS-VM-delta'!$A$2:$E$470,1,FALSE),""))</f>
        <v>LVBB2516</v>
      </c>
      <c r="BG114" s="816" t="str">
        <f>IF($J114="LVBB-BHK",$AN114,IF($BF114="","",IFERROR(VLOOKUP($BF114,'[1]CDS-VM-delta'!$A$2:$E$470,2,FALSE),"")))</f>
        <v>Bij doel %1 staan de volgende bestand(en) niet in manifest-bhkv : %2</v>
      </c>
      <c r="BH114" s="252" t="str">
        <f>IF($BF114="","",IFERROR(VLOOKUP($C114,'[1]CDS-VM-delta'!$A$2:$E$470,3,FALSE),""))</f>
        <v>manifest-bhkv.xqy</v>
      </c>
      <c r="BI114" s="252" t="str">
        <f>IF($BF114="","",IFERROR(VLOOKUP($C114,'[1]CDS-VM-delta'!$A$2:$E$470,4,FALSE),""))</f>
        <v>valideer-manifest-bhkv-obv-invoer
OF:
valideer-manifest-bhkv</v>
      </c>
      <c r="BJ114" s="818" t="str">
        <f>IF($BF114="","",IFERROR(VLOOKUP($C114,'[1]CDS-VM-delta'!$A$2:$E$470,5,FALSE),""))</f>
        <v>Valideert het manifest-bhkv (manifest-bhkv en bestanden) zonder schema / schematron en louter obv de door de regisseur aangeleverde bestanden
OF:
Valideert het manifest-bhkv (manifest-bhkv en bestanden)</v>
      </c>
      <c r="BK114" s="818" t="str">
        <f>IF($C114="","",IFERROR(VLOOKUP($C114,'[1]CDS-VM-delta'!$L$1:$M$470,1,FALSE),""))</f>
        <v>LVBB2516</v>
      </c>
      <c r="BL114" s="818" t="str">
        <f>IF($BK114="","",IFERROR(VLOOKUP($BK114,'[1]CDS-VM-delta'!$L$1:$M$470,2,FALSE),""))</f>
        <v>Bij doel %1 staan de volgende bestand(en) niet in manifest-bhkv : %2</v>
      </c>
      <c r="BM114" s="311"/>
      <c r="BN114" s="819" t="str">
        <f t="shared" si="25"/>
        <v>NOK</v>
      </c>
      <c r="BO114" s="294" t="s">
        <v>1858</v>
      </c>
      <c r="BP114" s="223"/>
      <c r="BQ114" s="223"/>
      <c r="BR114" s="223"/>
      <c r="BS114" s="245"/>
      <c r="BT114" s="810"/>
      <c r="BU114" s="593"/>
      <c r="BV114" s="593"/>
      <c r="BW114" s="593"/>
      <c r="BX114" s="593"/>
      <c r="BY114" s="593"/>
      <c r="BZ114" s="593"/>
      <c r="CA114" s="593"/>
      <c r="CB114" s="593"/>
      <c r="CC114" s="593"/>
      <c r="CD114" s="593"/>
      <c r="CE114" s="593"/>
      <c r="CF114" s="593"/>
      <c r="CG114" s="593"/>
      <c r="CH114" s="593"/>
      <c r="CI114" s="593"/>
      <c r="CJ114" s="593"/>
      <c r="CK114" s="593"/>
      <c r="CL114" s="594"/>
      <c r="CM114" s="578"/>
      <c r="CN114" s="578"/>
      <c r="CO114" s="578"/>
    </row>
    <row r="115" spans="1:93" ht="80" x14ac:dyDescent="0.2">
      <c r="A115" s="288" t="s">
        <v>23</v>
      </c>
      <c r="B115" s="160" t="s">
        <v>957</v>
      </c>
      <c r="C115" s="99" t="s">
        <v>519</v>
      </c>
      <c r="D115" s="99" t="s">
        <v>2407</v>
      </c>
      <c r="E115" s="142" t="s">
        <v>0</v>
      </c>
      <c r="F115" s="142" t="s">
        <v>181</v>
      </c>
      <c r="G115" s="142" t="s">
        <v>520</v>
      </c>
      <c r="H115" s="97" t="s">
        <v>4</v>
      </c>
      <c r="I115" s="97" t="s">
        <v>8</v>
      </c>
      <c r="J115" s="97" t="s">
        <v>22</v>
      </c>
      <c r="K115" s="97" t="s">
        <v>127</v>
      </c>
      <c r="L115" s="98" t="str">
        <f>IFERROR(VLOOKUP($C115,'[2]1.3.7 validaties'!$AL$3:$AY$999,14,FALSE),"")</f>
        <v>2. ja, voor technici</v>
      </c>
      <c r="M115" s="98" t="str">
        <f>IFERROR(VLOOKUP($C115,'[2]1.3.7 validaties'!$AL$3:$AY$999,13,FALSE),"")</f>
        <v>niet nodig</v>
      </c>
      <c r="N115" s="142" t="s">
        <v>17</v>
      </c>
      <c r="O115" s="142" t="s">
        <v>17</v>
      </c>
      <c r="P115" s="142" t="s">
        <v>17</v>
      </c>
      <c r="Q115" s="142" t="s">
        <v>17</v>
      </c>
      <c r="R115" s="142" t="s">
        <v>17</v>
      </c>
      <c r="S115" s="142" t="s">
        <v>17</v>
      </c>
      <c r="T115" s="142" t="s">
        <v>17</v>
      </c>
      <c r="U115" s="142" t="s">
        <v>17</v>
      </c>
      <c r="V115" s="142" t="s">
        <v>14</v>
      </c>
      <c r="W115" s="142" t="s">
        <v>14</v>
      </c>
      <c r="X115" s="142" t="s">
        <v>14</v>
      </c>
      <c r="Y115" s="142" t="s">
        <v>17</v>
      </c>
      <c r="Z115" s="142" t="s">
        <v>17</v>
      </c>
      <c r="AA115" s="142" t="s">
        <v>14</v>
      </c>
      <c r="AB115" s="142" t="s">
        <v>14</v>
      </c>
      <c r="AC115" s="142" t="s">
        <v>17</v>
      </c>
      <c r="AD115" s="161" t="s">
        <v>253</v>
      </c>
      <c r="AE115" s="83" t="s">
        <v>254</v>
      </c>
      <c r="AF115" s="162" t="s">
        <v>253</v>
      </c>
      <c r="AG115" s="161" t="s">
        <v>254</v>
      </c>
      <c r="AH115" s="163" t="s">
        <v>255</v>
      </c>
      <c r="AI115" s="142"/>
      <c r="AJ115" s="142" t="s">
        <v>13</v>
      </c>
      <c r="AK115" s="61" t="s">
        <v>45</v>
      </c>
      <c r="AL115" s="165" t="s">
        <v>45</v>
      </c>
      <c r="AM115" s="113" t="s">
        <v>519</v>
      </c>
      <c r="AN115" s="98" t="s">
        <v>521</v>
      </c>
      <c r="AO115" s="98"/>
      <c r="AP115" s="98"/>
      <c r="AQ115" s="98"/>
      <c r="AR115" s="98"/>
      <c r="AS115" s="98"/>
      <c r="AT115" s="267"/>
      <c r="AU115" s="253"/>
      <c r="AV115" s="277" t="s">
        <v>522</v>
      </c>
      <c r="AW115" s="84" t="s">
        <v>2406</v>
      </c>
      <c r="AX115" s="57"/>
      <c r="AY115" s="212" t="str">
        <f t="shared" si="19"/>
        <v/>
      </c>
      <c r="AZ115" s="97" t="str">
        <f t="shared" si="23"/>
        <v/>
      </c>
      <c r="BA115" s="97" t="str">
        <f t="shared" si="24"/>
        <v/>
      </c>
      <c r="BB115" s="97"/>
      <c r="BC115" s="213"/>
      <c r="BD115" s="138" t="str">
        <f t="shared" si="20"/>
        <v/>
      </c>
      <c r="BE115" s="138" t="e">
        <f>IF(BF115="",IF(#REF!="","",IF(#REF!="ongebruikt","Ja","")),"")</f>
        <v>#REF!</v>
      </c>
      <c r="BF115" s="321" t="str">
        <f>IF($J115="LVBB-BHK",$C115,IFERROR(VLOOKUP($C115,'[1]CDS-VM-delta'!$A$2:$E$470,1,FALSE),""))</f>
        <v/>
      </c>
      <c r="BG115" s="148" t="s">
        <v>521</v>
      </c>
      <c r="BH115" s="148" t="str">
        <f>IF($BF115="","",IFERROR(VLOOKUP($C115,'[1]CDS-VM-delta'!$A$2:$E$470,3,FALSE),""))</f>
        <v/>
      </c>
      <c r="BI115" s="303" t="str">
        <f>IF($BF115="","",IFERROR(VLOOKUP($C115,'[1]CDS-VM-delta'!$A$2:$E$470,4,FALSE),""))</f>
        <v/>
      </c>
      <c r="BJ115" s="304" t="str">
        <f>IF($BF115="","",IFERROR(VLOOKUP($C115,'[1]CDS-VM-delta'!$A$2:$E$470,5,FALSE),""))</f>
        <v/>
      </c>
      <c r="BK115" s="304" t="str">
        <f>IF($C115="","",IFERROR(VLOOKUP($C115,'[1]CDS-VM-delta'!$L$1:$M$470,1,FALSE),""))</f>
        <v/>
      </c>
      <c r="BL115" s="304" t="str">
        <f>IF($BK115="","",IFERROR(VLOOKUP($BK115,'[1]CDS-VM-delta'!$L$1:$M$470,2,FALSE),""))</f>
        <v/>
      </c>
      <c r="BM115" s="83"/>
      <c r="BN115" s="210" t="str">
        <f t="shared" si="25"/>
        <v/>
      </c>
      <c r="BO115" s="141" t="s">
        <v>519</v>
      </c>
      <c r="BP115" s="97"/>
      <c r="BQ115" s="98" t="s">
        <v>1776</v>
      </c>
      <c r="BR115" s="98"/>
      <c r="BS115" s="83">
        <v>77</v>
      </c>
      <c r="BT115" s="57"/>
      <c r="BU115" s="5"/>
      <c r="BV115" s="5"/>
      <c r="BW115" s="5"/>
      <c r="BX115" s="5"/>
      <c r="BY115" s="5"/>
      <c r="BZ115" s="5"/>
      <c r="CA115" s="5"/>
      <c r="CB115" s="5"/>
      <c r="CC115" s="5"/>
      <c r="CD115" s="5"/>
      <c r="CE115" s="5"/>
      <c r="CF115" s="5"/>
      <c r="CG115" s="5"/>
      <c r="CH115" s="5"/>
      <c r="CI115" s="5"/>
      <c r="CJ115" s="5"/>
      <c r="CK115" s="5"/>
      <c r="CL115" s="110"/>
      <c r="CM115" s="105"/>
      <c r="CN115" s="105"/>
      <c r="CO115" s="105"/>
    </row>
    <row r="116" spans="1:93" ht="409.6" x14ac:dyDescent="0.2">
      <c r="A116" s="312" t="s">
        <v>2967</v>
      </c>
      <c r="B116" s="309" t="s">
        <v>305</v>
      </c>
      <c r="C116" s="223" t="s">
        <v>524</v>
      </c>
      <c r="D116" s="223" t="s">
        <v>525</v>
      </c>
      <c r="E116" s="223" t="s">
        <v>0</v>
      </c>
      <c r="F116" s="223" t="s">
        <v>181</v>
      </c>
      <c r="G116" s="223" t="s">
        <v>520</v>
      </c>
      <c r="H116" s="223" t="s">
        <v>4</v>
      </c>
      <c r="I116" s="223" t="s">
        <v>8</v>
      </c>
      <c r="J116" s="223" t="s">
        <v>22</v>
      </c>
      <c r="K116" s="223" t="s">
        <v>127</v>
      </c>
      <c r="L116" s="223" t="str">
        <f>IFERROR(VLOOKUP($C116,'[2]1.3.7 validaties'!$AL$3:$AY$999,14,FALSE),"")</f>
        <v>2. ja, voor technici</v>
      </c>
      <c r="M116" s="223" t="str">
        <f>IFERROR(VLOOKUP($C116,'[2]1.3.7 validaties'!$AL$3:$AY$999,13,FALSE),"")</f>
        <v>niet nodig</v>
      </c>
      <c r="N116" s="223" t="s">
        <v>13</v>
      </c>
      <c r="O116" s="223" t="s">
        <v>13</v>
      </c>
      <c r="P116" s="223" t="s">
        <v>13</v>
      </c>
      <c r="Q116" s="223" t="s">
        <v>13</v>
      </c>
      <c r="R116" s="223" t="s">
        <v>13</v>
      </c>
      <c r="S116" s="314" t="s">
        <v>13</v>
      </c>
      <c r="T116" s="314" t="s">
        <v>13</v>
      </c>
      <c r="U116" s="314" t="s">
        <v>13</v>
      </c>
      <c r="V116" s="314" t="s">
        <v>13</v>
      </c>
      <c r="W116" s="314" t="s">
        <v>13</v>
      </c>
      <c r="X116" s="314" t="s">
        <v>13</v>
      </c>
      <c r="Y116" s="314" t="s">
        <v>13</v>
      </c>
      <c r="Z116" s="314" t="s">
        <v>13</v>
      </c>
      <c r="AA116" s="314" t="s">
        <v>2904</v>
      </c>
      <c r="AB116" s="314" t="s">
        <v>2904</v>
      </c>
      <c r="AC116" s="314" t="s">
        <v>2904</v>
      </c>
      <c r="AD116" s="244" t="s">
        <v>253</v>
      </c>
      <c r="AE116" s="245" t="s">
        <v>254</v>
      </c>
      <c r="AF116" s="246" t="s">
        <v>253</v>
      </c>
      <c r="AG116" s="244" t="s">
        <v>254</v>
      </c>
      <c r="AH116" s="247" t="s">
        <v>255</v>
      </c>
      <c r="AI116" s="223"/>
      <c r="AJ116" s="223" t="str">
        <f t="shared" ref="AJ116:AJ121" si="27">AJ$66</f>
        <v>Ja</v>
      </c>
      <c r="AK116" s="311" t="s">
        <v>45</v>
      </c>
      <c r="AL116" s="313" t="s">
        <v>45</v>
      </c>
      <c r="AM116" s="294" t="s">
        <v>524</v>
      </c>
      <c r="AN116" s="223" t="s">
        <v>2295</v>
      </c>
      <c r="AO116" s="223"/>
      <c r="AP116" s="223"/>
      <c r="AQ116" s="223"/>
      <c r="AR116" s="223"/>
      <c r="AS116" s="223"/>
      <c r="AT116" s="310"/>
      <c r="AU116" s="286"/>
      <c r="AV116" s="314" t="s">
        <v>526</v>
      </c>
      <c r="AW116" s="245" t="s">
        <v>2870</v>
      </c>
      <c r="AX116" s="810"/>
      <c r="AY116" s="811" t="str">
        <f t="shared" si="19"/>
        <v/>
      </c>
      <c r="AZ116" s="812" t="str">
        <f t="shared" si="23"/>
        <v/>
      </c>
      <c r="BA116" s="812" t="str">
        <f t="shared" si="24"/>
        <v/>
      </c>
      <c r="BB116" s="812"/>
      <c r="BC116" s="813" t="s">
        <v>2260</v>
      </c>
      <c r="BD116" s="814" t="str">
        <f t="shared" si="20"/>
        <v>ongewijzigd</v>
      </c>
      <c r="BE116" s="814" t="str">
        <f>IF(BF116="",IF(#REF!="","",IF(#REF!="ongebruikt","Ja","")),"")</f>
        <v/>
      </c>
      <c r="BF116" s="815" t="str">
        <f>IF($J116="LVBB-BHK",$C116,IFERROR(VLOOKUP($C116,'[1]CDS-VM-delta'!$A$2:$E$470,1,FALSE),""))</f>
        <v>LVBB3002</v>
      </c>
      <c r="BG116" s="328" t="str">
        <f>IF($J116="LVBB-BHK",$AN116,IF($BF116="","",IFERROR(VLOOKUP($BF116,'[1]CDS-VM-delta'!$A$2:$E$470,2,FALSE),"")))</f>
        <v>Arc moet element posList bevatten
Circle moet element posList bevatten
CircleByCenterPoint moet element pos of radius bevatten
CompositeCurve mag niet vorkomen
CompositeSolid mag niet vorkomen
CompositeSurface mag niet vorkomen
Curve moet juiste segments bevatten
Edge mag niet vorkomen
Face mag niet vorkomen
Grid mag niet vorkomen
LinearRing moet element posList bevatten
LineStringSegment moet element posList bevatten
MultiCurve mag geen element curveMembers bevatten
MultiGeometry mag geen element geometryMembers bevatten
MultiPoint mag geen element pointMembers bevatten
MultiSolid mag niet vorkomen
MultiSurface mag geen element surfaceMembers bevatten
Node mag niet vorkomen
OrientableSurface mag niet vorkomen
Point moet element pos bevatten
PolyhedralSurface mag niet vorkomen
Solid mag niet vorkomen
Surface/patches moet een element PolygonPatch bevatten
This profile prohibits use of gml:metaDataProperty elements for referencing metadata in instance documents.
Tin mag niet vorkomen
TopoComplex mag niet vorkomen
TopoCurve mag niet vorkomen
TopoPoint mag niet vorkomen
TopoSolid mag niet vorkomen
TopoSurface mag niet vorkomen
TopoVolume mag niet vorkomen
TriangulatedSurface mag niet vorkomen</v>
      </c>
      <c r="BH116" s="252" t="str">
        <f>IF($BF116="","",IFERROR(VLOOKUP($C116,'[1]CDS-VM-delta'!$A$2:$E$470,3,FALSE),""))</f>
        <v>gmlsfL2.sch</v>
      </c>
      <c r="BI116" s="817" t="str">
        <f>IF($BF116="","",IFERROR(VLOOKUP($C116,'[1]CDS-VM-delta'!$A$2:$E$470,4,FALSE),""))</f>
        <v/>
      </c>
      <c r="BJ116" s="818" t="str">
        <f>IF($BF116="","",IFERROR(VLOOKUP($C116,'[1]CDS-VM-delta'!$A$2:$E$470,5,FALSE),""))</f>
        <v/>
      </c>
      <c r="BK116" s="818" t="str">
        <f>IF($C116="","",IFERROR(VLOOKUP($C116,'[1]CDS-VM-delta'!$L$1:$M$470,1,FALSE),""))</f>
        <v>LVBB3002</v>
      </c>
      <c r="BL116" s="818" t="str">
        <f>IF($BK116="","",IFERROR(VLOOKUP($BK116,'[1]CDS-VM-delta'!$L$1:$M$470,2,FALSE),""))</f>
        <v>Arc moet element posList bevatten
Circle moet element posList bevatten
CircleByCenterPoint moet element pos of radius bevatten
CompositeCurve mag niet vorkomen
CompositeSolid mag niet vorkomen
CompositeSurface mag niet vorkomen
Curve moet juiste segments bevatten
Edge mag niet vorkomen
Face mag niet vorkomen
Grid mag niet vorkomen
LinearRing moet element posList bevatten
LineStringSegment moet element posList bevatten
MultiCurve mag geen element curveMembers bevatten
MultiGeometry mag geen element geometryMembers bevatten
MultiPoint mag geen element pointMembers bevatten
MultiSolid mag niet vorkomen
MultiSurface mag geen element surfaceMembers bevatten
Node mag niet vorkomen
OrientableSurface mag niet vorkomen
Point moet element pos bevatten
PolyhedralSurface mag niet vorkomen
Solid mag niet vorkomen
Surface/patches moet een element PolygonPatch bevatten
This profile prohibits use of gml:metaDataProperty elements for referencing metadata in instance documents.
Tin mag niet vorkomen
TopoComplex mag niet vorkomen
TopoCurve mag niet vorkomen
TopoPoint mag niet vorkomen
TopoSolid mag niet vorkomen
TopoSurface mag niet vorkomen
TopoVolume mag niet vorkomen
TriangulatedSurface mag niet vorkomen</v>
      </c>
      <c r="BM116" s="245"/>
      <c r="BN116" s="819" t="str">
        <f t="shared" si="25"/>
        <v/>
      </c>
      <c r="BO116" s="294" t="s">
        <v>524</v>
      </c>
      <c r="BP116" s="812"/>
      <c r="BQ116" s="243"/>
      <c r="BR116" s="243"/>
      <c r="BS116" s="245">
        <v>78</v>
      </c>
      <c r="BT116" s="825"/>
      <c r="BU116" s="580"/>
      <c r="BV116" s="580"/>
      <c r="BW116" s="580"/>
      <c r="BX116" s="580"/>
      <c r="BY116" s="580"/>
      <c r="BZ116" s="580"/>
      <c r="CA116" s="580"/>
      <c r="CB116" s="580"/>
      <c r="CC116" s="580"/>
      <c r="CD116" s="580"/>
      <c r="CE116" s="580"/>
      <c r="CF116" s="580"/>
      <c r="CG116" s="580"/>
      <c r="CH116" s="580"/>
      <c r="CI116" s="580"/>
      <c r="CJ116" s="580"/>
      <c r="CK116" s="593"/>
      <c r="CL116" s="581"/>
      <c r="CM116" s="582"/>
      <c r="CN116" s="582"/>
      <c r="CO116" s="582"/>
    </row>
    <row r="117" spans="1:93" ht="112" x14ac:dyDescent="0.2">
      <c r="A117" s="312" t="s">
        <v>523</v>
      </c>
      <c r="B117" s="309" t="s">
        <v>305</v>
      </c>
      <c r="C117" s="223" t="s">
        <v>527</v>
      </c>
      <c r="D117" s="223" t="s">
        <v>528</v>
      </c>
      <c r="E117" s="223" t="s">
        <v>0</v>
      </c>
      <c r="F117" s="223" t="s">
        <v>181</v>
      </c>
      <c r="G117" s="223" t="s">
        <v>520</v>
      </c>
      <c r="H117" s="223" t="s">
        <v>4</v>
      </c>
      <c r="I117" s="223" t="s">
        <v>8</v>
      </c>
      <c r="J117" s="223" t="s">
        <v>22</v>
      </c>
      <c r="K117" s="223" t="s">
        <v>127</v>
      </c>
      <c r="L117" s="223" t="str">
        <f>IFERROR(VLOOKUP($C117,'[2]1.3.7 validaties'!$AL$3:$AY$999,14,FALSE),"")</f>
        <v>2. ja, voor technici</v>
      </c>
      <c r="M117" s="223" t="str">
        <f>IFERROR(VLOOKUP($C117,'[2]1.3.7 validaties'!$AL$3:$AY$999,13,FALSE),"")</f>
        <v>niet nodig</v>
      </c>
      <c r="N117" s="223" t="s">
        <v>13</v>
      </c>
      <c r="O117" s="223" t="s">
        <v>13</v>
      </c>
      <c r="P117" s="223" t="s">
        <v>13</v>
      </c>
      <c r="Q117" s="223" t="s">
        <v>13</v>
      </c>
      <c r="R117" s="223" t="s">
        <v>13</v>
      </c>
      <c r="S117" s="314" t="s">
        <v>13</v>
      </c>
      <c r="T117" s="314" t="s">
        <v>13</v>
      </c>
      <c r="U117" s="314" t="s">
        <v>13</v>
      </c>
      <c r="V117" s="314" t="s">
        <v>13</v>
      </c>
      <c r="W117" s="314" t="s">
        <v>13</v>
      </c>
      <c r="X117" s="314" t="s">
        <v>13</v>
      </c>
      <c r="Y117" s="314" t="s">
        <v>13</v>
      </c>
      <c r="Z117" s="314" t="s">
        <v>13</v>
      </c>
      <c r="AA117" s="314" t="s">
        <v>14</v>
      </c>
      <c r="AB117" s="314" t="s">
        <v>14</v>
      </c>
      <c r="AC117" s="314" t="s">
        <v>14</v>
      </c>
      <c r="AD117" s="244" t="s">
        <v>253</v>
      </c>
      <c r="AE117" s="245" t="s">
        <v>254</v>
      </c>
      <c r="AF117" s="246" t="s">
        <v>253</v>
      </c>
      <c r="AG117" s="244" t="s">
        <v>254</v>
      </c>
      <c r="AH117" s="247" t="s">
        <v>255</v>
      </c>
      <c r="AI117" s="223"/>
      <c r="AJ117" s="223" t="str">
        <f t="shared" si="27"/>
        <v>Ja</v>
      </c>
      <c r="AK117" s="311" t="s">
        <v>45</v>
      </c>
      <c r="AL117" s="313" t="s">
        <v>45</v>
      </c>
      <c r="AM117" s="294" t="s">
        <v>527</v>
      </c>
      <c r="AN117" s="243" t="s">
        <v>2296</v>
      </c>
      <c r="AO117" s="223" t="s">
        <v>1886</v>
      </c>
      <c r="AP117" s="223"/>
      <c r="AQ117" s="223"/>
      <c r="AR117" s="223"/>
      <c r="AS117" s="223"/>
      <c r="AT117" s="310"/>
      <c r="AU117" s="286"/>
      <c r="AV117" s="314" t="s">
        <v>526</v>
      </c>
      <c r="AW117" s="809" t="s">
        <v>2869</v>
      </c>
      <c r="AX117" s="810"/>
      <c r="AY117" s="811" t="str">
        <f t="shared" si="19"/>
        <v/>
      </c>
      <c r="AZ117" s="812" t="str">
        <f t="shared" si="23"/>
        <v/>
      </c>
      <c r="BA117" s="812" t="str">
        <f t="shared" si="24"/>
        <v/>
      </c>
      <c r="BB117" s="812"/>
      <c r="BC117" s="813" t="s">
        <v>2259</v>
      </c>
      <c r="BD117" s="814" t="str">
        <f t="shared" si="20"/>
        <v>ongewijzigd</v>
      </c>
      <c r="BE117" s="814" t="str">
        <f>IF(BF117="",IF(#REF!="","",IF(#REF!="ongebruikt","Ja","")),"")</f>
        <v/>
      </c>
      <c r="BF117" s="815" t="str">
        <f>IF($J117="LVBB-BHK",$C117,IFERROR(VLOOKUP($C117,'[1]CDS-VM-delta'!$A$2:$E$470,1,FALSE),""))</f>
        <v>LVBB3003</v>
      </c>
      <c r="BG117" s="252" t="str">
        <f>IF($J117="LVBB-BHK",$AN117,IF($BF117="","",IFERROR(VLOOKUP($BF117,'[1]CDS-VM-delta'!$A$2:$E$470,2,FALSE),"")))</f>
        <v>[Controleer gml element heeft juiste srsDimension] Binnen Geometrie met id %1 is er een srsDimension ongelijk aan 2 opgegeven voor de reeks(en) : %2
OF:
[Controleer gml element heeft srsName] Binnen Geometrie met id %1 is er geen srsName opgegeven voor de reeks(en) : %2</v>
      </c>
      <c r="BH117" s="252" t="str">
        <f>IF($BF117="","",IFERROR(VLOOKUP($C117,'[1]CDS-VM-delta'!$A$2:$E$470,3,FALSE),""))</f>
        <v>VP-Geometrie.sch</v>
      </c>
      <c r="BI117" s="817" t="str">
        <f>IF($BF117="","",IFERROR(VLOOKUP($C117,'[1]CDS-VM-delta'!$A$2:$E$470,4,FALSE),""))</f>
        <v>Controleer gml element heeft srsName en juiste srsDimension</v>
      </c>
      <c r="BJ117" s="818" t="str">
        <f>IF($BF117="","",IFERROR(VLOOKUP($C117,'[1]CDS-VM-delta'!$A$2:$E$470,5,FALSE),""))</f>
        <v/>
      </c>
      <c r="BK117" s="818" t="str">
        <f>IF($C117="","",IFERROR(VLOOKUP($C117,'[1]CDS-VM-delta'!$L$1:$M$470,1,FALSE),""))</f>
        <v>LVBB3003</v>
      </c>
      <c r="BL117" s="818" t="str">
        <f>IF($BK117="","",IFERROR(VLOOKUP($BK117,'[1]CDS-VM-delta'!$L$1:$M$470,2,FALSE),""))</f>
        <v>[Controleer gml element heeft juiste srsDimension] Binnen Geometrie met id %1 is er een srsDimension ongelijk aan 2 opgegeven voor de reeks(en) : %2
OF:
[Controleer gml element heeft srsName] Binnen Geometrie met id %1 is er geen srsName opgegeven voor de reeks(en) : %2</v>
      </c>
      <c r="BM117" s="311" t="s">
        <v>1776</v>
      </c>
      <c r="BN117" s="819" t="str">
        <f t="shared" si="25"/>
        <v/>
      </c>
      <c r="BO117" s="294" t="s">
        <v>527</v>
      </c>
      <c r="BP117" s="223"/>
      <c r="BQ117" s="223"/>
      <c r="BR117" s="223"/>
      <c r="BS117" s="245">
        <v>79</v>
      </c>
      <c r="BT117" s="825"/>
      <c r="BU117" s="580"/>
      <c r="BV117" s="580"/>
      <c r="BW117" s="580"/>
      <c r="BX117" s="580"/>
      <c r="BY117" s="580"/>
      <c r="BZ117" s="580"/>
      <c r="CA117" s="580"/>
      <c r="CB117" s="580"/>
      <c r="CC117" s="580"/>
      <c r="CD117" s="580"/>
      <c r="CE117" s="580"/>
      <c r="CF117" s="580"/>
      <c r="CG117" s="580"/>
      <c r="CH117" s="580"/>
      <c r="CI117" s="580"/>
      <c r="CJ117" s="580"/>
      <c r="CK117" s="580"/>
      <c r="CL117" s="581"/>
      <c r="CM117" s="582"/>
      <c r="CN117" s="582"/>
      <c r="CO117" s="582"/>
    </row>
    <row r="118" spans="1:93" ht="48" x14ac:dyDescent="0.2">
      <c r="A118" s="312" t="s">
        <v>2961</v>
      </c>
      <c r="B118" s="309" t="s">
        <v>957</v>
      </c>
      <c r="C118" s="223" t="s">
        <v>529</v>
      </c>
      <c r="D118" s="223" t="s">
        <v>2384</v>
      </c>
      <c r="E118" s="223" t="s">
        <v>6</v>
      </c>
      <c r="F118" s="223" t="s">
        <v>181</v>
      </c>
      <c r="G118" s="223" t="s">
        <v>520</v>
      </c>
      <c r="H118" s="223" t="s">
        <v>4</v>
      </c>
      <c r="I118" s="223" t="s">
        <v>8</v>
      </c>
      <c r="J118" s="223" t="s">
        <v>22</v>
      </c>
      <c r="K118" s="223" t="s">
        <v>127</v>
      </c>
      <c r="L118" s="223" t="str">
        <f>IFERROR(VLOOKUP($C118,'[2]1.3.7 validaties'!$AL$3:$AY$999,14,FALSE),"")</f>
        <v>2. ja, voor technici</v>
      </c>
      <c r="M118" s="223" t="str">
        <f>IFERROR(VLOOKUP($C118,'[2]1.3.7 validaties'!$AL$3:$AY$999,13,FALSE),"")</f>
        <v>niet nodig</v>
      </c>
      <c r="N118" s="223" t="s">
        <v>13</v>
      </c>
      <c r="O118" s="223" t="s">
        <v>13</v>
      </c>
      <c r="P118" s="223" t="s">
        <v>13</v>
      </c>
      <c r="Q118" s="223" t="s">
        <v>13</v>
      </c>
      <c r="R118" s="223" t="s">
        <v>13</v>
      </c>
      <c r="S118" s="314" t="s">
        <v>13</v>
      </c>
      <c r="T118" s="314" t="s">
        <v>13</v>
      </c>
      <c r="U118" s="314" t="s">
        <v>13</v>
      </c>
      <c r="V118" s="314" t="s">
        <v>13</v>
      </c>
      <c r="W118" s="314" t="s">
        <v>13</v>
      </c>
      <c r="X118" s="314" t="s">
        <v>13</v>
      </c>
      <c r="Y118" s="314" t="s">
        <v>13</v>
      </c>
      <c r="Z118" s="314" t="s">
        <v>13</v>
      </c>
      <c r="AA118" s="223" t="s">
        <v>2831</v>
      </c>
      <c r="AB118" s="223" t="s">
        <v>2831</v>
      </c>
      <c r="AC118" s="223" t="s">
        <v>2831</v>
      </c>
      <c r="AD118" s="244" t="s">
        <v>253</v>
      </c>
      <c r="AE118" s="245" t="s">
        <v>254</v>
      </c>
      <c r="AF118" s="246" t="s">
        <v>253</v>
      </c>
      <c r="AG118" s="244" t="s">
        <v>254</v>
      </c>
      <c r="AH118" s="247" t="s">
        <v>255</v>
      </c>
      <c r="AI118" s="223"/>
      <c r="AJ118" s="223" t="str">
        <f t="shared" si="27"/>
        <v>Ja</v>
      </c>
      <c r="AK118" s="311" t="s">
        <v>45</v>
      </c>
      <c r="AL118" s="313" t="s">
        <v>45</v>
      </c>
      <c r="AM118" s="294" t="s">
        <v>529</v>
      </c>
      <c r="AN118" s="243" t="s">
        <v>530</v>
      </c>
      <c r="AO118" s="223" t="s">
        <v>2344</v>
      </c>
      <c r="AP118" s="223" t="s">
        <v>2345</v>
      </c>
      <c r="AQ118" s="223"/>
      <c r="AR118" s="223"/>
      <c r="AS118" s="223"/>
      <c r="AT118" s="310"/>
      <c r="AU118" s="286"/>
      <c r="AV118" s="314" t="s">
        <v>538</v>
      </c>
      <c r="AW118" s="809" t="s">
        <v>531</v>
      </c>
      <c r="AX118" s="810"/>
      <c r="AY118" s="811" t="str">
        <f t="shared" si="19"/>
        <v/>
      </c>
      <c r="AZ118" s="812" t="str">
        <f t="shared" si="23"/>
        <v/>
      </c>
      <c r="BA118" s="812" t="str">
        <f t="shared" si="24"/>
        <v/>
      </c>
      <c r="BB118" s="812"/>
      <c r="BC118" s="813"/>
      <c r="BD118" s="814" t="str">
        <f t="shared" si="20"/>
        <v>ongewijzigd</v>
      </c>
      <c r="BE118" s="814" t="str">
        <f>IF(BF118="",IF(#REF!="","",IF(#REF!="ongebruikt","Ja","")),"")</f>
        <v/>
      </c>
      <c r="BF118" s="815" t="str">
        <f>IF($J118="LVBB-BHK",$C118,IFERROR(VLOOKUP($C118,'[1]CDS-VM-delta'!$A$2:$E$470,1,FALSE),""))</f>
        <v>LVBB3004</v>
      </c>
      <c r="BG118" s="252" t="str">
        <f>IF($J118="LVBB-BHK",$AN118,IF($BF118="","",IFERROR(VLOOKUP($BF118,'[1]CDS-VM-delta'!$A$2:$E$470,2,FALSE),"")))</f>
        <v>Join-id %1 heeft een gml bestand %2 dat geen (verwerkbare) gml bevat</v>
      </c>
      <c r="BH118" s="252" t="str">
        <f>IF($BF118="","",IFERROR(VLOOKUP($C118,'[1]CDS-VM-delta'!$A$2:$E$470,3,FALSE),""))</f>
        <v>informatie-objecten.xqy</v>
      </c>
      <c r="BI118" s="817" t="str">
        <f>IF($BF118="","",IFERROR(VLOOKUP($C118,'[1]CDS-VM-delta'!$A$2:$E$470,4,FALSE),""))</f>
        <v>controle-gml-is-op-te-slaan</v>
      </c>
      <c r="BJ118" s="818" t="str">
        <f>IF($BF118="","",IFERROR(VLOOKUP($C118,'[1]CDS-VM-delta'!$A$2:$E$470,5,FALSE),""))</f>
        <v>Controleert of de aangboden gml ook op te slaan is in MarkLogic (dus conversie naar etrs mogelijk, geen oneven aantal coordinaten)</v>
      </c>
      <c r="BK118" s="818" t="str">
        <f>IF($C118="","",IFERROR(VLOOKUP($C118,'[1]CDS-VM-delta'!$L$1:$M$470,1,FALSE),""))</f>
        <v>LVBB3004</v>
      </c>
      <c r="BL118" s="818" t="str">
        <f>IF($BK118="","",IFERROR(VLOOKUP($BK118,'[1]CDS-VM-delta'!$L$1:$M$470,2,FALSE),""))</f>
        <v>Join-id %1 heeft een gml bestand %2 dat geen (verwerkbare) gml bevat</v>
      </c>
      <c r="BM118" s="311"/>
      <c r="BN118" s="819" t="str">
        <f t="shared" si="25"/>
        <v/>
      </c>
      <c r="BO118" s="294" t="s">
        <v>529</v>
      </c>
      <c r="BP118" s="223">
        <v>4</v>
      </c>
      <c r="BQ118" s="223" t="s">
        <v>2919</v>
      </c>
      <c r="BR118" s="223" t="s">
        <v>1777</v>
      </c>
      <c r="BS118" s="245">
        <v>252</v>
      </c>
      <c r="BT118" s="825"/>
      <c r="BU118" s="580"/>
      <c r="BV118" s="580"/>
      <c r="BW118" s="580"/>
      <c r="BX118" s="580"/>
      <c r="BY118" s="580"/>
      <c r="BZ118" s="580"/>
      <c r="CA118" s="580"/>
      <c r="CB118" s="580"/>
      <c r="CC118" s="580"/>
      <c r="CD118" s="580"/>
      <c r="CE118" s="580"/>
      <c r="CF118" s="580"/>
      <c r="CG118" s="580"/>
      <c r="CH118" s="580"/>
      <c r="CI118" s="580"/>
      <c r="CJ118" s="580"/>
      <c r="CK118" s="580"/>
      <c r="CL118" s="581"/>
      <c r="CM118" s="582"/>
      <c r="CN118" s="582"/>
      <c r="CO118" s="582"/>
    </row>
    <row r="119" spans="1:93" s="408" customFormat="1" ht="32" x14ac:dyDescent="0.2">
      <c r="A119" s="343" t="s">
        <v>523</v>
      </c>
      <c r="B119" s="342" t="s">
        <v>957</v>
      </c>
      <c r="C119" s="335" t="s">
        <v>532</v>
      </c>
      <c r="D119" s="335" t="s">
        <v>533</v>
      </c>
      <c r="E119" s="335" t="s">
        <v>6</v>
      </c>
      <c r="F119" s="335" t="s">
        <v>181</v>
      </c>
      <c r="G119" s="335" t="s">
        <v>520</v>
      </c>
      <c r="H119" s="335" t="s">
        <v>4</v>
      </c>
      <c r="I119" s="335" t="s">
        <v>8</v>
      </c>
      <c r="J119" s="335" t="s">
        <v>22</v>
      </c>
      <c r="K119" s="335" t="s">
        <v>127</v>
      </c>
      <c r="L119" s="335" t="str">
        <f>IFERROR(VLOOKUP($C119,'[2]1.3.7 validaties'!$AL$3:$AY$999,14,FALSE),"")</f>
        <v>2. ja, voor technici</v>
      </c>
      <c r="M119" s="335" t="str">
        <f>IFERROR(VLOOKUP($C119,'[2]1.3.7 validaties'!$AL$3:$AY$999,13,FALSE),"")</f>
        <v>niet nodig</v>
      </c>
      <c r="N119" s="335" t="s">
        <v>13</v>
      </c>
      <c r="O119" s="335" t="s">
        <v>13</v>
      </c>
      <c r="P119" s="335" t="s">
        <v>13</v>
      </c>
      <c r="Q119" s="335" t="s">
        <v>13</v>
      </c>
      <c r="R119" s="335" t="s">
        <v>13</v>
      </c>
      <c r="S119" s="393" t="s">
        <v>13</v>
      </c>
      <c r="T119" s="393" t="s">
        <v>13</v>
      </c>
      <c r="U119" s="393" t="s">
        <v>13</v>
      </c>
      <c r="V119" s="393" t="s">
        <v>13</v>
      </c>
      <c r="W119" s="393" t="s">
        <v>13</v>
      </c>
      <c r="X119" s="393" t="s">
        <v>13</v>
      </c>
      <c r="Y119" s="393" t="s">
        <v>13</v>
      </c>
      <c r="Z119" s="393" t="s">
        <v>13</v>
      </c>
      <c r="AA119" s="393" t="s">
        <v>13</v>
      </c>
      <c r="AB119" s="393" t="s">
        <v>13</v>
      </c>
      <c r="AC119" s="393" t="s">
        <v>13</v>
      </c>
      <c r="AD119" s="391" t="s">
        <v>253</v>
      </c>
      <c r="AE119" s="385" t="s">
        <v>254</v>
      </c>
      <c r="AF119" s="392" t="s">
        <v>253</v>
      </c>
      <c r="AG119" s="391" t="s">
        <v>254</v>
      </c>
      <c r="AH119" s="380" t="s">
        <v>255</v>
      </c>
      <c r="AI119" s="335"/>
      <c r="AJ119" s="335" t="str">
        <f t="shared" si="27"/>
        <v>Ja</v>
      </c>
      <c r="AK119" s="383" t="s">
        <v>45</v>
      </c>
      <c r="AL119" s="411" t="s">
        <v>45</v>
      </c>
      <c r="AM119" s="384" t="s">
        <v>532</v>
      </c>
      <c r="AN119" s="335" t="s">
        <v>534</v>
      </c>
      <c r="AO119" s="335"/>
      <c r="AP119" s="335"/>
      <c r="AQ119" s="335"/>
      <c r="AR119" s="335"/>
      <c r="AS119" s="335"/>
      <c r="AT119" s="382"/>
      <c r="AU119" s="395"/>
      <c r="AV119" s="393" t="s">
        <v>535</v>
      </c>
      <c r="AW119" s="385" t="s">
        <v>263</v>
      </c>
      <c r="AX119" s="397"/>
      <c r="AY119" s="398" t="str">
        <f t="shared" si="19"/>
        <v/>
      </c>
      <c r="AZ119" s="399" t="str">
        <f t="shared" si="23"/>
        <v/>
      </c>
      <c r="BA119" s="399" t="str">
        <f t="shared" si="24"/>
        <v/>
      </c>
      <c r="BB119" s="399"/>
      <c r="BC119" s="400"/>
      <c r="BD119" s="401" t="str">
        <f t="shared" si="20"/>
        <v>ongewijzigd</v>
      </c>
      <c r="BE119" s="401" t="str">
        <f>IF(BF119="",IF(#REF!="","",IF(#REF!="ongebruikt","Ja","")),"")</f>
        <v/>
      </c>
      <c r="BF119" s="402" t="str">
        <f>IF($J119="LVBB-BHK",$C119,IFERROR(VLOOKUP($C119,'[1]CDS-VM-delta'!$A$2:$E$470,1,FALSE),""))</f>
        <v>LVBB3008</v>
      </c>
      <c r="BG119" s="403" t="str">
        <f>IF($J119="LVBB-BHK",$AN119,IF($BF119="","",IFERROR(VLOOKUP($BF119,'[1]CDS-VM-delta'!$A$2:$E$470,2,FALSE),"")))</f>
        <v>Binnen bestand met versie informatie %1 heeft gerelateerd bestand %2 een foute hash</v>
      </c>
      <c r="BH119" s="386" t="str">
        <f>IF($BF119="","",IFERROR(VLOOKUP($C119,'[1]CDS-VM-delta'!$A$2:$E$470,3,FALSE),""))</f>
        <v>informatie-objecten.xqy</v>
      </c>
      <c r="BI119" s="404" t="str">
        <f>IF($BF119="","",IFERROR(VLOOKUP($C119,'[1]CDS-VM-delta'!$A$2:$E$470,4,FALSE),""))</f>
        <v>controle-hash</v>
      </c>
      <c r="BJ119" s="405" t="str">
        <f>IF($BF119="","",IFERROR(VLOOKUP($C119,'[1]CDS-VM-delta'!$A$2:$E$470,5,FALSE),""))</f>
        <v>Controleert of meegeleverde hash in de xml overeenkomt met de daadwerkelijke hash van de externe bijlage</v>
      </c>
      <c r="BK119" s="405" t="str">
        <f>IF($C119="","",IFERROR(VLOOKUP($C119,'[1]CDS-VM-delta'!$L$1:$M$470,1,FALSE),""))</f>
        <v>LVBB3008</v>
      </c>
      <c r="BL119" s="405" t="str">
        <f>IF($BK119="","",IFERROR(VLOOKUP($BK119,'[1]CDS-VM-delta'!$L$1:$M$470,2,FALSE),""))</f>
        <v>Binnen bestand met versie informatie %1 heeft gerelateerd bestand %2 een foute hash</v>
      </c>
      <c r="BM119" s="385"/>
      <c r="BN119" s="406" t="str">
        <f t="shared" si="25"/>
        <v/>
      </c>
      <c r="BO119" s="384" t="s">
        <v>532</v>
      </c>
      <c r="BP119" s="335"/>
      <c r="BQ119" s="335"/>
      <c r="BR119" s="335"/>
      <c r="BS119" s="385">
        <v>81</v>
      </c>
      <c r="BU119" s="397"/>
      <c r="BV119" s="397"/>
      <c r="BW119" s="397"/>
      <c r="BX119" s="397"/>
      <c r="BY119" s="397"/>
      <c r="BZ119" s="397"/>
      <c r="CA119" s="397"/>
      <c r="CB119" s="397"/>
      <c r="CC119" s="397"/>
      <c r="CD119" s="397"/>
      <c r="CE119" s="397"/>
      <c r="CF119" s="397"/>
      <c r="CG119" s="397"/>
      <c r="CH119" s="397"/>
      <c r="CI119" s="397"/>
      <c r="CJ119" s="397"/>
      <c r="CK119" s="397"/>
      <c r="CL119" s="398"/>
      <c r="CM119" s="399"/>
      <c r="CN119" s="399"/>
      <c r="CO119" s="399"/>
    </row>
    <row r="120" spans="1:93" s="408" customFormat="1" ht="32" x14ac:dyDescent="0.2">
      <c r="A120" s="343" t="s">
        <v>347</v>
      </c>
      <c r="B120" s="342" t="s">
        <v>957</v>
      </c>
      <c r="C120" s="335" t="s">
        <v>536</v>
      </c>
      <c r="D120" s="335" t="s">
        <v>2269</v>
      </c>
      <c r="E120" s="335" t="s">
        <v>6</v>
      </c>
      <c r="F120" s="335" t="s">
        <v>181</v>
      </c>
      <c r="G120" s="335" t="s">
        <v>520</v>
      </c>
      <c r="H120" s="335" t="s">
        <v>4</v>
      </c>
      <c r="I120" s="335" t="s">
        <v>8</v>
      </c>
      <c r="J120" s="335" t="s">
        <v>22</v>
      </c>
      <c r="K120" s="335" t="s">
        <v>127</v>
      </c>
      <c r="L120" s="335" t="str">
        <f>IFERROR(VLOOKUP($C120,'[2]1.3.7 validaties'!$AL$3:$AY$999,14,FALSE),"")</f>
        <v>2. ja, voor technici</v>
      </c>
      <c r="M120" s="335" t="str">
        <f>IFERROR(VLOOKUP($C120,'[2]1.3.7 validaties'!$AL$3:$AY$999,13,FALSE),"")</f>
        <v>niet nodig</v>
      </c>
      <c r="N120" s="335" t="s">
        <v>13</v>
      </c>
      <c r="O120" s="335" t="s">
        <v>13</v>
      </c>
      <c r="P120" s="335" t="s">
        <v>13</v>
      </c>
      <c r="Q120" s="335" t="s">
        <v>13</v>
      </c>
      <c r="R120" s="335" t="s">
        <v>13</v>
      </c>
      <c r="S120" s="393" t="s">
        <v>13</v>
      </c>
      <c r="T120" s="393" t="s">
        <v>13</v>
      </c>
      <c r="U120" s="393" t="s">
        <v>13</v>
      </c>
      <c r="V120" s="393" t="s">
        <v>13</v>
      </c>
      <c r="W120" s="393" t="s">
        <v>13</v>
      </c>
      <c r="X120" s="393" t="s">
        <v>13</v>
      </c>
      <c r="Y120" s="393" t="s">
        <v>13</v>
      </c>
      <c r="Z120" s="393" t="s">
        <v>13</v>
      </c>
      <c r="AA120" s="393" t="s">
        <v>13</v>
      </c>
      <c r="AB120" s="393" t="s">
        <v>13</v>
      </c>
      <c r="AC120" s="393" t="s">
        <v>13</v>
      </c>
      <c r="AD120" s="391" t="s">
        <v>255</v>
      </c>
      <c r="AE120" s="385" t="s">
        <v>537</v>
      </c>
      <c r="AF120" s="392" t="s">
        <v>253</v>
      </c>
      <c r="AG120" s="391" t="s">
        <v>254</v>
      </c>
      <c r="AH120" s="380" t="s">
        <v>253</v>
      </c>
      <c r="AI120" s="335"/>
      <c r="AJ120" s="335" t="str">
        <f t="shared" si="27"/>
        <v>Ja</v>
      </c>
      <c r="AK120" s="383" t="s">
        <v>45</v>
      </c>
      <c r="AL120" s="411" t="s">
        <v>45</v>
      </c>
      <c r="AM120" s="384" t="s">
        <v>536</v>
      </c>
      <c r="AN120" s="410" t="s">
        <v>1778</v>
      </c>
      <c r="AO120" s="335"/>
      <c r="AP120" s="335"/>
      <c r="AQ120" s="335"/>
      <c r="AR120" s="335"/>
      <c r="AS120" s="335"/>
      <c r="AT120" s="382"/>
      <c r="AU120" s="395"/>
      <c r="AV120" s="393" t="s">
        <v>538</v>
      </c>
      <c r="AW120" s="385" t="s">
        <v>263</v>
      </c>
      <c r="AX120" s="397"/>
      <c r="AY120" s="398" t="str">
        <f t="shared" si="19"/>
        <v/>
      </c>
      <c r="AZ120" s="399" t="str">
        <f t="shared" si="23"/>
        <v/>
      </c>
      <c r="BA120" s="399" t="str">
        <f t="shared" si="24"/>
        <v/>
      </c>
      <c r="BB120" s="399"/>
      <c r="BC120" s="400"/>
      <c r="BD120" s="401" t="str">
        <f t="shared" si="20"/>
        <v>ongewijzigd</v>
      </c>
      <c r="BE120" s="401" t="str">
        <f>IF(BF120="",IF(#REF!="","",IF(#REF!="ongebruikt","Ja","")),"")</f>
        <v/>
      </c>
      <c r="BF120" s="402" t="str">
        <f>IF($J120="LVBB-BHK",$C120,IFERROR(VLOOKUP($C120,'[1]CDS-VM-delta'!$A$2:$E$470,1,FALSE),""))</f>
        <v>LVBB3009</v>
      </c>
      <c r="BG120" s="403" t="str">
        <f>IF($J120="LVBB-BHK",$AN120,IF($BF120="","",IFERROR(VLOOKUP($BF120,'[1]CDS-VM-delta'!$A$2:$E$470,2,FALSE),"")))</f>
        <v>Fouten in schema bij Geometrie</v>
      </c>
      <c r="BH120" s="386" t="str">
        <f>IF($BF120="","",IFERROR(VLOOKUP($C120,'[1]CDS-VM-delta'!$A$2:$E$470,3,FALSE),""))</f>
        <v>manifest.xml</v>
      </c>
      <c r="BI120" s="404" t="str">
        <f>IF($BF120="","",IFERROR(VLOOKUP($C120,'[1]CDS-VM-delta'!$A$2:$E$470,4,FALSE),""))</f>
        <v/>
      </c>
      <c r="BJ120" s="405" t="str">
        <f>IF($BF120="","",IFERROR(VLOOKUP($C120,'[1]CDS-VM-delta'!$A$2:$E$470,5,FALSE),""))</f>
        <v/>
      </c>
      <c r="BK120" s="405" t="str">
        <f>IF($C120="","",IFERROR(VLOOKUP($C120,'[1]CDS-VM-delta'!$L$1:$M$470,1,FALSE),""))</f>
        <v>LVBB3009</v>
      </c>
      <c r="BL120" s="405" t="str">
        <f>IF($BK120="","",IFERROR(VLOOKUP($BK120,'[1]CDS-VM-delta'!$L$1:$M$470,2,FALSE),""))</f>
        <v>Fouten in schema bij Geometrie</v>
      </c>
      <c r="BM120" s="385" t="s">
        <v>1779</v>
      </c>
      <c r="BN120" s="406" t="str">
        <f t="shared" si="25"/>
        <v/>
      </c>
      <c r="BO120" s="384" t="s">
        <v>536</v>
      </c>
      <c r="BP120" s="335">
        <v>5</v>
      </c>
      <c r="BQ120" s="335"/>
      <c r="BR120" s="335"/>
      <c r="BS120" s="385">
        <v>288</v>
      </c>
      <c r="BU120" s="397"/>
      <c r="BV120" s="397"/>
      <c r="BW120" s="397"/>
      <c r="BX120" s="397"/>
      <c r="BY120" s="397"/>
      <c r="BZ120" s="397"/>
      <c r="CA120" s="397"/>
      <c r="CB120" s="397"/>
      <c r="CC120" s="397"/>
      <c r="CD120" s="397"/>
      <c r="CE120" s="397"/>
      <c r="CF120" s="397"/>
      <c r="CG120" s="397"/>
      <c r="CH120" s="397"/>
      <c r="CI120" s="397"/>
      <c r="CJ120" s="397"/>
      <c r="CK120" s="397"/>
      <c r="CL120" s="398"/>
      <c r="CM120" s="399"/>
      <c r="CN120" s="399"/>
      <c r="CO120" s="399"/>
    </row>
    <row r="121" spans="1:93" s="408" customFormat="1" ht="32" x14ac:dyDescent="0.2">
      <c r="A121" s="343" t="s">
        <v>539</v>
      </c>
      <c r="B121" s="342" t="s">
        <v>957</v>
      </c>
      <c r="C121" s="335" t="s">
        <v>540</v>
      </c>
      <c r="D121" s="335" t="s">
        <v>2270</v>
      </c>
      <c r="E121" s="335" t="s">
        <v>6</v>
      </c>
      <c r="F121" s="335" t="s">
        <v>181</v>
      </c>
      <c r="G121" s="335" t="s">
        <v>520</v>
      </c>
      <c r="H121" s="335" t="s">
        <v>4</v>
      </c>
      <c r="I121" s="335" t="s">
        <v>8</v>
      </c>
      <c r="J121" s="335" t="s">
        <v>22</v>
      </c>
      <c r="K121" s="335" t="s">
        <v>127</v>
      </c>
      <c r="L121" s="335" t="str">
        <f>IFERROR(VLOOKUP($C121,'[2]1.3.7 validaties'!$AL$3:$AY$999,14,FALSE),"")</f>
        <v>2. ja, voor technici</v>
      </c>
      <c r="M121" s="335" t="str">
        <f>IFERROR(VLOOKUP($C121,'[2]1.3.7 validaties'!$AL$3:$AY$999,13,FALSE),"")</f>
        <v>niet nodig</v>
      </c>
      <c r="N121" s="335" t="s">
        <v>14</v>
      </c>
      <c r="O121" s="335" t="s">
        <v>13</v>
      </c>
      <c r="P121" s="335" t="s">
        <v>13</v>
      </c>
      <c r="Q121" s="335" t="s">
        <v>13</v>
      </c>
      <c r="R121" s="335" t="s">
        <v>13</v>
      </c>
      <c r="S121" s="393" t="s">
        <v>13</v>
      </c>
      <c r="T121" s="393" t="s">
        <v>13</v>
      </c>
      <c r="U121" s="393" t="s">
        <v>13</v>
      </c>
      <c r="V121" s="393" t="s">
        <v>13</v>
      </c>
      <c r="W121" s="393" t="s">
        <v>13</v>
      </c>
      <c r="X121" s="393" t="s">
        <v>13</v>
      </c>
      <c r="Y121" s="393" t="s">
        <v>13</v>
      </c>
      <c r="Z121" s="393" t="s">
        <v>13</v>
      </c>
      <c r="AA121" s="393" t="s">
        <v>13</v>
      </c>
      <c r="AB121" s="393" t="s">
        <v>13</v>
      </c>
      <c r="AC121" s="393" t="s">
        <v>13</v>
      </c>
      <c r="AD121" s="391" t="s">
        <v>255</v>
      </c>
      <c r="AE121" s="385" t="s">
        <v>537</v>
      </c>
      <c r="AF121" s="392" t="s">
        <v>253</v>
      </c>
      <c r="AG121" s="391" t="s">
        <v>254</v>
      </c>
      <c r="AH121" s="380" t="s">
        <v>253</v>
      </c>
      <c r="AI121" s="335"/>
      <c r="AJ121" s="335" t="str">
        <f t="shared" si="27"/>
        <v>Ja</v>
      </c>
      <c r="AK121" s="383" t="s">
        <v>45</v>
      </c>
      <c r="AL121" s="411" t="s">
        <v>45</v>
      </c>
      <c r="AM121" s="384" t="s">
        <v>540</v>
      </c>
      <c r="AN121" s="410" t="s">
        <v>1780</v>
      </c>
      <c r="AO121" s="335"/>
      <c r="AP121" s="335"/>
      <c r="AQ121" s="335"/>
      <c r="AR121" s="335"/>
      <c r="AS121" s="335"/>
      <c r="AT121" s="382"/>
      <c r="AU121" s="395"/>
      <c r="AV121" s="393" t="s">
        <v>538</v>
      </c>
      <c r="AW121" s="396" t="s">
        <v>541</v>
      </c>
      <c r="AX121" s="397"/>
      <c r="AY121" s="398" t="str">
        <f t="shared" si="19"/>
        <v/>
      </c>
      <c r="AZ121" s="399" t="str">
        <f t="shared" si="23"/>
        <v/>
      </c>
      <c r="BA121" s="399" t="str">
        <f t="shared" si="24"/>
        <v/>
      </c>
      <c r="BB121" s="399"/>
      <c r="BC121" s="400"/>
      <c r="BD121" s="401" t="str">
        <f t="shared" si="20"/>
        <v>ongewijzigd</v>
      </c>
      <c r="BE121" s="401" t="str">
        <f>IF(BF121="",IF(#REF!="","",IF(#REF!="ongebruikt","Ja","")),"")</f>
        <v/>
      </c>
      <c r="BF121" s="402" t="str">
        <f>IF($J121="LVBB-BHK",$C121,IFERROR(VLOOKUP($C121,'[1]CDS-VM-delta'!$A$2:$E$470,1,FALSE),""))</f>
        <v>LVBB3010</v>
      </c>
      <c r="BG121" s="403" t="str">
        <f>IF($J121="LVBB-BHK",$AN121,IF($BF121="","",IFERROR(VLOOKUP($BF121,'[1]CDS-VM-delta'!$A$2:$E$470,2,FALSE),"")))</f>
        <v>Fouten in schema bij BasisGeometrie</v>
      </c>
      <c r="BH121" s="386" t="str">
        <f>IF($BF121="","",IFERROR(VLOOKUP($C121,'[1]CDS-VM-delta'!$A$2:$E$470,3,FALSE),""))</f>
        <v>manifest.xml</v>
      </c>
      <c r="BI121" s="404" t="str">
        <f>IF($BF121="","",IFERROR(VLOOKUP($C121,'[1]CDS-VM-delta'!$A$2:$E$470,4,FALSE),""))</f>
        <v/>
      </c>
      <c r="BJ121" s="405" t="str">
        <f>IF($BF121="","",IFERROR(VLOOKUP($C121,'[1]CDS-VM-delta'!$A$2:$E$470,5,FALSE),""))</f>
        <v/>
      </c>
      <c r="BK121" s="405" t="str">
        <f>IF($C121="","",IFERROR(VLOOKUP($C121,'[1]CDS-VM-delta'!$L$1:$M$470,1,FALSE),""))</f>
        <v>LVBB3010</v>
      </c>
      <c r="BL121" s="405" t="str">
        <f>IF($BK121="","",IFERROR(VLOOKUP($BK121,'[1]CDS-VM-delta'!$L$1:$M$470,2,FALSE),""))</f>
        <v>Fouten in schema bij BasisGeometrie</v>
      </c>
      <c r="BM121" s="385"/>
      <c r="BN121" s="406" t="str">
        <f t="shared" si="25"/>
        <v>NOK</v>
      </c>
      <c r="BO121" s="384" t="s">
        <v>1858</v>
      </c>
      <c r="BP121" s="335"/>
      <c r="BQ121" s="335"/>
      <c r="BR121" s="335"/>
      <c r="BS121" s="385"/>
      <c r="BU121" s="397"/>
      <c r="BV121" s="397"/>
      <c r="BW121" s="397"/>
      <c r="BX121" s="397"/>
      <c r="BY121" s="397"/>
      <c r="BZ121" s="397"/>
      <c r="CA121" s="397"/>
      <c r="CB121" s="397"/>
      <c r="CC121" s="397"/>
      <c r="CD121" s="397"/>
      <c r="CE121" s="397"/>
      <c r="CF121" s="397"/>
      <c r="CG121" s="397"/>
      <c r="CH121" s="397"/>
      <c r="CI121" s="397"/>
      <c r="CJ121" s="397"/>
      <c r="CK121" s="397"/>
      <c r="CL121" s="398"/>
      <c r="CM121" s="399"/>
      <c r="CN121" s="399"/>
      <c r="CO121" s="399"/>
    </row>
    <row r="122" spans="1:93" ht="80" x14ac:dyDescent="0.2">
      <c r="A122" s="312" t="s">
        <v>2968</v>
      </c>
      <c r="B122" s="309" t="s">
        <v>305</v>
      </c>
      <c r="C122" s="243" t="s">
        <v>543</v>
      </c>
      <c r="D122" s="243" t="s">
        <v>1957</v>
      </c>
      <c r="E122" s="223" t="s">
        <v>0</v>
      </c>
      <c r="F122" s="223" t="s">
        <v>181</v>
      </c>
      <c r="G122" s="223" t="s">
        <v>520</v>
      </c>
      <c r="H122" s="812" t="s">
        <v>4</v>
      </c>
      <c r="I122" s="812" t="s">
        <v>8</v>
      </c>
      <c r="J122" s="812" t="s">
        <v>22</v>
      </c>
      <c r="K122" s="812" t="s">
        <v>127</v>
      </c>
      <c r="L122" s="243" t="str">
        <f>IFERROR(VLOOKUP($C122,'[2]1.3.7 validaties'!$AL$3:$AY$999,14,FALSE),"")</f>
        <v>9. verbetervoorstel</v>
      </c>
      <c r="M122" s="243" t="str">
        <f>IFERROR(VLOOKUP($C122,'[2]1.3.7 validaties'!$AL$3:$AY$999,13,FALSE),"")</f>
        <v>US141701</v>
      </c>
      <c r="N122" s="223" t="s">
        <v>13</v>
      </c>
      <c r="O122" s="223" t="s">
        <v>13</v>
      </c>
      <c r="P122" s="223" t="s">
        <v>13</v>
      </c>
      <c r="Q122" s="223" t="s">
        <v>13</v>
      </c>
      <c r="R122" s="223" t="s">
        <v>13</v>
      </c>
      <c r="S122" s="314" t="s">
        <v>13</v>
      </c>
      <c r="T122" s="314" t="s">
        <v>13</v>
      </c>
      <c r="U122" s="314" t="s">
        <v>13</v>
      </c>
      <c r="V122" s="314" t="s">
        <v>13</v>
      </c>
      <c r="W122" s="314" t="s">
        <v>13</v>
      </c>
      <c r="X122" s="314" t="s">
        <v>13</v>
      </c>
      <c r="Y122" s="314" t="s">
        <v>13</v>
      </c>
      <c r="Z122" s="314" t="s">
        <v>13</v>
      </c>
      <c r="AA122" s="915" t="s">
        <v>2904</v>
      </c>
      <c r="AB122" s="915" t="s">
        <v>2904</v>
      </c>
      <c r="AC122" s="915" t="s">
        <v>2904</v>
      </c>
      <c r="AD122" s="244" t="s">
        <v>253</v>
      </c>
      <c r="AE122" s="245" t="s">
        <v>254</v>
      </c>
      <c r="AF122" s="246" t="s">
        <v>253</v>
      </c>
      <c r="AG122" s="244" t="s">
        <v>254</v>
      </c>
      <c r="AH122" s="247" t="s">
        <v>255</v>
      </c>
      <c r="AI122" s="223"/>
      <c r="AJ122" s="223" t="s">
        <v>13</v>
      </c>
      <c r="AK122" s="311" t="s">
        <v>45</v>
      </c>
      <c r="AL122" s="313" t="s">
        <v>45</v>
      </c>
      <c r="AM122" s="911" t="s">
        <v>543</v>
      </c>
      <c r="AN122" s="252" t="s">
        <v>1922</v>
      </c>
      <c r="AO122" s="252" t="s">
        <v>1886</v>
      </c>
      <c r="AP122" s="243"/>
      <c r="AQ122" s="243"/>
      <c r="AR122" s="243"/>
      <c r="AS122" s="243"/>
      <c r="AT122" s="270"/>
      <c r="AU122" s="286"/>
      <c r="AV122" s="314" t="s">
        <v>538</v>
      </c>
      <c r="AW122" s="809" t="s">
        <v>2871</v>
      </c>
      <c r="AX122" s="810"/>
      <c r="AY122" s="811" t="str">
        <f t="shared" si="19"/>
        <v/>
      </c>
      <c r="AZ122" s="812" t="str">
        <f t="shared" si="23"/>
        <v/>
      </c>
      <c r="BA122" s="812" t="str">
        <f t="shared" si="24"/>
        <v/>
      </c>
      <c r="BB122" s="812"/>
      <c r="BC122" s="813"/>
      <c r="BD122" s="814" t="str">
        <f t="shared" si="20"/>
        <v>ongewijzigd</v>
      </c>
      <c r="BE122" s="814" t="str">
        <f>IF(BF122="",IF(#REF!="","",IF(#REF!="ongebruikt","Ja","")),"")</f>
        <v/>
      </c>
      <c r="BF122" s="815" t="str">
        <f>IF($J122="LVBB-BHK",$C122,IFERROR(VLOOKUP($C122,'[1]CDS-VM-delta'!$A$2:$E$470,1,FALSE),""))</f>
        <v>LVBB3011</v>
      </c>
      <c r="BG122" s="816" t="str">
        <f>IF($J122="LVBB-BHK",$AN122,IF($BF122="","",IFERROR(VLOOKUP($BF122,'[1]CDS-VM-delta'!$A$2:$E$470,2,FALSE),"")))</f>
        <v>Er is een coördinaat dat niet compleet is, er zijn incomplete coördinaatparen bij GML:id %1.</v>
      </c>
      <c r="BH122" s="252" t="str">
        <f>IF($BF122="","",IFERROR(VLOOKUP($C122,'[1]CDS-VM-delta'!$A$2:$E$470,3,FALSE),""))</f>
        <v>gml-helper.xqy</v>
      </c>
      <c r="BI122" s="817" t="str">
        <f>IF($BF122="","",IFERROR(VLOOKUP($C122,'[1]CDS-VM-delta'!$A$2:$E$470,4,FALSE),""))</f>
        <v>controleer-gml</v>
      </c>
      <c r="BJ122" s="818" t="str">
        <f>IF($BF122="","",IFERROR(VLOOKUP($C122,'[1]CDS-VM-delta'!$A$2:$E$470,5,FALSE),""))</f>
        <v>Daadwerkelijk controle en eventueel omzetten van de gml structuur Dit is een functie met recursief karakter</v>
      </c>
      <c r="BK122" s="818" t="str">
        <f>IF($C122="","",IFERROR(VLOOKUP($C122,'[1]CDS-VM-delta'!$L$1:$M$470,1,FALSE),""))</f>
        <v>LVBB3011</v>
      </c>
      <c r="BL122" s="818" t="str">
        <f>IF($BK122="","",IFERROR(VLOOKUP($BK122,'[1]CDS-VM-delta'!$L$1:$M$470,2,FALSE),""))</f>
        <v>Er is een coördinaat dat niet compleet is, er zijn incomplete coördinaatparen bij GML:id %1.</v>
      </c>
      <c r="BM122" s="245"/>
      <c r="BN122" s="819" t="str">
        <f t="shared" si="25"/>
        <v/>
      </c>
      <c r="BO122" s="294" t="s">
        <v>543</v>
      </c>
      <c r="BP122" s="223"/>
      <c r="BQ122" s="223"/>
      <c r="BR122" s="223"/>
      <c r="BS122" s="245">
        <v>83</v>
      </c>
      <c r="BT122" s="810"/>
      <c r="BU122" s="580"/>
      <c r="BV122" s="580"/>
      <c r="BW122" s="580"/>
      <c r="BX122" s="580"/>
      <c r="BY122" s="580"/>
      <c r="BZ122" s="580"/>
      <c r="CA122" s="580"/>
      <c r="CB122" s="580"/>
      <c r="CC122" s="580"/>
      <c r="CD122" s="580"/>
      <c r="CE122" s="580"/>
      <c r="CF122" s="580"/>
      <c r="CG122" s="580"/>
      <c r="CH122" s="580"/>
      <c r="CI122" s="580"/>
      <c r="CJ122" s="580"/>
      <c r="CK122" s="580"/>
      <c r="CL122" s="581"/>
      <c r="CM122" s="582"/>
      <c r="CN122" s="582"/>
      <c r="CO122" s="582"/>
    </row>
    <row r="123" spans="1:93" ht="64" x14ac:dyDescent="0.2">
      <c r="A123" s="312" t="s">
        <v>2969</v>
      </c>
      <c r="B123" s="309" t="s">
        <v>305</v>
      </c>
      <c r="C123" s="243" t="s">
        <v>545</v>
      </c>
      <c r="D123" s="243" t="s">
        <v>546</v>
      </c>
      <c r="E123" s="223" t="s">
        <v>0</v>
      </c>
      <c r="F123" s="223" t="s">
        <v>181</v>
      </c>
      <c r="G123" s="223" t="s">
        <v>520</v>
      </c>
      <c r="H123" s="812" t="s">
        <v>4</v>
      </c>
      <c r="I123" s="812" t="s">
        <v>8</v>
      </c>
      <c r="J123" s="812" t="s">
        <v>22</v>
      </c>
      <c r="K123" s="812" t="s">
        <v>127</v>
      </c>
      <c r="L123" s="243" t="str">
        <f>IFERROR(VLOOKUP($C123,'[2]1.3.7 validaties'!$AL$3:$AY$999,14,FALSE),"")</f>
        <v>2. ja, voor technici</v>
      </c>
      <c r="M123" s="243" t="str">
        <f>IFERROR(VLOOKUP($C123,'[2]1.3.7 validaties'!$AL$3:$AY$999,13,FALSE),"")</f>
        <v>niet nodig</v>
      </c>
      <c r="N123" s="223" t="s">
        <v>13</v>
      </c>
      <c r="O123" s="223" t="s">
        <v>13</v>
      </c>
      <c r="P123" s="223" t="s">
        <v>13</v>
      </c>
      <c r="Q123" s="223" t="s">
        <v>13</v>
      </c>
      <c r="R123" s="223" t="s">
        <v>13</v>
      </c>
      <c r="S123" s="314" t="s">
        <v>13</v>
      </c>
      <c r="T123" s="314" t="s">
        <v>13</v>
      </c>
      <c r="U123" s="314" t="s">
        <v>13</v>
      </c>
      <c r="V123" s="314" t="s">
        <v>13</v>
      </c>
      <c r="W123" s="314" t="s">
        <v>13</v>
      </c>
      <c r="X123" s="314" t="s">
        <v>13</v>
      </c>
      <c r="Y123" s="314" t="s">
        <v>13</v>
      </c>
      <c r="Z123" s="314" t="s">
        <v>13</v>
      </c>
      <c r="AA123" s="915" t="s">
        <v>2904</v>
      </c>
      <c r="AB123" s="915" t="s">
        <v>2904</v>
      </c>
      <c r="AC123" s="915" t="s">
        <v>2904</v>
      </c>
      <c r="AD123" s="244" t="s">
        <v>253</v>
      </c>
      <c r="AE123" s="245" t="s">
        <v>254</v>
      </c>
      <c r="AF123" s="246" t="s">
        <v>253</v>
      </c>
      <c r="AG123" s="244"/>
      <c r="AH123" s="247" t="s">
        <v>255</v>
      </c>
      <c r="AI123" s="223"/>
      <c r="AJ123" s="223" t="s">
        <v>13</v>
      </c>
      <c r="AK123" s="311" t="s">
        <v>45</v>
      </c>
      <c r="AL123" s="313" t="s">
        <v>45</v>
      </c>
      <c r="AM123" s="911" t="s">
        <v>545</v>
      </c>
      <c r="AN123" s="243" t="s">
        <v>547</v>
      </c>
      <c r="AO123" s="243"/>
      <c r="AP123" s="243"/>
      <c r="AQ123" s="243"/>
      <c r="AR123" s="243"/>
      <c r="AS123" s="243"/>
      <c r="AT123" s="270"/>
      <c r="AU123" s="286"/>
      <c r="AV123" s="314" t="s">
        <v>538</v>
      </c>
      <c r="AW123" s="809" t="s">
        <v>2872</v>
      </c>
      <c r="AX123" s="810"/>
      <c r="AY123" s="811" t="str">
        <f t="shared" si="19"/>
        <v/>
      </c>
      <c r="AZ123" s="812" t="str">
        <f t="shared" si="23"/>
        <v/>
      </c>
      <c r="BA123" s="812" t="str">
        <f t="shared" si="24"/>
        <v/>
      </c>
      <c r="BB123" s="812"/>
      <c r="BC123" s="813"/>
      <c r="BD123" s="814" t="str">
        <f t="shared" si="20"/>
        <v>ongewijzigd</v>
      </c>
      <c r="BE123" s="814" t="str">
        <f>IF(BF123="",IF(#REF!="","",IF(#REF!="ongebruikt","Ja","")),"")</f>
        <v/>
      </c>
      <c r="BF123" s="815" t="str">
        <f>IF($J123="LVBB-BHK",$C123,IFERROR(VLOOKUP($C123,'[1]CDS-VM-delta'!$A$2:$E$470,1,FALSE),""))</f>
        <v>LVBB3012</v>
      </c>
      <c r="BG123" s="816" t="str">
        <f>IF($J123="LVBB-BHK",$AN123,IF($BF123="","",IFERROR(VLOOKUP($BF123,'[1]CDS-VM-delta'!$A$2:$E$470,2,FALSE),"")))</f>
        <v>[Controleer gml element heeft content] Lege gml:posList in gml met gml:id %1</v>
      </c>
      <c r="BH123" s="252" t="str">
        <f>IF($BF123="","",IFERROR(VLOOKUP($C123,'[1]CDS-VM-delta'!$A$2:$E$470,3,FALSE),""))</f>
        <v>VP-Geometrie.sch</v>
      </c>
      <c r="BI123" s="817" t="str">
        <f>IF($BF123="","",IFERROR(VLOOKUP($C123,'[1]CDS-VM-delta'!$A$2:$E$470,4,FALSE),""))</f>
        <v>posList rules</v>
      </c>
      <c r="BJ123" s="818" t="str">
        <f>IF($BF123="","",IFERROR(VLOOKUP($C123,'[1]CDS-VM-delta'!$A$2:$E$470,5,FALSE),""))</f>
        <v/>
      </c>
      <c r="BK123" s="818" t="str">
        <f>IF($C123="","",IFERROR(VLOOKUP($C123,'[1]CDS-VM-delta'!$L$1:$M$470,1,FALSE),""))</f>
        <v>LVBB3012</v>
      </c>
      <c r="BL123" s="818" t="str">
        <f>IF($BK123="","",IFERROR(VLOOKUP($BK123,'[1]CDS-VM-delta'!$L$1:$M$470,2,FALSE),""))</f>
        <v>[Controleer gml element heeft content] Lege gml:posList in gml met gml:id %1</v>
      </c>
      <c r="BM123" s="245"/>
      <c r="BN123" s="819" t="str">
        <f t="shared" si="25"/>
        <v/>
      </c>
      <c r="BO123" s="294" t="s">
        <v>545</v>
      </c>
      <c r="BP123" s="223"/>
      <c r="BQ123" s="223"/>
      <c r="BR123" s="223"/>
      <c r="BS123" s="245">
        <v>84</v>
      </c>
      <c r="BT123" s="810"/>
      <c r="BU123" s="580"/>
      <c r="BV123" s="580"/>
      <c r="BW123" s="580"/>
      <c r="BX123" s="580"/>
      <c r="BY123" s="580"/>
      <c r="BZ123" s="580"/>
      <c r="CA123" s="580"/>
      <c r="CB123" s="580"/>
      <c r="CC123" s="580"/>
      <c r="CD123" s="580"/>
      <c r="CE123" s="580"/>
      <c r="CF123" s="580"/>
      <c r="CG123" s="580"/>
      <c r="CH123" s="580"/>
      <c r="CI123" s="580"/>
      <c r="CJ123" s="580"/>
      <c r="CK123" s="580"/>
      <c r="CL123" s="581"/>
      <c r="CM123" s="582"/>
      <c r="CN123" s="582"/>
      <c r="CO123" s="582"/>
    </row>
    <row r="124" spans="1:93" ht="64" x14ac:dyDescent="0.2">
      <c r="A124" s="418" t="s">
        <v>2387</v>
      </c>
      <c r="B124" s="419" t="s">
        <v>305</v>
      </c>
      <c r="C124" s="420" t="s">
        <v>548</v>
      </c>
      <c r="D124" s="420" t="s">
        <v>1990</v>
      </c>
      <c r="E124" s="421" t="s">
        <v>6</v>
      </c>
      <c r="F124" s="421" t="s">
        <v>85</v>
      </c>
      <c r="G124" s="421" t="s">
        <v>1</v>
      </c>
      <c r="H124" s="421" t="s">
        <v>4</v>
      </c>
      <c r="I124" s="421" t="s">
        <v>8</v>
      </c>
      <c r="J124" s="421" t="s">
        <v>22</v>
      </c>
      <c r="K124" s="421" t="s">
        <v>127</v>
      </c>
      <c r="L124" s="420" t="str">
        <f>IFERROR(VLOOKUP($C124,'[2]1.3.7 validaties'!$AL$3:$AY$999,14,FALSE),"")</f>
        <v/>
      </c>
      <c r="M124" s="420" t="str">
        <f>IFERROR(VLOOKUP($C124,'[2]1.3.7 validaties'!$AL$3:$AY$999,13,FALSE),"")</f>
        <v/>
      </c>
      <c r="N124" s="421" t="s">
        <v>14</v>
      </c>
      <c r="O124" s="421" t="s">
        <v>1989</v>
      </c>
      <c r="P124" s="421" t="s">
        <v>1989</v>
      </c>
      <c r="Q124" s="421" t="s">
        <v>1989</v>
      </c>
      <c r="R124" s="421" t="s">
        <v>1989</v>
      </c>
      <c r="S124" s="421" t="s">
        <v>1989</v>
      </c>
      <c r="T124" s="422" t="s">
        <v>2388</v>
      </c>
      <c r="U124" s="422" t="s">
        <v>2388</v>
      </c>
      <c r="V124" s="422" t="s">
        <v>2388</v>
      </c>
      <c r="W124" s="422" t="s">
        <v>2388</v>
      </c>
      <c r="X124" s="422" t="s">
        <v>2388</v>
      </c>
      <c r="Y124" s="422" t="s">
        <v>2388</v>
      </c>
      <c r="Z124" s="422" t="s">
        <v>2388</v>
      </c>
      <c r="AA124" s="422" t="s">
        <v>2388</v>
      </c>
      <c r="AB124" s="422" t="s">
        <v>2388</v>
      </c>
      <c r="AC124" s="422" t="s">
        <v>2388</v>
      </c>
      <c r="AD124" s="423" t="s">
        <v>253</v>
      </c>
      <c r="AE124" s="424" t="s">
        <v>254</v>
      </c>
      <c r="AF124" s="425" t="s">
        <v>253</v>
      </c>
      <c r="AG124" s="423" t="s">
        <v>254</v>
      </c>
      <c r="AH124" s="426" t="s">
        <v>255</v>
      </c>
      <c r="AI124" s="421"/>
      <c r="AJ124" s="421" t="s">
        <v>45</v>
      </c>
      <c r="AK124" s="427" t="s">
        <v>45</v>
      </c>
      <c r="AL124" s="428" t="s">
        <v>45</v>
      </c>
      <c r="AM124" s="420" t="s">
        <v>548</v>
      </c>
      <c r="AN124" s="420" t="s">
        <v>1781</v>
      </c>
      <c r="AO124" s="420"/>
      <c r="AP124" s="420"/>
      <c r="AQ124" s="420"/>
      <c r="AR124" s="420"/>
      <c r="AS124" s="420"/>
      <c r="AT124" s="429"/>
      <c r="AU124" s="430"/>
      <c r="AV124" s="431"/>
      <c r="AW124" s="432" t="s">
        <v>1986</v>
      </c>
      <c r="AX124" s="433"/>
      <c r="AY124" s="434" t="str">
        <f t="shared" si="19"/>
        <v/>
      </c>
      <c r="AZ124" s="435" t="str">
        <f t="shared" si="23"/>
        <v/>
      </c>
      <c r="BA124" s="435" t="str">
        <f t="shared" si="24"/>
        <v/>
      </c>
      <c r="BB124" s="435"/>
      <c r="BC124" s="436"/>
      <c r="BD124" s="437" t="str">
        <f t="shared" si="20"/>
        <v>ongewijzigd</v>
      </c>
      <c r="BE124" s="437" t="str">
        <f>IF(BF124="",IF(#REF!="","",IF(#REF!="ongebruikt","Ja","")),"")</f>
        <v/>
      </c>
      <c r="BF124" s="438" t="str">
        <f>IF($J124="LVBB-BHK",$C124,IFERROR(VLOOKUP($C124,'[1]CDS-VM-delta'!$A$2:$E$470,1,FALSE),""))</f>
        <v>LVBB3020</v>
      </c>
      <c r="BG124" s="439" t="str">
        <f>IF($J124="LVBB-BHK",$AN124,IF($BF124="","",IFERROR(VLOOKUP($BF124,'[1]CDS-VM-delta'!$A$2:$E$470,2,FALSE),"")))</f>
        <v>Onbekende status opgevraagd : %1</v>
      </c>
      <c r="BH124" s="440" t="str">
        <f>IF($BF124="","",IFERROR(VLOOKUP($C124,'[1]CDS-VM-delta'!$A$2:$E$470,3,FALSE),""))</f>
        <v>async.xqy</v>
      </c>
      <c r="BI124" s="441" t="str">
        <f>IF($BF124="","",IFERROR(VLOOKUP($C124,'[1]CDS-VM-delta'!$A$2:$E$470,4,FALSE),""))</f>
        <v>get-status</v>
      </c>
      <c r="BJ124" s="442" t="str">
        <f>IF($BF124="","",IFERROR(VLOOKUP($C124,'[1]CDS-VM-delta'!$A$2:$E$470,5,FALSE),""))</f>
        <v>Opvragen van de status van een opgestart proces met gegeven status identifier</v>
      </c>
      <c r="BK124" s="442" t="str">
        <f>IF($C124="","",IFERROR(VLOOKUP($C124,'[1]CDS-VM-delta'!$L$1:$M$470,1,FALSE),""))</f>
        <v>LVBB3020</v>
      </c>
      <c r="BL124" s="442" t="str">
        <f>IF($BK124="","",IFERROR(VLOOKUP($BK124,'[1]CDS-VM-delta'!$L$1:$M$470,2,FALSE),""))</f>
        <v>Onbekende status opgevraagd : %1</v>
      </c>
      <c r="BM124" s="424"/>
      <c r="BN124" s="443" t="str">
        <f t="shared" si="25"/>
        <v>NOK</v>
      </c>
      <c r="BO124" s="444" t="s">
        <v>1858</v>
      </c>
      <c r="BP124" s="421"/>
      <c r="BQ124" s="421"/>
      <c r="BR124" s="421"/>
      <c r="BS124" s="424"/>
      <c r="BT124" s="433"/>
      <c r="BU124" s="414"/>
      <c r="BV124" s="414"/>
      <c r="BW124" s="414"/>
      <c r="BX124" s="414"/>
      <c r="BY124" s="414"/>
      <c r="BZ124" s="414"/>
      <c r="CA124" s="414"/>
      <c r="CB124" s="414"/>
      <c r="CC124" s="414"/>
      <c r="CD124" s="414"/>
      <c r="CE124" s="414"/>
      <c r="CF124" s="414"/>
      <c r="CG124" s="414"/>
      <c r="CH124" s="414"/>
      <c r="CI124" s="414"/>
      <c r="CJ124" s="414"/>
      <c r="CK124" s="414"/>
      <c r="CL124" s="415"/>
      <c r="CM124" s="416"/>
      <c r="CN124" s="416"/>
      <c r="CO124" s="416"/>
    </row>
    <row r="125" spans="1:93" ht="64" x14ac:dyDescent="0.2">
      <c r="A125" s="418" t="s">
        <v>2389</v>
      </c>
      <c r="B125" s="419" t="s">
        <v>305</v>
      </c>
      <c r="C125" s="420" t="s">
        <v>549</v>
      </c>
      <c r="D125" s="420" t="s">
        <v>1903</v>
      </c>
      <c r="E125" s="421" t="s">
        <v>6</v>
      </c>
      <c r="F125" s="421" t="s">
        <v>85</v>
      </c>
      <c r="G125" s="421" t="s">
        <v>1</v>
      </c>
      <c r="H125" s="421" t="s">
        <v>4</v>
      </c>
      <c r="I125" s="421" t="s">
        <v>8</v>
      </c>
      <c r="J125" s="421" t="s">
        <v>22</v>
      </c>
      <c r="K125" s="421" t="s">
        <v>127</v>
      </c>
      <c r="L125" s="420" t="str">
        <f>IFERROR(VLOOKUP($C125,'[2]1.3.7 validaties'!$AL$3:$AY$999,14,FALSE),"")</f>
        <v/>
      </c>
      <c r="M125" s="420" t="str">
        <f>IFERROR(VLOOKUP($C125,'[2]1.3.7 validaties'!$AL$3:$AY$999,13,FALSE),"")</f>
        <v/>
      </c>
      <c r="N125" s="421" t="s">
        <v>14</v>
      </c>
      <c r="O125" s="421" t="s">
        <v>1989</v>
      </c>
      <c r="P125" s="421" t="s">
        <v>1989</v>
      </c>
      <c r="Q125" s="421" t="s">
        <v>1989</v>
      </c>
      <c r="R125" s="421" t="s">
        <v>1989</v>
      </c>
      <c r="S125" s="421" t="s">
        <v>1989</v>
      </c>
      <c r="T125" s="422" t="s">
        <v>2388</v>
      </c>
      <c r="U125" s="422" t="s">
        <v>2388</v>
      </c>
      <c r="V125" s="422" t="s">
        <v>2388</v>
      </c>
      <c r="W125" s="422" t="s">
        <v>2388</v>
      </c>
      <c r="X125" s="422" t="s">
        <v>2388</v>
      </c>
      <c r="Y125" s="422" t="s">
        <v>2388</v>
      </c>
      <c r="Z125" s="422" t="s">
        <v>2388</v>
      </c>
      <c r="AA125" s="422" t="s">
        <v>2388</v>
      </c>
      <c r="AB125" s="422" t="s">
        <v>2388</v>
      </c>
      <c r="AC125" s="422" t="s">
        <v>2388</v>
      </c>
      <c r="AD125" s="423" t="s">
        <v>253</v>
      </c>
      <c r="AE125" s="424" t="s">
        <v>254</v>
      </c>
      <c r="AF125" s="425" t="s">
        <v>253</v>
      </c>
      <c r="AG125" s="423" t="s">
        <v>254</v>
      </c>
      <c r="AH125" s="426" t="s">
        <v>255</v>
      </c>
      <c r="AI125" s="421"/>
      <c r="AJ125" s="421" t="s">
        <v>45</v>
      </c>
      <c r="AK125" s="427" t="s">
        <v>45</v>
      </c>
      <c r="AL125" s="428" t="s">
        <v>45</v>
      </c>
      <c r="AM125" s="420" t="s">
        <v>549</v>
      </c>
      <c r="AN125" s="420" t="s">
        <v>1782</v>
      </c>
      <c r="AO125" s="420"/>
      <c r="AP125" s="420"/>
      <c r="AQ125" s="420"/>
      <c r="AR125" s="420"/>
      <c r="AS125" s="420"/>
      <c r="AT125" s="429"/>
      <c r="AU125" s="430"/>
      <c r="AV125" s="431"/>
      <c r="AW125" s="432" t="s">
        <v>1987</v>
      </c>
      <c r="AX125" s="433"/>
      <c r="AY125" s="434" t="str">
        <f t="shared" si="19"/>
        <v/>
      </c>
      <c r="AZ125" s="435" t="str">
        <f t="shared" si="23"/>
        <v/>
      </c>
      <c r="BA125" s="435" t="str">
        <f t="shared" si="24"/>
        <v/>
      </c>
      <c r="BB125" s="435"/>
      <c r="BC125" s="436"/>
      <c r="BD125" s="437" t="str">
        <f t="shared" si="20"/>
        <v>ongewijzigd</v>
      </c>
      <c r="BE125" s="437" t="str">
        <f>IF(BF125="",IF(#REF!="","",IF(#REF!="ongebruikt","Ja","")),"")</f>
        <v/>
      </c>
      <c r="BF125" s="438" t="str">
        <f>IF($J125="LVBB-BHK",$C125,IFERROR(VLOOKUP($C125,'[1]CDS-VM-delta'!$A$2:$E$470,1,FALSE),""))</f>
        <v>LVBB3021</v>
      </c>
      <c r="BG125" s="439" t="str">
        <f>IF($J125="LVBB-BHK",$AN125,IF($BF125="","",IFERROR(VLOOKUP($BF125,'[1]CDS-VM-delta'!$A$2:$E$470,2,FALSE),"")))</f>
        <v>Validatierapport %1 is niet gevonden.</v>
      </c>
      <c r="BH125" s="440" t="str">
        <f>IF($BF125="","",IFERROR(VLOOKUP($C125,'[1]CDS-VM-delta'!$A$2:$E$470,3,FALSE),""))</f>
        <v>aanlevering.xqy</v>
      </c>
      <c r="BI125" s="441" t="str">
        <f>IF($BF125="","",IFERROR(VLOOKUP($C125,'[1]CDS-VM-delta'!$A$2:$E$470,4,FALSE),""))</f>
        <v>afmelden-rapport</v>
      </c>
      <c r="BJ125" s="442" t="str">
        <f>IF($BF125="","",IFERROR(VLOOKUP($C125,'[1]CDS-VM-delta'!$A$2:$E$470,5,FALSE),""))</f>
        <v>Deze functie meld een validatie-rapport af die reeds is afgehandeld</v>
      </c>
      <c r="BK125" s="442" t="str">
        <f>IF($C125="","",IFERROR(VLOOKUP($C125,'[1]CDS-VM-delta'!$L$1:$M$470,1,FALSE),""))</f>
        <v>LVBB3021</v>
      </c>
      <c r="BL125" s="442" t="str">
        <f>IF($BK125="","",IFERROR(VLOOKUP($BK125,'[1]CDS-VM-delta'!$L$1:$M$470,2,FALSE),""))</f>
        <v>Validatierapport %1 is niet gevonden.</v>
      </c>
      <c r="BM125" s="424"/>
      <c r="BN125" s="443" t="str">
        <f t="shared" si="25"/>
        <v>NOK</v>
      </c>
      <c r="BO125" s="444" t="s">
        <v>1858</v>
      </c>
      <c r="BP125" s="421"/>
      <c r="BQ125" s="421"/>
      <c r="BR125" s="421"/>
      <c r="BS125" s="424"/>
      <c r="BT125" s="433"/>
      <c r="BU125" s="414"/>
      <c r="BV125" s="414"/>
      <c r="BW125" s="414"/>
      <c r="BX125" s="414"/>
      <c r="BY125" s="414"/>
      <c r="BZ125" s="414"/>
      <c r="CA125" s="414"/>
      <c r="CB125" s="414"/>
      <c r="CC125" s="414"/>
      <c r="CD125" s="414"/>
      <c r="CE125" s="414"/>
      <c r="CF125" s="414"/>
      <c r="CG125" s="414"/>
      <c r="CH125" s="414"/>
      <c r="CI125" s="414"/>
      <c r="CJ125" s="414"/>
      <c r="CK125" s="414"/>
      <c r="CL125" s="415"/>
      <c r="CM125" s="416"/>
      <c r="CN125" s="416"/>
      <c r="CO125" s="416"/>
    </row>
    <row r="126" spans="1:93" ht="64" x14ac:dyDescent="0.2">
      <c r="A126" s="418" t="s">
        <v>2390</v>
      </c>
      <c r="B126" s="419" t="s">
        <v>305</v>
      </c>
      <c r="C126" s="420" t="s">
        <v>550</v>
      </c>
      <c r="D126" s="420" t="s">
        <v>1904</v>
      </c>
      <c r="E126" s="421" t="s">
        <v>6</v>
      </c>
      <c r="F126" s="421" t="s">
        <v>85</v>
      </c>
      <c r="G126" s="421" t="s">
        <v>1</v>
      </c>
      <c r="H126" s="421" t="s">
        <v>4</v>
      </c>
      <c r="I126" s="421" t="s">
        <v>8</v>
      </c>
      <c r="J126" s="421" t="s">
        <v>22</v>
      </c>
      <c r="K126" s="421" t="s">
        <v>127</v>
      </c>
      <c r="L126" s="420" t="str">
        <f>IFERROR(VLOOKUP($C126,'[2]1.3.7 validaties'!$AL$3:$AY$999,14,FALSE),"")</f>
        <v/>
      </c>
      <c r="M126" s="420" t="str">
        <f>IFERROR(VLOOKUP($C126,'[2]1.3.7 validaties'!$AL$3:$AY$999,13,FALSE),"")</f>
        <v/>
      </c>
      <c r="N126" s="421" t="s">
        <v>14</v>
      </c>
      <c r="O126" s="421" t="s">
        <v>1989</v>
      </c>
      <c r="P126" s="421" t="s">
        <v>1989</v>
      </c>
      <c r="Q126" s="421" t="s">
        <v>1989</v>
      </c>
      <c r="R126" s="421" t="s">
        <v>1989</v>
      </c>
      <c r="S126" s="421" t="s">
        <v>1989</v>
      </c>
      <c r="T126" s="422" t="s">
        <v>2388</v>
      </c>
      <c r="U126" s="422" t="s">
        <v>2388</v>
      </c>
      <c r="V126" s="422" t="s">
        <v>2388</v>
      </c>
      <c r="W126" s="422" t="s">
        <v>2388</v>
      </c>
      <c r="X126" s="422" t="s">
        <v>2388</v>
      </c>
      <c r="Y126" s="422" t="s">
        <v>2388</v>
      </c>
      <c r="Z126" s="422" t="s">
        <v>2388</v>
      </c>
      <c r="AA126" s="422" t="s">
        <v>2388</v>
      </c>
      <c r="AB126" s="422" t="s">
        <v>2388</v>
      </c>
      <c r="AC126" s="422" t="s">
        <v>2388</v>
      </c>
      <c r="AD126" s="423" t="s">
        <v>253</v>
      </c>
      <c r="AE126" s="424" t="s">
        <v>254</v>
      </c>
      <c r="AF126" s="425" t="s">
        <v>253</v>
      </c>
      <c r="AG126" s="423" t="s">
        <v>254</v>
      </c>
      <c r="AH126" s="426" t="s">
        <v>255</v>
      </c>
      <c r="AI126" s="421"/>
      <c r="AJ126" s="421" t="s">
        <v>45</v>
      </c>
      <c r="AK126" s="427" t="s">
        <v>45</v>
      </c>
      <c r="AL126" s="428" t="s">
        <v>45</v>
      </c>
      <c r="AM126" s="420" t="s">
        <v>550</v>
      </c>
      <c r="AN126" s="420" t="s">
        <v>1783</v>
      </c>
      <c r="AO126" s="420"/>
      <c r="AP126" s="420"/>
      <c r="AQ126" s="420"/>
      <c r="AR126" s="420"/>
      <c r="AS126" s="420"/>
      <c r="AT126" s="429"/>
      <c r="AU126" s="430"/>
      <c r="AV126" s="431"/>
      <c r="AW126" s="432" t="s">
        <v>1988</v>
      </c>
      <c r="AX126" s="433"/>
      <c r="AY126" s="434" t="str">
        <f t="shared" si="19"/>
        <v/>
      </c>
      <c r="AZ126" s="435" t="str">
        <f t="shared" si="23"/>
        <v/>
      </c>
      <c r="BA126" s="435" t="str">
        <f t="shared" si="24"/>
        <v/>
      </c>
      <c r="BB126" s="435"/>
      <c r="BC126" s="436"/>
      <c r="BD126" s="437" t="str">
        <f t="shared" si="20"/>
        <v>ongewijzigd</v>
      </c>
      <c r="BE126" s="437" t="str">
        <f>IF(BF126="",IF(#REF!="","",IF(#REF!="ongebruikt","Ja","")),"")</f>
        <v/>
      </c>
      <c r="BF126" s="438" t="str">
        <f>IF($J126="LVBB-BHK",$C126,IFERROR(VLOOKUP($C126,'[1]CDS-VM-delta'!$A$2:$E$470,1,FALSE),""))</f>
        <v>LVBB3022</v>
      </c>
      <c r="BG126" s="439" t="str">
        <f>IF($J126="LVBB-BHK",$AN126,IF($BF126="","",IFERROR(VLOOKUP($BF126,'[1]CDS-VM-delta'!$A$2:$E$470,2,FALSE),"")))</f>
        <v>Validatierapport %1 is al afgemeld.</v>
      </c>
      <c r="BH126" s="440" t="str">
        <f>IF($BF126="","",IFERROR(VLOOKUP($C126,'[1]CDS-VM-delta'!$A$2:$E$470,3,FALSE),""))</f>
        <v>aanlevering.xqy</v>
      </c>
      <c r="BI126" s="441" t="str">
        <f>IF($BF126="","",IFERROR(VLOOKUP($C126,'[1]CDS-VM-delta'!$A$2:$E$470,4,FALSE),""))</f>
        <v>afmelden-rapport</v>
      </c>
      <c r="BJ126" s="442" t="str">
        <f>IF($BF126="","",IFERROR(VLOOKUP($C126,'[1]CDS-VM-delta'!$A$2:$E$470,5,FALSE),""))</f>
        <v>Deze functie meld een validatie-rapport af die reeds is afgehandeld</v>
      </c>
      <c r="BK126" s="442" t="str">
        <f>IF($C126="","",IFERROR(VLOOKUP($C126,'[1]CDS-VM-delta'!$L$1:$M$470,1,FALSE),""))</f>
        <v>LVBB3022</v>
      </c>
      <c r="BL126" s="442" t="str">
        <f>IF($BK126="","",IFERROR(VLOOKUP($BK126,'[1]CDS-VM-delta'!$L$1:$M$470,2,FALSE),""))</f>
        <v>Validatierapport %1 is al afgemeld.</v>
      </c>
      <c r="BM126" s="424"/>
      <c r="BN126" s="443" t="str">
        <f t="shared" si="25"/>
        <v>NOK</v>
      </c>
      <c r="BO126" s="444" t="s">
        <v>1858</v>
      </c>
      <c r="BP126" s="421"/>
      <c r="BQ126" s="421"/>
      <c r="BR126" s="421"/>
      <c r="BS126" s="424"/>
      <c r="BT126" s="433"/>
      <c r="BU126" s="414"/>
      <c r="BV126" s="414"/>
      <c r="BW126" s="414"/>
      <c r="BX126" s="414"/>
      <c r="BY126" s="414"/>
      <c r="BZ126" s="414"/>
      <c r="CA126" s="414"/>
      <c r="CB126" s="414"/>
      <c r="CC126" s="414"/>
      <c r="CD126" s="414"/>
      <c r="CE126" s="414"/>
      <c r="CF126" s="414"/>
      <c r="CG126" s="414"/>
      <c r="CH126" s="414"/>
      <c r="CI126" s="414"/>
      <c r="CJ126" s="414"/>
      <c r="CK126" s="414"/>
      <c r="CL126" s="415"/>
      <c r="CM126" s="416"/>
      <c r="CN126" s="416"/>
      <c r="CO126" s="416"/>
    </row>
    <row r="127" spans="1:93" ht="112" x14ac:dyDescent="0.2">
      <c r="A127" s="333" t="s">
        <v>2326</v>
      </c>
      <c r="B127" s="332" t="s">
        <v>957</v>
      </c>
      <c r="C127" s="101" t="s">
        <v>2227</v>
      </c>
      <c r="D127" s="101" t="s">
        <v>2328</v>
      </c>
      <c r="E127" s="2" t="s">
        <v>0</v>
      </c>
      <c r="F127" s="2" t="s">
        <v>85</v>
      </c>
      <c r="G127" s="2" t="s">
        <v>179</v>
      </c>
      <c r="H127" s="2" t="s">
        <v>4</v>
      </c>
      <c r="I127" s="2" t="s">
        <v>8</v>
      </c>
      <c r="J127" s="2" t="s">
        <v>22</v>
      </c>
      <c r="K127" s="2" t="s">
        <v>127</v>
      </c>
      <c r="L127" s="101"/>
      <c r="M127" s="101"/>
      <c r="N127" s="2" t="s">
        <v>14</v>
      </c>
      <c r="O127" s="2" t="s">
        <v>14</v>
      </c>
      <c r="P127" s="2" t="s">
        <v>14</v>
      </c>
      <c r="Q127" s="2" t="s">
        <v>14</v>
      </c>
      <c r="R127" s="2" t="s">
        <v>14</v>
      </c>
      <c r="S127" s="345" t="s">
        <v>13</v>
      </c>
      <c r="T127" s="345" t="s">
        <v>13</v>
      </c>
      <c r="U127" s="345" t="s">
        <v>13</v>
      </c>
      <c r="V127" s="345" t="s">
        <v>13</v>
      </c>
      <c r="W127" s="345" t="s">
        <v>13</v>
      </c>
      <c r="X127" s="345" t="s">
        <v>13</v>
      </c>
      <c r="Y127" s="345" t="s">
        <v>13</v>
      </c>
      <c r="Z127" s="345" t="s">
        <v>13</v>
      </c>
      <c r="AA127" s="345" t="s">
        <v>13</v>
      </c>
      <c r="AB127" s="345" t="s">
        <v>13</v>
      </c>
      <c r="AC127" s="345" t="s">
        <v>13</v>
      </c>
      <c r="AD127" s="337" t="s">
        <v>253</v>
      </c>
      <c r="AE127" s="31"/>
      <c r="AF127" s="338" t="s">
        <v>253</v>
      </c>
      <c r="AG127" s="337"/>
      <c r="AH127" s="344" t="s">
        <v>255</v>
      </c>
      <c r="AI127" s="2"/>
      <c r="AJ127" s="2" t="str">
        <f t="shared" ref="AJ127:AJ139" si="28">AJ$66</f>
        <v>Ja</v>
      </c>
      <c r="AK127" s="86" t="s">
        <v>45</v>
      </c>
      <c r="AL127" s="456" t="s">
        <v>45</v>
      </c>
      <c r="AM127" s="101" t="s">
        <v>2486</v>
      </c>
      <c r="AN127" s="101" t="s">
        <v>2327</v>
      </c>
      <c r="AO127" s="101" t="s">
        <v>2339</v>
      </c>
      <c r="AP127" s="101"/>
      <c r="AQ127" s="101"/>
      <c r="AR127" s="101"/>
      <c r="AS127" s="101"/>
      <c r="AT127" s="472"/>
      <c r="AU127" s="457"/>
      <c r="AV127" s="345" t="s">
        <v>552</v>
      </c>
      <c r="AW127" s="387"/>
      <c r="AY127" s="110"/>
      <c r="AZ127" s="105"/>
      <c r="BA127" s="105"/>
      <c r="BB127" s="105"/>
      <c r="BC127" s="220"/>
      <c r="BD127" s="122"/>
      <c r="BE127" s="122"/>
      <c r="BF127" s="467"/>
      <c r="BG127" s="468"/>
      <c r="BH127" s="127"/>
      <c r="BI127" s="130"/>
      <c r="BJ127" s="128"/>
      <c r="BK127" s="128"/>
      <c r="BL127" s="128"/>
      <c r="BM127" s="31"/>
      <c r="BN127" s="53"/>
      <c r="BO127" s="334"/>
      <c r="BP127" s="2"/>
      <c r="BQ127" s="2"/>
      <c r="BR127" s="2"/>
      <c r="BS127" s="31"/>
      <c r="BU127" s="5"/>
      <c r="BV127" s="5"/>
      <c r="BW127" s="5"/>
      <c r="BX127" s="5"/>
      <c r="BY127" s="5"/>
      <c r="BZ127" s="5"/>
      <c r="CA127" s="5"/>
      <c r="CB127" s="5"/>
      <c r="CC127" s="5"/>
      <c r="CD127" s="5"/>
      <c r="CE127" s="5"/>
      <c r="CF127" s="5"/>
      <c r="CG127" s="5"/>
      <c r="CH127" s="5"/>
      <c r="CI127" s="5"/>
      <c r="CJ127" s="5"/>
      <c r="CK127" s="5"/>
      <c r="CL127" s="110"/>
      <c r="CM127" s="105"/>
      <c r="CN127" s="105"/>
      <c r="CO127" s="105"/>
    </row>
    <row r="128" spans="1:93" ht="64" x14ac:dyDescent="0.2">
      <c r="A128" s="333" t="s">
        <v>2241</v>
      </c>
      <c r="B128" s="332" t="s">
        <v>957</v>
      </c>
      <c r="C128" s="101" t="s">
        <v>2148</v>
      </c>
      <c r="D128" s="101" t="s">
        <v>2337</v>
      </c>
      <c r="E128" s="2" t="s">
        <v>0</v>
      </c>
      <c r="F128" s="2" t="s">
        <v>85</v>
      </c>
      <c r="G128" s="2" t="s">
        <v>7</v>
      </c>
      <c r="H128" s="2" t="s">
        <v>4</v>
      </c>
      <c r="I128" s="2" t="s">
        <v>8</v>
      </c>
      <c r="J128" s="2" t="s">
        <v>22</v>
      </c>
      <c r="K128" s="2" t="s">
        <v>127</v>
      </c>
      <c r="L128" s="101"/>
      <c r="M128" s="101"/>
      <c r="N128" s="2" t="s">
        <v>14</v>
      </c>
      <c r="O128" s="2" t="s">
        <v>14</v>
      </c>
      <c r="P128" s="2" t="s">
        <v>14</v>
      </c>
      <c r="Q128" s="2" t="s">
        <v>14</v>
      </c>
      <c r="R128" s="2" t="s">
        <v>13</v>
      </c>
      <c r="S128" s="345" t="s">
        <v>13</v>
      </c>
      <c r="T128" s="345" t="s">
        <v>13</v>
      </c>
      <c r="U128" s="345" t="s">
        <v>13</v>
      </c>
      <c r="V128" s="345" t="s">
        <v>13</v>
      </c>
      <c r="W128" s="345" t="s">
        <v>13</v>
      </c>
      <c r="X128" s="345" t="s">
        <v>13</v>
      </c>
      <c r="Y128" s="345" t="s">
        <v>13</v>
      </c>
      <c r="Z128" s="345" t="s">
        <v>13</v>
      </c>
      <c r="AA128" s="345" t="s">
        <v>13</v>
      </c>
      <c r="AB128" s="345" t="s">
        <v>13</v>
      </c>
      <c r="AC128" s="345" t="s">
        <v>13</v>
      </c>
      <c r="AD128" s="337" t="s">
        <v>253</v>
      </c>
      <c r="AE128" s="31"/>
      <c r="AF128" s="338" t="s">
        <v>253</v>
      </c>
      <c r="AG128" s="337"/>
      <c r="AH128" s="344" t="s">
        <v>255</v>
      </c>
      <c r="AI128" s="2"/>
      <c r="AJ128" s="2" t="str">
        <f t="shared" si="28"/>
        <v>Ja</v>
      </c>
      <c r="AK128" s="86" t="s">
        <v>45</v>
      </c>
      <c r="AL128" s="456" t="s">
        <v>45</v>
      </c>
      <c r="AM128" s="473" t="s">
        <v>1508</v>
      </c>
      <c r="AN128" s="101" t="s">
        <v>2338</v>
      </c>
      <c r="AO128" s="101" t="s">
        <v>2339</v>
      </c>
      <c r="AP128" s="101"/>
      <c r="AQ128" s="101"/>
      <c r="AR128" s="101"/>
      <c r="AS128" s="101"/>
      <c r="AT128" s="472"/>
      <c r="AU128" s="457"/>
      <c r="AV128" s="345" t="s">
        <v>552</v>
      </c>
      <c r="AW128" s="387"/>
      <c r="AY128" s="110"/>
      <c r="AZ128" s="105"/>
      <c r="BA128" s="105"/>
      <c r="BB128" s="105"/>
      <c r="BC128" s="220"/>
      <c r="BD128" s="122"/>
      <c r="BE128" s="122"/>
      <c r="BF128" s="467"/>
      <c r="BG128" s="468"/>
      <c r="BH128" s="127"/>
      <c r="BI128" s="130"/>
      <c r="BJ128" s="128"/>
      <c r="BK128" s="128"/>
      <c r="BL128" s="128"/>
      <c r="BM128" s="31"/>
      <c r="BN128" s="53"/>
      <c r="BO128" s="334"/>
      <c r="BP128" s="2"/>
      <c r="BQ128" s="2"/>
      <c r="BR128" s="2"/>
      <c r="BS128" s="31"/>
      <c r="BU128" s="5"/>
      <c r="BV128" s="5"/>
      <c r="BW128" s="5"/>
      <c r="BX128" s="5"/>
      <c r="BY128" s="5"/>
      <c r="BZ128" s="5"/>
      <c r="CA128" s="5"/>
      <c r="CB128" s="5"/>
      <c r="CC128" s="5"/>
      <c r="CD128" s="5"/>
      <c r="CE128" s="5"/>
      <c r="CF128" s="5"/>
      <c r="CG128" s="5"/>
      <c r="CH128" s="5"/>
      <c r="CI128" s="5"/>
      <c r="CJ128" s="5"/>
      <c r="CK128" s="5"/>
      <c r="CL128" s="110"/>
      <c r="CM128" s="105"/>
      <c r="CN128" s="105"/>
      <c r="CO128" s="105"/>
    </row>
    <row r="129" spans="1:93" ht="32" x14ac:dyDescent="0.2">
      <c r="A129" s="333" t="s">
        <v>347</v>
      </c>
      <c r="B129" s="332" t="s">
        <v>957</v>
      </c>
      <c r="C129" s="2" t="s">
        <v>551</v>
      </c>
      <c r="D129" s="2" t="s">
        <v>2271</v>
      </c>
      <c r="E129" s="2" t="s">
        <v>0</v>
      </c>
      <c r="F129" s="2" t="s">
        <v>181</v>
      </c>
      <c r="G129" s="2" t="s">
        <v>51</v>
      </c>
      <c r="H129" s="2" t="s">
        <v>4</v>
      </c>
      <c r="I129" s="2" t="s">
        <v>8</v>
      </c>
      <c r="J129" s="2" t="s">
        <v>22</v>
      </c>
      <c r="K129" s="2" t="s">
        <v>127</v>
      </c>
      <c r="L129" s="2" t="str">
        <f>IFERROR(VLOOKUP($C129,'[2]1.3.7 validaties'!$AL$3:$AY$999,14,FALSE),"")</f>
        <v>2. ja, voor technici</v>
      </c>
      <c r="M129" s="2" t="str">
        <f>IFERROR(VLOOKUP($C129,'[2]1.3.7 validaties'!$AL$3:$AY$999,13,FALSE),"")</f>
        <v>niet nodig</v>
      </c>
      <c r="N129" s="2" t="s">
        <v>13</v>
      </c>
      <c r="O129" s="2" t="s">
        <v>13</v>
      </c>
      <c r="P129" s="2" t="s">
        <v>13</v>
      </c>
      <c r="Q129" s="2" t="s">
        <v>13</v>
      </c>
      <c r="R129" s="2" t="s">
        <v>13</v>
      </c>
      <c r="S129" s="345" t="s">
        <v>13</v>
      </c>
      <c r="T129" s="345" t="s">
        <v>13</v>
      </c>
      <c r="U129" s="345" t="s">
        <v>13</v>
      </c>
      <c r="V129" s="345" t="s">
        <v>13</v>
      </c>
      <c r="W129" s="345" t="s">
        <v>13</v>
      </c>
      <c r="X129" s="345" t="s">
        <v>13</v>
      </c>
      <c r="Y129" s="345" t="s">
        <v>13</v>
      </c>
      <c r="Z129" s="345" t="s">
        <v>13</v>
      </c>
      <c r="AA129" s="345" t="s">
        <v>13</v>
      </c>
      <c r="AB129" s="345" t="s">
        <v>13</v>
      </c>
      <c r="AC129" s="345" t="s">
        <v>13</v>
      </c>
      <c r="AD129" s="337" t="s">
        <v>253</v>
      </c>
      <c r="AE129" s="31" t="s">
        <v>254</v>
      </c>
      <c r="AF129" s="338" t="s">
        <v>253</v>
      </c>
      <c r="AG129" s="337" t="s">
        <v>254</v>
      </c>
      <c r="AH129" s="344" t="s">
        <v>255</v>
      </c>
      <c r="AI129" s="2"/>
      <c r="AJ129" s="2" t="str">
        <f t="shared" si="28"/>
        <v>Ja</v>
      </c>
      <c r="AK129" s="86" t="s">
        <v>45</v>
      </c>
      <c r="AL129" s="456" t="s">
        <v>45</v>
      </c>
      <c r="AM129" s="334" t="s">
        <v>551</v>
      </c>
      <c r="AN129" s="101" t="s">
        <v>1784</v>
      </c>
      <c r="AO129" s="2"/>
      <c r="AP129" s="2"/>
      <c r="AQ129" s="2"/>
      <c r="AR129" s="2"/>
      <c r="AS129" s="2"/>
      <c r="AT129" s="455"/>
      <c r="AU129" s="457"/>
      <c r="AV129" s="345" t="s">
        <v>552</v>
      </c>
      <c r="AW129" s="31" t="s">
        <v>263</v>
      </c>
      <c r="AY129" s="110" t="str">
        <f t="shared" si="19"/>
        <v/>
      </c>
      <c r="AZ129" s="105" t="str">
        <f t="shared" ref="AZ129:AZ144" si="29">IF($BG129="","",IF($BG129=$AN129,"",IF($BC129="","***","")))</f>
        <v/>
      </c>
      <c r="BA129" s="105" t="str">
        <f t="shared" ref="BA129:BA144" si="30">IF($BL129="","",IF($BL129=$AN129,"",IF($BC129="","***","")))</f>
        <v/>
      </c>
      <c r="BB129" s="105"/>
      <c r="BC129" s="220"/>
      <c r="BD129" s="122" t="str">
        <f t="shared" si="20"/>
        <v>ongewijzigd</v>
      </c>
      <c r="BE129" s="122" t="str">
        <f>IF(BF129="",IF(#REF!="","",IF(#REF!="ongebruikt","Ja","")),"")</f>
        <v/>
      </c>
      <c r="BF129" s="467" t="str">
        <f>IF($J129="LVBB-BHK",$C129,IFERROR(VLOOKUP($C129,'[1]CDS-VM-delta'!$A$2:$E$470,1,FALSE),""))</f>
        <v>LVBB3501</v>
      </c>
      <c r="BG129" s="468" t="str">
        <f>IF($J129="LVBB-BHK",$AN129,IF($BF129="","",IFERROR(VLOOKUP($BF129,'[1]CDS-VM-delta'!$A$2:$E$470,2,FALSE),"")))</f>
        <v>Fouten in schema bij AanleveringIO</v>
      </c>
      <c r="BH129" s="127" t="str">
        <f>IF($BF129="","",IFERROR(VLOOKUP($C129,'[1]CDS-VM-delta'!$A$2:$E$470,3,FALSE),""))</f>
        <v>manifest.xml</v>
      </c>
      <c r="BI129" s="130" t="str">
        <f>IF($BF129="","",IFERROR(VLOOKUP($C129,'[1]CDS-VM-delta'!$A$2:$E$470,4,FALSE),""))</f>
        <v/>
      </c>
      <c r="BJ129" s="128" t="str">
        <f>IF($BF129="","",IFERROR(VLOOKUP($C129,'[1]CDS-VM-delta'!$A$2:$E$470,5,FALSE),""))</f>
        <v/>
      </c>
      <c r="BK129" s="128" t="str">
        <f>IF($C129="","",IFERROR(VLOOKUP($C129,'[1]CDS-VM-delta'!$L$1:$M$470,1,FALSE),""))</f>
        <v>LVBB3501</v>
      </c>
      <c r="BL129" s="128" t="str">
        <f>IF($BK129="","",IFERROR(VLOOKUP($BK129,'[1]CDS-VM-delta'!$L$1:$M$470,2,FALSE),""))</f>
        <v>Fouten in schema bij AanleveringIO</v>
      </c>
      <c r="BM129" s="31"/>
      <c r="BN129" s="53" t="str">
        <f t="shared" ref="BN129:BN144" si="31">IF(C129=BO129,"","NOK")</f>
        <v/>
      </c>
      <c r="BO129" s="334" t="s">
        <v>551</v>
      </c>
      <c r="BP129" s="2">
        <v>5</v>
      </c>
      <c r="BQ129" s="2"/>
      <c r="BR129" s="2"/>
      <c r="BS129" s="31">
        <v>291</v>
      </c>
      <c r="BT129" s="6"/>
      <c r="CL129" s="109"/>
      <c r="CM129" s="101"/>
      <c r="CN129" s="101"/>
      <c r="CO129" s="101"/>
    </row>
    <row r="130" spans="1:93" ht="48" x14ac:dyDescent="0.2">
      <c r="A130" s="159" t="s">
        <v>347</v>
      </c>
      <c r="B130" s="160" t="s">
        <v>957</v>
      </c>
      <c r="C130" s="142" t="s">
        <v>553</v>
      </c>
      <c r="D130" s="142" t="s">
        <v>554</v>
      </c>
      <c r="E130" s="142" t="s">
        <v>6</v>
      </c>
      <c r="F130" s="142" t="s">
        <v>181</v>
      </c>
      <c r="G130" s="142" t="s">
        <v>51</v>
      </c>
      <c r="H130" s="142" t="s">
        <v>4</v>
      </c>
      <c r="I130" s="142" t="s">
        <v>8</v>
      </c>
      <c r="J130" s="142" t="s">
        <v>22</v>
      </c>
      <c r="K130" s="142" t="s">
        <v>127</v>
      </c>
      <c r="L130" s="142" t="str">
        <f>IFERROR(VLOOKUP($C130,'[2]1.3.7 validaties'!$AL$3:$AY$999,14,FALSE),"")</f>
        <v>2. ja, voor technici</v>
      </c>
      <c r="M130" s="142" t="str">
        <f>IFERROR(VLOOKUP($C130,'[2]1.3.7 validaties'!$AL$3:$AY$999,13,FALSE),"")</f>
        <v>niet nodig</v>
      </c>
      <c r="N130" s="142" t="s">
        <v>13</v>
      </c>
      <c r="O130" s="142" t="s">
        <v>13</v>
      </c>
      <c r="P130" s="142" t="s">
        <v>13</v>
      </c>
      <c r="Q130" s="142" t="s">
        <v>13</v>
      </c>
      <c r="R130" s="142" t="s">
        <v>13</v>
      </c>
      <c r="S130" s="275" t="s">
        <v>13</v>
      </c>
      <c r="T130" s="275" t="s">
        <v>13</v>
      </c>
      <c r="U130" s="275" t="s">
        <v>13</v>
      </c>
      <c r="V130" s="275" t="s">
        <v>13</v>
      </c>
      <c r="W130" s="275" t="s">
        <v>13</v>
      </c>
      <c r="X130" s="275" t="s">
        <v>13</v>
      </c>
      <c r="Y130" s="275" t="s">
        <v>13</v>
      </c>
      <c r="Z130" s="275" t="s">
        <v>13</v>
      </c>
      <c r="AA130" s="275" t="s">
        <v>13</v>
      </c>
      <c r="AB130" s="275" t="s">
        <v>13</v>
      </c>
      <c r="AC130" s="275" t="s">
        <v>13</v>
      </c>
      <c r="AD130" s="161" t="s">
        <v>253</v>
      </c>
      <c r="AE130" s="83" t="s">
        <v>254</v>
      </c>
      <c r="AF130" s="162" t="s">
        <v>253</v>
      </c>
      <c r="AG130" s="161" t="s">
        <v>254</v>
      </c>
      <c r="AH130" s="163" t="s">
        <v>255</v>
      </c>
      <c r="AI130" s="142"/>
      <c r="AJ130" s="142" t="str">
        <f t="shared" si="28"/>
        <v>Ja</v>
      </c>
      <c r="AK130" s="61" t="s">
        <v>45</v>
      </c>
      <c r="AL130" s="165" t="s">
        <v>45</v>
      </c>
      <c r="AM130" s="141" t="s">
        <v>553</v>
      </c>
      <c r="AN130" s="98" t="s">
        <v>1785</v>
      </c>
      <c r="AO130" s="142" t="s">
        <v>1887</v>
      </c>
      <c r="AP130" s="142"/>
      <c r="AQ130" s="142" t="s">
        <v>1888</v>
      </c>
      <c r="AR130" s="142"/>
      <c r="AS130" s="142"/>
      <c r="AT130" s="164"/>
      <c r="AU130" s="253"/>
      <c r="AV130" s="275" t="s">
        <v>461</v>
      </c>
      <c r="AW130" s="83" t="s">
        <v>263</v>
      </c>
      <c r="AX130" s="57"/>
      <c r="AY130" s="212" t="str">
        <f t="shared" si="19"/>
        <v/>
      </c>
      <c r="AZ130" s="97" t="str">
        <f t="shared" si="29"/>
        <v/>
      </c>
      <c r="BA130" s="97" t="str">
        <f t="shared" si="30"/>
        <v/>
      </c>
      <c r="BB130" s="97"/>
      <c r="BC130" s="213"/>
      <c r="BD130" s="138" t="str">
        <f t="shared" si="20"/>
        <v>ongewijzigd</v>
      </c>
      <c r="BE130" s="138" t="str">
        <f>IF(BF130="",IF(#REF!="","",IF(#REF!="ongebruikt","Ja","")),"")</f>
        <v/>
      </c>
      <c r="BF130" s="321" t="str">
        <f>IF($J130="LVBB-BHK",$C130,IFERROR(VLOOKUP($C130,'[1]CDS-VM-delta'!$A$2:$E$470,1,FALSE),""))</f>
        <v>LVBB3502</v>
      </c>
      <c r="BG130" s="318" t="str">
        <f>IF($J130="LVBB-BHK",$AN130,IF($BF130="","",IFERROR(VLOOKUP($BF130,'[1]CDS-VM-delta'!$A$2:$E$470,2,FALSE),"")))</f>
        <v>[AanleveringInformatieObject - Controles JOIN aanvullend] Waarde van collectie %1 binnen %2 is niet gelijk aan waarde binnen %3</v>
      </c>
      <c r="BH130" s="148" t="str">
        <f>IF($BF130="","",IFERROR(VLOOKUP($C130,'[1]CDS-VM-delta'!$A$2:$E$470,3,FALSE),""))</f>
        <v>VP-AanleveringIO.sch</v>
      </c>
      <c r="BI130" s="303" t="str">
        <f>IF($BF130="","",IFERROR(VLOOKUP($C130,'[1]CDS-VM-delta'!$A$2:$E$470,4,FALSE),""))</f>
        <v>Controles JOIN aanvullend collectie</v>
      </c>
      <c r="BJ130" s="304" t="str">
        <f>IF($BF130="","",IFERROR(VLOOKUP($C130,'[1]CDS-VM-delta'!$A$2:$E$470,5,FALSE),""))</f>
        <v/>
      </c>
      <c r="BK130" s="304" t="str">
        <f>IF($C130="","",IFERROR(VLOOKUP($C130,'[1]CDS-VM-delta'!$L$1:$M$470,1,FALSE),""))</f>
        <v>LVBB3502</v>
      </c>
      <c r="BL130" s="304" t="str">
        <f>IF($BK130="","",IFERROR(VLOOKUP($BK130,'[1]CDS-VM-delta'!$L$1:$M$470,2,FALSE),""))</f>
        <v>[AanleveringInformatieObject - Controles JOIN aanvullend] Waarde van collectie %1 binnen %2 is niet gelijk aan waarde binnen %3</v>
      </c>
      <c r="BM130" s="83"/>
      <c r="BN130" s="210" t="str">
        <f t="shared" si="31"/>
        <v/>
      </c>
      <c r="BO130" s="141" t="s">
        <v>553</v>
      </c>
      <c r="BP130" s="142">
        <v>5</v>
      </c>
      <c r="BQ130" s="142"/>
      <c r="BR130" s="142"/>
      <c r="BS130" s="83">
        <v>292</v>
      </c>
      <c r="BT130" s="215"/>
      <c r="CL130" s="109"/>
      <c r="CM130" s="101"/>
      <c r="CN130" s="101"/>
      <c r="CO130" s="101"/>
    </row>
    <row r="131" spans="1:93" ht="48" x14ac:dyDescent="0.2">
      <c r="A131" s="159" t="s">
        <v>347</v>
      </c>
      <c r="B131" s="160" t="s">
        <v>957</v>
      </c>
      <c r="C131" s="142" t="s">
        <v>555</v>
      </c>
      <c r="D131" s="142" t="s">
        <v>2015</v>
      </c>
      <c r="E131" s="142" t="s">
        <v>6</v>
      </c>
      <c r="F131" s="142" t="s">
        <v>181</v>
      </c>
      <c r="G131" s="142" t="s">
        <v>51</v>
      </c>
      <c r="H131" s="142" t="s">
        <v>4</v>
      </c>
      <c r="I131" s="142" t="s">
        <v>8</v>
      </c>
      <c r="J131" s="142" t="s">
        <v>22</v>
      </c>
      <c r="K131" s="142" t="s">
        <v>127</v>
      </c>
      <c r="L131" s="140" t="str">
        <f>IFERROR(VLOOKUP($C131,'[2]1.3.7 validaties'!$AL$3:$AY$999,14,FALSE),"")</f>
        <v>9. verbetervoorstel</v>
      </c>
      <c r="M131" s="140" t="str">
        <f>IFERROR(VLOOKUP($C131,'[2]1.3.7 validaties'!$AL$3:$AY$999,13,FALSE),"")</f>
        <v>US141701</v>
      </c>
      <c r="N131" s="142" t="s">
        <v>13</v>
      </c>
      <c r="O131" s="142" t="s">
        <v>13</v>
      </c>
      <c r="P131" s="142" t="s">
        <v>13</v>
      </c>
      <c r="Q131" s="142" t="s">
        <v>13</v>
      </c>
      <c r="R131" s="142" t="s">
        <v>13</v>
      </c>
      <c r="S131" s="275" t="s">
        <v>13</v>
      </c>
      <c r="T131" s="275" t="s">
        <v>13</v>
      </c>
      <c r="U131" s="275" t="s">
        <v>13</v>
      </c>
      <c r="V131" s="275" t="s">
        <v>13</v>
      </c>
      <c r="W131" s="275" t="s">
        <v>13</v>
      </c>
      <c r="X131" s="275" t="s">
        <v>13</v>
      </c>
      <c r="Y131" s="275" t="s">
        <v>13</v>
      </c>
      <c r="Z131" s="275" t="s">
        <v>13</v>
      </c>
      <c r="AA131" s="275" t="s">
        <v>13</v>
      </c>
      <c r="AB131" s="275" t="s">
        <v>13</v>
      </c>
      <c r="AC131" s="275" t="s">
        <v>13</v>
      </c>
      <c r="AD131" s="161" t="s">
        <v>253</v>
      </c>
      <c r="AE131" s="83" t="s">
        <v>254</v>
      </c>
      <c r="AF131" s="162" t="s">
        <v>253</v>
      </c>
      <c r="AG131" s="161" t="s">
        <v>254</v>
      </c>
      <c r="AH131" s="163" t="s">
        <v>255</v>
      </c>
      <c r="AI131" s="142"/>
      <c r="AJ131" s="142" t="str">
        <f t="shared" si="28"/>
        <v>Ja</v>
      </c>
      <c r="AK131" s="61" t="s">
        <v>45</v>
      </c>
      <c r="AL131" s="165" t="s">
        <v>45</v>
      </c>
      <c r="AM131" s="141" t="s">
        <v>555</v>
      </c>
      <c r="AN131" s="148" t="s">
        <v>1923</v>
      </c>
      <c r="AO131" s="148" t="s">
        <v>1924</v>
      </c>
      <c r="AP131" s="148"/>
      <c r="AQ131" s="140"/>
      <c r="AR131" s="140"/>
      <c r="AS131" s="140"/>
      <c r="AT131" s="176"/>
      <c r="AU131" s="253"/>
      <c r="AV131" s="275" t="s">
        <v>556</v>
      </c>
      <c r="AW131" s="83" t="s">
        <v>263</v>
      </c>
      <c r="AX131" s="57"/>
      <c r="AY131" s="212" t="str">
        <f t="shared" si="19"/>
        <v/>
      </c>
      <c r="AZ131" s="97" t="str">
        <f t="shared" si="29"/>
        <v/>
      </c>
      <c r="BA131" s="97" t="str">
        <f t="shared" si="30"/>
        <v/>
      </c>
      <c r="BB131" s="97"/>
      <c r="BC131" s="213"/>
      <c r="BD131" s="138" t="str">
        <f t="shared" si="20"/>
        <v>ongewijzigd</v>
      </c>
      <c r="BE131" s="138" t="str">
        <f>IF(BF131="",IF(#REF!="","",IF(#REF!="ongebruikt","Ja","")),"")</f>
        <v/>
      </c>
      <c r="BF131" s="321" t="str">
        <f>IF($J131="LVBB-BHK",$C131,IFERROR(VLOOKUP($C131,'[1]CDS-VM-delta'!$A$2:$E$470,1,FALSE),""))</f>
        <v>LVBB3504</v>
      </c>
      <c r="BG131" s="318" t="str">
        <f>IF($J131="LVBB-BHK",$AN131,IF($BF131="","",IFERROR(VLOOKUP($BF131,'[1]CDS-VM-delta'!$A$2:$E$470,2,FALSE),"")))</f>
        <v>Het informatieobject (%1) is niet aangeleverd, maar staat wel in de lijst met informatieobjectRefs bij de BesluitMetadata.</v>
      </c>
      <c r="BH131" s="148" t="str">
        <f>IF($BF131="","",IFERROR(VLOOKUP($C131,'[1]CDS-VM-delta'!$A$2:$E$470,3,FALSE),""))</f>
        <v>besluit.xqy</v>
      </c>
      <c r="BI131" s="303" t="str">
        <f>IF($BF131="","",IFERROR(VLOOKUP($C131,'[1]CDS-VM-delta'!$A$2:$E$470,4,FALSE),""))</f>
        <v>valideer-ios-bij-besluit</v>
      </c>
      <c r="BJ131" s="304" t="str">
        <f>IF($BF131="","",IFERROR(VLOOKUP($C131,'[1]CDS-VM-delta'!$A$2:$E$470,5,FALSE),""))</f>
        <v>Valideer aangeleverd besluit</v>
      </c>
      <c r="BK131" s="304" t="str">
        <f>IF($C131="","",IFERROR(VLOOKUP($C131,'[1]CDS-VM-delta'!$L$1:$M$470,1,FALSE),""))</f>
        <v>LVBB3504</v>
      </c>
      <c r="BL131" s="304" t="str">
        <f>IF($BK131="","",IFERROR(VLOOKUP($BK131,'[1]CDS-VM-delta'!$L$1:$M$470,2,FALSE),""))</f>
        <v>Het informatieobject (%1) is niet aangeleverd, maar staat wel in de lijst met informatieobjectRefs bij de BesluitMetadata.</v>
      </c>
      <c r="BM131" s="83"/>
      <c r="BN131" s="210" t="str">
        <f t="shared" si="31"/>
        <v/>
      </c>
      <c r="BO131" s="141" t="s">
        <v>555</v>
      </c>
      <c r="BP131" s="142"/>
      <c r="BQ131" s="142"/>
      <c r="BR131" s="142"/>
      <c r="BS131" s="83">
        <v>87</v>
      </c>
      <c r="BT131" s="215"/>
      <c r="CL131" s="109"/>
      <c r="CM131" s="101"/>
      <c r="CN131" s="101"/>
      <c r="CO131" s="101"/>
    </row>
    <row r="132" spans="1:93" ht="64" x14ac:dyDescent="0.2">
      <c r="A132" s="87" t="s">
        <v>347</v>
      </c>
      <c r="B132" s="88" t="s">
        <v>305</v>
      </c>
      <c r="C132" s="56" t="s">
        <v>557</v>
      </c>
      <c r="D132" s="56" t="s">
        <v>558</v>
      </c>
      <c r="E132" s="56" t="s">
        <v>6</v>
      </c>
      <c r="F132" s="56" t="s">
        <v>181</v>
      </c>
      <c r="G132" s="56" t="s">
        <v>51</v>
      </c>
      <c r="H132" s="56" t="s">
        <v>4</v>
      </c>
      <c r="I132" s="56" t="s">
        <v>8</v>
      </c>
      <c r="J132" s="56" t="s">
        <v>22</v>
      </c>
      <c r="K132" s="56" t="s">
        <v>127</v>
      </c>
      <c r="L132" s="95" t="str">
        <f>IFERROR(VLOOKUP($C132,'[2]1.3.7 validaties'!$AL$3:$AY$999,14,FALSE),"")</f>
        <v/>
      </c>
      <c r="M132" s="95" t="str">
        <f>IFERROR(VLOOKUP($C132,'[2]1.3.7 validaties'!$AL$3:$AY$999,13,FALSE),"")</f>
        <v/>
      </c>
      <c r="N132" s="56" t="s">
        <v>13</v>
      </c>
      <c r="O132" s="56" t="s">
        <v>14</v>
      </c>
      <c r="P132" s="56" t="s">
        <v>14</v>
      </c>
      <c r="Q132" s="56" t="s">
        <v>14</v>
      </c>
      <c r="R132" s="56" t="s">
        <v>14</v>
      </c>
      <c r="S132" s="56" t="s">
        <v>14</v>
      </c>
      <c r="T132" s="56" t="s">
        <v>14</v>
      </c>
      <c r="U132" s="56" t="s">
        <v>14</v>
      </c>
      <c r="V132" s="56" t="s">
        <v>14</v>
      </c>
      <c r="W132" s="56" t="s">
        <v>14</v>
      </c>
      <c r="X132" s="56" t="s">
        <v>14</v>
      </c>
      <c r="Y132" s="56" t="s">
        <v>14</v>
      </c>
      <c r="Z132" s="56" t="s">
        <v>14</v>
      </c>
      <c r="AA132" s="56" t="s">
        <v>14</v>
      </c>
      <c r="AB132" s="56" t="s">
        <v>14</v>
      </c>
      <c r="AC132" s="56" t="s">
        <v>14</v>
      </c>
      <c r="AD132" s="89" t="s">
        <v>253</v>
      </c>
      <c r="AE132" s="125" t="s">
        <v>254</v>
      </c>
      <c r="AF132" s="90" t="s">
        <v>253</v>
      </c>
      <c r="AG132" s="89" t="s">
        <v>254</v>
      </c>
      <c r="AH132" s="91" t="s">
        <v>255</v>
      </c>
      <c r="AI132" s="92"/>
      <c r="AJ132" s="92" t="str">
        <f t="shared" si="28"/>
        <v>Ja</v>
      </c>
      <c r="AK132" s="93" t="s">
        <v>45</v>
      </c>
      <c r="AL132" s="94" t="s">
        <v>45</v>
      </c>
      <c r="AM132" s="121" t="s">
        <v>557</v>
      </c>
      <c r="AN132" s="95" t="s">
        <v>559</v>
      </c>
      <c r="AO132" s="95"/>
      <c r="AP132" s="95"/>
      <c r="AQ132" s="95"/>
      <c r="AR132" s="95"/>
      <c r="AS132" s="95"/>
      <c r="AT132" s="265"/>
      <c r="AU132" s="295"/>
      <c r="AV132" s="276"/>
      <c r="AW132" s="83" t="s">
        <v>384</v>
      </c>
      <c r="AY132" s="212" t="str">
        <f t="shared" si="19"/>
        <v/>
      </c>
      <c r="AZ132" s="97" t="str">
        <f t="shared" si="29"/>
        <v/>
      </c>
      <c r="BA132" s="97" t="str">
        <f t="shared" si="30"/>
        <v/>
      </c>
      <c r="BB132" s="97"/>
      <c r="BC132" s="213"/>
      <c r="BD132" s="138" t="str">
        <f t="shared" si="20"/>
        <v/>
      </c>
      <c r="BE132" s="138" t="e">
        <f>IF(BF132="",IF(#REF!="","",IF(#REF!="ongebruikt","Ja","")),"")</f>
        <v>#REF!</v>
      </c>
      <c r="BF132" s="321" t="str">
        <f>IF($J132="LVBB-BHK",$C132,IFERROR(VLOOKUP($C132,'[1]CDS-VM-delta'!$A$2:$E$470,1,FALSE),""))</f>
        <v/>
      </c>
      <c r="BG132" s="327" t="s">
        <v>559</v>
      </c>
      <c r="BH132" s="148" t="str">
        <f>IF($BF132="","",IFERROR(VLOOKUP($C132,'[1]CDS-VM-delta'!$A$2:$E$470,3,FALSE),""))</f>
        <v/>
      </c>
      <c r="BI132" s="303" t="str">
        <f>IF($BF132="","",IFERROR(VLOOKUP($C132,'[1]CDS-VM-delta'!$A$2:$E$470,4,FALSE),""))</f>
        <v/>
      </c>
      <c r="BJ132" s="304" t="str">
        <f>IF($BF132="","",IFERROR(VLOOKUP($C132,'[1]CDS-VM-delta'!$A$2:$E$470,5,FALSE),""))</f>
        <v/>
      </c>
      <c r="BK132" s="304" t="str">
        <f>IF($C132="","",IFERROR(VLOOKUP($C132,'[1]CDS-VM-delta'!$L$1:$M$470,1,FALSE),""))</f>
        <v/>
      </c>
      <c r="BL132" s="304" t="str">
        <f>IF($BK132="","",IFERROR(VLOOKUP($BK132,'[1]CDS-VM-delta'!$L$1:$M$470,2,FALSE),""))</f>
        <v/>
      </c>
      <c r="BM132" s="116" t="s">
        <v>1755</v>
      </c>
      <c r="BN132" s="53" t="str">
        <f t="shared" si="31"/>
        <v/>
      </c>
      <c r="BO132" s="49" t="s">
        <v>557</v>
      </c>
      <c r="BP132" s="2">
        <v>3</v>
      </c>
      <c r="BQ132" s="2" t="s">
        <v>2920</v>
      </c>
      <c r="BR132" s="2" t="s">
        <v>1756</v>
      </c>
      <c r="BS132" s="31">
        <v>80</v>
      </c>
      <c r="BT132" s="6"/>
      <c r="CL132" s="109"/>
      <c r="CM132" s="101"/>
      <c r="CN132" s="101"/>
      <c r="CO132" s="101"/>
    </row>
    <row r="133" spans="1:93" ht="32" x14ac:dyDescent="0.2">
      <c r="A133" s="159" t="s">
        <v>347</v>
      </c>
      <c r="B133" s="160" t="s">
        <v>957</v>
      </c>
      <c r="C133" s="142" t="s">
        <v>560</v>
      </c>
      <c r="D133" s="142" t="s">
        <v>561</v>
      </c>
      <c r="E133" s="142" t="s">
        <v>6</v>
      </c>
      <c r="F133" s="142" t="s">
        <v>181</v>
      </c>
      <c r="G133" s="142" t="s">
        <v>51</v>
      </c>
      <c r="H133" s="142" t="s">
        <v>4</v>
      </c>
      <c r="I133" s="142" t="s">
        <v>8</v>
      </c>
      <c r="J133" s="142" t="s">
        <v>22</v>
      </c>
      <c r="K133" s="142" t="s">
        <v>127</v>
      </c>
      <c r="L133" s="140" t="str">
        <f>IFERROR(VLOOKUP($C133,'[2]1.3.7 validaties'!$AL$3:$AY$999,14,FALSE),"")</f>
        <v>2. ja, voor technici</v>
      </c>
      <c r="M133" s="140" t="str">
        <f>IFERROR(VLOOKUP($C133,'[2]1.3.7 validaties'!$AL$3:$AY$999,13,FALSE),"")</f>
        <v>niet nodig</v>
      </c>
      <c r="N133" s="142" t="s">
        <v>13</v>
      </c>
      <c r="O133" s="142" t="s">
        <v>13</v>
      </c>
      <c r="P133" s="142" t="s">
        <v>13</v>
      </c>
      <c r="Q133" s="142" t="s">
        <v>13</v>
      </c>
      <c r="R133" s="142" t="s">
        <v>13</v>
      </c>
      <c r="S133" s="275" t="s">
        <v>13</v>
      </c>
      <c r="T133" s="275" t="s">
        <v>13</v>
      </c>
      <c r="U133" s="275" t="s">
        <v>13</v>
      </c>
      <c r="V133" s="275" t="s">
        <v>13</v>
      </c>
      <c r="W133" s="275" t="s">
        <v>13</v>
      </c>
      <c r="X133" s="275" t="s">
        <v>13</v>
      </c>
      <c r="Y133" s="275" t="s">
        <v>13</v>
      </c>
      <c r="Z133" s="275" t="s">
        <v>13</v>
      </c>
      <c r="AA133" s="275" t="s">
        <v>13</v>
      </c>
      <c r="AB133" s="275" t="s">
        <v>13</v>
      </c>
      <c r="AC133" s="275" t="s">
        <v>13</v>
      </c>
      <c r="AD133" s="161" t="s">
        <v>253</v>
      </c>
      <c r="AE133" s="83" t="s">
        <v>254</v>
      </c>
      <c r="AF133" s="162" t="s">
        <v>253</v>
      </c>
      <c r="AG133" s="161" t="s">
        <v>254</v>
      </c>
      <c r="AH133" s="163" t="s">
        <v>255</v>
      </c>
      <c r="AI133" s="142"/>
      <c r="AJ133" s="142" t="str">
        <f t="shared" si="28"/>
        <v>Ja</v>
      </c>
      <c r="AK133" s="61" t="s">
        <v>45</v>
      </c>
      <c r="AL133" s="165" t="s">
        <v>45</v>
      </c>
      <c r="AM133" s="141" t="s">
        <v>560</v>
      </c>
      <c r="AN133" s="140" t="s">
        <v>562</v>
      </c>
      <c r="AO133" s="140"/>
      <c r="AP133" s="140"/>
      <c r="AQ133" s="140"/>
      <c r="AR133" s="140"/>
      <c r="AS133" s="140"/>
      <c r="AT133" s="176"/>
      <c r="AU133" s="253"/>
      <c r="AV133" s="275" t="s">
        <v>563</v>
      </c>
      <c r="AW133" s="83" t="s">
        <v>263</v>
      </c>
      <c r="AX133" s="57"/>
      <c r="AY133" s="212" t="str">
        <f t="shared" si="19"/>
        <v/>
      </c>
      <c r="AZ133" s="97" t="str">
        <f t="shared" si="29"/>
        <v/>
      </c>
      <c r="BA133" s="97" t="str">
        <f t="shared" si="30"/>
        <v/>
      </c>
      <c r="BB133" s="97"/>
      <c r="BC133" s="213"/>
      <c r="BD133" s="138" t="str">
        <f t="shared" si="20"/>
        <v>ongewijzigd</v>
      </c>
      <c r="BE133" s="138" t="str">
        <f>IF(BF133="",IF(#REF!="","",IF(#REF!="ongebruikt","Ja","")),"")</f>
        <v/>
      </c>
      <c r="BF133" s="321" t="str">
        <f>IF($J133="LVBB-BHK",$C133,IFERROR(VLOOKUP($C133,'[1]CDS-VM-delta'!$A$2:$E$470,1,FALSE),""))</f>
        <v>LVBB3506</v>
      </c>
      <c r="BG133" s="318" t="str">
        <f>IF($J133="LVBB-BHK",$AN133,IF($BF133="","",IFERROR(VLOOKUP($BF133,'[1]CDS-VM-delta'!$A$2:$E$470,2,FALSE),"")))</f>
        <v>Bestand met naam %3 niet meegeleverd bij oin : %1 en id-levering : %2</v>
      </c>
      <c r="BH133" s="148" t="str">
        <f>IF($BF133="","",IFERROR(VLOOKUP($C133,'[1]CDS-VM-delta'!$A$2:$E$470,3,FALSE),""))</f>
        <v>informatie-objecten.xqy</v>
      </c>
      <c r="BI133" s="303" t="str">
        <f>IF($BF133="","",IFERROR(VLOOKUP($C133,'[1]CDS-VM-delta'!$A$2:$E$470,4,FALSE),""))</f>
        <v>controle-externe-bijlage-meegeleverd</v>
      </c>
      <c r="BJ133" s="304" t="str">
        <f>IF($BF133="","",IFERROR(VLOOKUP($C133,'[1]CDS-VM-delta'!$A$2:$E$470,5,FALSE),""))</f>
        <v>Controleert of het bestand, waar de xml naar verwijst en dat de externe bijlage is, ook daadwerkelijk is meegeleverd</v>
      </c>
      <c r="BK133" s="304" t="str">
        <f>IF($C133="","",IFERROR(VLOOKUP($C133,'[1]CDS-VM-delta'!$L$1:$M$470,1,FALSE),""))</f>
        <v>LVBB3506</v>
      </c>
      <c r="BL133" s="304" t="str">
        <f>IF($BK133="","",IFERROR(VLOOKUP($BK133,'[1]CDS-VM-delta'!$L$1:$M$470,2,FALSE),""))</f>
        <v>Bestand met naam %3 niet meegeleverd bij oin : %1 en id-levering : %2</v>
      </c>
      <c r="BM133" s="83"/>
      <c r="BN133" s="210" t="str">
        <f t="shared" si="31"/>
        <v/>
      </c>
      <c r="BO133" s="141" t="s">
        <v>560</v>
      </c>
      <c r="BP133" s="142"/>
      <c r="BQ133" s="142"/>
      <c r="BR133" s="142"/>
      <c r="BS133" s="83">
        <v>89</v>
      </c>
      <c r="BT133" s="108"/>
      <c r="CL133" s="109"/>
      <c r="CM133" s="101"/>
      <c r="CN133" s="101"/>
      <c r="CO133" s="101"/>
    </row>
    <row r="134" spans="1:93" s="408" customFormat="1" ht="96" x14ac:dyDescent="0.2">
      <c r="A134" s="343" t="s">
        <v>2833</v>
      </c>
      <c r="B134" s="342" t="s">
        <v>305</v>
      </c>
      <c r="C134" s="335" t="s">
        <v>564</v>
      </c>
      <c r="D134" s="335" t="s">
        <v>2839</v>
      </c>
      <c r="E134" s="335" t="s">
        <v>0</v>
      </c>
      <c r="F134" s="335" t="s">
        <v>181</v>
      </c>
      <c r="G134" s="335" t="s">
        <v>51</v>
      </c>
      <c r="H134" s="335" t="s">
        <v>4</v>
      </c>
      <c r="I134" s="335" t="s">
        <v>8</v>
      </c>
      <c r="J134" s="335" t="s">
        <v>22</v>
      </c>
      <c r="K134" s="335" t="s">
        <v>127</v>
      </c>
      <c r="L134" s="335" t="str">
        <f>IFERROR(VLOOKUP($C134,'[2]1.3.7 validaties'!$AL$3:$AY$999,14,FALSE),"")</f>
        <v>2. ja, voor technici</v>
      </c>
      <c r="M134" s="335" t="str">
        <f>IFERROR(VLOOKUP($C134,'[2]1.3.7 validaties'!$AL$3:$AY$999,13,FALSE),"")</f>
        <v>niet nodig</v>
      </c>
      <c r="N134" s="335" t="s">
        <v>13</v>
      </c>
      <c r="O134" s="335" t="s">
        <v>13</v>
      </c>
      <c r="P134" s="335" t="s">
        <v>13</v>
      </c>
      <c r="Q134" s="335" t="s">
        <v>13</v>
      </c>
      <c r="R134" s="335" t="s">
        <v>13</v>
      </c>
      <c r="S134" s="393" t="s">
        <v>13</v>
      </c>
      <c r="T134" s="393" t="s">
        <v>13</v>
      </c>
      <c r="U134" s="393" t="s">
        <v>13</v>
      </c>
      <c r="V134" s="393" t="s">
        <v>13</v>
      </c>
      <c r="W134" s="393" t="s">
        <v>13</v>
      </c>
      <c r="X134" s="393" t="s">
        <v>13</v>
      </c>
      <c r="Y134" s="393" t="s">
        <v>2826</v>
      </c>
      <c r="Z134" s="393" t="s">
        <v>2826</v>
      </c>
      <c r="AA134" s="393" t="s">
        <v>2826</v>
      </c>
      <c r="AB134" s="393" t="s">
        <v>13</v>
      </c>
      <c r="AC134" s="393" t="s">
        <v>13</v>
      </c>
      <c r="AD134" s="391" t="s">
        <v>253</v>
      </c>
      <c r="AE134" s="385" t="s">
        <v>254</v>
      </c>
      <c r="AF134" s="392" t="s">
        <v>253</v>
      </c>
      <c r="AG134" s="391" t="s">
        <v>254</v>
      </c>
      <c r="AH134" s="380" t="s">
        <v>255</v>
      </c>
      <c r="AI134" s="335"/>
      <c r="AJ134" s="335" t="str">
        <f t="shared" si="28"/>
        <v>Ja</v>
      </c>
      <c r="AK134" s="383" t="s">
        <v>45</v>
      </c>
      <c r="AL134" s="411" t="s">
        <v>45</v>
      </c>
      <c r="AM134" s="384" t="s">
        <v>564</v>
      </c>
      <c r="AN134" s="335" t="s">
        <v>2893</v>
      </c>
      <c r="AO134" s="335"/>
      <c r="AP134" s="335"/>
      <c r="AQ134" s="335"/>
      <c r="AR134" s="335"/>
      <c r="AS134" s="335"/>
      <c r="AT134" s="382"/>
      <c r="AU134" s="395"/>
      <c r="AV134" s="393" t="s">
        <v>565</v>
      </c>
      <c r="AW134" s="385" t="s">
        <v>263</v>
      </c>
      <c r="AX134" s="397"/>
      <c r="AY134" s="398" t="str">
        <f t="shared" si="19"/>
        <v/>
      </c>
      <c r="AZ134" s="399" t="str">
        <f t="shared" si="29"/>
        <v>***</v>
      </c>
      <c r="BA134" s="399" t="str">
        <f t="shared" si="30"/>
        <v>***</v>
      </c>
      <c r="BB134" s="399"/>
      <c r="BC134" s="400"/>
      <c r="BD134" s="401" t="str">
        <f t="shared" si="20"/>
        <v>ongewijzigd</v>
      </c>
      <c r="BE134" s="401" t="str">
        <f>IF(BF134="",IF(#REF!="","",IF(#REF!="ongebruikt","Ja","")),"")</f>
        <v/>
      </c>
      <c r="BF134" s="402" t="str">
        <f>IF($J134="LVBB-BHK",$C134,IFERROR(VLOOKUP($C134,'[1]CDS-VM-delta'!$A$2:$E$470,1,FALSE),""))</f>
        <v>LVBB3507</v>
      </c>
      <c r="BG134" s="403" t="str">
        <f>IF($J134="LVBB-BHK",$AN134,IF($BF134="","",IFERROR(VLOOKUP($BF134,'[1]CDS-VM-delta'!$A$2:$E$470,2,FALSE),"")))</f>
        <v>Informatie-object %1 heeft bestand %2 met onjuist content-type %3</v>
      </c>
      <c r="BH134" s="386" t="str">
        <f>IF($BF134="","",IFERROR(VLOOKUP($C134,'[1]CDS-VM-delta'!$A$2:$E$470,3,FALSE),""))</f>
        <v>informatie-objecten.xqy</v>
      </c>
      <c r="BI134" s="404" t="str">
        <f>IF($BF134="","",IFERROR(VLOOKUP($C134,'[1]CDS-VM-delta'!$A$2:$E$470,4,FALSE),""))</f>
        <v>controle-contenttype</v>
      </c>
      <c r="BJ134" s="405" t="str">
        <f>IF($BF134="","",IFERROR(VLOOKUP($C134,'[1]CDS-VM-delta'!$A$2:$E$470,5,FALSE),""))</f>
        <v>Controleert of de contenttype van een externe bijlage in het manifest juist is</v>
      </c>
      <c r="BK134" s="405" t="str">
        <f>IF($C134="","",IFERROR(VLOOKUP($C134,'[1]CDS-VM-delta'!$L$1:$M$470,1,FALSE),""))</f>
        <v>LVBB3507</v>
      </c>
      <c r="BL134" s="405" t="str">
        <f>IF($BK134="","",IFERROR(VLOOKUP($BK134,'[1]CDS-VM-delta'!$L$1:$M$470,2,FALSE),""))</f>
        <v>Informatie-object %1 heeft bestand %2 met onjuist content-type %3</v>
      </c>
      <c r="BM134" s="385"/>
      <c r="BN134" s="406" t="str">
        <f t="shared" si="31"/>
        <v/>
      </c>
      <c r="BO134" s="384" t="s">
        <v>564</v>
      </c>
      <c r="BP134" s="335"/>
      <c r="BQ134" s="335"/>
      <c r="BR134" s="335"/>
      <c r="BS134" s="385">
        <v>90</v>
      </c>
      <c r="CL134" s="409"/>
      <c r="CM134" s="410"/>
      <c r="CN134" s="410"/>
      <c r="CO134" s="410"/>
    </row>
    <row r="135" spans="1:93" ht="32" x14ac:dyDescent="0.2">
      <c r="A135" s="333" t="s">
        <v>347</v>
      </c>
      <c r="B135" s="332" t="s">
        <v>957</v>
      </c>
      <c r="C135" s="2" t="s">
        <v>566</v>
      </c>
      <c r="D135" s="2" t="s">
        <v>2408</v>
      </c>
      <c r="E135" s="2" t="s">
        <v>6</v>
      </c>
      <c r="F135" s="2" t="s">
        <v>181</v>
      </c>
      <c r="G135" s="2" t="s">
        <v>51</v>
      </c>
      <c r="H135" s="2" t="s">
        <v>4</v>
      </c>
      <c r="I135" s="2" t="s">
        <v>8</v>
      </c>
      <c r="J135" s="2" t="s">
        <v>22</v>
      </c>
      <c r="K135" s="2" t="s">
        <v>127</v>
      </c>
      <c r="L135" s="470" t="str">
        <f>IFERROR(VLOOKUP($C135,'[2]1.3.7 validaties'!$AL$3:$AY$999,14,FALSE),"")</f>
        <v>2. ja, voor technici</v>
      </c>
      <c r="M135" s="470" t="str">
        <f>IFERROR(VLOOKUP($C135,'[2]1.3.7 validaties'!$AL$3:$AY$999,13,FALSE),"")</f>
        <v>niet nodig</v>
      </c>
      <c r="N135" s="2" t="s">
        <v>13</v>
      </c>
      <c r="O135" s="2" t="s">
        <v>13</v>
      </c>
      <c r="P135" s="2" t="s">
        <v>13</v>
      </c>
      <c r="Q135" s="2" t="s">
        <v>13</v>
      </c>
      <c r="R135" s="2" t="s">
        <v>13</v>
      </c>
      <c r="S135" s="345" t="s">
        <v>13</v>
      </c>
      <c r="T135" s="345" t="s">
        <v>13</v>
      </c>
      <c r="U135" s="345" t="s">
        <v>13</v>
      </c>
      <c r="V135" s="345" t="s">
        <v>13</v>
      </c>
      <c r="W135" s="345" t="s">
        <v>13</v>
      </c>
      <c r="X135" s="345" t="s">
        <v>13</v>
      </c>
      <c r="Y135" s="345" t="s">
        <v>13</v>
      </c>
      <c r="Z135" s="345" t="s">
        <v>13</v>
      </c>
      <c r="AA135" s="345" t="s">
        <v>13</v>
      </c>
      <c r="AB135" s="345" t="s">
        <v>13</v>
      </c>
      <c r="AC135" s="345" t="s">
        <v>13</v>
      </c>
      <c r="AD135" s="337" t="s">
        <v>253</v>
      </c>
      <c r="AE135" s="31" t="s">
        <v>254</v>
      </c>
      <c r="AF135" s="338" t="s">
        <v>253</v>
      </c>
      <c r="AG135" s="337" t="s">
        <v>254</v>
      </c>
      <c r="AH135" s="344" t="s">
        <v>255</v>
      </c>
      <c r="AI135" s="2"/>
      <c r="AJ135" s="2" t="str">
        <f t="shared" si="28"/>
        <v>Ja</v>
      </c>
      <c r="AK135" s="86" t="s">
        <v>45</v>
      </c>
      <c r="AL135" s="456" t="s">
        <v>45</v>
      </c>
      <c r="AM135" s="334" t="s">
        <v>566</v>
      </c>
      <c r="AN135" s="470" t="s">
        <v>567</v>
      </c>
      <c r="AO135" s="470"/>
      <c r="AP135" s="470"/>
      <c r="AQ135" s="470"/>
      <c r="AR135" s="470"/>
      <c r="AS135" s="470"/>
      <c r="AT135" s="471"/>
      <c r="AU135" s="457"/>
      <c r="AV135" s="345" t="s">
        <v>552</v>
      </c>
      <c r="AW135" s="31" t="s">
        <v>263</v>
      </c>
      <c r="AY135" s="110" t="str">
        <f t="shared" si="19"/>
        <v/>
      </c>
      <c r="AZ135" s="105" t="str">
        <f t="shared" si="29"/>
        <v/>
      </c>
      <c r="BA135" s="105" t="str">
        <f t="shared" si="30"/>
        <v/>
      </c>
      <c r="BB135" s="105"/>
      <c r="BC135" s="220"/>
      <c r="BD135" s="122" t="str">
        <f t="shared" si="20"/>
        <v>ongewijzigd</v>
      </c>
      <c r="BE135" s="122" t="str">
        <f>IF(BF135="",IF(#REF!="","",IF(#REF!="ongebruikt","Ja","")),"")</f>
        <v/>
      </c>
      <c r="BF135" s="467" t="str">
        <f>IF($J135="LVBB-BHK",$C135,IFERROR(VLOOKUP($C135,'[1]CDS-VM-delta'!$A$2:$E$470,1,FALSE),""))</f>
        <v>LVBB3508</v>
      </c>
      <c r="BG135" s="468" t="str">
        <f>IF($J135="LVBB-BHK",$AN135,IF($BF135="","",IFERROR(VLOOKUP($BF135,'[1]CDS-VM-delta'!$A$2:$E$470,2,FALSE),"")))</f>
        <v>Informatie-object %1 bestaat al</v>
      </c>
      <c r="BH135" s="127" t="str">
        <f>IF($BF135="","",IFERROR(VLOOKUP($C135,'[1]CDS-VM-delta'!$A$2:$E$470,3,FALSE),""))</f>
        <v>informatie-objecten.xqy</v>
      </c>
      <c r="BI135" s="130" t="str">
        <f>IF($BF135="","",IFERROR(VLOOKUP($C135,'[1]CDS-VM-delta'!$A$2:$E$470,4,FALSE),""))</f>
        <v>controleer-io-bestaat-al</v>
      </c>
      <c r="BJ135" s="128" t="str">
        <f>IF($BF135="","",IFERROR(VLOOKUP($C135,'[1]CDS-VM-delta'!$A$2:$E$470,5,FALSE),""))</f>
        <v>Controleert of de opgegeven join-id al in de database voorkomt</v>
      </c>
      <c r="BK135" s="128" t="str">
        <f>IF($C135="","",IFERROR(VLOOKUP($C135,'[1]CDS-VM-delta'!$L$1:$M$470,1,FALSE),""))</f>
        <v>LVBB3508</v>
      </c>
      <c r="BL135" s="128" t="str">
        <f>IF($BK135="","",IFERROR(VLOOKUP($BK135,'[1]CDS-VM-delta'!$L$1:$M$470,2,FALSE),""))</f>
        <v>Informatie-object %1 bestaat al</v>
      </c>
      <c r="BM135" s="31"/>
      <c r="BN135" s="53" t="str">
        <f t="shared" si="31"/>
        <v/>
      </c>
      <c r="BO135" s="334" t="s">
        <v>566</v>
      </c>
      <c r="BP135" s="2"/>
      <c r="BQ135" s="2"/>
      <c r="BR135" s="2"/>
      <c r="BS135" s="31">
        <v>91</v>
      </c>
      <c r="BT135" s="7"/>
      <c r="CL135" s="109"/>
      <c r="CM135" s="101"/>
      <c r="CN135" s="101"/>
      <c r="CO135" s="101"/>
    </row>
    <row r="136" spans="1:93" ht="48" x14ac:dyDescent="0.2">
      <c r="A136" s="159" t="s">
        <v>304</v>
      </c>
      <c r="B136" s="160" t="s">
        <v>957</v>
      </c>
      <c r="C136" s="142" t="s">
        <v>568</v>
      </c>
      <c r="D136" s="142" t="s">
        <v>1959</v>
      </c>
      <c r="E136" s="142" t="s">
        <v>6</v>
      </c>
      <c r="F136" s="142" t="s">
        <v>181</v>
      </c>
      <c r="G136" s="142" t="s">
        <v>51</v>
      </c>
      <c r="H136" s="142" t="s">
        <v>4</v>
      </c>
      <c r="I136" s="142" t="s">
        <v>8</v>
      </c>
      <c r="J136" s="142" t="s">
        <v>22</v>
      </c>
      <c r="K136" s="142" t="s">
        <v>127</v>
      </c>
      <c r="L136" s="140" t="str">
        <f>IFERROR(VLOOKUP($C136,'[2]1.3.7 validaties'!$AL$3:$AY$999,14,FALSE),"")</f>
        <v>9. verbetervoorstel</v>
      </c>
      <c r="M136" s="140" t="str">
        <f>IFERROR(VLOOKUP($C136,'[2]1.3.7 validaties'!$AL$3:$AY$999,13,FALSE),"")</f>
        <v>US141701</v>
      </c>
      <c r="N136" s="142" t="s">
        <v>13</v>
      </c>
      <c r="O136" s="142" t="s">
        <v>13</v>
      </c>
      <c r="P136" s="142" t="s">
        <v>13</v>
      </c>
      <c r="Q136" s="142" t="s">
        <v>13</v>
      </c>
      <c r="R136" s="142" t="s">
        <v>13</v>
      </c>
      <c r="S136" s="275" t="s">
        <v>13</v>
      </c>
      <c r="T136" s="275" t="s">
        <v>13</v>
      </c>
      <c r="U136" s="275" t="s">
        <v>13</v>
      </c>
      <c r="V136" s="275" t="s">
        <v>13</v>
      </c>
      <c r="W136" s="275" t="s">
        <v>13</v>
      </c>
      <c r="X136" s="275" t="s">
        <v>13</v>
      </c>
      <c r="Y136" s="275" t="s">
        <v>13</v>
      </c>
      <c r="Z136" s="275" t="s">
        <v>13</v>
      </c>
      <c r="AA136" s="275" t="s">
        <v>13</v>
      </c>
      <c r="AB136" s="275" t="s">
        <v>13</v>
      </c>
      <c r="AC136" s="275" t="s">
        <v>13</v>
      </c>
      <c r="AD136" s="161" t="s">
        <v>253</v>
      </c>
      <c r="AE136" s="83" t="s">
        <v>254</v>
      </c>
      <c r="AF136" s="162" t="s">
        <v>253</v>
      </c>
      <c r="AG136" s="161" t="s">
        <v>254</v>
      </c>
      <c r="AH136" s="163" t="s">
        <v>255</v>
      </c>
      <c r="AI136" s="142"/>
      <c r="AJ136" s="142" t="str">
        <f t="shared" si="28"/>
        <v>Ja</v>
      </c>
      <c r="AK136" s="61" t="s">
        <v>45</v>
      </c>
      <c r="AL136" s="165" t="s">
        <v>45</v>
      </c>
      <c r="AM136" s="141" t="s">
        <v>568</v>
      </c>
      <c r="AN136" s="148" t="s">
        <v>1925</v>
      </c>
      <c r="AO136" s="148" t="s">
        <v>1924</v>
      </c>
      <c r="AP136" s="140"/>
      <c r="AQ136" s="140"/>
      <c r="AR136" s="140"/>
      <c r="AS136" s="140"/>
      <c r="AT136" s="176"/>
      <c r="AU136" s="253"/>
      <c r="AV136" s="275" t="s">
        <v>569</v>
      </c>
      <c r="AW136" s="83"/>
      <c r="AX136" s="57"/>
      <c r="AY136" s="212" t="str">
        <f t="shared" si="19"/>
        <v/>
      </c>
      <c r="AZ136" s="97" t="str">
        <f t="shared" si="29"/>
        <v/>
      </c>
      <c r="BA136" s="97" t="str">
        <f t="shared" si="30"/>
        <v/>
      </c>
      <c r="BB136" s="97"/>
      <c r="BC136" s="213"/>
      <c r="BD136" s="138" t="str">
        <f t="shared" si="20"/>
        <v>ongewijzigd</v>
      </c>
      <c r="BE136" s="138" t="str">
        <f>IF(BF136="",IF(#REF!="","",IF(#REF!="ongebruikt","Ja","")),"")</f>
        <v/>
      </c>
      <c r="BF136" s="321" t="str">
        <f>IF($J136="LVBB-BHK",$C136,IFERROR(VLOOKUP($C136,'[1]CDS-VM-delta'!$A$2:$E$470,1,FALSE),""))</f>
        <v>LVBB3509</v>
      </c>
      <c r="BG136" s="318" t="str">
        <f>IF($J136="LVBB-BHK",$AN136,IF($BF136="","",IFERROR(VLOOKUP($BF136,'[1]CDS-VM-delta'!$A$2:$E$470,2,FALSE),"")))</f>
        <v>Het geleverde informatieobject (%1) is niet aanwezig in de lijst met informatieobjectRefs bij de BesluitMetadata.</v>
      </c>
      <c r="BH136" s="148" t="str">
        <f>IF($BF136="","",IFERROR(VLOOKUP($C136,'[1]CDS-VM-delta'!$A$2:$E$470,3,FALSE),""))</f>
        <v>besluit.xqy</v>
      </c>
      <c r="BI136" s="303" t="str">
        <f>IF($BF136="","",IFERROR(VLOOKUP($C136,'[1]CDS-VM-delta'!$A$2:$E$470,4,FALSE),""))</f>
        <v>valideer-ios-bij-besluit</v>
      </c>
      <c r="BJ136" s="304" t="str">
        <f>IF($BF136="","",IFERROR(VLOOKUP($C136,'[1]CDS-VM-delta'!$A$2:$E$470,5,FALSE),""))</f>
        <v>Valideer aangeleverd besluit</v>
      </c>
      <c r="BK136" s="304" t="str">
        <f>IF($C136="","",IFERROR(VLOOKUP($C136,'[1]CDS-VM-delta'!$L$1:$M$470,1,FALSE),""))</f>
        <v>LVBB3509</v>
      </c>
      <c r="BL136" s="304" t="str">
        <f>IF($BK136="","",IFERROR(VLOOKUP($BK136,'[1]CDS-VM-delta'!$L$1:$M$470,2,FALSE),""))</f>
        <v>Het geleverde informatieobject (%1) is niet aanwezig in de lijst met informatieobjectRefs bij de BesluitMetadata.</v>
      </c>
      <c r="BM136" s="83"/>
      <c r="BN136" s="210" t="str">
        <f t="shared" si="31"/>
        <v/>
      </c>
      <c r="BO136" s="141" t="s">
        <v>568</v>
      </c>
      <c r="BP136" s="142"/>
      <c r="BQ136" s="142"/>
      <c r="BR136" s="142"/>
      <c r="BS136" s="83">
        <v>92</v>
      </c>
      <c r="BT136" s="108"/>
      <c r="CL136" s="109"/>
      <c r="CM136" s="101"/>
      <c r="CN136" s="101"/>
      <c r="CO136" s="101"/>
    </row>
    <row r="137" spans="1:93" ht="32" x14ac:dyDescent="0.2">
      <c r="A137" s="159" t="s">
        <v>304</v>
      </c>
      <c r="B137" s="160" t="s">
        <v>957</v>
      </c>
      <c r="C137" s="142" t="s">
        <v>570</v>
      </c>
      <c r="D137" s="142" t="s">
        <v>571</v>
      </c>
      <c r="E137" s="142" t="s">
        <v>6</v>
      </c>
      <c r="F137" s="142" t="s">
        <v>181</v>
      </c>
      <c r="G137" s="142" t="s">
        <v>51</v>
      </c>
      <c r="H137" s="142" t="s">
        <v>4</v>
      </c>
      <c r="I137" s="142" t="s">
        <v>8</v>
      </c>
      <c r="J137" s="142" t="s">
        <v>22</v>
      </c>
      <c r="K137" s="142" t="s">
        <v>127</v>
      </c>
      <c r="L137" s="140" t="str">
        <f>IFERROR(VLOOKUP($C137,'[2]1.3.7 validaties'!$AL$3:$AY$999,14,FALSE),"")</f>
        <v>2. ja, voor technici</v>
      </c>
      <c r="M137" s="140" t="str">
        <f>IFERROR(VLOOKUP($C137,'[2]1.3.7 validaties'!$AL$3:$AY$999,13,FALSE),"")</f>
        <v>niet nodig</v>
      </c>
      <c r="N137" s="142" t="s">
        <v>13</v>
      </c>
      <c r="O137" s="142" t="s">
        <v>13</v>
      </c>
      <c r="P137" s="142" t="s">
        <v>13</v>
      </c>
      <c r="Q137" s="142" t="s">
        <v>13</v>
      </c>
      <c r="R137" s="142" t="s">
        <v>13</v>
      </c>
      <c r="S137" s="275" t="s">
        <v>13</v>
      </c>
      <c r="T137" s="275" t="s">
        <v>13</v>
      </c>
      <c r="U137" s="275" t="s">
        <v>13</v>
      </c>
      <c r="V137" s="275" t="s">
        <v>13</v>
      </c>
      <c r="W137" s="275" t="s">
        <v>13</v>
      </c>
      <c r="X137" s="275" t="s">
        <v>13</v>
      </c>
      <c r="Y137" s="275" t="s">
        <v>13</v>
      </c>
      <c r="Z137" s="275" t="s">
        <v>13</v>
      </c>
      <c r="AA137" s="275" t="s">
        <v>13</v>
      </c>
      <c r="AB137" s="275" t="s">
        <v>13</v>
      </c>
      <c r="AC137" s="275" t="s">
        <v>13</v>
      </c>
      <c r="AD137" s="161" t="s">
        <v>253</v>
      </c>
      <c r="AE137" s="83" t="s">
        <v>254</v>
      </c>
      <c r="AF137" s="162" t="s">
        <v>253</v>
      </c>
      <c r="AG137" s="161" t="s">
        <v>254</v>
      </c>
      <c r="AH137" s="163" t="s">
        <v>255</v>
      </c>
      <c r="AI137" s="142"/>
      <c r="AJ137" s="142" t="str">
        <f t="shared" si="28"/>
        <v>Ja</v>
      </c>
      <c r="AK137" s="61" t="s">
        <v>45</v>
      </c>
      <c r="AL137" s="165" t="s">
        <v>45</v>
      </c>
      <c r="AM137" s="141" t="s">
        <v>570</v>
      </c>
      <c r="AN137" s="98" t="s">
        <v>1786</v>
      </c>
      <c r="AO137" s="140"/>
      <c r="AP137" s="140"/>
      <c r="AQ137" s="140"/>
      <c r="AR137" s="140"/>
      <c r="AS137" s="140"/>
      <c r="AT137" s="176"/>
      <c r="AU137" s="253"/>
      <c r="AV137" s="275" t="s">
        <v>572</v>
      </c>
      <c r="AW137" s="83"/>
      <c r="AX137" s="57"/>
      <c r="AY137" s="212" t="str">
        <f t="shared" si="19"/>
        <v/>
      </c>
      <c r="AZ137" s="97" t="str">
        <f t="shared" si="29"/>
        <v/>
      </c>
      <c r="BA137" s="97" t="str">
        <f t="shared" si="30"/>
        <v/>
      </c>
      <c r="BB137" s="97"/>
      <c r="BC137" s="213"/>
      <c r="BD137" s="138" t="str">
        <f t="shared" si="20"/>
        <v>ongewijzigd</v>
      </c>
      <c r="BE137" s="138" t="str">
        <f>IF(BF137="",IF(#REF!="","",IF(#REF!="ongebruikt","Ja","")),"")</f>
        <v/>
      </c>
      <c r="BF137" s="321" t="str">
        <f>IF($J137="LVBB-BHK",$C137,IFERROR(VLOOKUP($C137,'[1]CDS-VM-delta'!$A$2:$E$470,1,FALSE),""))</f>
        <v>LVBB3510</v>
      </c>
      <c r="BG137" s="318" t="str">
        <f>IF($J137="LVBB-BHK",$AN137,IF($BF137="","",IFERROR(VLOOKUP($BF137,'[1]CDS-VM-delta'!$A$2:$E$470,2,FALSE),"")))</f>
        <v>Geboorteregeling %1 in informatie-object %2 komt niet voor als regeling</v>
      </c>
      <c r="BH137" s="148" t="str">
        <f>IF($BF137="","",IFERROR(VLOOKUP($C137,'[1]CDS-VM-delta'!$A$2:$E$470,3,FALSE),""))</f>
        <v>informatie-objecten.xqy</v>
      </c>
      <c r="BI137" s="303" t="str">
        <f>IF($BF137="","",IFERROR(VLOOKUP($C137,'[1]CDS-VM-delta'!$A$2:$E$470,4,FALSE),""))</f>
        <v>valideer-geboorteregeling</v>
      </c>
      <c r="BJ137" s="304" t="str">
        <f>IF($BF137="","",IFERROR(VLOOKUP($C137,'[1]CDS-VM-delta'!$A$2:$E$470,5,FALSE),""))</f>
        <v>Controleert of de geboortegregeling voorkomt Het moet of voorkomen in de database of voorkomen in het aangeleverde besluit</v>
      </c>
      <c r="BK137" s="304" t="str">
        <f>IF($C137="","",IFERROR(VLOOKUP($C137,'[1]CDS-VM-delta'!$L$1:$M$470,1,FALSE),""))</f>
        <v>LVBB3510</v>
      </c>
      <c r="BL137" s="304" t="str">
        <f>IF($BK137="","",IFERROR(VLOOKUP($BK137,'[1]CDS-VM-delta'!$L$1:$M$470,2,FALSE),""))</f>
        <v>Geboorteregeling %1 in informatie-object %2 komt niet voor als regeling</v>
      </c>
      <c r="BM137" s="83"/>
      <c r="BN137" s="210" t="str">
        <f t="shared" si="31"/>
        <v/>
      </c>
      <c r="BO137" s="141" t="s">
        <v>570</v>
      </c>
      <c r="BP137" s="142">
        <v>5</v>
      </c>
      <c r="BQ137" s="142"/>
      <c r="BR137" s="142"/>
      <c r="BS137" s="83">
        <v>293</v>
      </c>
      <c r="BT137" s="215"/>
      <c r="CL137" s="109"/>
      <c r="CM137" s="101"/>
      <c r="CN137" s="101"/>
      <c r="CO137" s="101"/>
    </row>
    <row r="138" spans="1:93" ht="32" x14ac:dyDescent="0.2">
      <c r="A138" s="159" t="s">
        <v>304</v>
      </c>
      <c r="B138" s="160" t="s">
        <v>957</v>
      </c>
      <c r="C138" s="142" t="s">
        <v>573</v>
      </c>
      <c r="D138" s="142" t="s">
        <v>574</v>
      </c>
      <c r="E138" s="142" t="s">
        <v>6</v>
      </c>
      <c r="F138" s="142" t="s">
        <v>181</v>
      </c>
      <c r="G138" s="142" t="s">
        <v>51</v>
      </c>
      <c r="H138" s="142" t="s">
        <v>4</v>
      </c>
      <c r="I138" s="142" t="s">
        <v>8</v>
      </c>
      <c r="J138" s="142" t="s">
        <v>22</v>
      </c>
      <c r="K138" s="142" t="s">
        <v>127</v>
      </c>
      <c r="L138" s="140" t="str">
        <f>IFERROR(VLOOKUP($C138,'[2]1.3.7 validaties'!$AL$3:$AY$999,14,FALSE),"")</f>
        <v>2. ja, voor technici</v>
      </c>
      <c r="M138" s="140" t="str">
        <f>IFERROR(VLOOKUP($C138,'[2]1.3.7 validaties'!$AL$3:$AY$999,13,FALSE),"")</f>
        <v>niet nodig</v>
      </c>
      <c r="N138" s="142" t="s">
        <v>13</v>
      </c>
      <c r="O138" s="142" t="s">
        <v>13</v>
      </c>
      <c r="P138" s="142" t="s">
        <v>13</v>
      </c>
      <c r="Q138" s="142" t="s">
        <v>13</v>
      </c>
      <c r="R138" s="142" t="s">
        <v>13</v>
      </c>
      <c r="S138" s="275" t="s">
        <v>13</v>
      </c>
      <c r="T138" s="275" t="s">
        <v>13</v>
      </c>
      <c r="U138" s="275" t="s">
        <v>13</v>
      </c>
      <c r="V138" s="275" t="s">
        <v>13</v>
      </c>
      <c r="W138" s="275" t="s">
        <v>13</v>
      </c>
      <c r="X138" s="275" t="s">
        <v>13</v>
      </c>
      <c r="Y138" s="275" t="s">
        <v>13</v>
      </c>
      <c r="Z138" s="275" t="s">
        <v>13</v>
      </c>
      <c r="AA138" s="275" t="s">
        <v>13</v>
      </c>
      <c r="AB138" s="275" t="s">
        <v>13</v>
      </c>
      <c r="AC138" s="275" t="s">
        <v>13</v>
      </c>
      <c r="AD138" s="161" t="s">
        <v>253</v>
      </c>
      <c r="AE138" s="83" t="s">
        <v>254</v>
      </c>
      <c r="AF138" s="162" t="s">
        <v>253</v>
      </c>
      <c r="AG138" s="161" t="s">
        <v>254</v>
      </c>
      <c r="AH138" s="163" t="s">
        <v>255</v>
      </c>
      <c r="AI138" s="142"/>
      <c r="AJ138" s="142" t="str">
        <f t="shared" si="28"/>
        <v>Ja</v>
      </c>
      <c r="AK138" s="61" t="s">
        <v>45</v>
      </c>
      <c r="AL138" s="165" t="s">
        <v>45</v>
      </c>
      <c r="AM138" s="141" t="s">
        <v>573</v>
      </c>
      <c r="AN138" s="140" t="s">
        <v>575</v>
      </c>
      <c r="AO138" s="140"/>
      <c r="AP138" s="140"/>
      <c r="AQ138" s="140"/>
      <c r="AR138" s="140"/>
      <c r="AS138" s="140"/>
      <c r="AT138" s="176"/>
      <c r="AU138" s="253"/>
      <c r="AV138" s="275" t="s">
        <v>576</v>
      </c>
      <c r="AW138" s="83"/>
      <c r="AX138" s="57"/>
      <c r="AY138" s="212" t="str">
        <f t="shared" si="19"/>
        <v/>
      </c>
      <c r="AZ138" s="97" t="str">
        <f t="shared" si="29"/>
        <v/>
      </c>
      <c r="BA138" s="97" t="str">
        <f t="shared" si="30"/>
        <v/>
      </c>
      <c r="BB138" s="97"/>
      <c r="BC138" s="213"/>
      <c r="BD138" s="138" t="str">
        <f t="shared" si="20"/>
        <v>ongewijzigd</v>
      </c>
      <c r="BE138" s="138" t="str">
        <f>IF(BF138="",IF(#REF!="","",IF(#REF!="ongebruikt","Ja","")),"")</f>
        <v/>
      </c>
      <c r="BF138" s="321" t="str">
        <f>IF($J138="LVBB-BHK",$C138,IFERROR(VLOOKUP($C138,'[1]CDS-VM-delta'!$A$2:$E$470,1,FALSE),""))</f>
        <v>LVBB3511</v>
      </c>
      <c r="BG138" s="318" t="str">
        <f>IF($J138="LVBB-BHK",$AN138,IF($BF138="","",IFERROR(VLOOKUP($BF138,'[1]CDS-VM-delta'!$A$2:$E$470,2,FALSE),"")))</f>
        <v>Werk van join-id in informatie-object %1 is niet gelijk aan dat in gml %2</v>
      </c>
      <c r="BH138" s="148" t="str">
        <f>IF($BF138="","",IFERROR(VLOOKUP($C138,'[1]CDS-VM-delta'!$A$2:$E$470,3,FALSE),""))</f>
        <v>informatie-objecten.xqy</v>
      </c>
      <c r="BI138" s="303" t="str">
        <f>IF($BF138="","",IFERROR(VLOOKUP($C138,'[1]CDS-VM-delta'!$A$2:$E$470,4,FALSE),""))</f>
        <v>controle-gml-werk</v>
      </c>
      <c r="BJ138" s="304" t="str">
        <f>IF($BF138="","",IFERROR(VLOOKUP($C138,'[1]CDS-VM-delta'!$A$2:$E$470,5,FALSE),""))</f>
        <v>Controleert of de identificatie van het werk van het informatie-object overeen met datgene dat in de gml staat</v>
      </c>
      <c r="BK138" s="304" t="str">
        <f>IF($C138="","",IFERROR(VLOOKUP($C138,'[1]CDS-VM-delta'!$L$1:$M$470,1,FALSE),""))</f>
        <v>LVBB3511</v>
      </c>
      <c r="BL138" s="304" t="str">
        <f>IF($BK138="","",IFERROR(VLOOKUP($BK138,'[1]CDS-VM-delta'!$L$1:$M$470,2,FALSE),""))</f>
        <v>Werk van join-id in informatie-object %1 is niet gelijk aan dat in gml %2</v>
      </c>
      <c r="BM138" s="83"/>
      <c r="BN138" s="210" t="str">
        <f t="shared" si="31"/>
        <v/>
      </c>
      <c r="BO138" s="141" t="s">
        <v>573</v>
      </c>
      <c r="BP138" s="142"/>
      <c r="BQ138" s="142"/>
      <c r="BR138" s="142"/>
      <c r="BS138" s="83">
        <v>94</v>
      </c>
      <c r="BT138" s="215"/>
      <c r="CL138" s="109"/>
      <c r="CM138" s="101"/>
      <c r="CN138" s="101"/>
      <c r="CO138" s="101"/>
    </row>
    <row r="139" spans="1:93" ht="32" x14ac:dyDescent="0.2">
      <c r="A139" s="159" t="s">
        <v>304</v>
      </c>
      <c r="B139" s="160" t="s">
        <v>957</v>
      </c>
      <c r="C139" s="142" t="s">
        <v>577</v>
      </c>
      <c r="D139" s="142" t="s">
        <v>578</v>
      </c>
      <c r="E139" s="142" t="s">
        <v>6</v>
      </c>
      <c r="F139" s="142" t="s">
        <v>181</v>
      </c>
      <c r="G139" s="142" t="s">
        <v>51</v>
      </c>
      <c r="H139" s="142" t="s">
        <v>4</v>
      </c>
      <c r="I139" s="142" t="s">
        <v>8</v>
      </c>
      <c r="J139" s="142" t="s">
        <v>22</v>
      </c>
      <c r="K139" s="142" t="s">
        <v>127</v>
      </c>
      <c r="L139" s="140" t="str">
        <f>IFERROR(VLOOKUP($C139,'[2]1.3.7 validaties'!$AL$3:$AY$999,14,FALSE),"")</f>
        <v>2. ja, voor technici</v>
      </c>
      <c r="M139" s="140" t="str">
        <f>IFERROR(VLOOKUP($C139,'[2]1.3.7 validaties'!$AL$3:$AY$999,13,FALSE),"")</f>
        <v>niet nodig</v>
      </c>
      <c r="N139" s="142" t="s">
        <v>13</v>
      </c>
      <c r="O139" s="142" t="s">
        <v>13</v>
      </c>
      <c r="P139" s="142" t="s">
        <v>13</v>
      </c>
      <c r="Q139" s="142" t="s">
        <v>13</v>
      </c>
      <c r="R139" s="142" t="s">
        <v>13</v>
      </c>
      <c r="S139" s="275" t="s">
        <v>13</v>
      </c>
      <c r="T139" s="275" t="s">
        <v>13</v>
      </c>
      <c r="U139" s="275" t="s">
        <v>13</v>
      </c>
      <c r="V139" s="275" t="s">
        <v>13</v>
      </c>
      <c r="W139" s="275" t="s">
        <v>13</v>
      </c>
      <c r="X139" s="275" t="s">
        <v>13</v>
      </c>
      <c r="Y139" s="275" t="s">
        <v>13</v>
      </c>
      <c r="Z139" s="275" t="s">
        <v>13</v>
      </c>
      <c r="AA139" s="275" t="s">
        <v>13</v>
      </c>
      <c r="AB139" s="275" t="s">
        <v>13</v>
      </c>
      <c r="AC139" s="275" t="s">
        <v>13</v>
      </c>
      <c r="AD139" s="161" t="s">
        <v>253</v>
      </c>
      <c r="AE139" s="83" t="s">
        <v>254</v>
      </c>
      <c r="AF139" s="162" t="s">
        <v>253</v>
      </c>
      <c r="AG139" s="161" t="s">
        <v>254</v>
      </c>
      <c r="AH139" s="163" t="s">
        <v>255</v>
      </c>
      <c r="AI139" s="142"/>
      <c r="AJ139" s="142" t="str">
        <f t="shared" si="28"/>
        <v>Ja</v>
      </c>
      <c r="AK139" s="61" t="s">
        <v>45</v>
      </c>
      <c r="AL139" s="165" t="s">
        <v>45</v>
      </c>
      <c r="AM139" s="141" t="s">
        <v>577</v>
      </c>
      <c r="AN139" s="140" t="s">
        <v>579</v>
      </c>
      <c r="AO139" s="140"/>
      <c r="AP139" s="140"/>
      <c r="AQ139" s="140"/>
      <c r="AR139" s="140"/>
      <c r="AS139" s="140"/>
      <c r="AT139" s="176"/>
      <c r="AU139" s="253"/>
      <c r="AV139" s="275" t="s">
        <v>576</v>
      </c>
      <c r="AW139" s="83"/>
      <c r="AX139" s="57"/>
      <c r="AY139" s="212" t="str">
        <f t="shared" si="19"/>
        <v/>
      </c>
      <c r="AZ139" s="97" t="str">
        <f t="shared" si="29"/>
        <v/>
      </c>
      <c r="BA139" s="97" t="str">
        <f t="shared" si="30"/>
        <v/>
      </c>
      <c r="BB139" s="97"/>
      <c r="BC139" s="213"/>
      <c r="BD139" s="138" t="str">
        <f t="shared" si="20"/>
        <v>ongewijzigd</v>
      </c>
      <c r="BE139" s="138" t="str">
        <f>IF(BF139="",IF(#REF!="","",IF(#REF!="ongebruikt","Ja","")),"")</f>
        <v/>
      </c>
      <c r="BF139" s="321" t="str">
        <f>IF($J139="LVBB-BHK",$C139,IFERROR(VLOOKUP($C139,'[1]CDS-VM-delta'!$A$2:$E$470,1,FALSE),""))</f>
        <v>LVBB3512</v>
      </c>
      <c r="BG139" s="318" t="str">
        <f>IF($J139="LVBB-BHK",$AN139,IF($BF139="","",IFERROR(VLOOKUP($BF139,'[1]CDS-VM-delta'!$A$2:$E$470,2,FALSE),"")))</f>
        <v>Join-id in informatie-object %1 is niet gelijk aan dat in gml %2</v>
      </c>
      <c r="BH139" s="148" t="str">
        <f>IF($BF139="","",IFERROR(VLOOKUP($C139,'[1]CDS-VM-delta'!$A$2:$E$470,3,FALSE),""))</f>
        <v>informatie-objecten.xqy</v>
      </c>
      <c r="BI139" s="303" t="str">
        <f>IF($BF139="","",IFERROR(VLOOKUP($C139,'[1]CDS-VM-delta'!$A$2:$E$470,4,FALSE),""))</f>
        <v>controle-gml-expressie</v>
      </c>
      <c r="BJ139" s="304" t="str">
        <f>IF($BF139="","",IFERROR(VLOOKUP($C139,'[1]CDS-VM-delta'!$A$2:$E$470,5,FALSE),""))</f>
        <v>Controleert of de identificatie van het informatie-object overeen met datgene dat in de gml staat</v>
      </c>
      <c r="BK139" s="304" t="str">
        <f>IF($C139="","",IFERROR(VLOOKUP($C139,'[1]CDS-VM-delta'!$L$1:$M$470,1,FALSE),""))</f>
        <v>LVBB3512</v>
      </c>
      <c r="BL139" s="304" t="str">
        <f>IF($BK139="","",IFERROR(VLOOKUP($BK139,'[1]CDS-VM-delta'!$L$1:$M$470,2,FALSE),""))</f>
        <v>Join-id in informatie-object %1 is niet gelijk aan dat in gml %2</v>
      </c>
      <c r="BM139" s="83"/>
      <c r="BN139" s="210" t="str">
        <f t="shared" si="31"/>
        <v/>
      </c>
      <c r="BO139" s="141" t="s">
        <v>577</v>
      </c>
      <c r="BP139" s="142"/>
      <c r="BQ139" s="142"/>
      <c r="BR139" s="142"/>
      <c r="BS139" s="83">
        <v>95</v>
      </c>
      <c r="BT139" s="215"/>
      <c r="CL139" s="109"/>
      <c r="CM139" s="101"/>
      <c r="CN139" s="101"/>
      <c r="CO139" s="101"/>
    </row>
    <row r="140" spans="1:93" ht="48" x14ac:dyDescent="0.2">
      <c r="A140" s="159" t="s">
        <v>440</v>
      </c>
      <c r="B140" s="160" t="s">
        <v>957</v>
      </c>
      <c r="C140" s="142" t="s">
        <v>580</v>
      </c>
      <c r="D140" s="142" t="s">
        <v>581</v>
      </c>
      <c r="E140" s="142" t="s">
        <v>6</v>
      </c>
      <c r="F140" s="142" t="s">
        <v>181</v>
      </c>
      <c r="G140" s="142" t="s">
        <v>51</v>
      </c>
      <c r="H140" s="142" t="s">
        <v>4</v>
      </c>
      <c r="I140" s="142" t="s">
        <v>8</v>
      </c>
      <c r="J140" s="142" t="s">
        <v>22</v>
      </c>
      <c r="K140" s="142" t="s">
        <v>127</v>
      </c>
      <c r="L140" s="140" t="str">
        <f>IFERROR(VLOOKUP($C140,'[2]1.3.7 validaties'!$AL$3:$AY$999,14,FALSE),"")</f>
        <v>9. verbetervoorstel</v>
      </c>
      <c r="M140" s="140" t="str">
        <f>IFERROR(VLOOKUP($C140,'[2]1.3.7 validaties'!$AL$3:$AY$999,13,FALSE),"")</f>
        <v>US141701</v>
      </c>
      <c r="N140" s="142" t="s">
        <v>13</v>
      </c>
      <c r="O140" s="142" t="s">
        <v>13</v>
      </c>
      <c r="P140" s="142" t="s">
        <v>13</v>
      </c>
      <c r="Q140" s="142" t="s">
        <v>13</v>
      </c>
      <c r="R140" s="142" t="s">
        <v>13</v>
      </c>
      <c r="S140" s="275" t="s">
        <v>13</v>
      </c>
      <c r="T140" s="275" t="s">
        <v>13</v>
      </c>
      <c r="U140" s="275" t="s">
        <v>13</v>
      </c>
      <c r="V140" s="275" t="s">
        <v>13</v>
      </c>
      <c r="W140" s="275" t="s">
        <v>13</v>
      </c>
      <c r="X140" s="275" t="s">
        <v>13</v>
      </c>
      <c r="Y140" s="275" t="s">
        <v>13</v>
      </c>
      <c r="Z140" s="275" t="s">
        <v>13</v>
      </c>
      <c r="AA140" s="275" t="s">
        <v>13</v>
      </c>
      <c r="AB140" s="275" t="s">
        <v>13</v>
      </c>
      <c r="AC140" s="275" t="s">
        <v>13</v>
      </c>
      <c r="AD140" s="161" t="s">
        <v>253</v>
      </c>
      <c r="AE140" s="83"/>
      <c r="AF140" s="162" t="s">
        <v>253</v>
      </c>
      <c r="AG140" s="161" t="s">
        <v>254</v>
      </c>
      <c r="AH140" s="163" t="s">
        <v>255</v>
      </c>
      <c r="AI140" s="142"/>
      <c r="AJ140" s="142" t="s">
        <v>13</v>
      </c>
      <c r="AK140" s="61" t="s">
        <v>45</v>
      </c>
      <c r="AL140" s="165" t="s">
        <v>45</v>
      </c>
      <c r="AM140" s="141" t="s">
        <v>580</v>
      </c>
      <c r="AN140" s="148" t="s">
        <v>1926</v>
      </c>
      <c r="AO140" s="148" t="s">
        <v>1924</v>
      </c>
      <c r="AP140" s="140"/>
      <c r="AQ140" s="140"/>
      <c r="AR140" s="140"/>
      <c r="AS140" s="140"/>
      <c r="AT140" s="176"/>
      <c r="AU140" s="253"/>
      <c r="AV140" s="275" t="s">
        <v>582</v>
      </c>
      <c r="AW140" s="84" t="s">
        <v>263</v>
      </c>
      <c r="AX140" s="57"/>
      <c r="AY140" s="212" t="str">
        <f t="shared" si="19"/>
        <v/>
      </c>
      <c r="AZ140" s="97" t="str">
        <f t="shared" si="29"/>
        <v/>
      </c>
      <c r="BA140" s="97" t="str">
        <f t="shared" si="30"/>
        <v/>
      </c>
      <c r="BB140" s="97"/>
      <c r="BC140" s="213"/>
      <c r="BD140" s="138" t="str">
        <f t="shared" si="20"/>
        <v>ongewijzigd</v>
      </c>
      <c r="BE140" s="138" t="str">
        <f>IF(BF140="",IF(#REF!="","",IF(#REF!="ongebruikt","Ja","")),"")</f>
        <v/>
      </c>
      <c r="BF140" s="321" t="str">
        <f>IF($J140="LVBB-BHK",$C140,IFERROR(VLOOKUP($C140,'[1]CDS-VM-delta'!$A$2:$E$470,1,FALSE),""))</f>
        <v>LVBB3513</v>
      </c>
      <c r="BG140" s="318" t="str">
        <f>IF($J140="LVBB-BHK",$AN140,IF($BF140="","",IFERROR(VLOOKUP($BF140,'[1]CDS-VM-delta'!$A$2:$E$470,2,FALSE),"")))</f>
        <v>Bij informatieobject %1 moet InformatieObjectMetadata bekend zijn.</v>
      </c>
      <c r="BH140" s="148" t="str">
        <f>IF($BF140="","",IFERROR(VLOOKUP($C140,'[1]CDS-VM-delta'!$A$2:$E$470,3,FALSE),""))</f>
        <v>informatie-objecten.xqy</v>
      </c>
      <c r="BI140" s="303" t="str">
        <f>IF($BF140="","",IFERROR(VLOOKUP($C140,'[1]CDS-VM-delta'!$A$2:$E$470,4,FALSE),""))</f>
        <v>controleer-io-werk-metadata</v>
      </c>
      <c r="BJ140" s="304" t="str">
        <f>IF($BF140="","",IFERROR(VLOOKUP($C140,'[1]CDS-VM-delta'!$A$2:$E$470,5,FALSE),""))</f>
        <v>Controleert of de metadata bij het informatie-object op werk-nivo bestaat</v>
      </c>
      <c r="BK140" s="304" t="str">
        <f>IF($C140="","",IFERROR(VLOOKUP($C140,'[1]CDS-VM-delta'!$L$1:$M$470,1,FALSE),""))</f>
        <v>LVBB3513</v>
      </c>
      <c r="BL140" s="304" t="str">
        <f>IF($BK140="","",IFERROR(VLOOKUP($BK140,'[1]CDS-VM-delta'!$L$1:$M$470,2,FALSE),""))</f>
        <v>Bij informatieobject %1 moet InformatieObjectMetadata bekend zijn.</v>
      </c>
      <c r="BM140" s="83"/>
      <c r="BN140" s="210" t="str">
        <f t="shared" si="31"/>
        <v/>
      </c>
      <c r="BO140" s="141" t="s">
        <v>580</v>
      </c>
      <c r="BP140" s="142"/>
      <c r="BQ140" s="142"/>
      <c r="BR140" s="142"/>
      <c r="BS140" s="83">
        <v>96</v>
      </c>
      <c r="BT140" s="115"/>
      <c r="CL140" s="109"/>
      <c r="CM140" s="101"/>
      <c r="CN140" s="101"/>
      <c r="CO140" s="101"/>
    </row>
    <row r="141" spans="1:93" ht="112" x14ac:dyDescent="0.2">
      <c r="A141" s="159" t="s">
        <v>418</v>
      </c>
      <c r="B141" s="160" t="s">
        <v>957</v>
      </c>
      <c r="C141" s="142" t="s">
        <v>583</v>
      </c>
      <c r="D141" s="142" t="s">
        <v>584</v>
      </c>
      <c r="E141" s="142" t="s">
        <v>6</v>
      </c>
      <c r="F141" s="142" t="s">
        <v>181</v>
      </c>
      <c r="G141" s="142" t="s">
        <v>51</v>
      </c>
      <c r="H141" s="142" t="s">
        <v>4</v>
      </c>
      <c r="I141" s="142" t="s">
        <v>8</v>
      </c>
      <c r="J141" s="142" t="s">
        <v>22</v>
      </c>
      <c r="K141" s="142" t="s">
        <v>127</v>
      </c>
      <c r="L141" s="140" t="str">
        <f>IFERROR(VLOOKUP($C141,'[2]1.3.7 validaties'!$AL$3:$AY$999,14,FALSE),"")</f>
        <v>9. verbetervoorstel</v>
      </c>
      <c r="M141" s="140" t="str">
        <f>IFERROR(VLOOKUP($C141,'[2]1.3.7 validaties'!$AL$3:$AY$999,13,FALSE),"")</f>
        <v>US141701</v>
      </c>
      <c r="N141" s="142" t="s">
        <v>13</v>
      </c>
      <c r="O141" s="142" t="s">
        <v>13</v>
      </c>
      <c r="P141" s="142" t="s">
        <v>13</v>
      </c>
      <c r="Q141" s="142" t="s">
        <v>13</v>
      </c>
      <c r="R141" s="142" t="s">
        <v>13</v>
      </c>
      <c r="S141" s="275" t="s">
        <v>13</v>
      </c>
      <c r="T141" s="275" t="s">
        <v>13</v>
      </c>
      <c r="U141" s="275" t="s">
        <v>13</v>
      </c>
      <c r="V141" s="275" t="s">
        <v>13</v>
      </c>
      <c r="W141" s="275" t="s">
        <v>13</v>
      </c>
      <c r="X141" s="275" t="s">
        <v>13</v>
      </c>
      <c r="Y141" s="275" t="s">
        <v>13</v>
      </c>
      <c r="Z141" s="275" t="s">
        <v>13</v>
      </c>
      <c r="AA141" s="275" t="s">
        <v>13</v>
      </c>
      <c r="AB141" s="275" t="s">
        <v>13</v>
      </c>
      <c r="AC141" s="275" t="s">
        <v>13</v>
      </c>
      <c r="AD141" s="161" t="s">
        <v>253</v>
      </c>
      <c r="AE141" s="83"/>
      <c r="AF141" s="162" t="s">
        <v>253</v>
      </c>
      <c r="AG141" s="161" t="s">
        <v>254</v>
      </c>
      <c r="AH141" s="163" t="s">
        <v>255</v>
      </c>
      <c r="AI141" s="142"/>
      <c r="AJ141" s="142" t="s">
        <v>13</v>
      </c>
      <c r="AK141" s="61" t="s">
        <v>45</v>
      </c>
      <c r="AL141" s="165" t="s">
        <v>45</v>
      </c>
      <c r="AM141" s="141" t="s">
        <v>583</v>
      </c>
      <c r="AN141" s="148" t="s">
        <v>1927</v>
      </c>
      <c r="AO141" s="148" t="s">
        <v>1890</v>
      </c>
      <c r="AP141" s="148" t="s">
        <v>1889</v>
      </c>
      <c r="AQ141" s="140"/>
      <c r="AR141" s="140"/>
      <c r="AS141" s="140"/>
      <c r="AT141" s="176"/>
      <c r="AU141" s="253"/>
      <c r="AV141" s="275" t="s">
        <v>552</v>
      </c>
      <c r="AW141" s="84" t="s">
        <v>2946</v>
      </c>
      <c r="AX141" s="57"/>
      <c r="AY141" s="212" t="str">
        <f t="shared" si="19"/>
        <v/>
      </c>
      <c r="AZ141" s="97" t="str">
        <f t="shared" si="29"/>
        <v/>
      </c>
      <c r="BA141" s="97" t="str">
        <f t="shared" si="30"/>
        <v/>
      </c>
      <c r="BB141" s="97"/>
      <c r="BC141" s="213"/>
      <c r="BD141" s="138" t="str">
        <f t="shared" si="20"/>
        <v>ongewijzigd</v>
      </c>
      <c r="BE141" s="138" t="str">
        <f>IF(BF141="",IF(#REF!="","",IF(#REF!="ongebruikt","Ja","")),"")</f>
        <v/>
      </c>
      <c r="BF141" s="321" t="str">
        <f>IF($J141="LVBB-BHK",$C141,IFERROR(VLOOKUP($C141,'[1]CDS-VM-delta'!$A$2:$E$470,1,FALSE),""))</f>
        <v>LVBB3514</v>
      </c>
      <c r="BG141" s="318" t="str">
        <f>IF($J141="LVBB-BHK",$AN141,IF($BF141="","",IFERROR(VLOOKUP($BF141,'[1]CDS-VM-delta'!$A$2:$E$470,2,FALSE),"")))</f>
        <v>Informatieobject niet aanwezig in LVBB-database noch in aanlevering, maar er wordt wel naar verwezen in [soort levering] %1 met de volgende referentie: ([IO-referentie] %2)</v>
      </c>
      <c r="BH141" s="148" t="str">
        <f>IF($BF141="","",IFERROR(VLOOKUP($C141,'[1]CDS-VM-delta'!$A$2:$E$470,3,FALSE),""))</f>
        <v>besluit.xqy</v>
      </c>
      <c r="BI141" s="303" t="str">
        <f>IF($BF141="","",IFERROR(VLOOKUP($C141,'[1]CDS-VM-delta'!$A$2:$E$470,4,FALSE),""))</f>
        <v>valideer-ios-bij-besluit</v>
      </c>
      <c r="BJ141" s="304" t="str">
        <f>IF($BF141="","",IFERROR(VLOOKUP($C141,'[1]CDS-VM-delta'!$A$2:$E$470,5,FALSE),""))</f>
        <v>Valideer aangeleverd besluit</v>
      </c>
      <c r="BK141" s="304" t="str">
        <f>IF($C141="","",IFERROR(VLOOKUP($C141,'[1]CDS-VM-delta'!$L$1:$M$470,1,FALSE),""))</f>
        <v>LVBB3514</v>
      </c>
      <c r="BL141" s="304" t="str">
        <f>IF($BK141="","",IFERROR(VLOOKUP($BK141,'[1]CDS-VM-delta'!$L$1:$M$470,2,FALSE),""))</f>
        <v>Informatieobject niet aanwezig in LVBB-database noch in aanlevering, maar er wordt wel naar verwezen in [soort levering] %1 met de volgende referentie: ([IO-referentie] %2)</v>
      </c>
      <c r="BM141" s="83"/>
      <c r="BN141" s="210" t="str">
        <f t="shared" si="31"/>
        <v/>
      </c>
      <c r="BO141" s="141" t="s">
        <v>583</v>
      </c>
      <c r="BP141" s="142">
        <v>4</v>
      </c>
      <c r="BQ141" s="142" t="s">
        <v>2952</v>
      </c>
      <c r="BR141" s="142" t="s">
        <v>1787</v>
      </c>
      <c r="BS141" s="83">
        <v>257</v>
      </c>
      <c r="BT141" s="115"/>
      <c r="CL141" s="109"/>
      <c r="CM141" s="101"/>
      <c r="CN141" s="101"/>
      <c r="CO141" s="101"/>
    </row>
    <row r="142" spans="1:93" ht="48" x14ac:dyDescent="0.2">
      <c r="A142" s="159" t="s">
        <v>381</v>
      </c>
      <c r="B142" s="160" t="s">
        <v>957</v>
      </c>
      <c r="C142" s="142" t="s">
        <v>585</v>
      </c>
      <c r="D142" s="142" t="s">
        <v>586</v>
      </c>
      <c r="E142" s="142" t="s">
        <v>6</v>
      </c>
      <c r="F142" s="142" t="s">
        <v>181</v>
      </c>
      <c r="G142" s="142" t="s">
        <v>51</v>
      </c>
      <c r="H142" s="142" t="s">
        <v>4</v>
      </c>
      <c r="I142" s="142" t="s">
        <v>8</v>
      </c>
      <c r="J142" s="142" t="s">
        <v>22</v>
      </c>
      <c r="K142" s="142" t="s">
        <v>127</v>
      </c>
      <c r="L142" s="140" t="str">
        <f>IFERROR(VLOOKUP($C142,'[2]1.3.7 validaties'!$AL$3:$AY$999,14,FALSE),"")</f>
        <v>2. ja, voor technici</v>
      </c>
      <c r="M142" s="140" t="str">
        <f>IFERROR(VLOOKUP($C142,'[2]1.3.7 validaties'!$AL$3:$AY$999,13,FALSE),"")</f>
        <v>niet nodig</v>
      </c>
      <c r="N142" s="142" t="s">
        <v>13</v>
      </c>
      <c r="O142" s="142" t="s">
        <v>13</v>
      </c>
      <c r="P142" s="142" t="s">
        <v>13</v>
      </c>
      <c r="Q142" s="142" t="s">
        <v>13</v>
      </c>
      <c r="R142" s="142" t="s">
        <v>13</v>
      </c>
      <c r="S142" s="275" t="s">
        <v>13</v>
      </c>
      <c r="T142" s="275" t="s">
        <v>13</v>
      </c>
      <c r="U142" s="275" t="s">
        <v>13</v>
      </c>
      <c r="V142" s="275" t="s">
        <v>13</v>
      </c>
      <c r="W142" s="275" t="s">
        <v>13</v>
      </c>
      <c r="X142" s="275" t="s">
        <v>13</v>
      </c>
      <c r="Y142" s="275" t="s">
        <v>13</v>
      </c>
      <c r="Z142" s="275" t="s">
        <v>13</v>
      </c>
      <c r="AA142" s="275" t="s">
        <v>13</v>
      </c>
      <c r="AB142" s="275" t="s">
        <v>13</v>
      </c>
      <c r="AC142" s="275" t="s">
        <v>13</v>
      </c>
      <c r="AD142" s="161" t="s">
        <v>253</v>
      </c>
      <c r="AE142" s="83"/>
      <c r="AF142" s="162" t="s">
        <v>253</v>
      </c>
      <c r="AG142" s="161" t="s">
        <v>254</v>
      </c>
      <c r="AH142" s="163" t="s">
        <v>255</v>
      </c>
      <c r="AI142" s="142"/>
      <c r="AJ142" s="142" t="s">
        <v>13</v>
      </c>
      <c r="AK142" s="61" t="s">
        <v>45</v>
      </c>
      <c r="AL142" s="165" t="s">
        <v>45</v>
      </c>
      <c r="AM142" s="141" t="s">
        <v>585</v>
      </c>
      <c r="AN142" s="140" t="s">
        <v>587</v>
      </c>
      <c r="AO142" s="140"/>
      <c r="AP142" s="140"/>
      <c r="AQ142" s="140"/>
      <c r="AR142" s="140"/>
      <c r="AS142" s="140"/>
      <c r="AT142" s="176"/>
      <c r="AU142" s="253"/>
      <c r="AV142" s="275" t="s">
        <v>588</v>
      </c>
      <c r="AW142" s="96" t="s">
        <v>589</v>
      </c>
      <c r="AX142" s="57"/>
      <c r="AY142" s="212" t="str">
        <f t="shared" si="19"/>
        <v/>
      </c>
      <c r="AZ142" s="97" t="str">
        <f t="shared" si="29"/>
        <v/>
      </c>
      <c r="BA142" s="97" t="str">
        <f t="shared" si="30"/>
        <v/>
      </c>
      <c r="BB142" s="97"/>
      <c r="BC142" s="213"/>
      <c r="BD142" s="138" t="str">
        <f t="shared" si="20"/>
        <v>ongewijzigd</v>
      </c>
      <c r="BE142" s="138" t="str">
        <f>IF(BF142="",IF(#REF!="","",IF(#REF!="ongebruikt","Ja","")),"")</f>
        <v/>
      </c>
      <c r="BF142" s="321" t="str">
        <f>IF($J142="LVBB-BHK",$C142,IFERROR(VLOOKUP($C142,'[1]CDS-VM-delta'!$A$2:$E$470,1,FALSE),""))</f>
        <v>LVBB3515</v>
      </c>
      <c r="BG142" s="318" t="str">
        <f>IF($J142="LVBB-BHK",$AN142,IF($BF142="","",IFERROR(VLOOKUP($BF142,'[1]CDS-VM-delta'!$A$2:$E$470,2,FALSE),"")))</f>
        <v>Join-id %1 heeft een gml bestand %2 met een wasId %3 maar het is geen mutatie</v>
      </c>
      <c r="BH142" s="148" t="str">
        <f>IF($BF142="","",IFERROR(VLOOKUP($C142,'[1]CDS-VM-delta'!$A$2:$E$470,3,FALSE),""))</f>
        <v>informatie-objecten.xqy</v>
      </c>
      <c r="BI142" s="303" t="str">
        <f>IF($BF142="","",IFERROR(VLOOKUP($C142,'[1]CDS-VM-delta'!$A$2:$E$470,4,FALSE),""))</f>
        <v>controle-was-id</v>
      </c>
      <c r="BJ142" s="304" t="str">
        <f>IF($BF142="","",IFERROR(VLOOKUP($C142,'[1]CDS-VM-delta'!$A$2:$E$470,5,FALSE),""))</f>
        <v>Controleert of de identificatie van het informatie-object overeen met datgene dat in de gml staat</v>
      </c>
      <c r="BK142" s="304" t="str">
        <f>IF($C142="","",IFERROR(VLOOKUP($C142,'[1]CDS-VM-delta'!$L$1:$M$470,1,FALSE),""))</f>
        <v>LVBB3515</v>
      </c>
      <c r="BL142" s="304" t="str">
        <f>IF($BK142="","",IFERROR(VLOOKUP($BK142,'[1]CDS-VM-delta'!$L$1:$M$470,2,FALSE),""))</f>
        <v>Join-id %1 heeft een gml bestand %2 met een wasId %3 maar het is geen mutatie</v>
      </c>
      <c r="BM142" s="83"/>
      <c r="BN142" s="210" t="str">
        <f t="shared" si="31"/>
        <v/>
      </c>
      <c r="BO142" s="141" t="s">
        <v>585</v>
      </c>
      <c r="BP142" s="142">
        <v>2</v>
      </c>
      <c r="BQ142" s="142" t="s">
        <v>1750</v>
      </c>
      <c r="BR142" s="142"/>
      <c r="BS142" s="83">
        <v>27</v>
      </c>
      <c r="BT142" s="115"/>
      <c r="BU142" s="111"/>
      <c r="BV142" s="111"/>
      <c r="BW142" s="111"/>
      <c r="BX142" s="108"/>
      <c r="BY142" s="108"/>
      <c r="BZ142" s="108"/>
      <c r="CA142" s="108"/>
      <c r="CB142" s="108"/>
      <c r="CC142" s="108"/>
      <c r="CD142" s="108"/>
      <c r="CE142" s="108"/>
      <c r="CF142" s="108"/>
      <c r="CG142" s="108"/>
      <c r="CH142" s="108"/>
      <c r="CI142" s="108"/>
      <c r="CJ142" s="108"/>
      <c r="CK142" s="111"/>
      <c r="CL142" s="112"/>
      <c r="CM142" s="99"/>
      <c r="CN142" s="99"/>
      <c r="CO142" s="99"/>
    </row>
    <row r="143" spans="1:93" ht="64" x14ac:dyDescent="0.2">
      <c r="A143" s="388" t="s">
        <v>2346</v>
      </c>
      <c r="B143" s="160" t="s">
        <v>957</v>
      </c>
      <c r="C143" s="142" t="s">
        <v>590</v>
      </c>
      <c r="D143" s="142" t="s">
        <v>591</v>
      </c>
      <c r="E143" s="142" t="s">
        <v>6</v>
      </c>
      <c r="F143" s="142" t="s">
        <v>181</v>
      </c>
      <c r="G143" s="142" t="s">
        <v>51</v>
      </c>
      <c r="H143" s="142" t="s">
        <v>4</v>
      </c>
      <c r="I143" s="142" t="s">
        <v>8</v>
      </c>
      <c r="J143" s="142" t="s">
        <v>22</v>
      </c>
      <c r="K143" s="142" t="s">
        <v>127</v>
      </c>
      <c r="L143" s="140" t="str">
        <f>IFERROR(VLOOKUP($C143,'[2]1.3.7 validaties'!$AL$3:$AY$999,14,FALSE),"")</f>
        <v>2. ja, voor technici</v>
      </c>
      <c r="M143" s="140" t="str">
        <f>IFERROR(VLOOKUP($C143,'[2]1.3.7 validaties'!$AL$3:$AY$999,13,FALSE),"")</f>
        <v>niet nodig</v>
      </c>
      <c r="N143" s="142" t="s">
        <v>13</v>
      </c>
      <c r="O143" s="142" t="s">
        <v>13</v>
      </c>
      <c r="P143" s="142" t="s">
        <v>13</v>
      </c>
      <c r="Q143" s="142" t="s">
        <v>13</v>
      </c>
      <c r="R143" s="142" t="s">
        <v>13</v>
      </c>
      <c r="S143" s="275" t="s">
        <v>13</v>
      </c>
      <c r="T143" s="275" t="s">
        <v>13</v>
      </c>
      <c r="U143" s="275" t="s">
        <v>13</v>
      </c>
      <c r="V143" s="275" t="s">
        <v>13</v>
      </c>
      <c r="W143" s="275" t="s">
        <v>13</v>
      </c>
      <c r="X143" s="275" t="s">
        <v>13</v>
      </c>
      <c r="Y143" s="275" t="s">
        <v>13</v>
      </c>
      <c r="Z143" s="275" t="s">
        <v>13</v>
      </c>
      <c r="AA143" s="275" t="s">
        <v>13</v>
      </c>
      <c r="AB143" s="275" t="s">
        <v>13</v>
      </c>
      <c r="AC143" s="275" t="s">
        <v>13</v>
      </c>
      <c r="AD143" s="161" t="s">
        <v>253</v>
      </c>
      <c r="AE143" s="83"/>
      <c r="AF143" s="162" t="s">
        <v>253</v>
      </c>
      <c r="AG143" s="161" t="s">
        <v>254</v>
      </c>
      <c r="AH143" s="163" t="s">
        <v>255</v>
      </c>
      <c r="AI143" s="142"/>
      <c r="AJ143" s="142" t="s">
        <v>13</v>
      </c>
      <c r="AK143" s="61" t="s">
        <v>45</v>
      </c>
      <c r="AL143" s="165" t="s">
        <v>45</v>
      </c>
      <c r="AM143" s="334" t="s">
        <v>1531</v>
      </c>
      <c r="AN143" s="140" t="s">
        <v>592</v>
      </c>
      <c r="AO143" s="140"/>
      <c r="AP143" s="140"/>
      <c r="AQ143" s="140"/>
      <c r="AR143" s="140"/>
      <c r="AS143" s="140"/>
      <c r="AT143" s="176"/>
      <c r="AU143" s="253"/>
      <c r="AV143" s="275" t="s">
        <v>588</v>
      </c>
      <c r="AW143" s="96" t="s">
        <v>589</v>
      </c>
      <c r="AX143" s="57"/>
      <c r="AY143" s="212" t="str">
        <f t="shared" si="19"/>
        <v/>
      </c>
      <c r="AZ143" s="97" t="str">
        <f t="shared" si="29"/>
        <v/>
      </c>
      <c r="BA143" s="97" t="str">
        <f t="shared" si="30"/>
        <v/>
      </c>
      <c r="BB143" s="97"/>
      <c r="BC143" s="213"/>
      <c r="BD143" s="138" t="str">
        <f t="shared" si="20"/>
        <v>ongewijzigd</v>
      </c>
      <c r="BE143" s="138" t="str">
        <f>IF(BF143="",IF(#REF!="","",IF(#REF!="ongebruikt","Ja","")),"")</f>
        <v/>
      </c>
      <c r="BF143" s="321" t="str">
        <f>IF($J143="LVBB-BHK",$C143,IFERROR(VLOOKUP($C143,'[1]CDS-VM-delta'!$A$2:$E$470,1,FALSE),""))</f>
        <v>LVBB3516</v>
      </c>
      <c r="BG143" s="318" t="str">
        <f>IF($J143="LVBB-BHK",$AN143,IF($BF143="","",IFERROR(VLOOKUP($BF143,'[1]CDS-VM-delta'!$A$2:$E$470,2,FALSE),"")))</f>
        <v>Join-id %1 heeft een gml bestand %2 met een wasId %3 maar die is ongelijk aan basis voor de mutatie : %4</v>
      </c>
      <c r="BH143" s="148" t="str">
        <f>IF($BF143="","",IFERROR(VLOOKUP($C143,'[1]CDS-VM-delta'!$A$2:$E$470,3,FALSE),""))</f>
        <v>informatie-objecten.xqy</v>
      </c>
      <c r="BI143" s="303" t="str">
        <f>IF($BF143="","",IFERROR(VLOOKUP($C143,'[1]CDS-VM-delta'!$A$2:$E$470,4,FALSE),""))</f>
        <v>controle-was-id</v>
      </c>
      <c r="BJ143" s="304" t="str">
        <f>IF($BF143="","",IFERROR(VLOOKUP($C143,'[1]CDS-VM-delta'!$A$2:$E$470,5,FALSE),""))</f>
        <v>Controleert of de identificatie van het informatie-object overeen met datgene dat in de gml staat</v>
      </c>
      <c r="BK143" s="304" t="str">
        <f>IF($C143="","",IFERROR(VLOOKUP($C143,'[1]CDS-VM-delta'!$L$1:$M$470,1,FALSE),""))</f>
        <v>LVBB3516</v>
      </c>
      <c r="BL143" s="304" t="str">
        <f>IF($BK143="","",IFERROR(VLOOKUP($BK143,'[1]CDS-VM-delta'!$L$1:$M$470,2,FALSE),""))</f>
        <v>Join-id %1 heeft een gml bestand %2 met een wasId %3 maar die is ongelijk aan basis voor de mutatie : %4</v>
      </c>
      <c r="BM143" s="83"/>
      <c r="BN143" s="210" t="str">
        <f t="shared" si="31"/>
        <v/>
      </c>
      <c r="BO143" s="141" t="s">
        <v>590</v>
      </c>
      <c r="BP143" s="142">
        <v>2</v>
      </c>
      <c r="BQ143" s="142" t="s">
        <v>1750</v>
      </c>
      <c r="BR143" s="142"/>
      <c r="BS143" s="83">
        <v>29</v>
      </c>
      <c r="BT143" s="115"/>
      <c r="BU143" s="111"/>
      <c r="BV143" s="111"/>
      <c r="BW143" s="111"/>
      <c r="BX143" s="108"/>
      <c r="BY143" s="108"/>
      <c r="BZ143" s="108"/>
      <c r="CA143" s="108"/>
      <c r="CB143" s="108"/>
      <c r="CC143" s="108"/>
      <c r="CD143" s="108"/>
      <c r="CE143" s="108"/>
      <c r="CF143" s="108"/>
      <c r="CG143" s="108"/>
      <c r="CH143" s="108"/>
      <c r="CI143" s="108"/>
      <c r="CJ143" s="108"/>
      <c r="CK143" s="111"/>
      <c r="CL143" s="112"/>
      <c r="CM143" s="99"/>
      <c r="CN143" s="99"/>
      <c r="CO143" s="99"/>
    </row>
    <row r="144" spans="1:93" ht="48" x14ac:dyDescent="0.2">
      <c r="A144" s="159" t="s">
        <v>501</v>
      </c>
      <c r="B144" s="160" t="s">
        <v>957</v>
      </c>
      <c r="C144" s="142" t="s">
        <v>593</v>
      </c>
      <c r="D144" s="142" t="s">
        <v>594</v>
      </c>
      <c r="E144" s="142" t="s">
        <v>0</v>
      </c>
      <c r="F144" s="142" t="s">
        <v>85</v>
      </c>
      <c r="G144" s="142" t="s">
        <v>51</v>
      </c>
      <c r="H144" s="142" t="s">
        <v>4</v>
      </c>
      <c r="I144" s="142" t="s">
        <v>8</v>
      </c>
      <c r="J144" s="142" t="s">
        <v>22</v>
      </c>
      <c r="K144" s="142" t="s">
        <v>127</v>
      </c>
      <c r="L144" s="142" t="str">
        <f>IFERROR(VLOOKUP($C144,'[2]1.3.7 validaties'!$AL$3:$AY$999,14,FALSE),"")</f>
        <v/>
      </c>
      <c r="M144" s="142" t="str">
        <f>IFERROR(VLOOKUP($C144,'[2]1.3.7 validaties'!$AL$3:$AY$999,13,FALSE),"")</f>
        <v/>
      </c>
      <c r="N144" s="142" t="s">
        <v>319</v>
      </c>
      <c r="O144" s="142" t="s">
        <v>13</v>
      </c>
      <c r="P144" s="142" t="s">
        <v>13</v>
      </c>
      <c r="Q144" s="142" t="s">
        <v>13</v>
      </c>
      <c r="R144" s="142" t="s">
        <v>13</v>
      </c>
      <c r="S144" s="275" t="s">
        <v>13</v>
      </c>
      <c r="T144" s="275" t="s">
        <v>13</v>
      </c>
      <c r="U144" s="275" t="s">
        <v>13</v>
      </c>
      <c r="V144" s="275" t="s">
        <v>13</v>
      </c>
      <c r="W144" s="275" t="s">
        <v>13</v>
      </c>
      <c r="X144" s="778" t="s">
        <v>13</v>
      </c>
      <c r="Y144" s="778" t="s">
        <v>13</v>
      </c>
      <c r="Z144" s="778" t="s">
        <v>13</v>
      </c>
      <c r="AA144" s="778" t="s">
        <v>13</v>
      </c>
      <c r="AB144" s="778" t="s">
        <v>13</v>
      </c>
      <c r="AC144" s="778" t="s">
        <v>13</v>
      </c>
      <c r="AD144" s="161" t="s">
        <v>253</v>
      </c>
      <c r="AE144" s="83" t="s">
        <v>254</v>
      </c>
      <c r="AF144" s="162" t="s">
        <v>253</v>
      </c>
      <c r="AG144" s="161" t="s">
        <v>254</v>
      </c>
      <c r="AH144" s="163" t="s">
        <v>255</v>
      </c>
      <c r="AI144" s="142"/>
      <c r="AJ144" s="142" t="s">
        <v>13</v>
      </c>
      <c r="AK144" s="61" t="s">
        <v>45</v>
      </c>
      <c r="AL144" s="165" t="s">
        <v>45</v>
      </c>
      <c r="AM144" s="141" t="s">
        <v>593</v>
      </c>
      <c r="AN144" s="142" t="s">
        <v>595</v>
      </c>
      <c r="AO144" s="142" t="s">
        <v>596</v>
      </c>
      <c r="AP144" s="142" t="s">
        <v>597</v>
      </c>
      <c r="AQ144" s="142"/>
      <c r="AR144" s="142"/>
      <c r="AS144" s="142"/>
      <c r="AT144" s="164"/>
      <c r="AU144" s="253"/>
      <c r="AV144" s="275" t="s">
        <v>588</v>
      </c>
      <c r="AW144" s="96" t="s">
        <v>598</v>
      </c>
      <c r="AX144" s="57"/>
      <c r="AY144" s="212" t="str">
        <f t="shared" si="19"/>
        <v/>
      </c>
      <c r="AZ144" s="97" t="str">
        <f t="shared" si="29"/>
        <v/>
      </c>
      <c r="BA144" s="97" t="str">
        <f t="shared" si="30"/>
        <v/>
      </c>
      <c r="BB144" s="97"/>
      <c r="BC144" s="213"/>
      <c r="BD144" s="138" t="str">
        <f t="shared" si="20"/>
        <v>ongewijzigd</v>
      </c>
      <c r="BE144" s="138" t="str">
        <f>IF(BF144="",IF(#REF!="","",IF(#REF!="ongebruikt","Ja","")),"")</f>
        <v/>
      </c>
      <c r="BF144" s="321" t="str">
        <f>IF($J144="LVBB-BHK",$C144,IFERROR(VLOOKUP($C144,'[1]CDS-VM-delta'!$A$2:$E$470,1,FALSE),""))</f>
        <v>LVBB3517</v>
      </c>
      <c r="BG144" s="318" t="str">
        <f>IF($J144="LVBB-BHK",$AN144,IF($BF144="","",IFERROR(VLOOKUP($BF144,'[1]CDS-VM-delta'!$A$2:$E$470,2,FALSE),"")))</f>
        <v>Ext-io-ref in %1 met betrekking tot %2 heeft een inhoud met voorloopspaties, naloopspaties of regelovergangen</v>
      </c>
      <c r="BH144" s="148" t="str">
        <f>IF($BF144="","",IFERROR(VLOOKUP($C144,'[1]CDS-VM-delta'!$A$2:$E$470,3,FALSE),""))</f>
        <v>besluit.xqy</v>
      </c>
      <c r="BI144" s="303" t="str">
        <f>IF($BF144="","",IFERROR(VLOOKUP($C144,'[1]CDS-VM-delta'!$A$2:$E$470,4,FALSE),""))</f>
        <v>valideer-ios-bij-besluit</v>
      </c>
      <c r="BJ144" s="304" t="str">
        <f>IF($BF144="","",IFERROR(VLOOKUP($C144,'[1]CDS-VM-delta'!$A$2:$E$470,5,FALSE),""))</f>
        <v>Valideer aangeleverd besluit</v>
      </c>
      <c r="BK144" s="304" t="str">
        <f>IF($C144="","",IFERROR(VLOOKUP($C144,'[1]CDS-VM-delta'!$L$1:$M$470,1,FALSE),""))</f>
        <v>LVBB3517</v>
      </c>
      <c r="BL144" s="304" t="str">
        <f>IF($BK144="","",IFERROR(VLOOKUP($BK144,'[1]CDS-VM-delta'!$L$1:$M$470,2,FALSE),""))</f>
        <v>Ext-io-ref in %1 met betrekking tot %2 heeft een inhoud met voorloopspaties, naloopspaties of regelovergangen</v>
      </c>
      <c r="BM144" s="83"/>
      <c r="BN144" s="210" t="str">
        <f t="shared" si="31"/>
        <v/>
      </c>
      <c r="BO144" s="141" t="s">
        <v>593</v>
      </c>
      <c r="BP144" s="142">
        <v>2</v>
      </c>
      <c r="BQ144" s="142" t="s">
        <v>2953</v>
      </c>
      <c r="BR144" s="142"/>
      <c r="BS144" s="83" t="s">
        <v>1788</v>
      </c>
      <c r="BT144" s="115"/>
      <c r="CL144" s="109"/>
      <c r="CM144" s="101"/>
      <c r="CN144" s="101"/>
      <c r="CO144" s="101"/>
    </row>
    <row r="145" spans="1:93" ht="128" x14ac:dyDescent="0.2">
      <c r="A145" s="333" t="s">
        <v>2836</v>
      </c>
      <c r="B145" s="332" t="s">
        <v>957</v>
      </c>
      <c r="C145" s="2" t="s">
        <v>2371</v>
      </c>
      <c r="D145" s="2" t="s">
        <v>2537</v>
      </c>
      <c r="E145" s="2" t="s">
        <v>0</v>
      </c>
      <c r="F145" s="2" t="s">
        <v>243</v>
      </c>
      <c r="G145" s="2" t="s">
        <v>1</v>
      </c>
      <c r="H145" s="2" t="s">
        <v>4</v>
      </c>
      <c r="I145" s="2"/>
      <c r="J145" s="2"/>
      <c r="K145" s="2"/>
      <c r="L145" s="2"/>
      <c r="M145" s="2"/>
      <c r="N145" s="2"/>
      <c r="O145" s="2"/>
      <c r="P145" s="2"/>
      <c r="Q145" s="2"/>
      <c r="R145" s="2"/>
      <c r="S145" s="345" t="s">
        <v>14</v>
      </c>
      <c r="T145" s="2" t="s">
        <v>17</v>
      </c>
      <c r="U145" s="2" t="s">
        <v>13</v>
      </c>
      <c r="V145" s="2" t="s">
        <v>2536</v>
      </c>
      <c r="W145" s="2" t="s">
        <v>13</v>
      </c>
      <c r="X145" s="791" t="s">
        <v>2790</v>
      </c>
      <c r="Y145" s="791" t="s">
        <v>13</v>
      </c>
      <c r="Z145" s="791" t="s">
        <v>13</v>
      </c>
      <c r="AA145" s="791" t="s">
        <v>13</v>
      </c>
      <c r="AB145" s="791" t="s">
        <v>13</v>
      </c>
      <c r="AC145" s="791" t="s">
        <v>13</v>
      </c>
      <c r="AD145" s="921" t="s">
        <v>253</v>
      </c>
      <c r="AE145" s="31"/>
      <c r="AF145" s="338" t="s">
        <v>253</v>
      </c>
      <c r="AG145" s="337"/>
      <c r="AH145" s="344" t="s">
        <v>255</v>
      </c>
      <c r="AI145" s="2"/>
      <c r="AJ145" s="2"/>
      <c r="AK145" s="86"/>
      <c r="AL145" s="456"/>
      <c r="AM145" s="2" t="s">
        <v>2371</v>
      </c>
      <c r="AN145" s="2" t="s">
        <v>2971</v>
      </c>
      <c r="AO145" s="2" t="s">
        <v>2803</v>
      </c>
      <c r="AP145" s="2" t="s">
        <v>2804</v>
      </c>
      <c r="AQ145" s="2"/>
      <c r="AR145" s="2"/>
      <c r="AS145" s="2"/>
      <c r="AT145" s="455"/>
      <c r="AU145" s="457"/>
      <c r="AV145" s="345" t="s">
        <v>2360</v>
      </c>
      <c r="AW145" s="922" t="s">
        <v>2713</v>
      </c>
      <c r="AY145" s="110"/>
      <c r="AZ145" s="105"/>
      <c r="BA145" s="105"/>
      <c r="BB145" s="105"/>
      <c r="BC145" s="220"/>
      <c r="BD145" s="122"/>
      <c r="BE145" s="122"/>
      <c r="BF145" s="467"/>
      <c r="BG145" s="468"/>
      <c r="BH145" s="127"/>
      <c r="BI145" s="130"/>
      <c r="BJ145" s="128"/>
      <c r="BK145" s="128"/>
      <c r="BL145" s="128"/>
      <c r="BM145" s="31"/>
      <c r="BN145" s="53"/>
      <c r="BO145" s="334"/>
      <c r="BP145" s="2"/>
      <c r="BQ145" s="2"/>
      <c r="BR145" s="2"/>
      <c r="BS145" s="31"/>
      <c r="BT145" s="114"/>
      <c r="CL145" s="109"/>
      <c r="CM145" s="101"/>
      <c r="CN145" s="101"/>
      <c r="CO145" s="101"/>
    </row>
    <row r="146" spans="1:93" ht="128" x14ac:dyDescent="0.2">
      <c r="A146" s="333" t="s">
        <v>2836</v>
      </c>
      <c r="B146" s="332" t="s">
        <v>957</v>
      </c>
      <c r="C146" s="2" t="s">
        <v>2372</v>
      </c>
      <c r="D146" s="2" t="s">
        <v>2538</v>
      </c>
      <c r="E146" s="2" t="s">
        <v>0</v>
      </c>
      <c r="F146" s="2" t="s">
        <v>243</v>
      </c>
      <c r="G146" s="2" t="s">
        <v>1</v>
      </c>
      <c r="H146" s="2" t="s">
        <v>4</v>
      </c>
      <c r="I146" s="2"/>
      <c r="J146" s="2"/>
      <c r="K146" s="2"/>
      <c r="L146" s="2"/>
      <c r="M146" s="2"/>
      <c r="N146" s="2"/>
      <c r="O146" s="2"/>
      <c r="P146" s="2"/>
      <c r="Q146" s="2"/>
      <c r="R146" s="2"/>
      <c r="S146" s="345" t="s">
        <v>14</v>
      </c>
      <c r="T146" s="2" t="s">
        <v>17</v>
      </c>
      <c r="U146" s="2" t="s">
        <v>13</v>
      </c>
      <c r="V146" s="2" t="s">
        <v>2536</v>
      </c>
      <c r="W146" s="2" t="s">
        <v>13</v>
      </c>
      <c r="X146" s="485" t="s">
        <v>2790</v>
      </c>
      <c r="Y146" s="485" t="s">
        <v>13</v>
      </c>
      <c r="Z146" s="485" t="s">
        <v>13</v>
      </c>
      <c r="AA146" s="485" t="s">
        <v>13</v>
      </c>
      <c r="AB146" s="485" t="s">
        <v>13</v>
      </c>
      <c r="AC146" s="485" t="s">
        <v>13</v>
      </c>
      <c r="AD146" s="338" t="s">
        <v>253</v>
      </c>
      <c r="AE146" s="31"/>
      <c r="AF146" s="338" t="s">
        <v>253</v>
      </c>
      <c r="AG146" s="337"/>
      <c r="AH146" s="344" t="s">
        <v>255</v>
      </c>
      <c r="AI146" s="2"/>
      <c r="AJ146" s="2"/>
      <c r="AK146" s="86"/>
      <c r="AL146" s="456"/>
      <c r="AM146" s="2" t="s">
        <v>2372</v>
      </c>
      <c r="AN146" s="2" t="s">
        <v>2972</v>
      </c>
      <c r="AO146" s="2" t="s">
        <v>2805</v>
      </c>
      <c r="AP146" s="2" t="s">
        <v>2806</v>
      </c>
      <c r="AQ146" s="2"/>
      <c r="AR146" s="2"/>
      <c r="AS146" s="2"/>
      <c r="AT146" s="455"/>
      <c r="AU146" s="457"/>
      <c r="AV146" s="345" t="s">
        <v>2360</v>
      </c>
      <c r="AW146" s="922" t="s">
        <v>2714</v>
      </c>
      <c r="AY146" s="110"/>
      <c r="AZ146" s="105"/>
      <c r="BA146" s="105"/>
      <c r="BB146" s="105"/>
      <c r="BC146" s="220"/>
      <c r="BD146" s="122"/>
      <c r="BE146" s="122"/>
      <c r="BF146" s="467"/>
      <c r="BG146" s="468"/>
      <c r="BH146" s="127"/>
      <c r="BI146" s="130"/>
      <c r="BJ146" s="128"/>
      <c r="BK146" s="128"/>
      <c r="BL146" s="128"/>
      <c r="BM146" s="31"/>
      <c r="BN146" s="53"/>
      <c r="BO146" s="334"/>
      <c r="BP146" s="2"/>
      <c r="BQ146" s="2"/>
      <c r="BR146" s="2"/>
      <c r="BS146" s="31"/>
      <c r="BT146" s="114"/>
      <c r="CL146" s="109"/>
      <c r="CM146" s="101"/>
      <c r="CN146" s="101"/>
      <c r="CO146" s="101"/>
    </row>
    <row r="147" spans="1:93" s="408" customFormat="1" ht="48" x14ac:dyDescent="0.2">
      <c r="A147" s="343" t="s">
        <v>2391</v>
      </c>
      <c r="B147" s="342">
        <v>3</v>
      </c>
      <c r="C147" s="335" t="s">
        <v>1970</v>
      </c>
      <c r="D147" s="335" t="s">
        <v>1907</v>
      </c>
      <c r="E147" s="140" t="s">
        <v>6</v>
      </c>
      <c r="F147" s="140" t="s">
        <v>85</v>
      </c>
      <c r="G147" s="335" t="s">
        <v>179</v>
      </c>
      <c r="H147" s="335" t="s">
        <v>4</v>
      </c>
      <c r="I147" s="140" t="s">
        <v>8</v>
      </c>
      <c r="J147" s="140" t="s">
        <v>22</v>
      </c>
      <c r="K147" s="140" t="s">
        <v>127</v>
      </c>
      <c r="L147" s="142" t="str">
        <f>IFERROR(VLOOKUP($C147,'[2]1.3.7 validaties'!$AL$3:$AY$999,14,FALSE),"")</f>
        <v/>
      </c>
      <c r="M147" s="142" t="str">
        <f>IFERROR(VLOOKUP($C147,'[2]1.3.7 validaties'!$AL$3:$AY$999,13,FALSE),"")</f>
        <v/>
      </c>
      <c r="N147" s="142" t="s">
        <v>14</v>
      </c>
      <c r="O147" s="142" t="s">
        <v>17</v>
      </c>
      <c r="P147" s="142" t="s">
        <v>17</v>
      </c>
      <c r="Q147" s="142" t="s">
        <v>17</v>
      </c>
      <c r="R147" s="142" t="s">
        <v>17</v>
      </c>
      <c r="S147" s="275" t="s">
        <v>17</v>
      </c>
      <c r="T147" s="275" t="s">
        <v>2409</v>
      </c>
      <c r="U147" s="393" t="s">
        <v>2409</v>
      </c>
      <c r="V147" s="393" t="s">
        <v>13</v>
      </c>
      <c r="W147" s="393" t="s">
        <v>13</v>
      </c>
      <c r="X147" s="393" t="s">
        <v>13</v>
      </c>
      <c r="Y147" s="393" t="s">
        <v>13</v>
      </c>
      <c r="Z147" s="393" t="s">
        <v>13</v>
      </c>
      <c r="AA147" s="393" t="s">
        <v>13</v>
      </c>
      <c r="AB147" s="393" t="s">
        <v>13</v>
      </c>
      <c r="AC147" s="393" t="s">
        <v>13</v>
      </c>
      <c r="AD147" s="161" t="s">
        <v>253</v>
      </c>
      <c r="AE147" s="83"/>
      <c r="AF147" s="162" t="s">
        <v>253</v>
      </c>
      <c r="AG147" s="161" t="s">
        <v>254</v>
      </c>
      <c r="AH147" s="163" t="s">
        <v>255</v>
      </c>
      <c r="AI147" s="175"/>
      <c r="AJ147" s="140" t="s">
        <v>13</v>
      </c>
      <c r="AK147" s="61" t="s">
        <v>45</v>
      </c>
      <c r="AL147" s="178" t="s">
        <v>14</v>
      </c>
      <c r="AM147" s="409" t="s">
        <v>1970</v>
      </c>
      <c r="AN147" s="410" t="s">
        <v>1811</v>
      </c>
      <c r="AO147" s="335"/>
      <c r="AP147" s="335"/>
      <c r="AQ147" s="335"/>
      <c r="AR147" s="335"/>
      <c r="AS147" s="335"/>
      <c r="AT147" s="382"/>
      <c r="AU147" s="395"/>
      <c r="AV147" s="393" t="s">
        <v>2360</v>
      </c>
      <c r="AW147" s="396" t="s">
        <v>1965</v>
      </c>
      <c r="AX147" s="397"/>
      <c r="AY147" s="398" t="str">
        <f t="shared" si="19"/>
        <v/>
      </c>
      <c r="AZ147" s="399" t="str">
        <f>IF($BG147="","",IF($BG147=$AN147,"",IF($BC147="","***","")))</f>
        <v/>
      </c>
      <c r="BA147" s="399" t="str">
        <f>IF($BL147="","",IF($BL147=$AN147,"",IF($BC147="","***","")))</f>
        <v/>
      </c>
      <c r="BB147" s="399"/>
      <c r="BC147" s="400"/>
      <c r="BD147" s="401" t="str">
        <f t="shared" si="20"/>
        <v/>
      </c>
      <c r="BE147" s="401" t="e">
        <f>IF(BF147="",IF(#REF!="","",IF(#REF!="ongebruikt","Ja","")),"")</f>
        <v>#REF!</v>
      </c>
      <c r="BF147" s="402" t="str">
        <f>IF($J147="LVBB-BHK",$C147,IFERROR(VLOOKUP($C147,'[1]CDS-VM-delta'!$A$2:$E$470,1,FALSE),""))</f>
        <v/>
      </c>
      <c r="BG147" s="386" t="s">
        <v>1811</v>
      </c>
      <c r="BH147" s="148" t="str">
        <f>IF($BF147="","",IFERROR(VLOOKUP($C147,'[1]CDS-VM-delta'!$A$2:$E$470,3,FALSE),""))</f>
        <v/>
      </c>
      <c r="BI147" s="303" t="str">
        <f>IF($BF147="","",IFERROR(VLOOKUP($C147,'[1]CDS-VM-delta'!$A$2:$E$470,4,FALSE),""))</f>
        <v/>
      </c>
      <c r="BJ147" s="304" t="str">
        <f>IF($BF147="","",IFERROR(VLOOKUP($C147,'[1]CDS-VM-delta'!$A$2:$E$470,5,FALSE),""))</f>
        <v/>
      </c>
      <c r="BK147" s="405" t="str">
        <f>IF($C147="","",IFERROR(VLOOKUP($C147,'[1]CDS-VM-delta'!$L$1:$M$470,1,FALSE),""))</f>
        <v/>
      </c>
      <c r="BL147" s="405" t="str">
        <f>IF($BK147="","",IFERROR(VLOOKUP($BK147,'[1]CDS-VM-delta'!$L$1:$M$470,2,FALSE),""))</f>
        <v/>
      </c>
      <c r="BM147" s="385" t="s">
        <v>1994</v>
      </c>
      <c r="BN147" s="406" t="str">
        <f>IF(C147=BO147,"","NOK")</f>
        <v>NOK</v>
      </c>
      <c r="BO147" s="384" t="s">
        <v>1858</v>
      </c>
      <c r="BP147" s="335"/>
      <c r="BQ147" s="335"/>
      <c r="BR147" s="335"/>
      <c r="BS147" s="385"/>
      <c r="BT147" s="609"/>
      <c r="CL147" s="409"/>
      <c r="CM147" s="410"/>
      <c r="CN147" s="410"/>
      <c r="CO147" s="410"/>
    </row>
    <row r="148" spans="1:93" s="408" customFormat="1" ht="48" x14ac:dyDescent="0.2">
      <c r="A148" s="343" t="s">
        <v>2391</v>
      </c>
      <c r="B148" s="342">
        <v>3</v>
      </c>
      <c r="C148" s="335" t="s">
        <v>1971</v>
      </c>
      <c r="D148" s="335" t="s">
        <v>1908</v>
      </c>
      <c r="E148" s="140" t="s">
        <v>6</v>
      </c>
      <c r="F148" s="140" t="s">
        <v>85</v>
      </c>
      <c r="G148" s="335" t="s">
        <v>179</v>
      </c>
      <c r="H148" s="335" t="s">
        <v>4</v>
      </c>
      <c r="I148" s="140" t="s">
        <v>8</v>
      </c>
      <c r="J148" s="140" t="s">
        <v>22</v>
      </c>
      <c r="K148" s="140" t="s">
        <v>127</v>
      </c>
      <c r="L148" s="142" t="str">
        <f>IFERROR(VLOOKUP($C148,'[2]1.3.7 validaties'!$AL$3:$AY$999,14,FALSE),"")</f>
        <v/>
      </c>
      <c r="M148" s="142" t="str">
        <f>IFERROR(VLOOKUP($C148,'[2]1.3.7 validaties'!$AL$3:$AY$999,13,FALSE),"")</f>
        <v/>
      </c>
      <c r="N148" s="142" t="s">
        <v>14</v>
      </c>
      <c r="O148" s="142" t="s">
        <v>17</v>
      </c>
      <c r="P148" s="142" t="s">
        <v>17</v>
      </c>
      <c r="Q148" s="142" t="s">
        <v>17</v>
      </c>
      <c r="R148" s="142" t="s">
        <v>17</v>
      </c>
      <c r="S148" s="275" t="s">
        <v>17</v>
      </c>
      <c r="T148" s="275" t="s">
        <v>2409</v>
      </c>
      <c r="U148" s="393" t="s">
        <v>2409</v>
      </c>
      <c r="V148" s="393" t="s">
        <v>13</v>
      </c>
      <c r="W148" s="393" t="s">
        <v>13</v>
      </c>
      <c r="X148" s="393" t="s">
        <v>13</v>
      </c>
      <c r="Y148" s="393" t="s">
        <v>13</v>
      </c>
      <c r="Z148" s="393" t="s">
        <v>13</v>
      </c>
      <c r="AA148" s="393" t="s">
        <v>13</v>
      </c>
      <c r="AB148" s="393" t="s">
        <v>13</v>
      </c>
      <c r="AC148" s="393" t="s">
        <v>13</v>
      </c>
      <c r="AD148" s="161" t="s">
        <v>253</v>
      </c>
      <c r="AE148" s="83"/>
      <c r="AF148" s="162" t="s">
        <v>253</v>
      </c>
      <c r="AG148" s="161" t="s">
        <v>254</v>
      </c>
      <c r="AH148" s="163" t="s">
        <v>255</v>
      </c>
      <c r="AI148" s="175"/>
      <c r="AJ148" s="140" t="s">
        <v>13</v>
      </c>
      <c r="AK148" s="61" t="s">
        <v>45</v>
      </c>
      <c r="AL148" s="178" t="s">
        <v>14</v>
      </c>
      <c r="AM148" s="409" t="s">
        <v>1971</v>
      </c>
      <c r="AN148" s="410" t="s">
        <v>1812</v>
      </c>
      <c r="AO148" s="335"/>
      <c r="AP148" s="335"/>
      <c r="AQ148" s="335"/>
      <c r="AR148" s="335"/>
      <c r="AS148" s="335"/>
      <c r="AT148" s="382"/>
      <c r="AU148" s="395"/>
      <c r="AV148" s="393" t="s">
        <v>2360</v>
      </c>
      <c r="AW148" s="396" t="s">
        <v>1966</v>
      </c>
      <c r="AX148" s="397"/>
      <c r="AY148" s="398" t="str">
        <f t="shared" si="19"/>
        <v/>
      </c>
      <c r="AZ148" s="399" t="str">
        <f>IF($BG148="","",IF($BG148=$AN148,"",IF($BC148="","***","")))</f>
        <v/>
      </c>
      <c r="BA148" s="399" t="str">
        <f>IF($BL148="","",IF($BL148=$AN148,"",IF($BC148="","***","")))</f>
        <v/>
      </c>
      <c r="BB148" s="399"/>
      <c r="BC148" s="400"/>
      <c r="BD148" s="401" t="str">
        <f t="shared" si="20"/>
        <v/>
      </c>
      <c r="BE148" s="401" t="e">
        <f>IF(BF148="",IF(#REF!="","",IF(#REF!="ongebruikt","Ja","")),"")</f>
        <v>#REF!</v>
      </c>
      <c r="BF148" s="402" t="str">
        <f>IF($J148="LVBB-BHK",$C148,IFERROR(VLOOKUP($C148,'[1]CDS-VM-delta'!$A$2:$E$470,1,FALSE),""))</f>
        <v/>
      </c>
      <c r="BG148" s="386" t="s">
        <v>1812</v>
      </c>
      <c r="BH148" s="148" t="str">
        <f>IF($BF148="","",IFERROR(VLOOKUP($C148,'[1]CDS-VM-delta'!$A$2:$E$470,3,FALSE),""))</f>
        <v/>
      </c>
      <c r="BI148" s="303" t="str">
        <f>IF($BF148="","",IFERROR(VLOOKUP($C148,'[1]CDS-VM-delta'!$A$2:$E$470,4,FALSE),""))</f>
        <v/>
      </c>
      <c r="BJ148" s="304" t="str">
        <f>IF($BF148="","",IFERROR(VLOOKUP($C148,'[1]CDS-VM-delta'!$A$2:$E$470,5,FALSE),""))</f>
        <v/>
      </c>
      <c r="BK148" s="405" t="str">
        <f>IF($C148="","",IFERROR(VLOOKUP($C148,'[1]CDS-VM-delta'!$L$1:$M$470,1,FALSE),""))</f>
        <v/>
      </c>
      <c r="BL148" s="405" t="str">
        <f>IF($BK148="","",IFERROR(VLOOKUP($BK148,'[1]CDS-VM-delta'!$L$1:$M$470,2,FALSE),""))</f>
        <v/>
      </c>
      <c r="BM148" s="385" t="s">
        <v>1995</v>
      </c>
      <c r="BN148" s="406" t="str">
        <f>IF(C148=BO148,"","NOK")</f>
        <v>NOK</v>
      </c>
      <c r="BO148" s="384" t="s">
        <v>1858</v>
      </c>
      <c r="BP148" s="335"/>
      <c r="BQ148" s="335"/>
      <c r="BR148" s="335"/>
      <c r="BS148" s="385"/>
      <c r="BT148" s="609"/>
      <c r="CL148" s="409"/>
      <c r="CM148" s="410"/>
      <c r="CN148" s="410"/>
      <c r="CO148" s="410"/>
    </row>
    <row r="149" spans="1:93" s="408" customFormat="1" ht="48" x14ac:dyDescent="0.2">
      <c r="A149" s="343" t="s">
        <v>2392</v>
      </c>
      <c r="B149" s="342">
        <v>3</v>
      </c>
      <c r="C149" s="335" t="s">
        <v>1972</v>
      </c>
      <c r="D149" s="335" t="s">
        <v>1909</v>
      </c>
      <c r="E149" s="140" t="s">
        <v>6</v>
      </c>
      <c r="F149" s="140" t="s">
        <v>85</v>
      </c>
      <c r="G149" s="335" t="s">
        <v>179</v>
      </c>
      <c r="H149" s="335" t="s">
        <v>4</v>
      </c>
      <c r="I149" s="140" t="s">
        <v>8</v>
      </c>
      <c r="J149" s="140" t="s">
        <v>22</v>
      </c>
      <c r="K149" s="140" t="s">
        <v>127</v>
      </c>
      <c r="L149" s="142" t="str">
        <f>IFERROR(VLOOKUP($C149,'[2]1.3.7 validaties'!$AL$3:$AY$999,14,FALSE),"")</f>
        <v/>
      </c>
      <c r="M149" s="142" t="str">
        <f>IFERROR(VLOOKUP($C149,'[2]1.3.7 validaties'!$AL$3:$AY$999,13,FALSE),"")</f>
        <v/>
      </c>
      <c r="N149" s="142" t="s">
        <v>14</v>
      </c>
      <c r="O149" s="142" t="s">
        <v>17</v>
      </c>
      <c r="P149" s="142" t="s">
        <v>17</v>
      </c>
      <c r="Q149" s="142" t="s">
        <v>17</v>
      </c>
      <c r="R149" s="142" t="s">
        <v>17</v>
      </c>
      <c r="S149" s="275" t="s">
        <v>17</v>
      </c>
      <c r="T149" s="275" t="s">
        <v>2409</v>
      </c>
      <c r="U149" s="393" t="s">
        <v>2409</v>
      </c>
      <c r="V149" s="393" t="s">
        <v>13</v>
      </c>
      <c r="W149" s="393" t="s">
        <v>13</v>
      </c>
      <c r="X149" s="393" t="s">
        <v>13</v>
      </c>
      <c r="Y149" s="393" t="s">
        <v>13</v>
      </c>
      <c r="Z149" s="393" t="s">
        <v>13</v>
      </c>
      <c r="AA149" s="393" t="s">
        <v>13</v>
      </c>
      <c r="AB149" s="393" t="s">
        <v>13</v>
      </c>
      <c r="AC149" s="393" t="s">
        <v>13</v>
      </c>
      <c r="AD149" s="161" t="s">
        <v>253</v>
      </c>
      <c r="AE149" s="83"/>
      <c r="AF149" s="162" t="s">
        <v>253</v>
      </c>
      <c r="AG149" s="161" t="s">
        <v>254</v>
      </c>
      <c r="AH149" s="163" t="s">
        <v>255</v>
      </c>
      <c r="AI149" s="175"/>
      <c r="AJ149" s="140" t="s">
        <v>13</v>
      </c>
      <c r="AK149" s="61" t="s">
        <v>45</v>
      </c>
      <c r="AL149" s="178" t="s">
        <v>14</v>
      </c>
      <c r="AM149" s="409" t="s">
        <v>1972</v>
      </c>
      <c r="AN149" s="410" t="s">
        <v>1813</v>
      </c>
      <c r="AO149" s="335"/>
      <c r="AP149" s="335"/>
      <c r="AQ149" s="335"/>
      <c r="AR149" s="335"/>
      <c r="AS149" s="335"/>
      <c r="AT149" s="382"/>
      <c r="AU149" s="395"/>
      <c r="AV149" s="393" t="s">
        <v>2360</v>
      </c>
      <c r="AW149" s="396" t="s">
        <v>1967</v>
      </c>
      <c r="AX149" s="397"/>
      <c r="AY149" s="398" t="str">
        <f t="shared" si="19"/>
        <v/>
      </c>
      <c r="AZ149" s="399" t="str">
        <f>IF($BG149="","",IF($BG149=$AN149,"",IF($BC149="","***","")))</f>
        <v/>
      </c>
      <c r="BA149" s="399" t="str">
        <f>IF($BL149="","",IF($BL149=$AN149,"",IF($BC149="","***","")))</f>
        <v/>
      </c>
      <c r="BB149" s="399"/>
      <c r="BC149" s="400"/>
      <c r="BD149" s="401" t="str">
        <f t="shared" si="20"/>
        <v/>
      </c>
      <c r="BE149" s="401" t="e">
        <f>IF(BF149="",IF(#REF!="","",IF(#REF!="ongebruikt","Ja","")),"")</f>
        <v>#REF!</v>
      </c>
      <c r="BF149" s="402" t="str">
        <f>IF($J149="LVBB-BHK",$C149,IFERROR(VLOOKUP($C149,'[1]CDS-VM-delta'!$A$2:$E$470,1,FALSE),""))</f>
        <v/>
      </c>
      <c r="BG149" s="386" t="s">
        <v>1813</v>
      </c>
      <c r="BH149" s="148" t="str">
        <f>IF($BF149="","",IFERROR(VLOOKUP($C149,'[1]CDS-VM-delta'!$A$2:$E$470,3,FALSE),""))</f>
        <v/>
      </c>
      <c r="BI149" s="303" t="str">
        <f>IF($BF149="","",IFERROR(VLOOKUP($C149,'[1]CDS-VM-delta'!$A$2:$E$470,4,FALSE),""))</f>
        <v/>
      </c>
      <c r="BJ149" s="304" t="str">
        <f>IF($BF149="","",IFERROR(VLOOKUP($C149,'[1]CDS-VM-delta'!$A$2:$E$470,5,FALSE),""))</f>
        <v/>
      </c>
      <c r="BK149" s="405" t="str">
        <f>IF($C149="","",IFERROR(VLOOKUP($C149,'[1]CDS-VM-delta'!$L$1:$M$470,1,FALSE),""))</f>
        <v/>
      </c>
      <c r="BL149" s="405" t="str">
        <f>IF($BK149="","",IFERROR(VLOOKUP($BK149,'[1]CDS-VM-delta'!$L$1:$M$470,2,FALSE),""))</f>
        <v/>
      </c>
      <c r="BM149" s="385" t="s">
        <v>1996</v>
      </c>
      <c r="BN149" s="406" t="str">
        <f>IF(C149=BO149,"","NOK")</f>
        <v>NOK</v>
      </c>
      <c r="BO149" s="384" t="s">
        <v>1858</v>
      </c>
      <c r="BP149" s="335"/>
      <c r="BQ149" s="335"/>
      <c r="BR149" s="335"/>
      <c r="BS149" s="385"/>
      <c r="BT149" s="609"/>
      <c r="CL149" s="409"/>
      <c r="CM149" s="410"/>
      <c r="CN149" s="410"/>
      <c r="CO149" s="410"/>
    </row>
    <row r="150" spans="1:93" ht="32" x14ac:dyDescent="0.2">
      <c r="A150" s="159" t="s">
        <v>544</v>
      </c>
      <c r="B150" s="160" t="s">
        <v>957</v>
      </c>
      <c r="C150" s="142" t="s">
        <v>599</v>
      </c>
      <c r="D150" s="142" t="s">
        <v>600</v>
      </c>
      <c r="E150" s="142" t="s">
        <v>6</v>
      </c>
      <c r="F150" s="142" t="s">
        <v>181</v>
      </c>
      <c r="G150" s="142" t="s">
        <v>179</v>
      </c>
      <c r="H150" s="142" t="s">
        <v>4</v>
      </c>
      <c r="I150" s="142" t="s">
        <v>8</v>
      </c>
      <c r="J150" s="142" t="s">
        <v>22</v>
      </c>
      <c r="K150" s="142" t="s">
        <v>127</v>
      </c>
      <c r="L150" s="140" t="str">
        <f>IFERROR(VLOOKUP($C150,'[2]1.3.7 validaties'!$AL$3:$AY$999,14,FALSE),"")</f>
        <v>2. ja, voor technici</v>
      </c>
      <c r="M150" s="140" t="str">
        <f>IFERROR(VLOOKUP($C150,'[2]1.3.7 validaties'!$AL$3:$AY$999,13,FALSE),"")</f>
        <v>niet nodig</v>
      </c>
      <c r="N150" s="142" t="s">
        <v>13</v>
      </c>
      <c r="O150" s="142" t="s">
        <v>13</v>
      </c>
      <c r="P150" s="142" t="s">
        <v>13</v>
      </c>
      <c r="Q150" s="142" t="s">
        <v>13</v>
      </c>
      <c r="R150" s="142" t="s">
        <v>13</v>
      </c>
      <c r="S150" s="142" t="s">
        <v>13</v>
      </c>
      <c r="T150" s="142" t="s">
        <v>13</v>
      </c>
      <c r="U150" s="142" t="s">
        <v>13</v>
      </c>
      <c r="V150" s="142" t="s">
        <v>13</v>
      </c>
      <c r="W150" s="142" t="s">
        <v>13</v>
      </c>
      <c r="X150" s="142" t="s">
        <v>13</v>
      </c>
      <c r="Y150" s="142" t="s">
        <v>13</v>
      </c>
      <c r="Z150" s="142" t="s">
        <v>13</v>
      </c>
      <c r="AA150" s="142" t="s">
        <v>13</v>
      </c>
      <c r="AB150" s="142" t="s">
        <v>13</v>
      </c>
      <c r="AC150" s="142" t="s">
        <v>13</v>
      </c>
      <c r="AD150" s="161" t="s">
        <v>253</v>
      </c>
      <c r="AE150" s="83"/>
      <c r="AF150" s="162" t="s">
        <v>253</v>
      </c>
      <c r="AG150" s="161" t="s">
        <v>254</v>
      </c>
      <c r="AH150" s="163" t="s">
        <v>255</v>
      </c>
      <c r="AI150" s="142"/>
      <c r="AJ150" s="142" t="s">
        <v>13</v>
      </c>
      <c r="AK150" s="61" t="s">
        <v>45</v>
      </c>
      <c r="AL150" s="165" t="s">
        <v>45</v>
      </c>
      <c r="AM150" s="141" t="s">
        <v>599</v>
      </c>
      <c r="AN150" s="140" t="s">
        <v>601</v>
      </c>
      <c r="AO150" s="140"/>
      <c r="AP150" s="140"/>
      <c r="AQ150" s="140"/>
      <c r="AR150" s="140"/>
      <c r="AS150" s="140"/>
      <c r="AT150" s="176"/>
      <c r="AU150" s="253"/>
      <c r="AV150" s="275" t="s">
        <v>602</v>
      </c>
      <c r="AW150" s="84" t="s">
        <v>603</v>
      </c>
      <c r="AX150" s="57"/>
      <c r="AY150" s="212" t="str">
        <f t="shared" si="19"/>
        <v/>
      </c>
      <c r="AZ150" s="97" t="str">
        <f>IF($BG150="","",IF($BG150=$AN150,"",IF($BC150="","***","")))</f>
        <v/>
      </c>
      <c r="BA150" s="97" t="str">
        <f>IF($BL150="","",IF($BL150=$AN150,"",IF($BC150="","***","")))</f>
        <v/>
      </c>
      <c r="BB150" s="97"/>
      <c r="BC150" s="213"/>
      <c r="BD150" s="138" t="str">
        <f t="shared" si="20"/>
        <v>ongewijzigd</v>
      </c>
      <c r="BE150" s="138" t="str">
        <f>IF(BF150="",IF(#REF!="","",IF(#REF!="ongebruikt","Ja","")),"")</f>
        <v/>
      </c>
      <c r="BF150" s="321" t="str">
        <f>IF($J150="LVBB-BHK",$C150,IFERROR(VLOOKUP($C150,'[1]CDS-VM-delta'!$A$2:$E$470,1,FALSE),""))</f>
        <v>LVBB3900</v>
      </c>
      <c r="BG150" s="318" t="str">
        <f>IF($J150="LVBB-BHK",$AN150,IF($BF150="","",IFERROR(VLOOKUP($BF150,'[1]CDS-VM-delta'!$A$2:$E$470,2,FALSE),"")))</f>
        <v>De aanlevering met OIN %1 en LeveringId Id %2 bevat een Informatie Object met Expressie-id %3, die al aanwezig is</v>
      </c>
      <c r="BH150" s="148" t="str">
        <f>IF($BF150="","",IFERROR(VLOOKUP($C150,'[1]CDS-VM-delta'!$A$2:$E$470,3,FALSE),""))</f>
        <v>informatie-objecten.xqy</v>
      </c>
      <c r="BI150" s="303" t="str">
        <f>IF($BF150="","",IFERROR(VLOOKUP($C150,'[1]CDS-VM-delta'!$A$2:$E$470,4,FALSE),""))</f>
        <v>check-io-info-duplicate-ids</v>
      </c>
      <c r="BJ150" s="304" t="str">
        <f>IF($BF150="","",IFERROR(VLOOKUP($C150,'[1]CDS-VM-delta'!$A$2:$E$470,5,FALSE),""))</f>
        <v>deze functie checkt of bij een aanlevering met informatie objecten alle informatie-objecten unieke ids en/of werk-ids hebben.</v>
      </c>
      <c r="BK150" s="304" t="str">
        <f>IF($C150="","",IFERROR(VLOOKUP($C150,'[1]CDS-VM-delta'!$L$1:$M$470,1,FALSE),""))</f>
        <v>LVBB3900</v>
      </c>
      <c r="BL150" s="304" t="str">
        <f>IF($BK150="","",IFERROR(VLOOKUP($BK150,'[1]CDS-VM-delta'!$L$1:$M$470,2,FALSE),""))</f>
        <v>De aanlevering met OIN %1 en LeveringId Id %2 bevat een Informatie Object met Expressie-id %3, die al aanwezig is</v>
      </c>
      <c r="BM150" s="83"/>
      <c r="BN150" s="210" t="str">
        <f>IF(C150=BO150,"","NOK")</f>
        <v/>
      </c>
      <c r="BO150" s="141" t="s">
        <v>599</v>
      </c>
      <c r="BP150" s="142"/>
      <c r="BQ150" s="142"/>
      <c r="BR150" s="142"/>
      <c r="BS150" s="83">
        <v>100</v>
      </c>
      <c r="BT150" s="115"/>
      <c r="CL150" s="109"/>
      <c r="CM150" s="101"/>
      <c r="CN150" s="101"/>
      <c r="CO150" s="101"/>
    </row>
    <row r="151" spans="1:93" ht="32" x14ac:dyDescent="0.2">
      <c r="A151" s="159" t="s">
        <v>544</v>
      </c>
      <c r="B151" s="160" t="s">
        <v>957</v>
      </c>
      <c r="C151" s="142" t="s">
        <v>604</v>
      </c>
      <c r="D151" s="142" t="s">
        <v>605</v>
      </c>
      <c r="E151" s="142" t="s">
        <v>6</v>
      </c>
      <c r="F151" s="142" t="s">
        <v>181</v>
      </c>
      <c r="G151" s="142" t="s">
        <v>179</v>
      </c>
      <c r="H151" s="142" t="s">
        <v>4</v>
      </c>
      <c r="I151" s="142" t="s">
        <v>8</v>
      </c>
      <c r="J151" s="142" t="s">
        <v>22</v>
      </c>
      <c r="K151" s="142" t="s">
        <v>127</v>
      </c>
      <c r="L151" s="140" t="str">
        <f>IFERROR(VLOOKUP($C151,'[2]1.3.7 validaties'!$AL$3:$AY$999,14,FALSE),"")</f>
        <v>1. ja, voor iedereen</v>
      </c>
      <c r="M151" s="140" t="str">
        <f>IFERROR(VLOOKUP($C151,'[2]1.3.7 validaties'!$AL$3:$AY$999,13,FALSE),"")</f>
        <v>niet nodig</v>
      </c>
      <c r="N151" s="142" t="s">
        <v>13</v>
      </c>
      <c r="O151" s="142" t="s">
        <v>13</v>
      </c>
      <c r="P151" s="142" t="s">
        <v>13</v>
      </c>
      <c r="Q151" s="142" t="s">
        <v>13</v>
      </c>
      <c r="R151" s="142" t="s">
        <v>13</v>
      </c>
      <c r="S151" s="142" t="s">
        <v>13</v>
      </c>
      <c r="T151" s="142" t="s">
        <v>13</v>
      </c>
      <c r="U151" s="142" t="s">
        <v>13</v>
      </c>
      <c r="V151" s="142" t="s">
        <v>13</v>
      </c>
      <c r="W151" s="142" t="s">
        <v>13</v>
      </c>
      <c r="X151" s="142" t="s">
        <v>13</v>
      </c>
      <c r="Y151" s="142" t="s">
        <v>13</v>
      </c>
      <c r="Z151" s="142" t="s">
        <v>13</v>
      </c>
      <c r="AA151" s="142" t="s">
        <v>13</v>
      </c>
      <c r="AB151" s="142" t="s">
        <v>13</v>
      </c>
      <c r="AC151" s="142" t="s">
        <v>13</v>
      </c>
      <c r="AD151" s="161" t="s">
        <v>253</v>
      </c>
      <c r="AE151" s="83"/>
      <c r="AF151" s="162" t="s">
        <v>253</v>
      </c>
      <c r="AG151" s="161" t="s">
        <v>254</v>
      </c>
      <c r="AH151" s="163" t="s">
        <v>255</v>
      </c>
      <c r="AI151" s="142"/>
      <c r="AJ151" s="142" t="s">
        <v>13</v>
      </c>
      <c r="AK151" s="61" t="s">
        <v>45</v>
      </c>
      <c r="AL151" s="165" t="s">
        <v>45</v>
      </c>
      <c r="AM151" s="141" t="s">
        <v>604</v>
      </c>
      <c r="AN151" s="140" t="s">
        <v>606</v>
      </c>
      <c r="AO151" s="140"/>
      <c r="AP151" s="140"/>
      <c r="AQ151" s="140"/>
      <c r="AR151" s="140"/>
      <c r="AS151" s="140"/>
      <c r="AT151" s="176"/>
      <c r="AU151" s="253"/>
      <c r="AV151" s="275" t="s">
        <v>607</v>
      </c>
      <c r="AW151" s="84" t="s">
        <v>603</v>
      </c>
      <c r="AX151" s="57"/>
      <c r="AY151" s="212" t="str">
        <f t="shared" ref="AY151:AY234" si="32">IF(BF151="","",IF(BF151=$C151,"",IF(BB151="","***","")))</f>
        <v/>
      </c>
      <c r="AZ151" s="97" t="str">
        <f>IF($BG151="","",IF($BG151=$AN151,"",IF($BC151="","***","")))</f>
        <v/>
      </c>
      <c r="BA151" s="97" t="str">
        <f>IF($BL151="","",IF($BL151=$AN151,"",IF($BC151="","***","")))</f>
        <v/>
      </c>
      <c r="BB151" s="97"/>
      <c r="BC151" s="213"/>
      <c r="BD151" s="138" t="str">
        <f t="shared" ref="BD151:BD234" si="33">IF(MID($C151,1,4)&amp;$J151="LVBB"&amp;"LVBB-BHK","(Regisseur)",IF(BF151="",IF(BK151="","","verwijderd"),IF(BK151="","toegevoegd",IF(BG151=BL151,"ongewijzigd","gewijzigd"))))</f>
        <v>ongewijzigd</v>
      </c>
      <c r="BE151" s="138" t="str">
        <f>IF(BF151="",IF(#REF!="","",IF(#REF!="ongebruikt","Ja","")),"")</f>
        <v/>
      </c>
      <c r="BF151" s="321" t="str">
        <f>IF($J151="LVBB-BHK",$C151,IFERROR(VLOOKUP($C151,'[1]CDS-VM-delta'!$A$2:$E$470,1,FALSE),""))</f>
        <v>LVBB3901</v>
      </c>
      <c r="BG151" s="318" t="str">
        <f>IF($J151="LVBB-BHK",$AN151,IF($BF151="","",IFERROR(VLOOKUP($BF151,'[1]CDS-VM-delta'!$A$2:$E$470,2,FALSE),"")))</f>
        <v>De aanlevering met OIN %1 en LeveringId %2 bevat een Informatie Object met Werk-id %3, die al aanwezig is</v>
      </c>
      <c r="BH151" s="148" t="str">
        <f>IF($BF151="","",IFERROR(VLOOKUP($C151,'[1]CDS-VM-delta'!$A$2:$E$470,3,FALSE),""))</f>
        <v>informatie-objecten.xqy</v>
      </c>
      <c r="BI151" s="303" t="str">
        <f>IF($BF151="","",IFERROR(VLOOKUP($C151,'[1]CDS-VM-delta'!$A$2:$E$470,4,FALSE),""))</f>
        <v>check-io-info-duplicate-ids</v>
      </c>
      <c r="BJ151" s="304" t="str">
        <f>IF($BF151="","",IFERROR(VLOOKUP($C151,'[1]CDS-VM-delta'!$A$2:$E$470,5,FALSE),""))</f>
        <v>deze functie checkt of bij een aanlevering met informatie objecten alle informatie-objecten unieke ids en/of werk-ids hebben.</v>
      </c>
      <c r="BK151" s="304" t="str">
        <f>IF($C151="","",IFERROR(VLOOKUP($C151,'[1]CDS-VM-delta'!$L$1:$M$470,1,FALSE),""))</f>
        <v>LVBB3901</v>
      </c>
      <c r="BL151" s="304" t="str">
        <f>IF($BK151="","",IFERROR(VLOOKUP($BK151,'[1]CDS-VM-delta'!$L$1:$M$470,2,FALSE),""))</f>
        <v>De aanlevering met OIN %1 en LeveringId %2 bevat een Informatie Object met Werk-id %3, die al aanwezig is</v>
      </c>
      <c r="BM151" s="83"/>
      <c r="BN151" s="210" t="str">
        <f>IF(C151=BO151,"","NOK")</f>
        <v/>
      </c>
      <c r="BO151" s="141" t="s">
        <v>604</v>
      </c>
      <c r="BP151" s="142"/>
      <c r="BQ151" s="142"/>
      <c r="BR151" s="142"/>
      <c r="BS151" s="83">
        <v>101</v>
      </c>
      <c r="BT151" s="115"/>
      <c r="CL151" s="109"/>
      <c r="CM151" s="101"/>
      <c r="CN151" s="101"/>
      <c r="CO151" s="101"/>
    </row>
    <row r="152" spans="1:93" s="408" customFormat="1" ht="64" x14ac:dyDescent="0.2">
      <c r="A152" s="343" t="s">
        <v>2335</v>
      </c>
      <c r="B152" s="342" t="s">
        <v>957</v>
      </c>
      <c r="C152" s="335" t="s">
        <v>2147</v>
      </c>
      <c r="D152" s="335" t="s">
        <v>2334</v>
      </c>
      <c r="E152" s="335" t="s">
        <v>6</v>
      </c>
      <c r="F152" s="2" t="s">
        <v>243</v>
      </c>
      <c r="G152" s="335" t="s">
        <v>7</v>
      </c>
      <c r="H152" s="335" t="s">
        <v>4</v>
      </c>
      <c r="I152" s="335" t="s">
        <v>8</v>
      </c>
      <c r="J152" s="335" t="s">
        <v>22</v>
      </c>
      <c r="K152" s="335" t="s">
        <v>127</v>
      </c>
      <c r="L152" s="335"/>
      <c r="M152" s="335"/>
      <c r="N152" s="335" t="s">
        <v>14</v>
      </c>
      <c r="O152" s="335" t="s">
        <v>14</v>
      </c>
      <c r="P152" s="335" t="s">
        <v>14</v>
      </c>
      <c r="Q152" s="335" t="s">
        <v>14</v>
      </c>
      <c r="R152" s="335" t="s">
        <v>13</v>
      </c>
      <c r="S152" s="335" t="s">
        <v>13</v>
      </c>
      <c r="T152" s="335" t="s">
        <v>13</v>
      </c>
      <c r="U152" s="335" t="s">
        <v>13</v>
      </c>
      <c r="V152" s="335" t="s">
        <v>13</v>
      </c>
      <c r="W152" s="335" t="s">
        <v>13</v>
      </c>
      <c r="X152" s="335" t="s">
        <v>13</v>
      </c>
      <c r="Y152" s="335" t="s">
        <v>13</v>
      </c>
      <c r="Z152" s="335" t="s">
        <v>13</v>
      </c>
      <c r="AA152" s="335" t="s">
        <v>13</v>
      </c>
      <c r="AB152" s="335" t="s">
        <v>13</v>
      </c>
      <c r="AC152" s="335" t="s">
        <v>13</v>
      </c>
      <c r="AD152" s="391" t="s">
        <v>253</v>
      </c>
      <c r="AE152" s="385"/>
      <c r="AF152" s="392" t="s">
        <v>253</v>
      </c>
      <c r="AG152" s="391"/>
      <c r="AH152" s="380" t="s">
        <v>255</v>
      </c>
      <c r="AI152" s="335"/>
      <c r="AJ152" s="335" t="s">
        <v>13</v>
      </c>
      <c r="AK152" s="383" t="s">
        <v>45</v>
      </c>
      <c r="AL152" s="411" t="s">
        <v>45</v>
      </c>
      <c r="AM152" s="384" t="s">
        <v>1312</v>
      </c>
      <c r="AN152" s="335" t="s">
        <v>2336</v>
      </c>
      <c r="AO152" s="335" t="s">
        <v>2339</v>
      </c>
      <c r="AP152" s="335"/>
      <c r="AQ152" s="335"/>
      <c r="AR152" s="335"/>
      <c r="AS152" s="335"/>
      <c r="AT152" s="382"/>
      <c r="AU152" s="395"/>
      <c r="AV152" s="393" t="s">
        <v>2360</v>
      </c>
      <c r="AW152" s="396"/>
      <c r="AX152" s="397"/>
      <c r="AY152" s="398"/>
      <c r="AZ152" s="399"/>
      <c r="BA152" s="399"/>
      <c r="BB152" s="399"/>
      <c r="BC152" s="400"/>
      <c r="BD152" s="401"/>
      <c r="BE152" s="401"/>
      <c r="BF152" s="402"/>
      <c r="BG152" s="403"/>
      <c r="BH152" s="386"/>
      <c r="BI152" s="404"/>
      <c r="BJ152" s="405"/>
      <c r="BK152" s="405"/>
      <c r="BL152" s="405"/>
      <c r="BM152" s="385"/>
      <c r="BN152" s="406"/>
      <c r="BO152" s="384"/>
      <c r="BP152" s="335"/>
      <c r="BQ152" s="335"/>
      <c r="BR152" s="335"/>
      <c r="BS152" s="385"/>
      <c r="BT152" s="407"/>
      <c r="CL152" s="409"/>
      <c r="CM152" s="410"/>
      <c r="CN152" s="410"/>
      <c r="CO152" s="410"/>
    </row>
    <row r="153" spans="1:93" s="947" customFormat="1" ht="48" x14ac:dyDescent="0.2">
      <c r="A153" s="925" t="s">
        <v>23</v>
      </c>
      <c r="B153" s="926" t="s">
        <v>957</v>
      </c>
      <c r="C153" s="706" t="s">
        <v>2465</v>
      </c>
      <c r="D153" s="706" t="s">
        <v>2989</v>
      </c>
      <c r="E153" s="706" t="s">
        <v>0</v>
      </c>
      <c r="F153" s="219" t="s">
        <v>243</v>
      </c>
      <c r="G153" s="706" t="s">
        <v>179</v>
      </c>
      <c r="H153" s="706" t="s">
        <v>4</v>
      </c>
      <c r="I153" s="706"/>
      <c r="J153" s="706"/>
      <c r="K153" s="706"/>
      <c r="L153" s="706"/>
      <c r="M153" s="706"/>
      <c r="N153" s="706"/>
      <c r="O153" s="706"/>
      <c r="P153" s="706"/>
      <c r="Q153" s="706"/>
      <c r="R153" s="706"/>
      <c r="S153" s="706"/>
      <c r="T153" s="706"/>
      <c r="U153" s="706"/>
      <c r="V153" s="706"/>
      <c r="W153" s="706"/>
      <c r="X153" s="706"/>
      <c r="Y153" s="706" t="s">
        <v>14</v>
      </c>
      <c r="Z153" s="706" t="s">
        <v>14</v>
      </c>
      <c r="AA153" s="290" t="s">
        <v>14</v>
      </c>
      <c r="AB153" s="290" t="s">
        <v>14</v>
      </c>
      <c r="AC153" s="290" t="s">
        <v>17</v>
      </c>
      <c r="AD153" s="927" t="s">
        <v>253</v>
      </c>
      <c r="AE153" s="928"/>
      <c r="AF153" s="929" t="s">
        <v>253</v>
      </c>
      <c r="AG153" s="927"/>
      <c r="AH153" s="930" t="s">
        <v>255</v>
      </c>
      <c r="AI153" s="706"/>
      <c r="AJ153" s="706" t="s">
        <v>13</v>
      </c>
      <c r="AK153" s="931" t="s">
        <v>45</v>
      </c>
      <c r="AL153" s="932" t="s">
        <v>45</v>
      </c>
      <c r="AM153" s="933" t="s">
        <v>1382</v>
      </c>
      <c r="AN153" s="706" t="s">
        <v>2984</v>
      </c>
      <c r="AO153" s="706" t="s">
        <v>2691</v>
      </c>
      <c r="AP153" s="706" t="s">
        <v>2978</v>
      </c>
      <c r="AQ153" s="706"/>
      <c r="AR153" s="706"/>
      <c r="AS153" s="706"/>
      <c r="AT153" s="709"/>
      <c r="AU153" s="934"/>
      <c r="AV153" s="935" t="s">
        <v>552</v>
      </c>
      <c r="AW153" s="936" t="s">
        <v>2985</v>
      </c>
      <c r="AX153" s="937"/>
      <c r="AY153" s="938"/>
      <c r="AZ153" s="939"/>
      <c r="BA153" s="939"/>
      <c r="BB153" s="939"/>
      <c r="BC153" s="940"/>
      <c r="BD153" s="941"/>
      <c r="BE153" s="941"/>
      <c r="BF153" s="942"/>
      <c r="BG153" s="943"/>
      <c r="BH153" s="712"/>
      <c r="BI153" s="713"/>
      <c r="BJ153" s="944"/>
      <c r="BK153" s="944"/>
      <c r="BL153" s="944"/>
      <c r="BM153" s="928"/>
      <c r="BN153" s="945"/>
      <c r="BO153" s="933"/>
      <c r="BP153" s="706"/>
      <c r="BQ153" s="706"/>
      <c r="BR153" s="706"/>
      <c r="BS153" s="928"/>
      <c r="BT153" s="946"/>
      <c r="CL153" s="948"/>
      <c r="CM153" s="949"/>
      <c r="CN153" s="949"/>
      <c r="CO153" s="949"/>
    </row>
    <row r="154" spans="1:93" s="947" customFormat="1" ht="64" x14ac:dyDescent="0.2">
      <c r="A154" s="925" t="s">
        <v>3170</v>
      </c>
      <c r="B154" s="926" t="s">
        <v>957</v>
      </c>
      <c r="C154" s="706" t="s">
        <v>2976</v>
      </c>
      <c r="D154" s="706" t="s">
        <v>2979</v>
      </c>
      <c r="E154" s="706" t="s">
        <v>0</v>
      </c>
      <c r="F154" s="219" t="s">
        <v>243</v>
      </c>
      <c r="G154" s="706" t="s">
        <v>179</v>
      </c>
      <c r="H154" s="706" t="s">
        <v>4</v>
      </c>
      <c r="I154" s="706"/>
      <c r="J154" s="706"/>
      <c r="K154" s="706"/>
      <c r="L154" s="706"/>
      <c r="M154" s="706"/>
      <c r="N154" s="706"/>
      <c r="O154" s="706"/>
      <c r="P154" s="706"/>
      <c r="Q154" s="706"/>
      <c r="R154" s="706"/>
      <c r="S154" s="706"/>
      <c r="T154" s="706"/>
      <c r="U154" s="706"/>
      <c r="V154" s="706"/>
      <c r="W154" s="706"/>
      <c r="X154" s="706"/>
      <c r="Y154" s="706" t="s">
        <v>14</v>
      </c>
      <c r="Z154" s="706" t="s">
        <v>14</v>
      </c>
      <c r="AA154" s="290" t="s">
        <v>14</v>
      </c>
      <c r="AB154" s="290" t="s">
        <v>14</v>
      </c>
      <c r="AC154" s="290" t="s">
        <v>17</v>
      </c>
      <c r="AD154" s="927" t="s">
        <v>253</v>
      </c>
      <c r="AE154" s="928"/>
      <c r="AF154" s="929" t="s">
        <v>253</v>
      </c>
      <c r="AG154" s="927"/>
      <c r="AH154" s="930" t="s">
        <v>255</v>
      </c>
      <c r="AI154" s="706"/>
      <c r="AJ154" s="706" t="s">
        <v>13</v>
      </c>
      <c r="AK154" s="931" t="s">
        <v>45</v>
      </c>
      <c r="AL154" s="932" t="s">
        <v>45</v>
      </c>
      <c r="AM154" s="933" t="s">
        <v>1385</v>
      </c>
      <c r="AN154" s="706" t="s">
        <v>2986</v>
      </c>
      <c r="AO154" s="706" t="s">
        <v>2691</v>
      </c>
      <c r="AP154" s="706" t="s">
        <v>2980</v>
      </c>
      <c r="AQ154" s="706"/>
      <c r="AR154" s="706"/>
      <c r="AS154" s="706"/>
      <c r="AT154" s="709"/>
      <c r="AU154" s="706"/>
      <c r="AV154" s="935" t="s">
        <v>552</v>
      </c>
      <c r="AW154" s="936" t="s">
        <v>2985</v>
      </c>
      <c r="AX154" s="937"/>
      <c r="AY154" s="938"/>
      <c r="AZ154" s="939"/>
      <c r="BA154" s="939"/>
      <c r="BB154" s="939"/>
      <c r="BC154" s="940"/>
      <c r="BD154" s="941"/>
      <c r="BE154" s="941"/>
      <c r="BF154" s="942"/>
      <c r="BG154" s="943"/>
      <c r="BH154" s="712"/>
      <c r="BI154" s="713"/>
      <c r="BJ154" s="944"/>
      <c r="BK154" s="944"/>
      <c r="BL154" s="944"/>
      <c r="BM154" s="928"/>
      <c r="BN154" s="945"/>
      <c r="BO154" s="933"/>
      <c r="BP154" s="706"/>
      <c r="BQ154" s="706"/>
      <c r="BR154" s="706"/>
      <c r="BS154" s="928"/>
      <c r="BT154" s="946"/>
      <c r="CL154" s="948"/>
      <c r="CM154" s="949"/>
      <c r="CN154" s="949"/>
      <c r="CO154" s="949"/>
    </row>
    <row r="155" spans="1:93" s="947" customFormat="1" ht="64" x14ac:dyDescent="0.2">
      <c r="A155" s="925" t="s">
        <v>3170</v>
      </c>
      <c r="B155" s="926" t="s">
        <v>957</v>
      </c>
      <c r="C155" s="706" t="s">
        <v>2977</v>
      </c>
      <c r="D155" s="706" t="s">
        <v>2988</v>
      </c>
      <c r="E155" s="706" t="s">
        <v>0</v>
      </c>
      <c r="F155" s="219" t="s">
        <v>243</v>
      </c>
      <c r="G155" s="706" t="s">
        <v>179</v>
      </c>
      <c r="H155" s="706" t="s">
        <v>4</v>
      </c>
      <c r="I155" s="706"/>
      <c r="J155" s="706"/>
      <c r="K155" s="706"/>
      <c r="L155" s="706"/>
      <c r="M155" s="706"/>
      <c r="N155" s="706"/>
      <c r="O155" s="706"/>
      <c r="P155" s="706"/>
      <c r="Q155" s="706"/>
      <c r="R155" s="706"/>
      <c r="S155" s="706"/>
      <c r="T155" s="706"/>
      <c r="U155" s="706"/>
      <c r="V155" s="706"/>
      <c r="W155" s="706"/>
      <c r="X155" s="706"/>
      <c r="Y155" s="706" t="s">
        <v>14</v>
      </c>
      <c r="Z155" s="706" t="s">
        <v>14</v>
      </c>
      <c r="AA155" s="706" t="s">
        <v>14</v>
      </c>
      <c r="AB155" s="706" t="s">
        <v>14</v>
      </c>
      <c r="AC155" s="290" t="s">
        <v>17</v>
      </c>
      <c r="AD155" s="927" t="s">
        <v>253</v>
      </c>
      <c r="AE155" s="928"/>
      <c r="AF155" s="929" t="s">
        <v>253</v>
      </c>
      <c r="AG155" s="927"/>
      <c r="AH155" s="930" t="s">
        <v>255</v>
      </c>
      <c r="AI155" s="706"/>
      <c r="AJ155" s="706" t="s">
        <v>13</v>
      </c>
      <c r="AK155" s="931" t="s">
        <v>45</v>
      </c>
      <c r="AL155" s="932" t="s">
        <v>45</v>
      </c>
      <c r="AM155" s="933" t="s">
        <v>1387</v>
      </c>
      <c r="AN155" s="706" t="s">
        <v>2987</v>
      </c>
      <c r="AO155" s="706" t="s">
        <v>2691</v>
      </c>
      <c r="AP155" s="706" t="s">
        <v>2981</v>
      </c>
      <c r="AQ155" s="706"/>
      <c r="AR155" s="706"/>
      <c r="AS155" s="706"/>
      <c r="AT155" s="709"/>
      <c r="AU155" s="706"/>
      <c r="AV155" s="935" t="s">
        <v>552</v>
      </c>
      <c r="AW155" s="936" t="s">
        <v>2985</v>
      </c>
      <c r="AX155" s="937"/>
      <c r="AY155" s="938"/>
      <c r="AZ155" s="939"/>
      <c r="BA155" s="939"/>
      <c r="BB155" s="939"/>
      <c r="BC155" s="940"/>
      <c r="BD155" s="941"/>
      <c r="BE155" s="941"/>
      <c r="BF155" s="942"/>
      <c r="BG155" s="943"/>
      <c r="BH155" s="712"/>
      <c r="BI155" s="713"/>
      <c r="BJ155" s="944"/>
      <c r="BK155" s="944"/>
      <c r="BL155" s="944"/>
      <c r="BM155" s="928"/>
      <c r="BN155" s="945"/>
      <c r="BO155" s="933"/>
      <c r="BP155" s="706"/>
      <c r="BQ155" s="706"/>
      <c r="BR155" s="706"/>
      <c r="BS155" s="928"/>
      <c r="BT155" s="946"/>
      <c r="CL155" s="948"/>
      <c r="CM155" s="949"/>
      <c r="CN155" s="949"/>
      <c r="CO155" s="949"/>
    </row>
    <row r="156" spans="1:93" ht="32" x14ac:dyDescent="0.2">
      <c r="A156" s="159" t="s">
        <v>274</v>
      </c>
      <c r="B156" s="160" t="s">
        <v>957</v>
      </c>
      <c r="C156" s="142" t="s">
        <v>608</v>
      </c>
      <c r="D156" s="142" t="s">
        <v>609</v>
      </c>
      <c r="E156" s="142" t="s">
        <v>6</v>
      </c>
      <c r="F156" s="142" t="s">
        <v>181</v>
      </c>
      <c r="G156" s="142" t="s">
        <v>7</v>
      </c>
      <c r="H156" s="142" t="s">
        <v>4</v>
      </c>
      <c r="I156" s="142" t="s">
        <v>8</v>
      </c>
      <c r="J156" s="142" t="s">
        <v>22</v>
      </c>
      <c r="K156" s="142" t="s">
        <v>127</v>
      </c>
      <c r="L156" s="140" t="str">
        <f>IFERROR(VLOOKUP($C156,'[2]1.3.7 validaties'!$AL$3:$AY$999,14,FALSE),"")</f>
        <v>2. ja, voor technici</v>
      </c>
      <c r="M156" s="140" t="str">
        <f>IFERROR(VLOOKUP($C156,'[2]1.3.7 validaties'!$AL$3:$AY$999,13,FALSE),"")</f>
        <v>niet nodig</v>
      </c>
      <c r="N156" s="142" t="s">
        <v>13</v>
      </c>
      <c r="O156" s="142" t="s">
        <v>13</v>
      </c>
      <c r="P156" s="142" t="s">
        <v>13</v>
      </c>
      <c r="Q156" s="142" t="s">
        <v>13</v>
      </c>
      <c r="R156" s="142" t="s">
        <v>13</v>
      </c>
      <c r="S156" s="142" t="s">
        <v>13</v>
      </c>
      <c r="T156" s="142" t="s">
        <v>13</v>
      </c>
      <c r="U156" s="142" t="s">
        <v>13</v>
      </c>
      <c r="V156" s="142" t="s">
        <v>13</v>
      </c>
      <c r="W156" s="142" t="s">
        <v>13</v>
      </c>
      <c r="X156" s="142" t="s">
        <v>13</v>
      </c>
      <c r="Y156" s="142" t="s">
        <v>13</v>
      </c>
      <c r="Z156" s="142" t="s">
        <v>13</v>
      </c>
      <c r="AA156" s="142" t="s">
        <v>13</v>
      </c>
      <c r="AB156" s="142" t="s">
        <v>13</v>
      </c>
      <c r="AC156" s="142" t="s">
        <v>13</v>
      </c>
      <c r="AD156" s="161" t="s">
        <v>253</v>
      </c>
      <c r="AE156" s="83" t="s">
        <v>254</v>
      </c>
      <c r="AF156" s="162" t="s">
        <v>253</v>
      </c>
      <c r="AG156" s="161" t="s">
        <v>254</v>
      </c>
      <c r="AH156" s="163" t="s">
        <v>255</v>
      </c>
      <c r="AI156" s="142"/>
      <c r="AJ156" s="142" t="str">
        <f t="shared" ref="AJ156:AJ170" si="34">AJ$66</f>
        <v>Ja</v>
      </c>
      <c r="AK156" s="61" t="s">
        <v>45</v>
      </c>
      <c r="AL156" s="165" t="s">
        <v>45</v>
      </c>
      <c r="AM156" s="141" t="s">
        <v>608</v>
      </c>
      <c r="AN156" s="140" t="s">
        <v>610</v>
      </c>
      <c r="AO156" s="140"/>
      <c r="AP156" s="140"/>
      <c r="AQ156" s="140"/>
      <c r="AR156" s="140"/>
      <c r="AS156" s="140"/>
      <c r="AT156" s="176"/>
      <c r="AU156" s="253"/>
      <c r="AV156" s="275" t="s">
        <v>611</v>
      </c>
      <c r="AW156" s="83" t="s">
        <v>263</v>
      </c>
      <c r="AX156" s="57"/>
      <c r="AY156" s="212" t="str">
        <f t="shared" si="32"/>
        <v/>
      </c>
      <c r="AZ156" s="97" t="str">
        <f t="shared" ref="AZ156:AZ178" si="35">IF($BG156="","",IF($BG156=$AN156,"",IF($BC156="","***","")))</f>
        <v/>
      </c>
      <c r="BA156" s="97" t="str">
        <f t="shared" ref="BA156:BA178" si="36">IF($BL156="","",IF($BL156=$AN156,"",IF($BC156="","***","")))</f>
        <v/>
      </c>
      <c r="BB156" s="97"/>
      <c r="BC156" s="213"/>
      <c r="BD156" s="138" t="str">
        <f t="shared" si="33"/>
        <v>ongewijzigd</v>
      </c>
      <c r="BE156" s="138" t="str">
        <f>IF(BF156="",IF(#REF!="","",IF(#REF!="ongebruikt","Ja","")),"")</f>
        <v/>
      </c>
      <c r="BF156" s="321" t="str">
        <f>IF($J156="LVBB-BHK",$C156,IFERROR(VLOOKUP($C156,'[1]CDS-VM-delta'!$A$2:$E$470,1,FALSE),""))</f>
        <v>LVBB4001</v>
      </c>
      <c r="BG156" s="318" t="str">
        <f>IF($J156="LVBB-BHK",$AN156,IF($BF156="","",IFERROR(VLOOKUP($BF156,'[1]CDS-VM-delta'!$A$2:$E$470,2,FALSE),"")))</f>
        <v>De aangeleverde AKN bestaat al : %1, publicatie niet mogelijk</v>
      </c>
      <c r="BH156" s="148" t="str">
        <f>IF($BF156="","",IFERROR(VLOOKUP($C156,'[1]CDS-VM-delta'!$A$2:$E$470,3,FALSE),""))</f>
        <v>validation.xqy</v>
      </c>
      <c r="BI156" s="303" t="str">
        <f>IF($BF156="","",IFERROR(VLOOKUP($C156,'[1]CDS-VM-delta'!$A$2:$E$470,4,FALSE),""))</f>
        <v>valideer-akn-id</v>
      </c>
      <c r="BJ156" s="304" t="str">
        <f>IF($BF156="","",IFERROR(VLOOKUP($C156,'[1]CDS-VM-delta'!$A$2:$E$470,5,FALSE),""))</f>
        <v>Valideert AKN work identifier uit validatielijst in de database voor kennisgeving of besluit</v>
      </c>
      <c r="BK156" s="304" t="str">
        <f>IF($C156="","",IFERROR(VLOOKUP($C156,'[1]CDS-VM-delta'!$L$1:$M$470,1,FALSE),""))</f>
        <v>LVBB4001</v>
      </c>
      <c r="BL156" s="304" t="str">
        <f>IF($BK156="","",IFERROR(VLOOKUP($BK156,'[1]CDS-VM-delta'!$L$1:$M$470,2,FALSE),""))</f>
        <v>De aangeleverde AKN bestaat al : %1, publicatie niet mogelijk</v>
      </c>
      <c r="BM156" s="83"/>
      <c r="BN156" s="210" t="str">
        <f t="shared" ref="BN156:BN178" si="37">IF(C156=BO156,"","NOK")</f>
        <v/>
      </c>
      <c r="BO156" s="141" t="s">
        <v>608</v>
      </c>
      <c r="BP156" s="142"/>
      <c r="BQ156" s="142"/>
      <c r="BR156" s="142"/>
      <c r="BS156" s="83">
        <v>102</v>
      </c>
      <c r="BT156" s="115"/>
      <c r="CL156" s="109"/>
      <c r="CM156" s="101"/>
      <c r="CN156" s="101"/>
      <c r="CO156" s="101"/>
    </row>
    <row r="157" spans="1:93" ht="224" x14ac:dyDescent="0.2">
      <c r="A157" s="159" t="s">
        <v>523</v>
      </c>
      <c r="B157" s="160" t="s">
        <v>957</v>
      </c>
      <c r="C157" s="142" t="s">
        <v>612</v>
      </c>
      <c r="D157" s="142" t="s">
        <v>613</v>
      </c>
      <c r="E157" s="142" t="s">
        <v>0</v>
      </c>
      <c r="F157" s="142" t="s">
        <v>181</v>
      </c>
      <c r="G157" s="142" t="s">
        <v>7</v>
      </c>
      <c r="H157" s="142" t="s">
        <v>4</v>
      </c>
      <c r="I157" s="142" t="s">
        <v>8</v>
      </c>
      <c r="J157" s="142" t="s">
        <v>22</v>
      </c>
      <c r="K157" s="142" t="s">
        <v>127</v>
      </c>
      <c r="L157" s="142" t="str">
        <f>IFERROR(VLOOKUP($C157,'[2]1.3.7 validaties'!$AL$3:$AY$999,14,FALSE),"")</f>
        <v>2. ja, voor technici</v>
      </c>
      <c r="M157" s="142" t="str">
        <f>IFERROR(VLOOKUP($C157,'[2]1.3.7 validaties'!$AL$3:$AY$999,13,FALSE),"")</f>
        <v>niet nodig</v>
      </c>
      <c r="N157" s="142" t="s">
        <v>13</v>
      </c>
      <c r="O157" s="142" t="s">
        <v>13</v>
      </c>
      <c r="P157" s="142" t="s">
        <v>13</v>
      </c>
      <c r="Q157" s="142" t="s">
        <v>13</v>
      </c>
      <c r="R157" s="142" t="s">
        <v>13</v>
      </c>
      <c r="S157" s="142" t="s">
        <v>13</v>
      </c>
      <c r="T157" s="142" t="s">
        <v>13</v>
      </c>
      <c r="U157" s="142" t="s">
        <v>13</v>
      </c>
      <c r="V157" s="142" t="s">
        <v>13</v>
      </c>
      <c r="W157" s="142" t="s">
        <v>13</v>
      </c>
      <c r="X157" s="142" t="s">
        <v>13</v>
      </c>
      <c r="Y157" s="142" t="s">
        <v>13</v>
      </c>
      <c r="Z157" s="142" t="s">
        <v>13</v>
      </c>
      <c r="AA157" s="142" t="s">
        <v>13</v>
      </c>
      <c r="AB157" s="142" t="s">
        <v>13</v>
      </c>
      <c r="AC157" s="142" t="s">
        <v>13</v>
      </c>
      <c r="AD157" s="161" t="s">
        <v>253</v>
      </c>
      <c r="AE157" s="83" t="s">
        <v>254</v>
      </c>
      <c r="AF157" s="162" t="s">
        <v>253</v>
      </c>
      <c r="AG157" s="161" t="s">
        <v>254</v>
      </c>
      <c r="AH157" s="163" t="s">
        <v>255</v>
      </c>
      <c r="AI157" s="142"/>
      <c r="AJ157" s="142" t="str">
        <f t="shared" si="34"/>
        <v>Ja</v>
      </c>
      <c r="AK157" s="61" t="s">
        <v>45</v>
      </c>
      <c r="AL157" s="165" t="s">
        <v>45</v>
      </c>
      <c r="AM157" s="141" t="s">
        <v>612</v>
      </c>
      <c r="AN157" s="142" t="s">
        <v>614</v>
      </c>
      <c r="AO157" s="142"/>
      <c r="AP157" s="142"/>
      <c r="AQ157" s="142"/>
      <c r="AR157" s="142"/>
      <c r="AS157" s="142"/>
      <c r="AT157" s="164"/>
      <c r="AU157" s="253"/>
      <c r="AV157" s="275" t="s">
        <v>615</v>
      </c>
      <c r="AW157" s="83" t="s">
        <v>263</v>
      </c>
      <c r="AX157" s="57"/>
      <c r="AY157" s="212" t="str">
        <f t="shared" si="32"/>
        <v/>
      </c>
      <c r="AZ157" s="97" t="str">
        <f t="shared" si="35"/>
        <v/>
      </c>
      <c r="BA157" s="97" t="str">
        <f t="shared" si="36"/>
        <v/>
      </c>
      <c r="BB157" s="97"/>
      <c r="BC157" s="213"/>
      <c r="BD157" s="138" t="str">
        <f t="shared" si="33"/>
        <v>ongewijzigd</v>
      </c>
      <c r="BE157" s="138" t="str">
        <f>IF(BF157="",IF(#REF!="","",IF(#REF!="ongebruikt","Ja","")),"")</f>
        <v/>
      </c>
      <c r="BF157" s="321" t="str">
        <f>IF($J157="LVBB-BHK",$C157,IFERROR(VLOOKUP($C157,'[1]CDS-VM-delta'!$A$2:$E$470,1,FALSE),""))</f>
        <v>LVBB4002</v>
      </c>
      <c r="BG157" s="318" t="str">
        <f>IF($J157="LVBB-BHK",$AN157,IF($BF157="","",IFERROR(VLOOKUP($BF157,'[1]CDS-VM-delta'!$A$2:$E$470,2,FALSE),"")))</f>
        <v>[AanleveringBesluit - Controleer WijzigArtikel / WijzigLid] WijzigArtikel of WijzigLid met wId %1 verwijst naar een WijzigBijlage met eId %2 welke niet voorkomt
OF:
[AanleveringBesluit - Controleer WijzigBijlage] WijzigBijlage met eId %1 heeft geen relatie tot een WijzigArtikel of WijzigLid
OF:
Geen WijzigBijlage aanwezig voor oin : %1 en id-levering : %2 en WijzigArtikel / WijzigLid met wId : %3
OF:
Wijzig-Artikel met wId %3 heeft geen verwijzing naar WijzigBijlage, kan niet verwerkt worden bij oin : %1 en id-levering : %2</v>
      </c>
      <c r="BH157" s="148" t="str">
        <f>IF($BF157="","",IFERROR(VLOOKUP($C157,'[1]CDS-VM-delta'!$A$2:$E$470,3,FALSE),""))</f>
        <v>VP-AanleveringBesluit-consolidatie.sch
OF:
VP-AanleveringBesluit-consolidatie.sch
OF:
get-mutaties.xsl
OF:
get-mutaties.xsl</v>
      </c>
      <c r="BI157" s="148" t="str">
        <f>IF($BF157="","",IFERROR(VLOOKUP($C157,'[1]CDS-VM-delta'!$A$2:$E$470,4,FALSE),""))</f>
        <v>Controleer WijzigArtikel / WijzigLid / WijzigBijlage
OF:
Controleer WijzigArtikel / WijzigLid / WijzigBijlage
OF:
get-mutaties.xsl
OF:
get-mutaties.xsl</v>
      </c>
      <c r="BJ157" s="304" t="str">
        <f>IF($BF157="","",IFERROR(VLOOKUP($C157,'[1]CDS-VM-delta'!$A$2:$E$470,5,FALSE),""))</f>
        <v/>
      </c>
      <c r="BK157" s="304" t="str">
        <f>IF($C157="","",IFERROR(VLOOKUP($C157,'[1]CDS-VM-delta'!$L$1:$M$470,1,FALSE),""))</f>
        <v>LVBB4002</v>
      </c>
      <c r="BL157" s="304" t="str">
        <f>IF($BK157="","",IFERROR(VLOOKUP($BK157,'[1]CDS-VM-delta'!$L$1:$M$470,2,FALSE),""))</f>
        <v>[AanleveringBesluit - Controleer WijzigArtikel / WijzigLid] WijzigArtikel of WijzigLid met wId %1 verwijst naar een WijzigBijlage met eId %2 welke niet voorkomt
OF:
[AanleveringBesluit - Controleer WijzigBijlage] WijzigBijlage met eId %1 heeft geen relatie tot een WijzigArtikel of WijzigLid
OF:
Geen WijzigBijlage aanwezig voor oin : %1 en id-levering : %2 en WijzigArtikel / WijzigLid met wId : %3
OF:
Wijzig-Artikel met wId %3 heeft geen verwijzing naar WijzigBijlage, kan niet verwerkt worden bij oin : %1 en id-levering : %2</v>
      </c>
      <c r="BM157" s="83"/>
      <c r="BN157" s="210" t="str">
        <f t="shared" si="37"/>
        <v/>
      </c>
      <c r="BO157" s="141" t="s">
        <v>612</v>
      </c>
      <c r="BP157" s="142"/>
      <c r="BQ157" s="142"/>
      <c r="BR157" s="142"/>
      <c r="BS157" s="83">
        <v>103</v>
      </c>
      <c r="BT157" s="215"/>
      <c r="CL157" s="109"/>
      <c r="CM157" s="101"/>
      <c r="CN157" s="101"/>
      <c r="CO157" s="101"/>
    </row>
    <row r="158" spans="1:93" ht="128" x14ac:dyDescent="0.2">
      <c r="A158" s="333" t="s">
        <v>2897</v>
      </c>
      <c r="B158" s="332" t="s">
        <v>957</v>
      </c>
      <c r="C158" s="8" t="s">
        <v>616</v>
      </c>
      <c r="D158" s="2" t="s">
        <v>617</v>
      </c>
      <c r="E158" s="2" t="s">
        <v>0</v>
      </c>
      <c r="F158" s="2" t="s">
        <v>243</v>
      </c>
      <c r="G158" s="2" t="s">
        <v>1671</v>
      </c>
      <c r="H158" s="2" t="s">
        <v>4</v>
      </c>
      <c r="I158" s="2" t="s">
        <v>8</v>
      </c>
      <c r="J158" s="2" t="s">
        <v>22</v>
      </c>
      <c r="K158" s="2" t="s">
        <v>127</v>
      </c>
      <c r="L158" s="2" t="str">
        <f>IFERROR(VLOOKUP($C158,'[2]1.3.7 validaties'!$AL$3:$AY$999,14,FALSE),"")</f>
        <v>2. ja, voor technici</v>
      </c>
      <c r="M158" s="2" t="str">
        <f>IFERROR(VLOOKUP($C158,'[2]1.3.7 validaties'!$AL$3:$AY$999,13,FALSE),"")</f>
        <v>niet nodig</v>
      </c>
      <c r="N158" s="2" t="s">
        <v>13</v>
      </c>
      <c r="O158" s="2" t="s">
        <v>13</v>
      </c>
      <c r="P158" s="2" t="s">
        <v>13</v>
      </c>
      <c r="Q158" s="2" t="s">
        <v>13</v>
      </c>
      <c r="R158" s="2" t="s">
        <v>13</v>
      </c>
      <c r="S158" s="2" t="s">
        <v>13</v>
      </c>
      <c r="T158" s="2" t="s">
        <v>13</v>
      </c>
      <c r="U158" s="2" t="s">
        <v>13</v>
      </c>
      <c r="V158" s="2" t="s">
        <v>13</v>
      </c>
      <c r="W158" s="2" t="s">
        <v>13</v>
      </c>
      <c r="X158" s="2" t="s">
        <v>13</v>
      </c>
      <c r="Y158" s="2" t="s">
        <v>13</v>
      </c>
      <c r="Z158" s="2" t="s">
        <v>2826</v>
      </c>
      <c r="AA158" s="2" t="s">
        <v>2826</v>
      </c>
      <c r="AB158" s="2" t="s">
        <v>13</v>
      </c>
      <c r="AC158" s="2" t="s">
        <v>13</v>
      </c>
      <c r="AD158" s="337" t="s">
        <v>253</v>
      </c>
      <c r="AE158" s="31" t="s">
        <v>254</v>
      </c>
      <c r="AF158" s="338" t="s">
        <v>253</v>
      </c>
      <c r="AG158" s="337" t="s">
        <v>254</v>
      </c>
      <c r="AH158" s="344" t="s">
        <v>255</v>
      </c>
      <c r="AI158" s="2"/>
      <c r="AJ158" s="2" t="str">
        <f t="shared" si="34"/>
        <v>Ja</v>
      </c>
      <c r="AK158" s="86" t="s">
        <v>45</v>
      </c>
      <c r="AL158" s="456" t="s">
        <v>45</v>
      </c>
      <c r="AM158" s="334" t="s">
        <v>616</v>
      </c>
      <c r="AN158" s="101" t="s">
        <v>2856</v>
      </c>
      <c r="AO158" s="2"/>
      <c r="AP158" s="2"/>
      <c r="AQ158" s="2"/>
      <c r="AR158" s="2"/>
      <c r="AS158" s="2"/>
      <c r="AT158" s="455"/>
      <c r="AU158" s="457"/>
      <c r="AV158" s="345" t="s">
        <v>346</v>
      </c>
      <c r="AW158" s="31" t="s">
        <v>2973</v>
      </c>
      <c r="AY158" s="110" t="str">
        <f t="shared" si="32"/>
        <v/>
      </c>
      <c r="AZ158" s="105" t="str">
        <f t="shared" si="35"/>
        <v/>
      </c>
      <c r="BA158" s="105" t="str">
        <f t="shared" si="36"/>
        <v/>
      </c>
      <c r="BB158" s="105"/>
      <c r="BC158" s="220" t="s">
        <v>2259</v>
      </c>
      <c r="BD158" s="122" t="str">
        <f t="shared" si="33"/>
        <v>ongewijzigd</v>
      </c>
      <c r="BE158" s="122" t="str">
        <f>IF(BF158="",IF(#REF!="","",IF(#REF!="ongebruikt","Ja","")),"")</f>
        <v/>
      </c>
      <c r="BF158" s="467" t="str">
        <f>IF($J158="LVBB-BHK",$C158,IFERROR(VLOOKUP($C158,'[1]CDS-VM-delta'!$A$2:$E$470,1,FALSE),""))</f>
        <v>LVBB4005</v>
      </c>
      <c r="BG158" s="468" t="str">
        <f>IF($J158="LVBB-BHK",$AN158,IF($BF158="","",IFERROR(VLOOKUP($BF158,'[1]CDS-VM-delta'!$A$2:$E$470,2,FALSE),"")))</f>
        <v>[Manifest-bhkv - Controleer WorkIDRegeling] Waarde van type %1 binnen %2 is niet gelijk aan %3
OF:
[Manifest-OW - Controleer WorkIDRegeling] Waarde van type %1 binnen %2 is niet gelijk aan %3</v>
      </c>
      <c r="BH158" s="127" t="str">
        <f>IF($BF158="","",IFERROR(VLOOKUP($C158,'[1]CDS-VM-delta'!$A$2:$E$470,3,FALSE),""))</f>
        <v>VP-Manifest-bhkv.sch
OF:
VP-Manifest-OW.sch</v>
      </c>
      <c r="BI158" s="130" t="str">
        <f>IF($BF158="","",IFERROR(VLOOKUP($C158,'[1]CDS-VM-delta'!$A$2:$E$470,4,FALSE),""))</f>
        <v>Controles AKN aanvullend act</v>
      </c>
      <c r="BJ158" s="128" t="str">
        <f>IF($BF158="","",IFERROR(VLOOKUP($C158,'[1]CDS-VM-delta'!$A$2:$E$470,5,FALSE),""))</f>
        <v/>
      </c>
      <c r="BK158" s="128" t="str">
        <f>IF($C158="","",IFERROR(VLOOKUP($C158,'[1]CDS-VM-delta'!$L$1:$M$470,1,FALSE),""))</f>
        <v>LVBB4005</v>
      </c>
      <c r="BL158" s="128" t="str">
        <f>IF($BK158="","",IFERROR(VLOOKUP($BK158,'[1]CDS-VM-delta'!$L$1:$M$470,2,FALSE),""))</f>
        <v>[Manifest-bhkv - Controleer WorkIDRegeling] Waarde van type %1 binnen %2 is niet gelijk aan %3
OF:
[Manifest-OW - Controleer WorkIDRegeling] Waarde van type %1 binnen %2 is niet gelijk aan %3</v>
      </c>
      <c r="BM158" s="31"/>
      <c r="BN158" s="53" t="str">
        <f t="shared" si="37"/>
        <v/>
      </c>
      <c r="BO158" s="334" t="s">
        <v>616</v>
      </c>
      <c r="BP158" s="2">
        <v>5</v>
      </c>
      <c r="BQ158" s="2"/>
      <c r="BR158" s="2"/>
      <c r="BS158" s="31">
        <v>294</v>
      </c>
      <c r="BT158" s="114"/>
      <c r="CL158" s="109"/>
      <c r="CM158" s="101"/>
      <c r="CN158" s="101"/>
      <c r="CO158" s="101"/>
    </row>
    <row r="159" spans="1:93" ht="96" x14ac:dyDescent="0.2">
      <c r="A159" s="159" t="s">
        <v>304</v>
      </c>
      <c r="B159" s="160" t="s">
        <v>957</v>
      </c>
      <c r="C159" s="142" t="s">
        <v>618</v>
      </c>
      <c r="D159" s="142" t="s">
        <v>619</v>
      </c>
      <c r="E159" s="142" t="s">
        <v>6</v>
      </c>
      <c r="F159" s="142" t="s">
        <v>181</v>
      </c>
      <c r="G159" s="142" t="s">
        <v>7</v>
      </c>
      <c r="H159" s="142" t="s">
        <v>4</v>
      </c>
      <c r="I159" s="142" t="s">
        <v>8</v>
      </c>
      <c r="J159" s="142" t="s">
        <v>22</v>
      </c>
      <c r="K159" s="142" t="s">
        <v>127</v>
      </c>
      <c r="L159" s="142" t="str">
        <f>IFERROR(VLOOKUP($C159,'[2]1.3.7 validaties'!$AL$3:$AY$999,14,FALSE),"")</f>
        <v>2. ja, voor technici</v>
      </c>
      <c r="M159" s="142" t="str">
        <f>IFERROR(VLOOKUP($C159,'[2]1.3.7 validaties'!$AL$3:$AY$999,13,FALSE),"")</f>
        <v>niet nodig</v>
      </c>
      <c r="N159" s="142" t="s">
        <v>13</v>
      </c>
      <c r="O159" s="142" t="s">
        <v>13</v>
      </c>
      <c r="P159" s="142" t="s">
        <v>13</v>
      </c>
      <c r="Q159" s="142" t="s">
        <v>13</v>
      </c>
      <c r="R159" s="142" t="s">
        <v>13</v>
      </c>
      <c r="S159" s="142" t="s">
        <v>13</v>
      </c>
      <c r="T159" s="142" t="s">
        <v>13</v>
      </c>
      <c r="U159" s="142" t="s">
        <v>13</v>
      </c>
      <c r="V159" s="142" t="s">
        <v>13</v>
      </c>
      <c r="W159" s="142" t="s">
        <v>13</v>
      </c>
      <c r="X159" s="142" t="s">
        <v>13</v>
      </c>
      <c r="Y159" s="142" t="s">
        <v>13</v>
      </c>
      <c r="Z159" s="142" t="s">
        <v>13</v>
      </c>
      <c r="AA159" s="142" t="s">
        <v>13</v>
      </c>
      <c r="AB159" s="142" t="s">
        <v>13</v>
      </c>
      <c r="AC159" s="142" t="s">
        <v>13</v>
      </c>
      <c r="AD159" s="161" t="s">
        <v>253</v>
      </c>
      <c r="AE159" s="83" t="s">
        <v>254</v>
      </c>
      <c r="AF159" s="162" t="s">
        <v>253</v>
      </c>
      <c r="AG159" s="161" t="s">
        <v>254</v>
      </c>
      <c r="AH159" s="163" t="s">
        <v>255</v>
      </c>
      <c r="AI159" s="142"/>
      <c r="AJ159" s="142" t="str">
        <f t="shared" si="34"/>
        <v>Ja</v>
      </c>
      <c r="AK159" s="61" t="s">
        <v>45</v>
      </c>
      <c r="AL159" s="165" t="s">
        <v>45</v>
      </c>
      <c r="AM159" s="141" t="s">
        <v>618</v>
      </c>
      <c r="AN159" s="142" t="s">
        <v>2297</v>
      </c>
      <c r="AO159" s="142"/>
      <c r="AP159" s="142"/>
      <c r="AQ159" s="142"/>
      <c r="AR159" s="142"/>
      <c r="AS159" s="142"/>
      <c r="AT159" s="164"/>
      <c r="AU159" s="253"/>
      <c r="AV159" s="275" t="s">
        <v>620</v>
      </c>
      <c r="AW159" s="83"/>
      <c r="AX159" s="57"/>
      <c r="AY159" s="212" t="str">
        <f t="shared" si="32"/>
        <v/>
      </c>
      <c r="AZ159" s="97" t="str">
        <f t="shared" si="35"/>
        <v/>
      </c>
      <c r="BA159" s="97" t="str">
        <f t="shared" si="36"/>
        <v/>
      </c>
      <c r="BB159" s="97"/>
      <c r="BC159" s="213" t="s">
        <v>2259</v>
      </c>
      <c r="BD159" s="138" t="str">
        <f t="shared" si="33"/>
        <v>gewijzigd</v>
      </c>
      <c r="BE159" s="138" t="str">
        <f>IF(BF159="",IF(#REF!="","",IF(#REF!="ongebruikt","Ja","")),"")</f>
        <v/>
      </c>
      <c r="BF159" s="321" t="str">
        <f>IF($J159="LVBB-BHK",$C159,IFERROR(VLOOKUP($C159,'[1]CDS-VM-delta'!$A$2:$E$470,1,FALSE),""))</f>
        <v>LVBB4006</v>
      </c>
      <c r="BG159" s="318" t="str">
        <f>IF($J159="LVBB-BHK",$AN159,IF($BF159="","",IFERROR(VLOOKUP($BF159,'[1]CDS-VM-delta'!$A$2:$E$470,2,FALSE),"")))</f>
        <v>Besluit heeft betrekking op een AMvB en deze kan vooralsnog niet gepubliceerd worden omdat het noodzakelijke gegeven met de identificatie van het Staatsblad ontbreekt</v>
      </c>
      <c r="BH159" s="148" t="str">
        <f>IF($BF159="","",IFERROR(VLOOKUP($C159,'[1]CDS-VM-delta'!$A$2:$E$470,3,FALSE),""))</f>
        <v>besluit.xqy</v>
      </c>
      <c r="BI159" s="303" t="str">
        <f>IF($BF159="","",IFERROR(VLOOKUP($C159,'[1]CDS-VM-delta'!$A$2:$E$470,4,FALSE),""))</f>
        <v>valideer-soort-procedure-geen-amvb</v>
      </c>
      <c r="BJ159" s="304" t="str">
        <f>IF($BF159="","",IFERROR(VLOOKUP($C159,'[1]CDS-VM-delta'!$A$2:$E$470,5,FALSE),""))</f>
        <v>Controle of het besluit geen betrekking heeft op een AMvB Dit probleem speelt als je een consolidatie als invoer aanbiedt en deze bevat een regelingversie met als soort-regeling de code voor 'amvb'. Voor de verwerking wordt deze consolidatie omgezet naar een dummy-besluit en deze volgt de 'normale' verwerking. Echter met de bestaande verwerking wordt dit afgekeurd omdat een besluit met soort-regeling 'amvb' niet verwerkt mag worden. Bij het opstellen van de validatielijst is de soort-invoer bekend. Deze kan zijn besluit, kennisgeving of consolidatie. Je maakt dus gebruik van de soort-invoer om na te gaan of je met dit bijzondere geval van doen hebt.</v>
      </c>
      <c r="BK159" s="304" t="str">
        <f>IF($C159="","",IFERROR(VLOOKUP($C159,'[1]CDS-VM-delta'!$L$1:$M$470,1,FALSE),""))</f>
        <v>LVBB4006</v>
      </c>
      <c r="BL159" s="304" t="str">
        <f>IF($BK159="","",IFERROR(VLOOKUP($BK159,'[1]CDS-VM-delta'!$L$1:$M$470,2,FALSE),""))</f>
        <v>[AanleveringBesluit - Controle verwerking AMvB] Besluit heeft betrekking op een AMvB en deze kan vooralsnog niet gepubliceerd worden omdat het noodzakelijke gegeven met de identificatie van het Staatsblad ontbreekt</v>
      </c>
      <c r="BM159" s="83"/>
      <c r="BN159" s="210" t="str">
        <f t="shared" si="37"/>
        <v/>
      </c>
      <c r="BO159" s="141" t="s">
        <v>618</v>
      </c>
      <c r="BP159" s="142"/>
      <c r="BQ159" s="142"/>
      <c r="BR159" s="142"/>
      <c r="BS159" s="83">
        <v>107</v>
      </c>
      <c r="BT159" s="115"/>
      <c r="CL159" s="109"/>
      <c r="CM159" s="101"/>
      <c r="CN159" s="101"/>
      <c r="CO159" s="101"/>
    </row>
    <row r="160" spans="1:93" ht="48" x14ac:dyDescent="0.2">
      <c r="A160" s="333" t="s">
        <v>621</v>
      </c>
      <c r="B160" s="332" t="s">
        <v>957</v>
      </c>
      <c r="C160" s="2" t="s">
        <v>622</v>
      </c>
      <c r="D160" s="2" t="s">
        <v>2361</v>
      </c>
      <c r="E160" s="2" t="s">
        <v>6</v>
      </c>
      <c r="F160" s="2" t="s">
        <v>181</v>
      </c>
      <c r="G160" s="2" t="s">
        <v>7</v>
      </c>
      <c r="H160" s="2" t="s">
        <v>4</v>
      </c>
      <c r="I160" s="2" t="s">
        <v>8</v>
      </c>
      <c r="J160" s="2" t="s">
        <v>22</v>
      </c>
      <c r="K160" s="2" t="s">
        <v>127</v>
      </c>
      <c r="L160" s="2" t="str">
        <f>IFERROR(VLOOKUP($C160,'[2]1.3.7 validaties'!$AL$3:$AY$999,14,FALSE),"")</f>
        <v>2. ja, voor technici</v>
      </c>
      <c r="M160" s="2" t="str">
        <f>IFERROR(VLOOKUP($C160,'[2]1.3.7 validaties'!$AL$3:$AY$999,13,FALSE),"")</f>
        <v>niet nodig</v>
      </c>
      <c r="N160" s="2" t="s">
        <v>13</v>
      </c>
      <c r="O160" s="2" t="s">
        <v>13</v>
      </c>
      <c r="P160" s="2" t="s">
        <v>13</v>
      </c>
      <c r="Q160" s="2" t="s">
        <v>13</v>
      </c>
      <c r="R160" s="2" t="s">
        <v>13</v>
      </c>
      <c r="S160" s="2" t="s">
        <v>13</v>
      </c>
      <c r="T160" s="2" t="s">
        <v>13</v>
      </c>
      <c r="U160" s="2" t="s">
        <v>13</v>
      </c>
      <c r="V160" s="2" t="s">
        <v>13</v>
      </c>
      <c r="W160" s="2" t="s">
        <v>13</v>
      </c>
      <c r="X160" s="2" t="s">
        <v>13</v>
      </c>
      <c r="Y160" s="2" t="s">
        <v>13</v>
      </c>
      <c r="Z160" s="2" t="s">
        <v>13</v>
      </c>
      <c r="AA160" s="2" t="s">
        <v>13</v>
      </c>
      <c r="AB160" s="2" t="s">
        <v>13</v>
      </c>
      <c r="AC160" s="2" t="s">
        <v>13</v>
      </c>
      <c r="AD160" s="337" t="s">
        <v>253</v>
      </c>
      <c r="AE160" s="31"/>
      <c r="AF160" s="338" t="s">
        <v>253</v>
      </c>
      <c r="AG160" s="337" t="s">
        <v>254</v>
      </c>
      <c r="AH160" s="344" t="s">
        <v>255</v>
      </c>
      <c r="AI160" s="2"/>
      <c r="AJ160" s="2" t="str">
        <f t="shared" si="34"/>
        <v>Ja</v>
      </c>
      <c r="AK160" s="86" t="s">
        <v>45</v>
      </c>
      <c r="AL160" s="456" t="s">
        <v>45</v>
      </c>
      <c r="AM160" s="334" t="s">
        <v>622</v>
      </c>
      <c r="AN160" s="101" t="s">
        <v>1789</v>
      </c>
      <c r="AO160" s="2"/>
      <c r="AP160" s="2"/>
      <c r="AQ160" s="2"/>
      <c r="AR160" s="2"/>
      <c r="AS160" s="2"/>
      <c r="AT160" s="455"/>
      <c r="AU160" s="457"/>
      <c r="AV160" s="345" t="s">
        <v>620</v>
      </c>
      <c r="AW160" s="31"/>
      <c r="AY160" s="110" t="str">
        <f t="shared" si="32"/>
        <v/>
      </c>
      <c r="AZ160" s="105" t="str">
        <f t="shared" si="35"/>
        <v/>
      </c>
      <c r="BA160" s="105" t="str">
        <f t="shared" si="36"/>
        <v/>
      </c>
      <c r="BB160" s="105"/>
      <c r="BC160" s="220"/>
      <c r="BD160" s="122" t="str">
        <f t="shared" si="33"/>
        <v>ongewijzigd</v>
      </c>
      <c r="BE160" s="122" t="str">
        <f>IF(BF160="",IF(#REF!="","",IF(#REF!="ongebruikt","Ja","")),"")</f>
        <v/>
      </c>
      <c r="BF160" s="467" t="str">
        <f>IF($J160="LVBB-BHK",$C160,IFERROR(VLOOKUP($C160,'[1]CDS-VM-delta'!$A$2:$E$470,1,FALSE),""))</f>
        <v>LVBB4007</v>
      </c>
      <c r="BG160" s="468" t="str">
        <f>IF($J160="LVBB-BHK",$AN160,IF($BF160="","",IFERROR(VLOOKUP($BF160,'[1]CDS-VM-delta'!$A$2:$E$470,2,FALSE),"")))</f>
        <v>[AanleveringBesluit - Controle soortRegeling] soortRegeling binnen de eerste RegelingMetadata heeft waarde %1 en begint dus niet met /join/id/stop/regelingtype_0</v>
      </c>
      <c r="BH160" s="127" t="str">
        <f>IF($BF160="","",IFERROR(VLOOKUP($C160,'[1]CDS-VM-delta'!$A$2:$E$470,3,FALSE),""))</f>
        <v>VP-AanleveringBesluit.sch</v>
      </c>
      <c r="BI160" s="130" t="str">
        <f>IF($BF160="","",IFERROR(VLOOKUP($C160,'[1]CDS-VM-delta'!$A$2:$E$470,4,FALSE),""))</f>
        <v>Controle verwerking soortRegeling</v>
      </c>
      <c r="BJ160" s="128" t="str">
        <f>IF($BF160="","",IFERROR(VLOOKUP($C160,'[1]CDS-VM-delta'!$A$2:$E$470,5,FALSE),""))</f>
        <v/>
      </c>
      <c r="BK160" s="128" t="str">
        <f>IF($C160="","",IFERROR(VLOOKUP($C160,'[1]CDS-VM-delta'!$L$1:$M$470,1,FALSE),""))</f>
        <v>LVBB4007</v>
      </c>
      <c r="BL160" s="128" t="str">
        <f>IF($BK160="","",IFERROR(VLOOKUP($BK160,'[1]CDS-VM-delta'!$L$1:$M$470,2,FALSE),""))</f>
        <v>[AanleveringBesluit - Controle soortRegeling] soortRegeling binnen de eerste RegelingMetadata heeft waarde %1 en begint dus niet met /join/id/stop/regelingtype_0</v>
      </c>
      <c r="BM160" s="31"/>
      <c r="BN160" s="53" t="str">
        <f t="shared" si="37"/>
        <v/>
      </c>
      <c r="BO160" s="334" t="s">
        <v>622</v>
      </c>
      <c r="BP160" s="2">
        <v>5</v>
      </c>
      <c r="BQ160" s="2"/>
      <c r="BR160" s="2"/>
      <c r="BS160" s="31">
        <v>295</v>
      </c>
      <c r="BT160" s="114"/>
      <c r="CL160" s="109"/>
      <c r="CM160" s="101"/>
      <c r="CN160" s="101"/>
      <c r="CO160" s="101"/>
    </row>
    <row r="161" spans="1:93" ht="64" x14ac:dyDescent="0.2">
      <c r="A161" s="87" t="s">
        <v>274</v>
      </c>
      <c r="B161" s="88" t="s">
        <v>2878</v>
      </c>
      <c r="C161" s="56" t="s">
        <v>623</v>
      </c>
      <c r="D161" s="56" t="s">
        <v>624</v>
      </c>
      <c r="E161" s="56" t="s">
        <v>6</v>
      </c>
      <c r="F161" s="56" t="s">
        <v>181</v>
      </c>
      <c r="G161" s="56" t="s">
        <v>7</v>
      </c>
      <c r="H161" s="56" t="s">
        <v>4</v>
      </c>
      <c r="I161" s="56" t="s">
        <v>357</v>
      </c>
      <c r="J161" s="56" t="s">
        <v>22</v>
      </c>
      <c r="K161" s="56" t="s">
        <v>127</v>
      </c>
      <c r="L161" s="95" t="str">
        <f>IFERROR(VLOOKUP($C161,'[2]1.3.7 validaties'!$AL$3:$AY$999,14,FALSE),"")</f>
        <v/>
      </c>
      <c r="M161" s="95" t="str">
        <f>IFERROR(VLOOKUP($C161,'[2]1.3.7 validaties'!$AL$3:$AY$999,13,FALSE),"")</f>
        <v/>
      </c>
      <c r="N161" s="56" t="s">
        <v>13</v>
      </c>
      <c r="O161" s="56" t="s">
        <v>14</v>
      </c>
      <c r="P161" s="56" t="s">
        <v>14</v>
      </c>
      <c r="Q161" s="56" t="s">
        <v>14</v>
      </c>
      <c r="R161" s="56" t="s">
        <v>14</v>
      </c>
      <c r="S161" s="56" t="s">
        <v>14</v>
      </c>
      <c r="T161" s="56" t="s">
        <v>14</v>
      </c>
      <c r="U161" s="56" t="s">
        <v>14</v>
      </c>
      <c r="V161" s="56" t="s">
        <v>14</v>
      </c>
      <c r="W161" s="56" t="s">
        <v>14</v>
      </c>
      <c r="X161" s="56" t="s">
        <v>14</v>
      </c>
      <c r="Y161" s="56" t="s">
        <v>14</v>
      </c>
      <c r="Z161" s="56" t="s">
        <v>14</v>
      </c>
      <c r="AA161" s="56" t="s">
        <v>14</v>
      </c>
      <c r="AB161" s="56" t="s">
        <v>14</v>
      </c>
      <c r="AC161" s="56" t="s">
        <v>14</v>
      </c>
      <c r="AD161" s="89" t="s">
        <v>253</v>
      </c>
      <c r="AE161" s="125" t="s">
        <v>254</v>
      </c>
      <c r="AF161" s="90" t="s">
        <v>253</v>
      </c>
      <c r="AG161" s="89" t="s">
        <v>254</v>
      </c>
      <c r="AH161" s="91" t="s">
        <v>255</v>
      </c>
      <c r="AI161" s="92"/>
      <c r="AJ161" s="92" t="str">
        <f t="shared" si="34"/>
        <v>Ja</v>
      </c>
      <c r="AK161" s="93" t="s">
        <v>45</v>
      </c>
      <c r="AL161" s="94" t="s">
        <v>45</v>
      </c>
      <c r="AM161" s="121" t="s">
        <v>623</v>
      </c>
      <c r="AN161" s="95" t="s">
        <v>625</v>
      </c>
      <c r="AO161" s="95"/>
      <c r="AP161" s="95"/>
      <c r="AQ161" s="95"/>
      <c r="AR161" s="95"/>
      <c r="AS161" s="95"/>
      <c r="AT161" s="265"/>
      <c r="AU161" s="295"/>
      <c r="AV161" s="276"/>
      <c r="AW161" s="83" t="s">
        <v>384</v>
      </c>
      <c r="AY161" s="212" t="str">
        <f t="shared" si="32"/>
        <v/>
      </c>
      <c r="AZ161" s="97" t="str">
        <f t="shared" si="35"/>
        <v/>
      </c>
      <c r="BA161" s="97" t="str">
        <f t="shared" si="36"/>
        <v/>
      </c>
      <c r="BB161" s="97"/>
      <c r="BC161" s="213"/>
      <c r="BD161" s="138" t="str">
        <f t="shared" si="33"/>
        <v/>
      </c>
      <c r="BE161" s="138" t="e">
        <f>IF(BF161="",IF(#REF!="","",IF(#REF!="ongebruikt","Ja","")),"")</f>
        <v>#REF!</v>
      </c>
      <c r="BF161" s="321" t="str">
        <f>IF($J161="LVBB-BHK",$C161,IFERROR(VLOOKUP($C161,'[1]CDS-VM-delta'!$A$2:$E$470,1,FALSE),""))</f>
        <v/>
      </c>
      <c r="BG161" s="327" t="s">
        <v>625</v>
      </c>
      <c r="BH161" s="148" t="str">
        <f>IF($BF161="","",IFERROR(VLOOKUP($C161,'[1]CDS-VM-delta'!$A$2:$E$470,3,FALSE),""))</f>
        <v/>
      </c>
      <c r="BI161" s="303" t="str">
        <f>IF($BF161="","",IFERROR(VLOOKUP($C161,'[1]CDS-VM-delta'!$A$2:$E$470,4,FALSE),""))</f>
        <v/>
      </c>
      <c r="BJ161" s="304" t="str">
        <f>IF($BF161="","",IFERROR(VLOOKUP($C161,'[1]CDS-VM-delta'!$A$2:$E$470,5,FALSE),""))</f>
        <v/>
      </c>
      <c r="BK161" s="304" t="str">
        <f>IF($C161="","",IFERROR(VLOOKUP($C161,'[1]CDS-VM-delta'!$L$1:$M$470,1,FALSE),""))</f>
        <v/>
      </c>
      <c r="BL161" s="304" t="str">
        <f>IF($BK161="","",IFERROR(VLOOKUP($BK161,'[1]CDS-VM-delta'!$L$1:$M$470,2,FALSE),""))</f>
        <v/>
      </c>
      <c r="BM161" s="116" t="s">
        <v>1755</v>
      </c>
      <c r="BN161" s="53" t="str">
        <f t="shared" si="37"/>
        <v/>
      </c>
      <c r="BO161" s="49" t="s">
        <v>623</v>
      </c>
      <c r="BP161" s="2">
        <v>3</v>
      </c>
      <c r="BQ161" s="2" t="s">
        <v>2954</v>
      </c>
      <c r="BR161" s="2" t="s">
        <v>1756</v>
      </c>
      <c r="BS161" s="31">
        <v>82</v>
      </c>
      <c r="BT161" s="114"/>
      <c r="CL161" s="109"/>
      <c r="CM161" s="101"/>
      <c r="CN161" s="101"/>
      <c r="CO161" s="101"/>
    </row>
    <row r="162" spans="1:93" s="408" customFormat="1" ht="48" x14ac:dyDescent="0.2">
      <c r="A162" s="343" t="s">
        <v>2201</v>
      </c>
      <c r="B162" s="342" t="s">
        <v>957</v>
      </c>
      <c r="C162" s="335" t="s">
        <v>626</v>
      </c>
      <c r="D162" s="335" t="s">
        <v>1960</v>
      </c>
      <c r="E162" s="335" t="s">
        <v>0</v>
      </c>
      <c r="F162" s="335" t="s">
        <v>181</v>
      </c>
      <c r="G162" s="335" t="s">
        <v>7</v>
      </c>
      <c r="H162" s="335" t="s">
        <v>4</v>
      </c>
      <c r="I162" s="335" t="s">
        <v>8</v>
      </c>
      <c r="J162" s="335" t="s">
        <v>22</v>
      </c>
      <c r="K162" s="335" t="s">
        <v>127</v>
      </c>
      <c r="L162" s="335" t="str">
        <f>IFERROR(VLOOKUP($C162,'[2]1.3.7 validaties'!$AL$3:$AY$999,14,FALSE),"")</f>
        <v>9. verbetervoorstel</v>
      </c>
      <c r="M162" s="335" t="str">
        <f>IFERROR(VLOOKUP($C162,'[2]1.3.7 validaties'!$AL$3:$AY$999,13,FALSE),"")</f>
        <v>US141701
&lt;?&gt;</v>
      </c>
      <c r="N162" s="335" t="s">
        <v>13</v>
      </c>
      <c r="O162" s="335" t="s">
        <v>14</v>
      </c>
      <c r="P162" s="335" t="s">
        <v>14</v>
      </c>
      <c r="Q162" s="335" t="s">
        <v>14</v>
      </c>
      <c r="R162" s="335" t="s">
        <v>14</v>
      </c>
      <c r="S162" s="393" t="s">
        <v>14</v>
      </c>
      <c r="T162" s="393" t="s">
        <v>14</v>
      </c>
      <c r="U162" s="393" t="s">
        <v>14</v>
      </c>
      <c r="V162" s="393" t="s">
        <v>14</v>
      </c>
      <c r="W162" s="393" t="s">
        <v>14</v>
      </c>
      <c r="X162" s="393" t="s">
        <v>14</v>
      </c>
      <c r="Y162" s="393" t="s">
        <v>14</v>
      </c>
      <c r="Z162" s="393" t="s">
        <v>14</v>
      </c>
      <c r="AA162" s="393" t="s">
        <v>14</v>
      </c>
      <c r="AB162" s="393" t="s">
        <v>14</v>
      </c>
      <c r="AC162" s="393" t="s">
        <v>14</v>
      </c>
      <c r="AD162" s="391" t="s">
        <v>253</v>
      </c>
      <c r="AE162" s="385" t="s">
        <v>254</v>
      </c>
      <c r="AF162" s="392" t="s">
        <v>253</v>
      </c>
      <c r="AG162" s="391" t="s">
        <v>254</v>
      </c>
      <c r="AH162" s="380" t="s">
        <v>255</v>
      </c>
      <c r="AI162" s="335"/>
      <c r="AJ162" s="335" t="str">
        <f t="shared" si="34"/>
        <v>Ja</v>
      </c>
      <c r="AK162" s="383" t="s">
        <v>45</v>
      </c>
      <c r="AL162" s="411" t="s">
        <v>45</v>
      </c>
      <c r="AM162" s="384" t="s">
        <v>626</v>
      </c>
      <c r="AN162" s="386" t="s">
        <v>2016</v>
      </c>
      <c r="AO162" s="386" t="s">
        <v>1891</v>
      </c>
      <c r="AP162" s="386" t="s">
        <v>1892</v>
      </c>
      <c r="AQ162" s="386"/>
      <c r="AR162" s="335"/>
      <c r="AS162" s="335"/>
      <c r="AT162" s="382"/>
      <c r="AU162" s="395"/>
      <c r="AV162" s="393" t="s">
        <v>627</v>
      </c>
      <c r="AW162" s="385" t="s">
        <v>628</v>
      </c>
      <c r="AX162" s="397"/>
      <c r="AY162" s="398" t="str">
        <f t="shared" si="32"/>
        <v/>
      </c>
      <c r="AZ162" s="399" t="str">
        <f t="shared" si="35"/>
        <v/>
      </c>
      <c r="BA162" s="399" t="str">
        <f t="shared" si="36"/>
        <v/>
      </c>
      <c r="BB162" s="399"/>
      <c r="BC162" s="400"/>
      <c r="BD162" s="474" t="str">
        <f t="shared" si="33"/>
        <v/>
      </c>
      <c r="BE162" s="474" t="e">
        <f>IF(BF162="",IF(#REF!="","",IF(#REF!="ongebruikt","Ja","")),"")</f>
        <v>#REF!</v>
      </c>
      <c r="BF162" s="475" t="str">
        <f>IF($J162="LVBB-BHK",$C162,IFERROR(VLOOKUP($C162,'[1]CDS-VM-delta'!$A$2:$E$470,1,FALSE),""))</f>
        <v/>
      </c>
      <c r="BG162" s="386" t="s">
        <v>2016</v>
      </c>
      <c r="BH162" s="476" t="str">
        <f>IF($BF162="","",IFERROR(VLOOKUP($C162,'[1]CDS-VM-delta'!$A$2:$E$470,3,FALSE),""))</f>
        <v/>
      </c>
      <c r="BI162" s="477" t="str">
        <f>IF($BF162="","",IFERROR(VLOOKUP($C162,'[1]CDS-VM-delta'!$A$2:$E$470,4,FALSE),""))</f>
        <v/>
      </c>
      <c r="BJ162" s="478" t="str">
        <f>IF($BF162="","",IFERROR(VLOOKUP($C162,'[1]CDS-VM-delta'!$A$2:$E$470,5,FALSE),""))</f>
        <v/>
      </c>
      <c r="BK162" s="478" t="str">
        <f>IF($C162="","",IFERROR(VLOOKUP($C162,'[1]CDS-VM-delta'!$L$1:$M$470,1,FALSE),""))</f>
        <v/>
      </c>
      <c r="BL162" s="478" t="str">
        <f>IF($BK162="","",IFERROR(VLOOKUP($BK162,'[1]CDS-VM-delta'!$L$1:$M$470,2,FALSE),""))</f>
        <v/>
      </c>
      <c r="BM162" s="385" t="s">
        <v>1790</v>
      </c>
      <c r="BN162" s="406" t="str">
        <f t="shared" si="37"/>
        <v/>
      </c>
      <c r="BO162" s="384" t="s">
        <v>626</v>
      </c>
      <c r="BP162" s="335">
        <v>4</v>
      </c>
      <c r="BQ162" s="335" t="s">
        <v>2955</v>
      </c>
      <c r="BR162" s="335" t="s">
        <v>1791</v>
      </c>
      <c r="BS162" s="385">
        <v>260</v>
      </c>
      <c r="BT162" s="407"/>
      <c r="CL162" s="409"/>
      <c r="CM162" s="410"/>
      <c r="CN162" s="410"/>
      <c r="CO162" s="410"/>
    </row>
    <row r="163" spans="1:93" ht="32" x14ac:dyDescent="0.2">
      <c r="A163" s="159" t="s">
        <v>274</v>
      </c>
      <c r="B163" s="160" t="s">
        <v>957</v>
      </c>
      <c r="C163" s="142" t="s">
        <v>629</v>
      </c>
      <c r="D163" s="142" t="s">
        <v>630</v>
      </c>
      <c r="E163" s="142" t="s">
        <v>6</v>
      </c>
      <c r="F163" s="142" t="s">
        <v>181</v>
      </c>
      <c r="G163" s="142" t="s">
        <v>7</v>
      </c>
      <c r="H163" s="142" t="s">
        <v>4</v>
      </c>
      <c r="I163" s="142" t="s">
        <v>8</v>
      </c>
      <c r="J163" s="142" t="s">
        <v>22</v>
      </c>
      <c r="K163" s="142" t="s">
        <v>127</v>
      </c>
      <c r="L163" s="140" t="str">
        <f>IFERROR(VLOOKUP($C163,'[2]1.3.7 validaties'!$AL$3:$AY$999,14,FALSE),"")</f>
        <v>2. ja, voor technici</v>
      </c>
      <c r="M163" s="140" t="str">
        <f>IFERROR(VLOOKUP($C163,'[2]1.3.7 validaties'!$AL$3:$AY$999,13,FALSE),"")</f>
        <v>niet nodig</v>
      </c>
      <c r="N163" s="142" t="s">
        <v>13</v>
      </c>
      <c r="O163" s="142" t="s">
        <v>13</v>
      </c>
      <c r="P163" s="142" t="s">
        <v>13</v>
      </c>
      <c r="Q163" s="142" t="s">
        <v>13</v>
      </c>
      <c r="R163" s="142" t="s">
        <v>13</v>
      </c>
      <c r="S163" s="275" t="s">
        <v>13</v>
      </c>
      <c r="T163" s="275" t="s">
        <v>13</v>
      </c>
      <c r="U163" s="275" t="s">
        <v>13</v>
      </c>
      <c r="V163" s="275" t="s">
        <v>13</v>
      </c>
      <c r="W163" s="275" t="s">
        <v>13</v>
      </c>
      <c r="X163" s="275" t="s">
        <v>13</v>
      </c>
      <c r="Y163" s="275" t="s">
        <v>13</v>
      </c>
      <c r="Z163" s="275" t="s">
        <v>13</v>
      </c>
      <c r="AA163" s="275" t="s">
        <v>13</v>
      </c>
      <c r="AB163" s="275" t="s">
        <v>13</v>
      </c>
      <c r="AC163" s="275" t="s">
        <v>13</v>
      </c>
      <c r="AD163" s="161" t="s">
        <v>253</v>
      </c>
      <c r="AE163" s="83" t="s">
        <v>254</v>
      </c>
      <c r="AF163" s="162" t="s">
        <v>253</v>
      </c>
      <c r="AG163" s="161" t="s">
        <v>254</v>
      </c>
      <c r="AH163" s="163" t="s">
        <v>255</v>
      </c>
      <c r="AI163" s="142"/>
      <c r="AJ163" s="142" t="str">
        <f t="shared" si="34"/>
        <v>Ja</v>
      </c>
      <c r="AK163" s="61" t="s">
        <v>45</v>
      </c>
      <c r="AL163" s="165" t="s">
        <v>45</v>
      </c>
      <c r="AM163" s="141" t="s">
        <v>629</v>
      </c>
      <c r="AN163" s="140" t="s">
        <v>631</v>
      </c>
      <c r="AO163" s="140"/>
      <c r="AP163" s="140"/>
      <c r="AQ163" s="140"/>
      <c r="AR163" s="140"/>
      <c r="AS163" s="140"/>
      <c r="AT163" s="176"/>
      <c r="AU163" s="253"/>
      <c r="AV163" s="275" t="s">
        <v>627</v>
      </c>
      <c r="AW163" s="84" t="s">
        <v>263</v>
      </c>
      <c r="AX163" s="57"/>
      <c r="AY163" s="212" t="str">
        <f t="shared" si="32"/>
        <v/>
      </c>
      <c r="AZ163" s="97" t="str">
        <f t="shared" si="35"/>
        <v/>
      </c>
      <c r="BA163" s="97" t="str">
        <f t="shared" si="36"/>
        <v/>
      </c>
      <c r="BB163" s="97"/>
      <c r="BC163" s="213"/>
      <c r="BD163" s="138" t="str">
        <f t="shared" si="33"/>
        <v>ongewijzigd</v>
      </c>
      <c r="BE163" s="138" t="str">
        <f>IF(BF163="",IF(#REF!="","",IF(#REF!="ongebruikt","Ja","")),"")</f>
        <v/>
      </c>
      <c r="BF163" s="321" t="str">
        <f>IF($J163="LVBB-BHK",$C163,IFERROR(VLOOKUP($C163,'[1]CDS-VM-delta'!$A$2:$E$470,1,FALSE),""))</f>
        <v>LVBB4014</v>
      </c>
      <c r="BG163" s="318" t="str">
        <f>IF($J163="LVBB-BHK",$AN163,IF($BF163="","",IFERROR(VLOOKUP($BF163,'[1]CDS-VM-delta'!$A$2:$E$470,2,FALSE),"")))</f>
        <v>WordtVersie %1 bestaat al</v>
      </c>
      <c r="BH163" s="148" t="str">
        <f>IF($BF163="","",IFERROR(VLOOKUP($C163,'[1]CDS-VM-delta'!$A$2:$E$470,3,FALSE),""))</f>
        <v>mutaties.xqy</v>
      </c>
      <c r="BI163" s="303" t="str">
        <f>IF($BF163="","",IFERROR(VLOOKUP($C163,'[1]CDS-VM-delta'!$A$2:$E$470,4,FALSE),""))</f>
        <v>controleer-wordt-versie</v>
      </c>
      <c r="BJ163" s="304" t="str">
        <f>IF($BF163="","",IFERROR(VLOOKUP($C163,'[1]CDS-VM-delta'!$A$2:$E$470,5,FALSE),""))</f>
        <v>Controleert of het wordt-versie binnen de metadata van de regelingversie gevuld is en zo ja of deze al bestaat</v>
      </c>
      <c r="BK163" s="304" t="str">
        <f>IF($C163="","",IFERROR(VLOOKUP($C163,'[1]CDS-VM-delta'!$L$1:$M$470,1,FALSE),""))</f>
        <v>LVBB4014</v>
      </c>
      <c r="BL163" s="304" t="str">
        <f>IF($BK163="","",IFERROR(VLOOKUP($BK163,'[1]CDS-VM-delta'!$L$1:$M$470,2,FALSE),""))</f>
        <v>WordtVersie %1 bestaat al</v>
      </c>
      <c r="BM163" s="83"/>
      <c r="BN163" s="210" t="str">
        <f t="shared" si="37"/>
        <v/>
      </c>
      <c r="BO163" s="141" t="s">
        <v>629</v>
      </c>
      <c r="BP163" s="142"/>
      <c r="BQ163" s="142"/>
      <c r="BR163" s="142"/>
      <c r="BS163" s="83">
        <v>111</v>
      </c>
      <c r="BT163" s="115"/>
      <c r="CL163" s="109"/>
      <c r="CM163" s="101"/>
      <c r="CN163" s="101"/>
      <c r="CO163" s="101"/>
    </row>
    <row r="164" spans="1:93" ht="32" x14ac:dyDescent="0.2">
      <c r="A164" s="159" t="s">
        <v>274</v>
      </c>
      <c r="B164" s="160" t="s">
        <v>957</v>
      </c>
      <c r="C164" s="142" t="s">
        <v>632</v>
      </c>
      <c r="D164" s="142" t="s">
        <v>633</v>
      </c>
      <c r="E164" s="142" t="s">
        <v>6</v>
      </c>
      <c r="F164" s="142" t="s">
        <v>181</v>
      </c>
      <c r="G164" s="142" t="s">
        <v>7</v>
      </c>
      <c r="H164" s="142" t="s">
        <v>4</v>
      </c>
      <c r="I164" s="142" t="s">
        <v>8</v>
      </c>
      <c r="J164" s="142" t="s">
        <v>22</v>
      </c>
      <c r="K164" s="142" t="s">
        <v>127</v>
      </c>
      <c r="L164" s="140" t="str">
        <f>IFERROR(VLOOKUP($C164,'[2]1.3.7 validaties'!$AL$3:$AY$999,14,FALSE),"")</f>
        <v>2. ja, voor technici</v>
      </c>
      <c r="M164" s="140" t="str">
        <f>IFERROR(VLOOKUP($C164,'[2]1.3.7 validaties'!$AL$3:$AY$999,13,FALSE),"")</f>
        <v>niet nodig</v>
      </c>
      <c r="N164" s="142" t="s">
        <v>13</v>
      </c>
      <c r="O164" s="142" t="s">
        <v>13</v>
      </c>
      <c r="P164" s="142" t="s">
        <v>13</v>
      </c>
      <c r="Q164" s="142" t="s">
        <v>13</v>
      </c>
      <c r="R164" s="142" t="s">
        <v>13</v>
      </c>
      <c r="S164" s="275" t="s">
        <v>13</v>
      </c>
      <c r="T164" s="275" t="s">
        <v>13</v>
      </c>
      <c r="U164" s="275" t="s">
        <v>13</v>
      </c>
      <c r="V164" s="275" t="s">
        <v>13</v>
      </c>
      <c r="W164" s="275" t="s">
        <v>13</v>
      </c>
      <c r="X164" s="275" t="s">
        <v>13</v>
      </c>
      <c r="Y164" s="275" t="s">
        <v>13</v>
      </c>
      <c r="Z164" s="275" t="s">
        <v>13</v>
      </c>
      <c r="AA164" s="275" t="s">
        <v>13</v>
      </c>
      <c r="AB164" s="275" t="s">
        <v>13</v>
      </c>
      <c r="AC164" s="275" t="s">
        <v>13</v>
      </c>
      <c r="AD164" s="161" t="s">
        <v>253</v>
      </c>
      <c r="AE164" s="83" t="s">
        <v>254</v>
      </c>
      <c r="AF164" s="162" t="s">
        <v>253</v>
      </c>
      <c r="AG164" s="161" t="s">
        <v>254</v>
      </c>
      <c r="AH164" s="163" t="s">
        <v>255</v>
      </c>
      <c r="AI164" s="142"/>
      <c r="AJ164" s="142" t="str">
        <f t="shared" si="34"/>
        <v>Ja</v>
      </c>
      <c r="AK164" s="61" t="s">
        <v>45</v>
      </c>
      <c r="AL164" s="165" t="s">
        <v>45</v>
      </c>
      <c r="AM164" s="141" t="s">
        <v>632</v>
      </c>
      <c r="AN164" s="140" t="s">
        <v>634</v>
      </c>
      <c r="AO164" s="140"/>
      <c r="AP164" s="140"/>
      <c r="AQ164" s="140"/>
      <c r="AR164" s="140"/>
      <c r="AS164" s="140"/>
      <c r="AT164" s="176"/>
      <c r="AU164" s="253"/>
      <c r="AV164" s="275" t="s">
        <v>627</v>
      </c>
      <c r="AW164" s="84" t="s">
        <v>263</v>
      </c>
      <c r="AX164" s="57"/>
      <c r="AY164" s="212" t="str">
        <f t="shared" si="32"/>
        <v/>
      </c>
      <c r="AZ164" s="97" t="str">
        <f t="shared" si="35"/>
        <v/>
      </c>
      <c r="BA164" s="97" t="str">
        <f t="shared" si="36"/>
        <v/>
      </c>
      <c r="BB164" s="97"/>
      <c r="BC164" s="213"/>
      <c r="BD164" s="138" t="str">
        <f t="shared" si="33"/>
        <v>ongewijzigd</v>
      </c>
      <c r="BE164" s="138" t="str">
        <f>IF(BF164="",IF(#REF!="","",IF(#REF!="ongebruikt","Ja","")),"")</f>
        <v/>
      </c>
      <c r="BF164" s="321" t="str">
        <f>IF($J164="LVBB-BHK",$C164,IFERROR(VLOOKUP($C164,'[1]CDS-VM-delta'!$A$2:$E$470,1,FALSE),""))</f>
        <v>LVBB4015</v>
      </c>
      <c r="BG164" s="318" t="str">
        <f>IF($J164="LVBB-BHK",$AN164,IF($BF164="","",IFERROR(VLOOKUP($BF164,'[1]CDS-VM-delta'!$A$2:$E$470,2,FALSE),"")))</f>
        <v>WasVersie %1 bestaat niet</v>
      </c>
      <c r="BH164" s="148" t="str">
        <f>IF($BF164="","",IFERROR(VLOOKUP($C164,'[1]CDS-VM-delta'!$A$2:$E$470,3,FALSE),""))</f>
        <v>mutaties.xqy</v>
      </c>
      <c r="BI164" s="303" t="str">
        <f>IF($BF164="","",IFERROR(VLOOKUP($C164,'[1]CDS-VM-delta'!$A$2:$E$470,4,FALSE),""))</f>
        <v>controleer-was-versie</v>
      </c>
      <c r="BJ164" s="304" t="str">
        <f>IF($BF164="","",IFERROR(VLOOKUP($C164,'[1]CDS-VM-delta'!$A$2:$E$470,5,FALSE),""))</f>
        <v>Controleert of het was-versie binnen de metadata van de regelingversie gevuld is en zo ja of deze nog niet bestaat en controleert enkele relatie t.o.v. de wordt-versie</v>
      </c>
      <c r="BK164" s="304" t="str">
        <f>IF($C164="","",IFERROR(VLOOKUP($C164,'[1]CDS-VM-delta'!$L$1:$M$470,1,FALSE),""))</f>
        <v>LVBB4015</v>
      </c>
      <c r="BL164" s="304" t="str">
        <f>IF($BK164="","",IFERROR(VLOOKUP($BK164,'[1]CDS-VM-delta'!$L$1:$M$470,2,FALSE),""))</f>
        <v>WasVersie %1 bestaat niet</v>
      </c>
      <c r="BM164" s="83"/>
      <c r="BN164" s="210" t="str">
        <f t="shared" si="37"/>
        <v/>
      </c>
      <c r="BO164" s="141" t="s">
        <v>632</v>
      </c>
      <c r="BP164" s="142"/>
      <c r="BQ164" s="142"/>
      <c r="BR164" s="142"/>
      <c r="BS164" s="83">
        <v>112</v>
      </c>
      <c r="BT164" s="115"/>
      <c r="CL164" s="109"/>
      <c r="CM164" s="101"/>
      <c r="CN164" s="101"/>
      <c r="CO164" s="101"/>
    </row>
    <row r="165" spans="1:93" ht="64" x14ac:dyDescent="0.2">
      <c r="A165" s="292" t="s">
        <v>2964</v>
      </c>
      <c r="B165" s="292" t="s">
        <v>957</v>
      </c>
      <c r="C165" s="292" t="s">
        <v>635</v>
      </c>
      <c r="D165" s="292" t="s">
        <v>636</v>
      </c>
      <c r="E165" s="292" t="s">
        <v>0</v>
      </c>
      <c r="F165" s="292" t="s">
        <v>181</v>
      </c>
      <c r="G165" s="292" t="s">
        <v>7</v>
      </c>
      <c r="H165" s="292" t="s">
        <v>4</v>
      </c>
      <c r="I165" s="292" t="s">
        <v>8</v>
      </c>
      <c r="J165" s="292" t="s">
        <v>22</v>
      </c>
      <c r="K165" s="292" t="s">
        <v>127</v>
      </c>
      <c r="L165" s="292" t="str">
        <f>IFERROR(VLOOKUP($C165,'[2]1.3.7 validaties'!$AL$3:$AY$999,14,FALSE),"")</f>
        <v>1. ja, voor iedereen</v>
      </c>
      <c r="M165" s="292" t="str">
        <f>IFERROR(VLOOKUP($C165,'[2]1.3.7 validaties'!$AL$3:$AY$999,13,FALSE),"")</f>
        <v>niet nodig</v>
      </c>
      <c r="N165" s="292" t="s">
        <v>13</v>
      </c>
      <c r="O165" s="292" t="s">
        <v>13</v>
      </c>
      <c r="P165" s="292" t="s">
        <v>13</v>
      </c>
      <c r="Q165" s="292" t="s">
        <v>13</v>
      </c>
      <c r="R165" s="292" t="s">
        <v>13</v>
      </c>
      <c r="S165" s="292" t="s">
        <v>13</v>
      </c>
      <c r="T165" s="292" t="s">
        <v>13</v>
      </c>
      <c r="U165" s="292" t="s">
        <v>13</v>
      </c>
      <c r="V165" s="292" t="s">
        <v>13</v>
      </c>
      <c r="W165" s="292" t="s">
        <v>13</v>
      </c>
      <c r="X165" s="292" t="s">
        <v>13</v>
      </c>
      <c r="Y165" s="292" t="s">
        <v>2831</v>
      </c>
      <c r="Z165" s="292" t="s">
        <v>2831</v>
      </c>
      <c r="AA165" s="292" t="s">
        <v>2831</v>
      </c>
      <c r="AB165" s="292" t="s">
        <v>2831</v>
      </c>
      <c r="AC165" s="292" t="s">
        <v>2831</v>
      </c>
      <c r="AD165" s="292" t="s">
        <v>253</v>
      </c>
      <c r="AE165" s="292" t="s">
        <v>254</v>
      </c>
      <c r="AF165" s="292" t="s">
        <v>253</v>
      </c>
      <c r="AG165" s="292" t="s">
        <v>254</v>
      </c>
      <c r="AH165" s="292" t="s">
        <v>255</v>
      </c>
      <c r="AI165" s="292"/>
      <c r="AJ165" s="292" t="str">
        <f t="shared" si="34"/>
        <v>Ja</v>
      </c>
      <c r="AK165" s="292" t="s">
        <v>45</v>
      </c>
      <c r="AL165" s="292" t="s">
        <v>45</v>
      </c>
      <c r="AM165" s="292" t="s">
        <v>635</v>
      </c>
      <c r="AN165" s="292" t="s">
        <v>637</v>
      </c>
      <c r="AO165" s="292"/>
      <c r="AP165" s="292"/>
      <c r="AQ165" s="292"/>
      <c r="AR165" s="292"/>
      <c r="AS165" s="292"/>
      <c r="AT165" s="292"/>
      <c r="AU165" s="292"/>
      <c r="AV165" s="292" t="s">
        <v>638</v>
      </c>
      <c r="AW165" s="292" t="s">
        <v>263</v>
      </c>
      <c r="AX165" s="292"/>
      <c r="AY165" s="292" t="str">
        <f t="shared" si="32"/>
        <v/>
      </c>
      <c r="AZ165" s="292" t="str">
        <f t="shared" si="35"/>
        <v/>
      </c>
      <c r="BA165" s="292" t="str">
        <f t="shared" si="36"/>
        <v/>
      </c>
      <c r="BB165" s="292"/>
      <c r="BC165" s="292"/>
      <c r="BD165" s="292" t="str">
        <f t="shared" si="33"/>
        <v>ongewijzigd</v>
      </c>
      <c r="BE165" s="292" t="str">
        <f>IF(BF165="",IF(#REF!="","",IF(#REF!="ongebruikt","Ja","")),"")</f>
        <v/>
      </c>
      <c r="BF165" s="292" t="str">
        <f>IF($J165="LVBB-BHK",$C165,IFERROR(VLOOKUP($C165,'[1]CDS-VM-delta'!$A$2:$E$470,1,FALSE),""))</f>
        <v>LVBB4017</v>
      </c>
      <c r="BG165" s="292" t="str">
        <f>IF($J165="LVBB-BHK",$AN165,IF($BF165="","",IFERROR(VLOOKUP($BF165,'[1]CDS-VM-delta'!$A$2:$E$470,2,FALSE),"")))</f>
        <v>[Controleer Aanwezig Datum Ondertekening] Geen datum ondertekening aanwezig</v>
      </c>
      <c r="BH165" s="292" t="str">
        <f>IF($BF165="","",IFERROR(VLOOKUP($C165,'[1]CDS-VM-delta'!$A$2:$E$470,3,FALSE),""))</f>
        <v>VP-AanleveringBesluit.sch</v>
      </c>
      <c r="BI165" s="292" t="str">
        <f>IF($BF165="","",IFERROR(VLOOKUP($C165,'[1]CDS-VM-delta'!$A$2:$E$470,4,FALSE),""))</f>
        <v>Controleer Aanwezig Datum Ondertekening</v>
      </c>
      <c r="BJ165" s="292" t="str">
        <f>IF($BF165="","",IFERROR(VLOOKUP($C165,'[1]CDS-VM-delta'!$A$2:$E$470,5,FALSE),""))</f>
        <v/>
      </c>
      <c r="BK165" s="292" t="str">
        <f>IF($C165="","",IFERROR(VLOOKUP($C165,'[1]CDS-VM-delta'!$L$1:$M$470,1,FALSE),""))</f>
        <v>LVBB4017</v>
      </c>
      <c r="BL165" s="292" t="str">
        <f>IF($BK165="","",IFERROR(VLOOKUP($BK165,'[1]CDS-VM-delta'!$L$1:$M$470,2,FALSE),""))</f>
        <v>[Controleer Aanwezig Datum Ondertekening] Geen datum ondertekening aanwezig</v>
      </c>
      <c r="BM165" s="292"/>
      <c r="BN165" s="292" t="str">
        <f t="shared" si="37"/>
        <v/>
      </c>
      <c r="BO165" s="292" t="s">
        <v>635</v>
      </c>
      <c r="BP165" s="292"/>
      <c r="BQ165" s="292"/>
      <c r="BR165" s="292"/>
      <c r="BS165" s="292">
        <v>113</v>
      </c>
      <c r="BT165" s="292"/>
      <c r="BU165" s="292"/>
      <c r="BV165" s="292"/>
      <c r="BW165" s="292"/>
      <c r="BX165" s="292"/>
      <c r="BY165" s="292"/>
      <c r="BZ165" s="292"/>
      <c r="CA165" s="292"/>
      <c r="CB165" s="292"/>
      <c r="CC165" s="292"/>
      <c r="CD165" s="292"/>
      <c r="CE165" s="292"/>
      <c r="CF165" s="292"/>
      <c r="CG165" s="292"/>
      <c r="CH165" s="292"/>
      <c r="CI165" s="292"/>
      <c r="CJ165" s="292"/>
      <c r="CK165" s="292"/>
      <c r="CL165" s="292"/>
      <c r="CM165" s="292"/>
      <c r="CN165" s="292"/>
      <c r="CO165" s="292"/>
    </row>
    <row r="166" spans="1:93" ht="176" x14ac:dyDescent="0.2">
      <c r="A166" s="159" t="s">
        <v>347</v>
      </c>
      <c r="B166" s="160" t="s">
        <v>957</v>
      </c>
      <c r="C166" s="142" t="s">
        <v>639</v>
      </c>
      <c r="D166" s="142" t="s">
        <v>640</v>
      </c>
      <c r="E166" s="142" t="s">
        <v>6</v>
      </c>
      <c r="F166" s="142" t="s">
        <v>181</v>
      </c>
      <c r="G166" s="142" t="s">
        <v>7</v>
      </c>
      <c r="H166" s="142" t="s">
        <v>4</v>
      </c>
      <c r="I166" s="142" t="s">
        <v>8</v>
      </c>
      <c r="J166" s="142" t="s">
        <v>22</v>
      </c>
      <c r="K166" s="142" t="s">
        <v>127</v>
      </c>
      <c r="L166" s="142" t="str">
        <f>IFERROR(VLOOKUP($C166,'[2]1.3.7 validaties'!$AL$3:$AY$999,14,FALSE),"")</f>
        <v>2. ja, voor technici</v>
      </c>
      <c r="M166" s="142" t="str">
        <f>IFERROR(VLOOKUP($C166,'[2]1.3.7 validaties'!$AL$3:$AY$999,13,FALSE),"")</f>
        <v>niet nodig</v>
      </c>
      <c r="N166" s="142" t="s">
        <v>13</v>
      </c>
      <c r="O166" s="142" t="s">
        <v>13</v>
      </c>
      <c r="P166" s="142" t="s">
        <v>13</v>
      </c>
      <c r="Q166" s="142" t="s">
        <v>13</v>
      </c>
      <c r="R166" s="142" t="s">
        <v>13</v>
      </c>
      <c r="S166" s="275" t="s">
        <v>13</v>
      </c>
      <c r="T166" s="275" t="s">
        <v>13</v>
      </c>
      <c r="U166" s="275" t="s">
        <v>13</v>
      </c>
      <c r="V166" s="275" t="s">
        <v>13</v>
      </c>
      <c r="W166" s="275" t="s">
        <v>13</v>
      </c>
      <c r="X166" s="275" t="s">
        <v>13</v>
      </c>
      <c r="Y166" s="275" t="s">
        <v>13</v>
      </c>
      <c r="Z166" s="275" t="s">
        <v>13</v>
      </c>
      <c r="AA166" s="275" t="s">
        <v>13</v>
      </c>
      <c r="AB166" s="275" t="s">
        <v>13</v>
      </c>
      <c r="AC166" s="275" t="s">
        <v>13</v>
      </c>
      <c r="AD166" s="161" t="s">
        <v>253</v>
      </c>
      <c r="AE166" s="83" t="s">
        <v>254</v>
      </c>
      <c r="AF166" s="162" t="s">
        <v>253</v>
      </c>
      <c r="AG166" s="161" t="s">
        <v>254</v>
      </c>
      <c r="AH166" s="163" t="s">
        <v>255</v>
      </c>
      <c r="AI166" s="142"/>
      <c r="AJ166" s="142" t="str">
        <f t="shared" si="34"/>
        <v>Ja</v>
      </c>
      <c r="AK166" s="61" t="s">
        <v>45</v>
      </c>
      <c r="AL166" s="165" t="s">
        <v>45</v>
      </c>
      <c r="AM166" s="141" t="s">
        <v>639</v>
      </c>
      <c r="AN166" s="98" t="s">
        <v>1792</v>
      </c>
      <c r="AO166" s="142"/>
      <c r="AP166" s="142"/>
      <c r="AQ166" s="142"/>
      <c r="AR166" s="142"/>
      <c r="AS166" s="142"/>
      <c r="AT166" s="164"/>
      <c r="AU166" s="253"/>
      <c r="AV166" s="275" t="s">
        <v>641</v>
      </c>
      <c r="AW166" s="83" t="s">
        <v>263</v>
      </c>
      <c r="AX166" s="57"/>
      <c r="AY166" s="212" t="str">
        <f t="shared" si="32"/>
        <v/>
      </c>
      <c r="AZ166" s="97" t="str">
        <f t="shared" si="35"/>
        <v/>
      </c>
      <c r="BA166" s="97" t="str">
        <f t="shared" si="36"/>
        <v/>
      </c>
      <c r="BB166" s="97"/>
      <c r="BC166" s="213"/>
      <c r="BD166" s="138" t="str">
        <f t="shared" si="33"/>
        <v>ongewijzigd</v>
      </c>
      <c r="BE166" s="138" t="str">
        <f>IF(BF166="",IF(#REF!="","",IF(#REF!="ongebruikt","Ja","")),"")</f>
        <v/>
      </c>
      <c r="BF166" s="321" t="str">
        <f>IF($J166="LVBB-BHK",$C166,IFERROR(VLOOKUP($C166,'[1]CDS-VM-delta'!$A$2:$E$470,1,FALSE),""))</f>
        <v>LVBB4032</v>
      </c>
      <c r="BG166" s="318" t="str">
        <f>IF($J166="LVBB-BHK",$AN166,IF($BF166="","",IFERROR(VLOOKUP($BF166,'[1]CDS-VM-delta'!$A$2:$E$470,2,FALSE),"")))</f>
        <v>[AanleveringBesluit - Controles BeoogdeRegeling AKN aanvullend] Expressie %1 komt niet voor als @wordt binnen een regeling
OF:
[AanleveringBesluit - Controles BeoogdeRegeling JOIN aanvullend] Expressie %1 komt niet voor als informatieobjectRef binnen BesluitMetadata
OF:
[AanleveringBesluit - Controles Besluit AKN aanvullend expressie] Expressie %1 komt niet voor als instrumentVersie binnen BeoogdeRegeling</v>
      </c>
      <c r="BH166" s="148" t="str">
        <f>IF($BF166="","",IFERROR(VLOOKUP($C166,'[1]CDS-VM-delta'!$A$2:$E$470,3,FALSE),""))</f>
        <v>VP-AanleveringBesluit-consolidatie.sch</v>
      </c>
      <c r="BI166" s="148" t="str">
        <f>IF($BF166="","",IFERROR(VLOOKUP($C166,'[1]CDS-VM-delta'!$A$2:$E$470,4,FALSE),""))</f>
        <v>Controles AKN aanvullend voorkomens wordt - BeoogdeRegeling</v>
      </c>
      <c r="BJ166" s="304" t="str">
        <f>IF($BF166="","",IFERROR(VLOOKUP($C166,'[1]CDS-VM-delta'!$A$2:$E$470,5,FALSE),""))</f>
        <v/>
      </c>
      <c r="BK166" s="304" t="str">
        <f>IF($C166="","",IFERROR(VLOOKUP($C166,'[1]CDS-VM-delta'!$L$1:$M$470,1,FALSE),""))</f>
        <v>LVBB4032</v>
      </c>
      <c r="BL166" s="304" t="str">
        <f>IF($BK166="","",IFERROR(VLOOKUP($BK166,'[1]CDS-VM-delta'!$L$1:$M$470,2,FALSE),""))</f>
        <v>[AanleveringBesluit - Controles BeoogdeRegeling AKN aanvullend] Expressie %1 komt niet voor als @wordt binnen een regeling
OF:
[AanleveringBesluit - Controles BeoogdeRegeling JOIN aanvullend] Expressie %1 komt niet voor als informatieobjectRef binnen BesluitMetadata
OF:
[AanleveringBesluit - Controles Besluit AKN aanvullend expressie] Expressie %1 komt niet voor als instrumentVersie binnen BeoogdeRegeling</v>
      </c>
      <c r="BM166" s="83"/>
      <c r="BN166" s="210" t="str">
        <f t="shared" si="37"/>
        <v/>
      </c>
      <c r="BO166" s="141" t="s">
        <v>639</v>
      </c>
      <c r="BP166" s="142"/>
      <c r="BQ166" s="142"/>
      <c r="BR166" s="142"/>
      <c r="BS166" s="83">
        <v>114</v>
      </c>
      <c r="BT166" s="115"/>
      <c r="CL166" s="109"/>
      <c r="CM166" s="101"/>
      <c r="CN166" s="101"/>
      <c r="CO166" s="101"/>
    </row>
    <row r="167" spans="1:93" ht="112" x14ac:dyDescent="0.2">
      <c r="A167" s="159" t="s">
        <v>347</v>
      </c>
      <c r="B167" s="160" t="s">
        <v>957</v>
      </c>
      <c r="C167" s="142" t="s">
        <v>642</v>
      </c>
      <c r="D167" s="142" t="s">
        <v>643</v>
      </c>
      <c r="E167" s="142" t="s">
        <v>6</v>
      </c>
      <c r="F167" s="142" t="s">
        <v>181</v>
      </c>
      <c r="G167" s="142" t="s">
        <v>7</v>
      </c>
      <c r="H167" s="142" t="s">
        <v>4</v>
      </c>
      <c r="I167" s="142" t="s">
        <v>8</v>
      </c>
      <c r="J167" s="142" t="s">
        <v>22</v>
      </c>
      <c r="K167" s="142" t="s">
        <v>127</v>
      </c>
      <c r="L167" s="142" t="str">
        <f>IFERROR(VLOOKUP($C167,'[2]1.3.7 validaties'!$AL$3:$AY$999,14,FALSE),"")</f>
        <v>2. ja, voor technici</v>
      </c>
      <c r="M167" s="142" t="str">
        <f>IFERROR(VLOOKUP($C167,'[2]1.3.7 validaties'!$AL$3:$AY$999,13,FALSE),"")</f>
        <v>niet nodig</v>
      </c>
      <c r="N167" s="142" t="s">
        <v>13</v>
      </c>
      <c r="O167" s="142" t="s">
        <v>13</v>
      </c>
      <c r="P167" s="142" t="s">
        <v>13</v>
      </c>
      <c r="Q167" s="142" t="s">
        <v>13</v>
      </c>
      <c r="R167" s="142" t="s">
        <v>13</v>
      </c>
      <c r="S167" s="275" t="s">
        <v>13</v>
      </c>
      <c r="T167" s="275" t="s">
        <v>13</v>
      </c>
      <c r="U167" s="275" t="s">
        <v>13</v>
      </c>
      <c r="V167" s="275" t="s">
        <v>13</v>
      </c>
      <c r="W167" s="275" t="s">
        <v>13</v>
      </c>
      <c r="X167" s="275" t="s">
        <v>13</v>
      </c>
      <c r="Y167" s="275" t="s">
        <v>13</v>
      </c>
      <c r="Z167" s="275" t="s">
        <v>13</v>
      </c>
      <c r="AA167" s="275" t="s">
        <v>13</v>
      </c>
      <c r="AB167" s="275" t="s">
        <v>13</v>
      </c>
      <c r="AC167" s="275" t="s">
        <v>13</v>
      </c>
      <c r="AD167" s="161" t="s">
        <v>253</v>
      </c>
      <c r="AE167" s="83" t="s">
        <v>254</v>
      </c>
      <c r="AF167" s="162" t="s">
        <v>253</v>
      </c>
      <c r="AG167" s="161" t="s">
        <v>254</v>
      </c>
      <c r="AH167" s="163" t="s">
        <v>255</v>
      </c>
      <c r="AI167" s="142"/>
      <c r="AJ167" s="142" t="str">
        <f t="shared" si="34"/>
        <v>Ja</v>
      </c>
      <c r="AK167" s="61" t="s">
        <v>45</v>
      </c>
      <c r="AL167" s="165" t="s">
        <v>45</v>
      </c>
      <c r="AM167" s="141" t="s">
        <v>642</v>
      </c>
      <c r="AN167" s="98" t="s">
        <v>1793</v>
      </c>
      <c r="AO167" s="142"/>
      <c r="AP167" s="142"/>
      <c r="AQ167" s="142"/>
      <c r="AR167" s="142"/>
      <c r="AS167" s="142"/>
      <c r="AT167" s="164"/>
      <c r="AU167" s="253"/>
      <c r="AV167" s="275" t="s">
        <v>644</v>
      </c>
      <c r="AW167" s="83" t="s">
        <v>263</v>
      </c>
      <c r="AX167" s="57"/>
      <c r="AY167" s="212" t="str">
        <f t="shared" si="32"/>
        <v/>
      </c>
      <c r="AZ167" s="97" t="str">
        <f t="shared" si="35"/>
        <v/>
      </c>
      <c r="BA167" s="97" t="str">
        <f t="shared" si="36"/>
        <v/>
      </c>
      <c r="BB167" s="97"/>
      <c r="BC167" s="213"/>
      <c r="BD167" s="138" t="str">
        <f t="shared" si="33"/>
        <v>ongewijzigd</v>
      </c>
      <c r="BE167" s="138" t="str">
        <f>IF(BF167="",IF(#REF!="","",IF(#REF!="ongebruikt","Ja","")),"")</f>
        <v/>
      </c>
      <c r="BF167" s="321" t="str">
        <f>IF($J167="LVBB-BHK",$C167,IFERROR(VLOOKUP($C167,'[1]CDS-VM-delta'!$A$2:$E$470,1,FALSE),""))</f>
        <v>LVBB4033</v>
      </c>
      <c r="BG167" s="318" t="str">
        <f>IF($J167="LVBB-BHK",$AN167,IF($BF167="","",IFERROR(VLOOKUP($BF167,'[1]CDS-VM-delta'!$A$2:$E$470,2,FALSE),"")))</f>
        <v>[AanleveringBesluit - Controles Besluit AKN aanvullend expressie] Expressie %1 komt niet voor als FRBRExpression binnen ExpressionIdentificatie van RegelingVersieInformatie
OF:
[AanleveringBesluit - Controles RegelingVersieInformatie AKN aanvullend] Expressie %1 komt niet voor als @wordt binnen een regeling</v>
      </c>
      <c r="BH167" s="148" t="str">
        <f>IF($BF167="","",IFERROR(VLOOKUP($C167,'[1]CDS-VM-delta'!$A$2:$E$470,3,FALSE),""))</f>
        <v>VP-AanleveringBesluit-consolidatie.sch</v>
      </c>
      <c r="BI167" s="148" t="str">
        <f>IF($BF167="","",IFERROR(VLOOKUP($C167,'[1]CDS-VM-delta'!$A$2:$E$470,4,FALSE),""))</f>
        <v>Controles AKN aanvullend voorkomens wordt - RegelingVersieInformatie</v>
      </c>
      <c r="BJ167" s="304" t="str">
        <f>IF($BF167="","",IFERROR(VLOOKUP($C167,'[1]CDS-VM-delta'!$A$2:$E$470,5,FALSE),""))</f>
        <v/>
      </c>
      <c r="BK167" s="304" t="str">
        <f>IF($C167="","",IFERROR(VLOOKUP($C167,'[1]CDS-VM-delta'!$L$1:$M$470,1,FALSE),""))</f>
        <v>LVBB4033</v>
      </c>
      <c r="BL167" s="304" t="str">
        <f>IF($BK167="","",IFERROR(VLOOKUP($BK167,'[1]CDS-VM-delta'!$L$1:$M$470,2,FALSE),""))</f>
        <v>[AanleveringBesluit - Controles Besluit AKN aanvullend expressie] Expressie %1 komt niet voor als FRBRExpression binnen ExpressionIdentificatie van RegelingVersieInformatie
OF:
[AanleveringBesluit - Controles RegelingVersieInformatie AKN aanvullend] Expressie %1 komt niet voor als @wordt binnen een regeling</v>
      </c>
      <c r="BM167" s="83"/>
      <c r="BN167" s="210" t="str">
        <f t="shared" si="37"/>
        <v/>
      </c>
      <c r="BO167" s="141" t="s">
        <v>642</v>
      </c>
      <c r="BP167" s="142"/>
      <c r="BQ167" s="142"/>
      <c r="BR167" s="142"/>
      <c r="BS167" s="83">
        <v>115</v>
      </c>
      <c r="BT167" s="115"/>
      <c r="CL167" s="109"/>
      <c r="CM167" s="101"/>
      <c r="CN167" s="101"/>
      <c r="CO167" s="101"/>
    </row>
    <row r="168" spans="1:93" ht="64" x14ac:dyDescent="0.2">
      <c r="A168" s="308" t="s">
        <v>2252</v>
      </c>
      <c r="B168" s="309" t="s">
        <v>305</v>
      </c>
      <c r="C168" s="223" t="s">
        <v>645</v>
      </c>
      <c r="D168" s="223" t="s">
        <v>646</v>
      </c>
      <c r="E168" s="223" t="s">
        <v>6</v>
      </c>
      <c r="F168" s="223" t="s">
        <v>181</v>
      </c>
      <c r="G168" s="223" t="s">
        <v>7</v>
      </c>
      <c r="H168" s="223" t="s">
        <v>4</v>
      </c>
      <c r="I168" s="223" t="s">
        <v>8</v>
      </c>
      <c r="J168" s="223" t="s">
        <v>22</v>
      </c>
      <c r="K168" s="223" t="s">
        <v>127</v>
      </c>
      <c r="L168" s="223" t="str">
        <f>IFERROR(VLOOKUP($C168,'[2]1.3.7 validaties'!$AL$3:$AY$999,14,FALSE),"")</f>
        <v>2. ja, voor technici</v>
      </c>
      <c r="M168" s="223" t="str">
        <f>IFERROR(VLOOKUP($C168,'[2]1.3.7 validaties'!$AL$3:$AY$999,13,FALSE),"")</f>
        <v>niet nodig</v>
      </c>
      <c r="N168" s="223" t="s">
        <v>13</v>
      </c>
      <c r="O168" s="223" t="s">
        <v>13</v>
      </c>
      <c r="P168" s="223" t="s">
        <v>13</v>
      </c>
      <c r="Q168" s="223" t="s">
        <v>13</v>
      </c>
      <c r="R168" s="223" t="s">
        <v>14</v>
      </c>
      <c r="S168" s="223" t="s">
        <v>14</v>
      </c>
      <c r="T168" s="223" t="s">
        <v>14</v>
      </c>
      <c r="U168" s="223" t="s">
        <v>14</v>
      </c>
      <c r="V168" s="223" t="s">
        <v>14</v>
      </c>
      <c r="W168" s="223" t="s">
        <v>14</v>
      </c>
      <c r="X168" s="223" t="s">
        <v>14</v>
      </c>
      <c r="Y168" s="223" t="s">
        <v>14</v>
      </c>
      <c r="Z168" s="223" t="s">
        <v>14</v>
      </c>
      <c r="AA168" s="223" t="s">
        <v>14</v>
      </c>
      <c r="AB168" s="223" t="s">
        <v>14</v>
      </c>
      <c r="AC168" s="223" t="s">
        <v>14</v>
      </c>
      <c r="AD168" s="244" t="s">
        <v>253</v>
      </c>
      <c r="AE168" s="245" t="s">
        <v>254</v>
      </c>
      <c r="AF168" s="246" t="s">
        <v>253</v>
      </c>
      <c r="AG168" s="244" t="s">
        <v>254</v>
      </c>
      <c r="AH168" s="247" t="s">
        <v>255</v>
      </c>
      <c r="AI168" s="223"/>
      <c r="AJ168" s="223" t="s">
        <v>13</v>
      </c>
      <c r="AK168" s="311" t="s">
        <v>45</v>
      </c>
      <c r="AL168" s="313" t="s">
        <v>45</v>
      </c>
      <c r="AM168" s="294" t="s">
        <v>645</v>
      </c>
      <c r="AN168" s="223" t="s">
        <v>647</v>
      </c>
      <c r="AO168" s="223"/>
      <c r="AP168" s="223"/>
      <c r="AQ168" s="223"/>
      <c r="AR168" s="223"/>
      <c r="AS168" s="223"/>
      <c r="AT168" s="310"/>
      <c r="AU168" s="286"/>
      <c r="AV168" s="314" t="s">
        <v>346</v>
      </c>
      <c r="AW168" s="83" t="s">
        <v>648</v>
      </c>
      <c r="AX168" s="57"/>
      <c r="AY168" s="212" t="str">
        <f t="shared" si="32"/>
        <v/>
      </c>
      <c r="AZ168" s="97" t="str">
        <f t="shared" si="35"/>
        <v/>
      </c>
      <c r="BA168" s="97" t="str">
        <f t="shared" si="36"/>
        <v/>
      </c>
      <c r="BB168" s="97"/>
      <c r="BC168" s="213"/>
      <c r="BD168" s="138" t="str">
        <f t="shared" si="33"/>
        <v>verwijderd</v>
      </c>
      <c r="BE168" s="138" t="e">
        <f>IF(BF168="",IF(#REF!="","",IF(#REF!="ongebruikt","Ja","")),"")</f>
        <v>#REF!</v>
      </c>
      <c r="BF168" s="321" t="str">
        <f>IF($J168="LVBB-BHK",$C168,IFERROR(VLOOKUP($C168,'[1]CDS-VM-delta'!$A$2:$E$470,1,FALSE),""))</f>
        <v/>
      </c>
      <c r="BG168" s="328" t="s">
        <v>647</v>
      </c>
      <c r="BH168" s="148" t="str">
        <f>IF($BF168="","",IFERROR(VLOOKUP($C168,'[1]CDS-VM-delta'!$A$2:$E$470,3,FALSE),""))</f>
        <v/>
      </c>
      <c r="BI168" s="148" t="str">
        <f>IF($BF168="","",IFERROR(VLOOKUP($C168,'[1]CDS-VM-delta'!$A$2:$E$470,4,FALSE),""))</f>
        <v/>
      </c>
      <c r="BJ168" s="304" t="str">
        <f>IF($BF168="","",IFERROR(VLOOKUP($C168,'[1]CDS-VM-delta'!$A$2:$E$470,5,FALSE),""))</f>
        <v/>
      </c>
      <c r="BK168" s="304" t="str">
        <f>IF($C168="","",IFERROR(VLOOKUP($C168,'[1]CDS-VM-delta'!$L$1:$M$470,1,FALSE),""))</f>
        <v>LVBB4034</v>
      </c>
      <c r="BL168" s="304" t="str">
        <f>IF($BK168="","",IFERROR(VLOOKUP($BK168,'[1]CDS-VM-delta'!$L$1:$M$470,2,FALSE),""))</f>
        <v>%1 bevat geen AKN identificatie voor de expressie
OF:
%1 bevat geen AKN identificatie voor het werk</v>
      </c>
      <c r="BM168" s="83" t="s">
        <v>1794</v>
      </c>
      <c r="BN168" s="210" t="str">
        <f t="shared" si="37"/>
        <v/>
      </c>
      <c r="BO168" s="141" t="s">
        <v>645</v>
      </c>
      <c r="BP168" s="142">
        <v>2</v>
      </c>
      <c r="BQ168" s="142" t="s">
        <v>2956</v>
      </c>
      <c r="BR168" s="142" t="s">
        <v>1795</v>
      </c>
      <c r="BS168" s="83">
        <v>30</v>
      </c>
      <c r="BT168" s="115"/>
      <c r="BU168" s="111"/>
      <c r="BV168" s="111"/>
      <c r="BW168" s="111"/>
      <c r="BX168" s="108"/>
      <c r="BY168" s="108"/>
      <c r="BZ168" s="108"/>
      <c r="CA168" s="108"/>
      <c r="CB168" s="108"/>
      <c r="CC168" s="108"/>
      <c r="CD168" s="108"/>
      <c r="CE168" s="108"/>
      <c r="CF168" s="108"/>
      <c r="CG168" s="108"/>
      <c r="CH168" s="108"/>
      <c r="CI168" s="108"/>
      <c r="CJ168" s="108"/>
      <c r="CK168" s="111"/>
      <c r="CL168" s="112"/>
      <c r="CM168" s="99"/>
      <c r="CN168" s="99"/>
      <c r="CO168" s="99"/>
    </row>
    <row r="169" spans="1:93" ht="32" x14ac:dyDescent="0.2">
      <c r="A169" s="159" t="s">
        <v>347</v>
      </c>
      <c r="B169" s="160" t="s">
        <v>957</v>
      </c>
      <c r="C169" s="142" t="s">
        <v>649</v>
      </c>
      <c r="D169" s="142" t="s">
        <v>650</v>
      </c>
      <c r="E169" s="142" t="s">
        <v>6</v>
      </c>
      <c r="F169" s="142" t="s">
        <v>181</v>
      </c>
      <c r="G169" s="142" t="s">
        <v>7</v>
      </c>
      <c r="H169" s="142" t="s">
        <v>4</v>
      </c>
      <c r="I169" s="142" t="s">
        <v>8</v>
      </c>
      <c r="J169" s="142" t="s">
        <v>22</v>
      </c>
      <c r="K169" s="142" t="s">
        <v>127</v>
      </c>
      <c r="L169" s="140" t="str">
        <f>IFERROR(VLOOKUP($C169,'[2]1.3.7 validaties'!$AL$3:$AY$999,14,FALSE),"")</f>
        <v>2. ja, voor technici</v>
      </c>
      <c r="M169" s="140" t="str">
        <f>IFERROR(VLOOKUP($C169,'[2]1.3.7 validaties'!$AL$3:$AY$999,13,FALSE),"")</f>
        <v>niet nodig</v>
      </c>
      <c r="N169" s="142" t="s">
        <v>13</v>
      </c>
      <c r="O169" s="142" t="s">
        <v>13</v>
      </c>
      <c r="P169" s="142" t="s">
        <v>13</v>
      </c>
      <c r="Q169" s="142" t="s">
        <v>13</v>
      </c>
      <c r="R169" s="142" t="s">
        <v>13</v>
      </c>
      <c r="S169" s="142" t="s">
        <v>13</v>
      </c>
      <c r="T169" s="142" t="s">
        <v>13</v>
      </c>
      <c r="U169" s="142" t="s">
        <v>13</v>
      </c>
      <c r="V169" s="142" t="s">
        <v>13</v>
      </c>
      <c r="W169" s="142" t="s">
        <v>13</v>
      </c>
      <c r="X169" s="142" t="s">
        <v>13</v>
      </c>
      <c r="Y169" s="142" t="s">
        <v>13</v>
      </c>
      <c r="Z169" s="142" t="s">
        <v>13</v>
      </c>
      <c r="AA169" s="142" t="s">
        <v>13</v>
      </c>
      <c r="AB169" s="142" t="s">
        <v>13</v>
      </c>
      <c r="AC169" s="142" t="s">
        <v>13</v>
      </c>
      <c r="AD169" s="161" t="s">
        <v>253</v>
      </c>
      <c r="AE169" s="83" t="s">
        <v>254</v>
      </c>
      <c r="AF169" s="162" t="s">
        <v>253</v>
      </c>
      <c r="AG169" s="161" t="s">
        <v>254</v>
      </c>
      <c r="AH169" s="163" t="s">
        <v>255</v>
      </c>
      <c r="AI169" s="142"/>
      <c r="AJ169" s="142" t="str">
        <f t="shared" si="34"/>
        <v>Ja</v>
      </c>
      <c r="AK169" s="61" t="s">
        <v>361</v>
      </c>
      <c r="AL169" s="165" t="s">
        <v>45</v>
      </c>
      <c r="AM169" s="141" t="s">
        <v>649</v>
      </c>
      <c r="AN169" s="140" t="s">
        <v>651</v>
      </c>
      <c r="AO169" s="140"/>
      <c r="AP169" s="140"/>
      <c r="AQ169" s="140"/>
      <c r="AR169" s="140"/>
      <c r="AS169" s="140"/>
      <c r="AT169" s="176"/>
      <c r="AU169" s="253"/>
      <c r="AV169" s="275" t="s">
        <v>2362</v>
      </c>
      <c r="AW169" s="412" t="s">
        <v>2363</v>
      </c>
      <c r="AX169" s="57"/>
      <c r="AY169" s="212" t="str">
        <f t="shared" si="32"/>
        <v/>
      </c>
      <c r="AZ169" s="97" t="str">
        <f t="shared" si="35"/>
        <v/>
      </c>
      <c r="BA169" s="97" t="str">
        <f t="shared" si="36"/>
        <v/>
      </c>
      <c r="BB169" s="97"/>
      <c r="BC169" s="213"/>
      <c r="BD169" s="138" t="str">
        <f t="shared" si="33"/>
        <v>ongewijzigd</v>
      </c>
      <c r="BE169" s="138" t="str">
        <f>IF(BF169="",IF(#REF!="","",IF(#REF!="ongebruikt","Ja","")),"")</f>
        <v/>
      </c>
      <c r="BF169" s="321" t="str">
        <f>IF($J169="LVBB-BHK",$C169,IFERROR(VLOOKUP($C169,'[1]CDS-VM-delta'!$A$2:$E$470,1,FALSE),""))</f>
        <v>LVBB4036</v>
      </c>
      <c r="BG169" s="318" t="str">
        <f>IF($J169="LVBB-BHK",$AN169,IF($BF169="","",IFERROR(VLOOKUP($BF169,'[1]CDS-VM-delta'!$A$2:$E$470,2,FALSE),"")))</f>
        <v>Geen waardelijst gevonden voor %1</v>
      </c>
      <c r="BH169" s="148" t="str">
        <f>IF($BF169="","",IFERROR(VLOOKUP($C169,'[1]CDS-VM-delta'!$A$2:$E$470,3,FALSE),""))</f>
        <v>waardelijsten.xqy</v>
      </c>
      <c r="BI169" s="303" t="str">
        <f>IF($BF169="","",IFERROR(VLOOKUP($C169,'[1]CDS-VM-delta'!$A$2:$E$470,4,FALSE),""))</f>
        <v>valideer-waardelijst</v>
      </c>
      <c r="BJ169" s="304" t="str">
        <f>IF($BF169="","",IFERROR(VLOOKUP($C169,'[1]CDS-VM-delta'!$A$2:$E$470,5,FALSE),""))</f>
        <v>Valideer lookup values in waardelijst</v>
      </c>
      <c r="BK169" s="304" t="str">
        <f>IF($C169="","",IFERROR(VLOOKUP($C169,'[1]CDS-VM-delta'!$L$1:$M$470,1,FALSE),""))</f>
        <v>LVBB4036</v>
      </c>
      <c r="BL169" s="304" t="str">
        <f>IF($BK169="","",IFERROR(VLOOKUP($BK169,'[1]CDS-VM-delta'!$L$1:$M$470,2,FALSE),""))</f>
        <v>Geen waardelijst gevonden voor %1</v>
      </c>
      <c r="BM169" s="83"/>
      <c r="BN169" s="210" t="str">
        <f t="shared" si="37"/>
        <v/>
      </c>
      <c r="BO169" s="141" t="s">
        <v>649</v>
      </c>
      <c r="BP169" s="142"/>
      <c r="BQ169" s="142"/>
      <c r="BR169" s="142"/>
      <c r="BS169" s="83">
        <v>117</v>
      </c>
      <c r="BT169" s="115"/>
      <c r="CL169" s="109"/>
      <c r="CM169" s="101"/>
      <c r="CN169" s="101"/>
      <c r="CO169" s="101"/>
    </row>
    <row r="170" spans="1:93" ht="32" x14ac:dyDescent="0.2">
      <c r="A170" s="159" t="s">
        <v>347</v>
      </c>
      <c r="B170" s="342">
        <v>3</v>
      </c>
      <c r="C170" s="142" t="s">
        <v>652</v>
      </c>
      <c r="D170" s="142" t="s">
        <v>653</v>
      </c>
      <c r="E170" s="142" t="s">
        <v>6</v>
      </c>
      <c r="F170" s="142" t="s">
        <v>181</v>
      </c>
      <c r="G170" s="142" t="s">
        <v>7</v>
      </c>
      <c r="H170" s="142" t="s">
        <v>4</v>
      </c>
      <c r="I170" s="142" t="s">
        <v>8</v>
      </c>
      <c r="J170" s="142" t="s">
        <v>22</v>
      </c>
      <c r="K170" s="142" t="s">
        <v>127</v>
      </c>
      <c r="L170" s="140" t="str">
        <f>IFERROR(VLOOKUP($C170,'[2]1.3.7 validaties'!$AL$3:$AY$999,14,FALSE),"")</f>
        <v>2. ja, voor technici</v>
      </c>
      <c r="M170" s="140" t="str">
        <f>IFERROR(VLOOKUP($C170,'[2]1.3.7 validaties'!$AL$3:$AY$999,13,FALSE),"")</f>
        <v>niet nodig</v>
      </c>
      <c r="N170" s="142" t="s">
        <v>13</v>
      </c>
      <c r="O170" s="142" t="s">
        <v>13</v>
      </c>
      <c r="P170" s="142" t="s">
        <v>13</v>
      </c>
      <c r="Q170" s="142" t="s">
        <v>13</v>
      </c>
      <c r="R170" s="142" t="s">
        <v>13</v>
      </c>
      <c r="S170" s="142" t="s">
        <v>13</v>
      </c>
      <c r="T170" s="142" t="s">
        <v>13</v>
      </c>
      <c r="U170" s="142" t="s">
        <v>13</v>
      </c>
      <c r="V170" s="142" t="s">
        <v>13</v>
      </c>
      <c r="W170" s="142" t="s">
        <v>13</v>
      </c>
      <c r="X170" s="142" t="s">
        <v>13</v>
      </c>
      <c r="Y170" s="142" t="s">
        <v>13</v>
      </c>
      <c r="Z170" s="142" t="s">
        <v>13</v>
      </c>
      <c r="AA170" s="142" t="s">
        <v>13</v>
      </c>
      <c r="AB170" s="142" t="s">
        <v>13</v>
      </c>
      <c r="AC170" s="142" t="s">
        <v>13</v>
      </c>
      <c r="AD170" s="161" t="s">
        <v>253</v>
      </c>
      <c r="AE170" s="83" t="s">
        <v>254</v>
      </c>
      <c r="AF170" s="162" t="s">
        <v>253</v>
      </c>
      <c r="AG170" s="161" t="s">
        <v>254</v>
      </c>
      <c r="AH170" s="163" t="s">
        <v>255</v>
      </c>
      <c r="AI170" s="142"/>
      <c r="AJ170" s="142" t="str">
        <f t="shared" si="34"/>
        <v>Ja</v>
      </c>
      <c r="AK170" s="61" t="s">
        <v>45</v>
      </c>
      <c r="AL170" s="165" t="s">
        <v>45</v>
      </c>
      <c r="AM170" s="334" t="s">
        <v>1356</v>
      </c>
      <c r="AN170" s="98" t="s">
        <v>1796</v>
      </c>
      <c r="AO170" s="140"/>
      <c r="AP170" s="140"/>
      <c r="AQ170" s="140"/>
      <c r="AR170" s="140"/>
      <c r="AS170" s="140"/>
      <c r="AT170" s="176"/>
      <c r="AU170" s="253"/>
      <c r="AV170" s="275" t="s">
        <v>2362</v>
      </c>
      <c r="AW170" s="84" t="s">
        <v>263</v>
      </c>
      <c r="AX170" s="57"/>
      <c r="AY170" s="212" t="str">
        <f t="shared" si="32"/>
        <v/>
      </c>
      <c r="AZ170" s="97" t="str">
        <f t="shared" si="35"/>
        <v/>
      </c>
      <c r="BA170" s="97" t="str">
        <f t="shared" si="36"/>
        <v/>
      </c>
      <c r="BB170" s="97"/>
      <c r="BC170" s="213"/>
      <c r="BD170" s="138" t="str">
        <f t="shared" si="33"/>
        <v>ongewijzigd</v>
      </c>
      <c r="BE170" s="138" t="str">
        <f>IF(BF170="",IF(#REF!="","",IF(#REF!="ongebruikt","Ja","")),"")</f>
        <v/>
      </c>
      <c r="BF170" s="321" t="str">
        <f>IF($J170="LVBB-BHK",$C170,IFERROR(VLOOKUP($C170,'[1]CDS-VM-delta'!$A$2:$E$470,1,FALSE),""))</f>
        <v>LVBB4037</v>
      </c>
      <c r="BG170" s="318" t="str">
        <f>IF($J170="LVBB-BHK",$AN170,IF($BF170="","",IFERROR(VLOOKUP($BF170,'[1]CDS-VM-delta'!$A$2:$E$470,2,FALSE),"")))</f>
        <v>Waarde %1 niet gevonden voor %2 in waardelijst %3</v>
      </c>
      <c r="BH170" s="148" t="str">
        <f>IF($BF170="","",IFERROR(VLOOKUP($C170,'[1]CDS-VM-delta'!$A$2:$E$470,3,FALSE),""))</f>
        <v>waardelijsten.xqy</v>
      </c>
      <c r="BI170" s="303" t="str">
        <f>IF($BF170="","",IFERROR(VLOOKUP($C170,'[1]CDS-VM-delta'!$A$2:$E$470,4,FALSE),""))</f>
        <v>valideer-waardelijst</v>
      </c>
      <c r="BJ170" s="304" t="str">
        <f>IF($BF170="","",IFERROR(VLOOKUP($C170,'[1]CDS-VM-delta'!$A$2:$E$470,5,FALSE),""))</f>
        <v>Valideer lookup values in waardelijst</v>
      </c>
      <c r="BK170" s="304" t="str">
        <f>IF($C170="","",IFERROR(VLOOKUP($C170,'[1]CDS-VM-delta'!$L$1:$M$470,1,FALSE),""))</f>
        <v>LVBB4037</v>
      </c>
      <c r="BL170" s="304" t="str">
        <f>IF($BK170="","",IFERROR(VLOOKUP($BK170,'[1]CDS-VM-delta'!$L$1:$M$470,2,FALSE),""))</f>
        <v>Waarde %1 niet gevonden voor %2 in waardelijst %3</v>
      </c>
      <c r="BM170" s="83"/>
      <c r="BN170" s="210" t="str">
        <f t="shared" si="37"/>
        <v/>
      </c>
      <c r="BO170" s="141" t="s">
        <v>652</v>
      </c>
      <c r="BP170" s="142">
        <v>5</v>
      </c>
      <c r="BQ170" s="142"/>
      <c r="BR170" s="142"/>
      <c r="BS170" s="83">
        <v>297</v>
      </c>
      <c r="BT170" s="115"/>
      <c r="CL170" s="109"/>
      <c r="CM170" s="101"/>
      <c r="CN170" s="101"/>
      <c r="CO170" s="101"/>
    </row>
    <row r="171" spans="1:93" ht="80" x14ac:dyDescent="0.2">
      <c r="A171" s="159" t="s">
        <v>450</v>
      </c>
      <c r="B171" s="342">
        <v>3</v>
      </c>
      <c r="C171" s="142" t="s">
        <v>654</v>
      </c>
      <c r="D171" s="142" t="s">
        <v>2017</v>
      </c>
      <c r="E171" s="142" t="s">
        <v>6</v>
      </c>
      <c r="F171" s="142" t="s">
        <v>181</v>
      </c>
      <c r="G171" s="142" t="s">
        <v>7</v>
      </c>
      <c r="H171" s="142" t="s">
        <v>4</v>
      </c>
      <c r="I171" s="142" t="s">
        <v>8</v>
      </c>
      <c r="J171" s="142" t="s">
        <v>22</v>
      </c>
      <c r="K171" s="142" t="s">
        <v>127</v>
      </c>
      <c r="L171" s="140" t="str">
        <f>IFERROR(VLOOKUP($C171,'[2]1.3.7 validaties'!$AL$3:$AY$999,14,FALSE),"")</f>
        <v>2. ja, voor technici</v>
      </c>
      <c r="M171" s="140" t="str">
        <f>IFERROR(VLOOKUP($C171,'[2]1.3.7 validaties'!$AL$3:$AY$999,13,FALSE),"")</f>
        <v>niet nodig</v>
      </c>
      <c r="N171" s="142" t="s">
        <v>13</v>
      </c>
      <c r="O171" s="142" t="s">
        <v>13</v>
      </c>
      <c r="P171" s="142" t="s">
        <v>13</v>
      </c>
      <c r="Q171" s="142" t="s">
        <v>13</v>
      </c>
      <c r="R171" s="142" t="s">
        <v>13</v>
      </c>
      <c r="S171" s="142" t="s">
        <v>13</v>
      </c>
      <c r="T171" s="142" t="s">
        <v>13</v>
      </c>
      <c r="U171" s="142" t="s">
        <v>13</v>
      </c>
      <c r="V171" s="142" t="s">
        <v>13</v>
      </c>
      <c r="W171" s="142" t="s">
        <v>13</v>
      </c>
      <c r="X171" s="142" t="s">
        <v>13</v>
      </c>
      <c r="Y171" s="142" t="s">
        <v>13</v>
      </c>
      <c r="Z171" s="142" t="s">
        <v>13</v>
      </c>
      <c r="AA171" s="142" t="s">
        <v>13</v>
      </c>
      <c r="AB171" s="142" t="s">
        <v>13</v>
      </c>
      <c r="AC171" s="142" t="s">
        <v>13</v>
      </c>
      <c r="AD171" s="161" t="s">
        <v>253</v>
      </c>
      <c r="AE171" s="83" t="s">
        <v>254</v>
      </c>
      <c r="AF171" s="162" t="s">
        <v>253</v>
      </c>
      <c r="AG171" s="161" t="s">
        <v>254</v>
      </c>
      <c r="AH171" s="163" t="s">
        <v>255</v>
      </c>
      <c r="AI171" s="142"/>
      <c r="AJ171" s="142" t="str">
        <f t="shared" ref="AJ171:AJ191" si="38">AJ$66</f>
        <v>Ja</v>
      </c>
      <c r="AK171" s="61" t="s">
        <v>13</v>
      </c>
      <c r="AL171" s="165" t="s">
        <v>45</v>
      </c>
      <c r="AM171" s="141" t="s">
        <v>654</v>
      </c>
      <c r="AN171" s="98" t="s">
        <v>1797</v>
      </c>
      <c r="AO171" s="140"/>
      <c r="AP171" s="140"/>
      <c r="AQ171" s="140"/>
      <c r="AR171" s="140"/>
      <c r="AS171" s="140"/>
      <c r="AT171" s="176"/>
      <c r="AU171" s="253"/>
      <c r="AV171" s="275" t="s">
        <v>444</v>
      </c>
      <c r="AW171" s="83" t="s">
        <v>655</v>
      </c>
      <c r="AX171" s="57"/>
      <c r="AY171" s="212" t="str">
        <f t="shared" si="32"/>
        <v/>
      </c>
      <c r="AZ171" s="97" t="str">
        <f t="shared" si="35"/>
        <v/>
      </c>
      <c r="BA171" s="97" t="str">
        <f t="shared" si="36"/>
        <v/>
      </c>
      <c r="BB171" s="97"/>
      <c r="BC171" s="213"/>
      <c r="BD171" s="138" t="str">
        <f t="shared" si="33"/>
        <v>ongewijzigd</v>
      </c>
      <c r="BE171" s="138" t="str">
        <f>IF(BF171="",IF(#REF!="","",IF(#REF!="ongebruikt","Ja","")),"")</f>
        <v/>
      </c>
      <c r="BF171" s="321" t="str">
        <f>IF($J171="LVBB-BHK",$C171,IFERROR(VLOOKUP($C171,'[1]CDS-VM-delta'!$A$2:$E$470,1,FALSE),""))</f>
        <v>LVBB4038</v>
      </c>
      <c r="BG171" s="318" t="str">
        <f>IF($J171="LVBB-BHK",$AN171,IF($BF171="","",IFERROR(VLOOKUP($BF171,'[1]CDS-VM-delta'!$A$2:$E$470,2,FALSE),"")))</f>
        <v>Subitem met naam %3 niet meegeleverd bij oin : %1 en id-levering : %2
OF:
Subitem met naam %4 is meegeleverd maar niet aanwezig in %1 bij oin : %2 en id-levering : %3</v>
      </c>
      <c r="BH171" s="148" t="str">
        <f>IF($BF171="","",IFERROR(VLOOKUP($C171,'[1]CDS-VM-delta'!$A$2:$E$470,3,FALSE),""))</f>
        <v>subitem.xqy</v>
      </c>
      <c r="BI171" s="148" t="str">
        <f>IF($BF171="","",IFERROR(VLOOKUP($C171,'[1]CDS-VM-delta'!$A$2:$E$470,4,FALSE),""))</f>
        <v>valideer-subitems</v>
      </c>
      <c r="BJ171" s="304" t="str">
        <f>IF($BF171="","",IFERROR(VLOOKUP($C171,'[1]CDS-VM-delta'!$A$2:$E$470,5,FALSE),""))</f>
        <v>Het controleren of alle subitems, genoemd in het besluit, ook daadwerkelijk aanwezig zijn als subitem bij het besluit en omgekeerd</v>
      </c>
      <c r="BK171" s="304" t="str">
        <f>IF($C171="","",IFERROR(VLOOKUP($C171,'[1]CDS-VM-delta'!$L$1:$M$470,1,FALSE),""))</f>
        <v>LVBB4038</v>
      </c>
      <c r="BL171" s="304" t="str">
        <f>IF($BK171="","",IFERROR(VLOOKUP($BK171,'[1]CDS-VM-delta'!$L$1:$M$470,2,FALSE),""))</f>
        <v>Subitem met naam %3 niet meegeleverd bij oin : %1 en id-levering : %2
OF:
Subitem met naam %4 is meegeleverd maar niet aanwezig in %1 bij oin : %2 en id-levering : %3</v>
      </c>
      <c r="BM171" s="83"/>
      <c r="BN171" s="210" t="str">
        <f t="shared" si="37"/>
        <v/>
      </c>
      <c r="BO171" s="141" t="s">
        <v>654</v>
      </c>
      <c r="BP171" s="142"/>
      <c r="BQ171" s="142"/>
      <c r="BR171" s="142"/>
      <c r="BS171" s="83">
        <v>119</v>
      </c>
      <c r="BT171" s="115"/>
      <c r="CL171" s="109"/>
      <c r="CM171" s="101"/>
      <c r="CN171" s="101"/>
      <c r="CO171" s="101"/>
    </row>
    <row r="172" spans="1:93" ht="32" x14ac:dyDescent="0.2">
      <c r="A172" s="159" t="s">
        <v>347</v>
      </c>
      <c r="B172" s="342">
        <v>3</v>
      </c>
      <c r="C172" s="142" t="s">
        <v>656</v>
      </c>
      <c r="D172" s="142" t="s">
        <v>657</v>
      </c>
      <c r="E172" s="142" t="s">
        <v>6</v>
      </c>
      <c r="F172" s="142" t="s">
        <v>181</v>
      </c>
      <c r="G172" s="142" t="s">
        <v>7</v>
      </c>
      <c r="H172" s="142" t="s">
        <v>4</v>
      </c>
      <c r="I172" s="142" t="s">
        <v>8</v>
      </c>
      <c r="J172" s="142" t="s">
        <v>22</v>
      </c>
      <c r="K172" s="142" t="s">
        <v>127</v>
      </c>
      <c r="L172" s="140" t="str">
        <f>IFERROR(VLOOKUP($C172,'[2]1.3.7 validaties'!$AL$3:$AY$999,14,FALSE),"")</f>
        <v>2. ja, voor technici</v>
      </c>
      <c r="M172" s="140" t="str">
        <f>IFERROR(VLOOKUP($C172,'[2]1.3.7 validaties'!$AL$3:$AY$999,13,FALSE),"")</f>
        <v>niet nodig</v>
      </c>
      <c r="N172" s="142" t="s">
        <v>13</v>
      </c>
      <c r="O172" s="142" t="s">
        <v>13</v>
      </c>
      <c r="P172" s="142" t="s">
        <v>13</v>
      </c>
      <c r="Q172" s="142" t="s">
        <v>13</v>
      </c>
      <c r="R172" s="142" t="s">
        <v>13</v>
      </c>
      <c r="S172" s="142" t="s">
        <v>13</v>
      </c>
      <c r="T172" s="142" t="s">
        <v>13</v>
      </c>
      <c r="U172" s="142" t="s">
        <v>13</v>
      </c>
      <c r="V172" s="142" t="s">
        <v>13</v>
      </c>
      <c r="W172" s="142" t="s">
        <v>13</v>
      </c>
      <c r="X172" s="142" t="s">
        <v>13</v>
      </c>
      <c r="Y172" s="142" t="s">
        <v>13</v>
      </c>
      <c r="Z172" s="142" t="s">
        <v>13</v>
      </c>
      <c r="AA172" s="142" t="s">
        <v>13</v>
      </c>
      <c r="AB172" s="142" t="s">
        <v>13</v>
      </c>
      <c r="AC172" s="142" t="s">
        <v>13</v>
      </c>
      <c r="AD172" s="161" t="s">
        <v>253</v>
      </c>
      <c r="AE172" s="83" t="s">
        <v>254</v>
      </c>
      <c r="AF172" s="162" t="s">
        <v>253</v>
      </c>
      <c r="AG172" s="161" t="s">
        <v>254</v>
      </c>
      <c r="AH172" s="163" t="s">
        <v>255</v>
      </c>
      <c r="AI172" s="142"/>
      <c r="AJ172" s="142" t="str">
        <f t="shared" si="38"/>
        <v>Ja</v>
      </c>
      <c r="AK172" s="61" t="s">
        <v>13</v>
      </c>
      <c r="AL172" s="165" t="s">
        <v>45</v>
      </c>
      <c r="AM172" s="141" t="s">
        <v>656</v>
      </c>
      <c r="AN172" s="140" t="s">
        <v>658</v>
      </c>
      <c r="AO172" s="140"/>
      <c r="AP172" s="140"/>
      <c r="AQ172" s="140"/>
      <c r="AR172" s="140"/>
      <c r="AS172" s="140"/>
      <c r="AT172" s="176"/>
      <c r="AU172" s="253"/>
      <c r="AV172" s="275" t="s">
        <v>444</v>
      </c>
      <c r="AW172" s="84" t="s">
        <v>263</v>
      </c>
      <c r="AX172" s="57"/>
      <c r="AY172" s="212" t="str">
        <f t="shared" si="32"/>
        <v/>
      </c>
      <c r="AZ172" s="97" t="str">
        <f t="shared" si="35"/>
        <v/>
      </c>
      <c r="BA172" s="97" t="str">
        <f t="shared" si="36"/>
        <v/>
      </c>
      <c r="BB172" s="97"/>
      <c r="BC172" s="213"/>
      <c r="BD172" s="138" t="str">
        <f t="shared" si="33"/>
        <v>ongewijzigd</v>
      </c>
      <c r="BE172" s="138" t="str">
        <f>IF(BF172="",IF(#REF!="","",IF(#REF!="ongebruikt","Ja","")),"")</f>
        <v/>
      </c>
      <c r="BF172" s="321" t="str">
        <f>IF($J172="LVBB-BHK",$C172,IFERROR(VLOOKUP($C172,'[1]CDS-VM-delta'!$A$2:$E$470,1,FALSE),""))</f>
        <v>LVBB4039</v>
      </c>
      <c r="BG172" s="318" t="str">
        <f>IF($J172="LVBB-BHK",$AN172,IF($BF172="","",IFERROR(VLOOKUP($BF172,'[1]CDS-VM-delta'!$A$2:$E$470,2,FALSE),"")))</f>
        <v>Subitem met naam %1 heeft verschillende mimetypes, in manifest %2 en in document %3</v>
      </c>
      <c r="BH172" s="148" t="str">
        <f>IF($BF172="","",IFERROR(VLOOKUP($C172,'[1]CDS-VM-delta'!$A$2:$E$470,3,FALSE),""))</f>
        <v>subitem.xqy</v>
      </c>
      <c r="BI172" s="303" t="str">
        <f>IF($BF172="","",IFERROR(VLOOKUP($C172,'[1]CDS-VM-delta'!$A$2:$E$470,4,FALSE),""))</f>
        <v>valideer-mimetypes</v>
      </c>
      <c r="BJ172" s="304" t="str">
        <f>IF($BF172="","",IFERROR(VLOOKUP($C172,'[1]CDS-VM-delta'!$A$2:$E$470,5,FALSE),""))</f>
        <v>Het controleren het mimetype van een subitem in het manifest overeenkomt met het mimetype in het besluit</v>
      </c>
      <c r="BK172" s="304" t="str">
        <f>IF($C172="","",IFERROR(VLOOKUP($C172,'[1]CDS-VM-delta'!$L$1:$M$470,1,FALSE),""))</f>
        <v>LVBB4039</v>
      </c>
      <c r="BL172" s="304" t="str">
        <f>IF($BK172="","",IFERROR(VLOOKUP($BK172,'[1]CDS-VM-delta'!$L$1:$M$470,2,FALSE),""))</f>
        <v>Subitem met naam %1 heeft verschillende mimetypes, in manifest %2 en in document %3</v>
      </c>
      <c r="BM172" s="83"/>
      <c r="BN172" s="210" t="str">
        <f t="shared" si="37"/>
        <v/>
      </c>
      <c r="BO172" s="141" t="s">
        <v>656</v>
      </c>
      <c r="BP172" s="142"/>
      <c r="BQ172" s="142"/>
      <c r="BR172" s="142"/>
      <c r="BS172" s="83">
        <v>120</v>
      </c>
      <c r="BT172" s="115"/>
      <c r="CL172" s="109"/>
      <c r="CM172" s="101"/>
      <c r="CN172" s="101"/>
      <c r="CO172" s="101"/>
    </row>
    <row r="173" spans="1:93" ht="48" x14ac:dyDescent="0.2">
      <c r="A173" s="159" t="s">
        <v>440</v>
      </c>
      <c r="B173" s="342">
        <v>3</v>
      </c>
      <c r="C173" s="142" t="s">
        <v>659</v>
      </c>
      <c r="D173" s="142" t="s">
        <v>660</v>
      </c>
      <c r="E173" s="142" t="s">
        <v>6</v>
      </c>
      <c r="F173" s="142" t="s">
        <v>181</v>
      </c>
      <c r="G173" s="142" t="s">
        <v>7</v>
      </c>
      <c r="H173" s="142" t="s">
        <v>4</v>
      </c>
      <c r="I173" s="142" t="s">
        <v>8</v>
      </c>
      <c r="J173" s="142" t="s">
        <v>22</v>
      </c>
      <c r="K173" s="142" t="s">
        <v>127</v>
      </c>
      <c r="L173" s="140" t="str">
        <f>IFERROR(VLOOKUP($C173,'[2]1.3.7 validaties'!$AL$3:$AY$999,14,FALSE),"")</f>
        <v>2. ja, voor technici</v>
      </c>
      <c r="M173" s="140" t="str">
        <f>IFERROR(VLOOKUP($C173,'[2]1.3.7 validaties'!$AL$3:$AY$999,13,FALSE),"")</f>
        <v>niet nodig</v>
      </c>
      <c r="N173" s="142" t="s">
        <v>13</v>
      </c>
      <c r="O173" s="142" t="s">
        <v>13</v>
      </c>
      <c r="P173" s="142" t="s">
        <v>13</v>
      </c>
      <c r="Q173" s="142" t="s">
        <v>13</v>
      </c>
      <c r="R173" s="142" t="s">
        <v>13</v>
      </c>
      <c r="S173" s="142" t="s">
        <v>13</v>
      </c>
      <c r="T173" s="142" t="s">
        <v>13</v>
      </c>
      <c r="U173" s="142" t="s">
        <v>13</v>
      </c>
      <c r="V173" s="142" t="s">
        <v>13</v>
      </c>
      <c r="W173" s="142" t="s">
        <v>13</v>
      </c>
      <c r="X173" s="142" t="s">
        <v>13</v>
      </c>
      <c r="Y173" s="142" t="s">
        <v>13</v>
      </c>
      <c r="Z173" s="142" t="s">
        <v>13</v>
      </c>
      <c r="AA173" s="142" t="s">
        <v>13</v>
      </c>
      <c r="AB173" s="142" t="s">
        <v>13</v>
      </c>
      <c r="AC173" s="142" t="s">
        <v>13</v>
      </c>
      <c r="AD173" s="161" t="s">
        <v>253</v>
      </c>
      <c r="AE173" s="83"/>
      <c r="AF173" s="162" t="s">
        <v>253</v>
      </c>
      <c r="AG173" s="161" t="s">
        <v>254</v>
      </c>
      <c r="AH173" s="163" t="s">
        <v>255</v>
      </c>
      <c r="AI173" s="142"/>
      <c r="AJ173" s="142" t="str">
        <f t="shared" si="38"/>
        <v>Ja</v>
      </c>
      <c r="AK173" s="61" t="s">
        <v>45</v>
      </c>
      <c r="AL173" s="165" t="s">
        <v>45</v>
      </c>
      <c r="AM173" s="141" t="s">
        <v>659</v>
      </c>
      <c r="AN173" s="140" t="s">
        <v>661</v>
      </c>
      <c r="AO173" s="140"/>
      <c r="AP173" s="140"/>
      <c r="AQ173" s="140"/>
      <c r="AR173" s="140"/>
      <c r="AS173" s="140"/>
      <c r="AT173" s="176"/>
      <c r="AU173" s="253"/>
      <c r="AV173" s="275" t="s">
        <v>662</v>
      </c>
      <c r="AW173" s="84" t="s">
        <v>263</v>
      </c>
      <c r="AX173" s="57"/>
      <c r="AY173" s="212" t="str">
        <f t="shared" si="32"/>
        <v/>
      </c>
      <c r="AZ173" s="97" t="str">
        <f t="shared" si="35"/>
        <v/>
      </c>
      <c r="BA173" s="97" t="str">
        <f t="shared" si="36"/>
        <v/>
      </c>
      <c r="BB173" s="97"/>
      <c r="BC173" s="213"/>
      <c r="BD173" s="138" t="str">
        <f t="shared" si="33"/>
        <v>ongewijzigd</v>
      </c>
      <c r="BE173" s="138" t="str">
        <f>IF(BF173="",IF(#REF!="","",IF(#REF!="ongebruikt","Ja","")),"")</f>
        <v/>
      </c>
      <c r="BF173" s="321" t="str">
        <f>IF($J173="LVBB-BHK",$C173,IFERROR(VLOOKUP($C173,'[1]CDS-VM-delta'!$A$2:$E$470,1,FALSE),""))</f>
        <v>LVBB4040</v>
      </c>
      <c r="BG173" s="318" t="str">
        <f>IF($J173="LVBB-BHK",$AN173,IF($BF173="","",IFERROR(VLOOKUP($BF173,'[1]CDS-VM-delta'!$A$2:$E$470,2,FALSE),"")))</f>
        <v>[AanleveringBesluit - RegelingMetadata nieuwe Regeling] Geen RegelingMetadata aanwezig bij eerste regelingversie %1 binnen nieuwe regeling %2</v>
      </c>
      <c r="BH173" s="148" t="str">
        <f>IF($BF173="","",IFERROR(VLOOKUP($C173,'[1]CDS-VM-delta'!$A$2:$E$470,3,FALSE),""))</f>
        <v>VP-AanleveringBesluit-consolidatie.sch</v>
      </c>
      <c r="BI173" s="303" t="str">
        <f>IF($BF173="","",IFERROR(VLOOKUP($C173,'[1]CDS-VM-delta'!$A$2:$E$470,4,FALSE),""))</f>
        <v>Controles AKN aanvullend voorkomens wordt - RegelingVersieInformatie</v>
      </c>
      <c r="BJ173" s="304" t="str">
        <f>IF($BF173="","",IFERROR(VLOOKUP($C173,'[1]CDS-VM-delta'!$A$2:$E$470,5,FALSE),""))</f>
        <v/>
      </c>
      <c r="BK173" s="304" t="str">
        <f>IF($C173="","",IFERROR(VLOOKUP($C173,'[1]CDS-VM-delta'!$L$1:$M$470,1,FALSE),""))</f>
        <v>LVBB4040</v>
      </c>
      <c r="BL173" s="304" t="str">
        <f>IF($BK173="","",IFERROR(VLOOKUP($BK173,'[1]CDS-VM-delta'!$L$1:$M$470,2,FALSE),""))</f>
        <v>[AanleveringBesluit - RegelingMetadata nieuwe Regeling] Geen RegelingMetadata aanwezig bij eerste regelingversie %1 binnen nieuwe regeling %2</v>
      </c>
      <c r="BM173" s="83"/>
      <c r="BN173" s="210" t="str">
        <f t="shared" si="37"/>
        <v/>
      </c>
      <c r="BO173" s="141" t="s">
        <v>659</v>
      </c>
      <c r="BP173" s="142"/>
      <c r="BQ173" s="142"/>
      <c r="BR173" s="142"/>
      <c r="BS173" s="83">
        <v>121</v>
      </c>
      <c r="BT173" s="115"/>
      <c r="CL173" s="109"/>
      <c r="CM173" s="101"/>
      <c r="CN173" s="101"/>
      <c r="CO173" s="101"/>
    </row>
    <row r="174" spans="1:93" ht="80" x14ac:dyDescent="0.2">
      <c r="A174" s="159" t="s">
        <v>440</v>
      </c>
      <c r="B174" s="342">
        <v>3</v>
      </c>
      <c r="C174" s="142" t="s">
        <v>663</v>
      </c>
      <c r="D174" s="142" t="s">
        <v>664</v>
      </c>
      <c r="E174" s="142" t="s">
        <v>6</v>
      </c>
      <c r="F174" s="142" t="s">
        <v>181</v>
      </c>
      <c r="G174" s="142" t="s">
        <v>7</v>
      </c>
      <c r="H174" s="142" t="s">
        <v>4</v>
      </c>
      <c r="I174" s="142" t="s">
        <v>8</v>
      </c>
      <c r="J174" s="142" t="s">
        <v>22</v>
      </c>
      <c r="K174" s="142" t="s">
        <v>127</v>
      </c>
      <c r="L174" s="140" t="str">
        <f>IFERROR(VLOOKUP($C174,'[2]1.3.7 validaties'!$AL$3:$AY$999,14,FALSE),"")</f>
        <v>2. ja, voor technici</v>
      </c>
      <c r="M174" s="140" t="str">
        <f>IFERROR(VLOOKUP($C174,'[2]1.3.7 validaties'!$AL$3:$AY$999,13,FALSE),"")</f>
        <v>niet nodig</v>
      </c>
      <c r="N174" s="142" t="s">
        <v>13</v>
      </c>
      <c r="O174" s="142" t="s">
        <v>13</v>
      </c>
      <c r="P174" s="142" t="s">
        <v>13</v>
      </c>
      <c r="Q174" s="142" t="s">
        <v>13</v>
      </c>
      <c r="R174" s="142" t="s">
        <v>13</v>
      </c>
      <c r="S174" s="142" t="s">
        <v>13</v>
      </c>
      <c r="T174" s="142" t="s">
        <v>13</v>
      </c>
      <c r="U174" s="142" t="s">
        <v>13</v>
      </c>
      <c r="V174" s="142" t="s">
        <v>13</v>
      </c>
      <c r="W174" s="142" t="s">
        <v>13</v>
      </c>
      <c r="X174" s="142" t="s">
        <v>13</v>
      </c>
      <c r="Y174" s="142" t="s">
        <v>13</v>
      </c>
      <c r="Z174" s="142" t="s">
        <v>13</v>
      </c>
      <c r="AA174" s="142" t="s">
        <v>13</v>
      </c>
      <c r="AB174" s="142" t="s">
        <v>13</v>
      </c>
      <c r="AC174" s="142" t="s">
        <v>13</v>
      </c>
      <c r="AD174" s="161" t="s">
        <v>253</v>
      </c>
      <c r="AE174" s="83"/>
      <c r="AF174" s="162" t="s">
        <v>253</v>
      </c>
      <c r="AG174" s="161" t="s">
        <v>254</v>
      </c>
      <c r="AH174" s="163" t="s">
        <v>255</v>
      </c>
      <c r="AI174" s="142"/>
      <c r="AJ174" s="142" t="str">
        <f t="shared" si="38"/>
        <v>Ja</v>
      </c>
      <c r="AK174" s="61" t="s">
        <v>45</v>
      </c>
      <c r="AL174" s="165" t="s">
        <v>45</v>
      </c>
      <c r="AM174" s="141" t="s">
        <v>663</v>
      </c>
      <c r="AN174" s="140" t="s">
        <v>665</v>
      </c>
      <c r="AO174" s="140"/>
      <c r="AP174" s="140"/>
      <c r="AQ174" s="140"/>
      <c r="AR174" s="140"/>
      <c r="AS174" s="140"/>
      <c r="AT174" s="176"/>
      <c r="AU174" s="253"/>
      <c r="AV174" s="275" t="s">
        <v>461</v>
      </c>
      <c r="AW174" s="84" t="s">
        <v>666</v>
      </c>
      <c r="AX174" s="57"/>
      <c r="AY174" s="212" t="str">
        <f t="shared" si="32"/>
        <v/>
      </c>
      <c r="AZ174" s="97" t="str">
        <f t="shared" si="35"/>
        <v/>
      </c>
      <c r="BA174" s="97" t="str">
        <f t="shared" si="36"/>
        <v/>
      </c>
      <c r="BB174" s="97"/>
      <c r="BC174" s="213"/>
      <c r="BD174" s="138" t="str">
        <f t="shared" si="33"/>
        <v>ongewijzigd</v>
      </c>
      <c r="BE174" s="138" t="str">
        <f>IF(BF174="",IF(#REF!="","",IF(#REF!="ongebruikt","Ja","")),"")</f>
        <v/>
      </c>
      <c r="BF174" s="321" t="str">
        <f>IF($J174="LVBB-BHK",$C174,IFERROR(VLOOKUP($C174,'[1]CDS-VM-delta'!$A$2:$E$470,1,FALSE),""))</f>
        <v>LVBB4041</v>
      </c>
      <c r="BG174" s="318" t="str">
        <f>IF($J174="LVBB-BHK",$AN174,IF($BF174="","",IFERROR(VLOOKUP($BF174,'[1]CDS-VM-delta'!$A$2:$E$470,2,FALSE),"")))</f>
        <v>De brp-code van de eindverantwoordelijke in join %1 is leeg</v>
      </c>
      <c r="BH174" s="148" t="str">
        <f>IF($BF174="","",IFERROR(VLOOKUP($C174,'[1]CDS-VM-delta'!$A$2:$E$470,3,FALSE),""))</f>
        <v>informatie-objecten.xqy</v>
      </c>
      <c r="BI174" s="303" t="str">
        <f>IF($BF174="","",IFERROR(VLOOKUP($C174,'[1]CDS-VM-delta'!$A$2:$E$470,4,FALSE),""))</f>
        <v>controleer-eindverantwoordelijke-brp-code</v>
      </c>
      <c r="BJ174" s="304" t="str">
        <f>IF($BF174="","",IFERROR(VLOOKUP($C174,'[1]CDS-VM-delta'!$A$2:$E$470,5,FALSE),""))</f>
        <v>Controleert of de eindverantwoordelijk in de informatie-object metadata op werk nivo een brp-code bevat</v>
      </c>
      <c r="BK174" s="304" t="str">
        <f>IF($C174="","",IFERROR(VLOOKUP($C174,'[1]CDS-VM-delta'!$L$1:$M$470,1,FALSE),""))</f>
        <v>LVBB4041</v>
      </c>
      <c r="BL174" s="304" t="str">
        <f>IF($BK174="","",IFERROR(VLOOKUP($BK174,'[1]CDS-VM-delta'!$L$1:$M$470,2,FALSE),""))</f>
        <v>De brp-code van de eindverantwoordelijke in join %1 is leeg</v>
      </c>
      <c r="BM174" s="83"/>
      <c r="BN174" s="210" t="str">
        <f t="shared" si="37"/>
        <v/>
      </c>
      <c r="BO174" s="141" t="s">
        <v>663</v>
      </c>
      <c r="BP174" s="142">
        <v>4</v>
      </c>
      <c r="BQ174" s="142" t="s">
        <v>2943</v>
      </c>
      <c r="BR174" s="142" t="s">
        <v>2048</v>
      </c>
      <c r="BS174" s="83">
        <v>261</v>
      </c>
      <c r="BT174" s="115"/>
      <c r="CL174" s="109"/>
      <c r="CM174" s="101"/>
      <c r="CN174" s="101"/>
      <c r="CO174" s="101"/>
    </row>
    <row r="175" spans="1:93" ht="48" x14ac:dyDescent="0.2">
      <c r="A175" s="159" t="s">
        <v>440</v>
      </c>
      <c r="B175" s="342">
        <v>3</v>
      </c>
      <c r="C175" s="142" t="s">
        <v>667</v>
      </c>
      <c r="D175" s="142" t="s">
        <v>1961</v>
      </c>
      <c r="E175" s="142" t="s">
        <v>6</v>
      </c>
      <c r="F175" s="142" t="s">
        <v>181</v>
      </c>
      <c r="G175" s="142" t="s">
        <v>7</v>
      </c>
      <c r="H175" s="142" t="s">
        <v>4</v>
      </c>
      <c r="I175" s="142" t="s">
        <v>8</v>
      </c>
      <c r="J175" s="142" t="s">
        <v>22</v>
      </c>
      <c r="K175" s="142" t="s">
        <v>127</v>
      </c>
      <c r="L175" s="140" t="str">
        <f>IFERROR(VLOOKUP($C175,'[2]1.3.7 validaties'!$AL$3:$AY$999,14,FALSE),"")</f>
        <v>9. verbetervoorstel</v>
      </c>
      <c r="M175" s="140" t="str">
        <f>IFERROR(VLOOKUP($C175,'[2]1.3.7 validaties'!$AL$3:$AY$999,13,FALSE),"")</f>
        <v>US141701</v>
      </c>
      <c r="N175" s="142" t="s">
        <v>13</v>
      </c>
      <c r="O175" s="142" t="s">
        <v>13</v>
      </c>
      <c r="P175" s="142" t="s">
        <v>13</v>
      </c>
      <c r="Q175" s="142" t="s">
        <v>13</v>
      </c>
      <c r="R175" s="142" t="s">
        <v>13</v>
      </c>
      <c r="S175" s="142" t="s">
        <v>13</v>
      </c>
      <c r="T175" s="142" t="s">
        <v>13</v>
      </c>
      <c r="U175" s="142" t="s">
        <v>13</v>
      </c>
      <c r="V175" s="142" t="s">
        <v>13</v>
      </c>
      <c r="W175" s="142" t="s">
        <v>13</v>
      </c>
      <c r="X175" s="142" t="s">
        <v>13</v>
      </c>
      <c r="Y175" s="142" t="s">
        <v>13</v>
      </c>
      <c r="Z175" s="142" t="s">
        <v>13</v>
      </c>
      <c r="AA175" s="142" t="s">
        <v>13</v>
      </c>
      <c r="AB175" s="142" t="s">
        <v>13</v>
      </c>
      <c r="AC175" s="142" t="s">
        <v>13</v>
      </c>
      <c r="AD175" s="161" t="s">
        <v>253</v>
      </c>
      <c r="AE175" s="83"/>
      <c r="AF175" s="162" t="s">
        <v>253</v>
      </c>
      <c r="AG175" s="161" t="s">
        <v>254</v>
      </c>
      <c r="AH175" s="163" t="s">
        <v>255</v>
      </c>
      <c r="AI175" s="142"/>
      <c r="AJ175" s="142" t="str">
        <f t="shared" si="38"/>
        <v>Ja</v>
      </c>
      <c r="AK175" s="61" t="s">
        <v>13</v>
      </c>
      <c r="AL175" s="165" t="s">
        <v>45</v>
      </c>
      <c r="AM175" s="141" t="s">
        <v>667</v>
      </c>
      <c r="AN175" s="148" t="s">
        <v>1928</v>
      </c>
      <c r="AO175" s="148" t="s">
        <v>1929</v>
      </c>
      <c r="AP175" s="140"/>
      <c r="AQ175" s="140"/>
      <c r="AR175" s="140"/>
      <c r="AS175" s="140"/>
      <c r="AT175" s="176"/>
      <c r="AU175" s="253"/>
      <c r="AV175" s="275" t="s">
        <v>2362</v>
      </c>
      <c r="AW175" s="84" t="s">
        <v>668</v>
      </c>
      <c r="AX175" s="57"/>
      <c r="AY175" s="212" t="str">
        <f t="shared" si="32"/>
        <v/>
      </c>
      <c r="AZ175" s="97" t="str">
        <f t="shared" si="35"/>
        <v/>
      </c>
      <c r="BA175" s="97" t="str">
        <f t="shared" si="36"/>
        <v/>
      </c>
      <c r="BB175" s="97"/>
      <c r="BC175" s="213"/>
      <c r="BD175" s="138" t="str">
        <f t="shared" si="33"/>
        <v>ongewijzigd</v>
      </c>
      <c r="BE175" s="138" t="str">
        <f>IF(BF175="",IF(#REF!="","",IF(#REF!="ongebruikt","Ja","")),"")</f>
        <v/>
      </c>
      <c r="BF175" s="321" t="str">
        <f>IF($J175="LVBB-BHK",$C175,IFERROR(VLOOKUP($C175,'[1]CDS-VM-delta'!$A$2:$E$470,1,FALSE),""))</f>
        <v>LVBB4042</v>
      </c>
      <c r="BG175" s="318" t="str">
        <f>IF($J175="LVBB-BHK",$AN175,IF($BF175="","",IFERROR(VLOOKUP($BF175,'[1]CDS-VM-delta'!$A$2:$E$470,2,FALSE),"")))</f>
        <v>De eindverantwoordelijke moet gevuld zijn met een waarde uit de lijst %1.</v>
      </c>
      <c r="BH175" s="148" t="str">
        <f>IF($BF175="","",IFERROR(VLOOKUP($C175,'[1]CDS-VM-delta'!$A$2:$E$470,3,FALSE),""))</f>
        <v>validation.xqy</v>
      </c>
      <c r="BI175" s="303" t="str">
        <f>IF($BF175="","",IFERROR(VLOOKUP($C175,'[1]CDS-VM-delta'!$A$2:$E$470,4,FALSE),""))</f>
        <v>valideer-bg</v>
      </c>
      <c r="BJ175" s="304" t="str">
        <f>IF($BF175="","",IFERROR(VLOOKUP($C175,'[1]CDS-VM-delta'!$A$2:$E$470,5,FALSE),""))</f>
        <v>Valideert aanwezigheid bevoegd gezag code uit validatielijst voor kennisgeving of besluit</v>
      </c>
      <c r="BK175" s="304" t="str">
        <f>IF($C175="","",IFERROR(VLOOKUP($C175,'[1]CDS-VM-delta'!$L$1:$M$470,1,FALSE),""))</f>
        <v>LVBB4042</v>
      </c>
      <c r="BL175" s="304" t="str">
        <f>IF($BK175="","",IFERROR(VLOOKUP($BK175,'[1]CDS-VM-delta'!$L$1:$M$470,2,FALSE),""))</f>
        <v>De eindverantwoordelijke moet gevuld zijn met een waarde uit de lijst %1.</v>
      </c>
      <c r="BM175" s="83"/>
      <c r="BN175" s="210" t="str">
        <f t="shared" si="37"/>
        <v/>
      </c>
      <c r="BO175" s="141" t="s">
        <v>667</v>
      </c>
      <c r="BP175" s="142"/>
      <c r="BQ175" s="142"/>
      <c r="BR175" s="142"/>
      <c r="BS175" s="83">
        <v>123</v>
      </c>
      <c r="BT175" s="115"/>
      <c r="CL175" s="109"/>
      <c r="CM175" s="101"/>
      <c r="CN175" s="101"/>
      <c r="CO175" s="101"/>
    </row>
    <row r="176" spans="1:93" ht="32" x14ac:dyDescent="0.2">
      <c r="A176" s="159" t="s">
        <v>350</v>
      </c>
      <c r="B176" s="342">
        <v>3</v>
      </c>
      <c r="C176" s="142" t="s">
        <v>669</v>
      </c>
      <c r="D176" s="142" t="s">
        <v>670</v>
      </c>
      <c r="E176" s="142" t="s">
        <v>6</v>
      </c>
      <c r="F176" s="142" t="s">
        <v>181</v>
      </c>
      <c r="G176" s="142" t="s">
        <v>7</v>
      </c>
      <c r="H176" s="142" t="s">
        <v>4</v>
      </c>
      <c r="I176" s="142" t="s">
        <v>8</v>
      </c>
      <c r="J176" s="142" t="s">
        <v>22</v>
      </c>
      <c r="K176" s="142" t="s">
        <v>127</v>
      </c>
      <c r="L176" s="140" t="str">
        <f>IFERROR(VLOOKUP($C176,'[2]1.3.7 validaties'!$AL$3:$AY$999,14,FALSE),"")</f>
        <v>2. ja, voor technici</v>
      </c>
      <c r="M176" s="140" t="str">
        <f>IFERROR(VLOOKUP($C176,'[2]1.3.7 validaties'!$AL$3:$AY$999,13,FALSE),"")</f>
        <v>niet nodig</v>
      </c>
      <c r="N176" s="142" t="s">
        <v>13</v>
      </c>
      <c r="O176" s="142" t="s">
        <v>13</v>
      </c>
      <c r="P176" s="142" t="s">
        <v>13</v>
      </c>
      <c r="Q176" s="142" t="s">
        <v>13</v>
      </c>
      <c r="R176" s="142" t="s">
        <v>13</v>
      </c>
      <c r="S176" s="142" t="s">
        <v>13</v>
      </c>
      <c r="T176" s="142" t="s">
        <v>13</v>
      </c>
      <c r="U176" s="142" t="s">
        <v>13</v>
      </c>
      <c r="V176" s="142" t="s">
        <v>13</v>
      </c>
      <c r="W176" s="142" t="s">
        <v>13</v>
      </c>
      <c r="X176" s="142" t="s">
        <v>13</v>
      </c>
      <c r="Y176" s="142" t="s">
        <v>13</v>
      </c>
      <c r="Z176" s="142" t="s">
        <v>13</v>
      </c>
      <c r="AA176" s="142" t="s">
        <v>13</v>
      </c>
      <c r="AB176" s="142" t="s">
        <v>13</v>
      </c>
      <c r="AC176" s="142" t="s">
        <v>13</v>
      </c>
      <c r="AD176" s="161" t="s">
        <v>253</v>
      </c>
      <c r="AE176" s="83"/>
      <c r="AF176" s="162" t="s">
        <v>253</v>
      </c>
      <c r="AG176" s="161" t="s">
        <v>254</v>
      </c>
      <c r="AH176" s="163" t="s">
        <v>255</v>
      </c>
      <c r="AI176" s="142"/>
      <c r="AJ176" s="142" t="str">
        <f t="shared" si="38"/>
        <v>Ja</v>
      </c>
      <c r="AK176" s="61" t="s">
        <v>45</v>
      </c>
      <c r="AL176" s="165" t="s">
        <v>45</v>
      </c>
      <c r="AM176" s="141" t="s">
        <v>669</v>
      </c>
      <c r="AN176" s="140" t="s">
        <v>671</v>
      </c>
      <c r="AO176" s="140"/>
      <c r="AP176" s="140"/>
      <c r="AQ176" s="140"/>
      <c r="AR176" s="140"/>
      <c r="AS176" s="140"/>
      <c r="AT176" s="176"/>
      <c r="AU176" s="253"/>
      <c r="AV176" s="275" t="s">
        <v>833</v>
      </c>
      <c r="AW176" s="84" t="s">
        <v>672</v>
      </c>
      <c r="AX176" s="57"/>
      <c r="AY176" s="212" t="str">
        <f t="shared" si="32"/>
        <v/>
      </c>
      <c r="AZ176" s="97" t="str">
        <f t="shared" si="35"/>
        <v/>
      </c>
      <c r="BA176" s="97" t="str">
        <f t="shared" si="36"/>
        <v/>
      </c>
      <c r="BB176" s="97"/>
      <c r="BC176" s="213"/>
      <c r="BD176" s="138" t="str">
        <f t="shared" si="33"/>
        <v>ongewijzigd</v>
      </c>
      <c r="BE176" s="138" t="str">
        <f>IF(BF176="",IF(#REF!="","",IF(#REF!="ongebruikt","Ja","")),"")</f>
        <v/>
      </c>
      <c r="BF176" s="321" t="str">
        <f>IF($J176="LVBB-BHK",$C176,IFERROR(VLOOKUP($C176,'[1]CDS-VM-delta'!$A$2:$E$470,1,FALSE),""))</f>
        <v>LVBB4043</v>
      </c>
      <c r="BG176" s="318" t="str">
        <f>IF($J176="LVBB-BHK",$AN176,IF($BF176="","",IFERROR(VLOOKUP($BF176,'[1]CDS-VM-delta'!$A$2:$E$470,2,FALSE),"")))</f>
        <v>Regeling(en) zijn opvolger van een intrekking, maar worden niet ingetrokken volgens consolidatie-informatie : %1</v>
      </c>
      <c r="BH176" s="148" t="str">
        <f>IF($BF176="","",IFERROR(VLOOKUP($C176,'[1]CDS-VM-delta'!$A$2:$E$470,3,FALSE),""))</f>
        <v>intrekken.xqy</v>
      </c>
      <c r="BI176" s="148" t="str">
        <f>IF($BF176="","",IFERROR(VLOOKUP($C176,'[1]CDS-VM-delta'!$A$2:$E$470,4,FALSE),""))</f>
        <v>valideer-ingetrokken-regelingen-en-ios</v>
      </c>
      <c r="BJ176" s="304" t="str">
        <f>IF($BF176="","",IFERROR(VLOOKUP($C176,'[1]CDS-VM-delta'!$A$2:$E$470,5,FALSE),""))</f>
        <v>Controle of regelingen en informatieobjecten, die ingetrokken moeten worden, bestaan en of deze regelingen tenminste een regelingversie hebben, die niet afgesloten is</v>
      </c>
      <c r="BK176" s="304" t="str">
        <f>IF($C176="","",IFERROR(VLOOKUP($C176,'[1]CDS-VM-delta'!$L$1:$M$470,1,FALSE),""))</f>
        <v>LVBB4043</v>
      </c>
      <c r="BL176" s="304" t="str">
        <f>IF($BK176="","",IFERROR(VLOOKUP($BK176,'[1]CDS-VM-delta'!$L$1:$M$470,2,FALSE),""))</f>
        <v>Regeling(en) zijn opvolger van een intrekking, maar worden niet ingetrokken volgens consolidatie-informatie : %1</v>
      </c>
      <c r="BM176" s="83"/>
      <c r="BN176" s="210" t="str">
        <f t="shared" si="37"/>
        <v/>
      </c>
      <c r="BO176" s="141" t="s">
        <v>669</v>
      </c>
      <c r="BP176" s="142"/>
      <c r="BQ176" s="142"/>
      <c r="BR176" s="142"/>
      <c r="BS176" s="83">
        <v>124</v>
      </c>
      <c r="BT176" s="57"/>
      <c r="CL176" s="109"/>
      <c r="CM176" s="101"/>
      <c r="CN176" s="101"/>
      <c r="CO176" s="101"/>
    </row>
    <row r="177" spans="1:93" ht="64" x14ac:dyDescent="0.2">
      <c r="A177" s="159" t="s">
        <v>542</v>
      </c>
      <c r="B177" s="342">
        <v>3</v>
      </c>
      <c r="C177" s="142" t="s">
        <v>673</v>
      </c>
      <c r="D177" s="140" t="s">
        <v>674</v>
      </c>
      <c r="E177" s="142" t="s">
        <v>0</v>
      </c>
      <c r="F177" s="142" t="s">
        <v>181</v>
      </c>
      <c r="G177" s="142" t="s">
        <v>7</v>
      </c>
      <c r="H177" s="142" t="s">
        <v>4</v>
      </c>
      <c r="I177" s="142" t="s">
        <v>8</v>
      </c>
      <c r="J177" s="142" t="s">
        <v>22</v>
      </c>
      <c r="K177" s="142" t="s">
        <v>127</v>
      </c>
      <c r="L177" s="140" t="str">
        <f>IFERROR(VLOOKUP($C177,'[2]1.3.7 validaties'!$AL$3:$AY$999,14,FALSE),"")</f>
        <v>9. verbetervoorstel</v>
      </c>
      <c r="M177" s="140" t="str">
        <f>IFERROR(VLOOKUP($C177,'[2]1.3.7 validaties'!$AL$3:$AY$999,13,FALSE),"")</f>
        <v>US141701</v>
      </c>
      <c r="N177" s="142" t="s">
        <v>13</v>
      </c>
      <c r="O177" s="142" t="s">
        <v>13</v>
      </c>
      <c r="P177" s="142" t="s">
        <v>13</v>
      </c>
      <c r="Q177" s="142" t="s">
        <v>2212</v>
      </c>
      <c r="R177" s="142" t="s">
        <v>2212</v>
      </c>
      <c r="S177" s="142" t="s">
        <v>2212</v>
      </c>
      <c r="T177" s="142" t="s">
        <v>2212</v>
      </c>
      <c r="U177" s="142" t="s">
        <v>2212</v>
      </c>
      <c r="V177" s="142" t="s">
        <v>2212</v>
      </c>
      <c r="W177" s="142" t="s">
        <v>2212</v>
      </c>
      <c r="X177" s="142" t="s">
        <v>2212</v>
      </c>
      <c r="Y177" s="142" t="s">
        <v>2212</v>
      </c>
      <c r="Z177" s="142" t="s">
        <v>2212</v>
      </c>
      <c r="AA177" s="142" t="s">
        <v>2212</v>
      </c>
      <c r="AB177" s="142" t="s">
        <v>2212</v>
      </c>
      <c r="AC177" s="142" t="s">
        <v>2212</v>
      </c>
      <c r="AD177" s="161" t="s">
        <v>253</v>
      </c>
      <c r="AE177" s="83"/>
      <c r="AF177" s="162" t="s">
        <v>253</v>
      </c>
      <c r="AG177" s="161" t="s">
        <v>254</v>
      </c>
      <c r="AH177" s="163" t="s">
        <v>255</v>
      </c>
      <c r="AI177" s="142"/>
      <c r="AJ177" s="142" t="str">
        <f t="shared" si="38"/>
        <v>Ja</v>
      </c>
      <c r="AK177" s="61" t="s">
        <v>45</v>
      </c>
      <c r="AL177" s="165" t="s">
        <v>45</v>
      </c>
      <c r="AM177" s="141" t="s">
        <v>673</v>
      </c>
      <c r="AN177" s="148" t="s">
        <v>2298</v>
      </c>
      <c r="AO177" s="148" t="s">
        <v>1397</v>
      </c>
      <c r="AP177" s="148" t="s">
        <v>1930</v>
      </c>
      <c r="AQ177" s="140"/>
      <c r="AR177" s="140"/>
      <c r="AS177" s="140"/>
      <c r="AT177" s="176"/>
      <c r="AU177" s="253"/>
      <c r="AV177" s="275" t="s">
        <v>2706</v>
      </c>
      <c r="AW177" s="84" t="s">
        <v>2944</v>
      </c>
      <c r="AX177" s="57"/>
      <c r="AY177" s="212" t="str">
        <f t="shared" si="32"/>
        <v/>
      </c>
      <c r="AZ177" s="97" t="str">
        <f t="shared" si="35"/>
        <v/>
      </c>
      <c r="BA177" s="97" t="str">
        <f t="shared" si="36"/>
        <v/>
      </c>
      <c r="BB177" s="97"/>
      <c r="BC177" s="213" t="s">
        <v>2260</v>
      </c>
      <c r="BD177" s="138" t="str">
        <f t="shared" si="33"/>
        <v>ongewijzigd</v>
      </c>
      <c r="BE177" s="138" t="str">
        <f>IF(BF177="",IF(#REF!="","",IF(#REF!="ongebruikt","Ja","")),"")</f>
        <v/>
      </c>
      <c r="BF177" s="321" t="str">
        <f>IF($J177="LVBB-BHK",$C177,IFERROR(VLOOKUP($C177,'[1]CDS-VM-delta'!$A$2:$E$470,1,FALSE),""))</f>
        <v>LVBB4044</v>
      </c>
      <c r="BG177" s="148" t="str">
        <f>IF($J177="LVBB-BHK",$AN177,IF($BF177="","",IFERROR(VLOOKUP($BF177,'[1]CDS-VM-delta'!$A$2:$E$470,2,FALSE),"")))</f>
        <v>soortWork %1 van element %2%3</v>
      </c>
      <c r="BH177" s="148" t="str">
        <f>IF($BF177="","",IFERROR(VLOOKUP($C177,'[1]CDS-VM-delta'!$A$2:$E$470,3,FALSE),""))</f>
        <v>VP-AanleveringBesluit-consolidatie.sch</v>
      </c>
      <c r="BI177" s="303" t="str">
        <f>IF($BF177="","",IFERROR(VLOOKUP($C177,'[1]CDS-VM-delta'!$A$2:$E$470,4,FALSE),""))</f>
        <v>Controles AKN aanvullend soort-regeling / soort-werk</v>
      </c>
      <c r="BJ177" s="304" t="str">
        <f>IF($BF177="","",IFERROR(VLOOKUP($C177,'[1]CDS-VM-delta'!$A$2:$E$470,5,FALSE),""))</f>
        <v/>
      </c>
      <c r="BK177" s="304" t="str">
        <f>IF($C177="","",IFERROR(VLOOKUP($C177,'[1]CDS-VM-delta'!$L$1:$M$470,1,FALSE),""))</f>
        <v>LVBB4044</v>
      </c>
      <c r="BL177" s="304" t="str">
        <f>IF($BK177="","",IFERROR(VLOOKUP($BK177,'[1]CDS-VM-delta'!$L$1:$M$470,2,FALSE),""))</f>
        <v>soortWork %1 van element %2%3</v>
      </c>
      <c r="BM177" s="83"/>
      <c r="BN177" s="210" t="str">
        <f t="shared" si="37"/>
        <v/>
      </c>
      <c r="BO177" s="141" t="s">
        <v>673</v>
      </c>
      <c r="BP177" s="142">
        <v>5</v>
      </c>
      <c r="BQ177" s="142"/>
      <c r="BR177" s="142"/>
      <c r="BS177" s="83">
        <v>298</v>
      </c>
      <c r="BT177" s="57"/>
      <c r="CL177" s="109"/>
      <c r="CM177" s="101"/>
      <c r="CN177" s="101"/>
      <c r="CO177" s="101"/>
    </row>
    <row r="178" spans="1:93" ht="48" x14ac:dyDescent="0.2">
      <c r="A178" s="159" t="s">
        <v>1142</v>
      </c>
      <c r="B178" s="342">
        <v>3</v>
      </c>
      <c r="C178" s="142" t="s">
        <v>675</v>
      </c>
      <c r="D178" s="142" t="s">
        <v>1905</v>
      </c>
      <c r="E178" s="142" t="s">
        <v>0</v>
      </c>
      <c r="F178" s="142" t="s">
        <v>243</v>
      </c>
      <c r="G178" s="142" t="s">
        <v>7</v>
      </c>
      <c r="H178" s="142" t="s">
        <v>4</v>
      </c>
      <c r="I178" s="142" t="s">
        <v>8</v>
      </c>
      <c r="J178" s="142" t="s">
        <v>22</v>
      </c>
      <c r="K178" s="142" t="s">
        <v>127</v>
      </c>
      <c r="L178" s="140" t="str">
        <f>IFERROR(VLOOKUP($C178,'[2]1.3.7 validaties'!$AL$3:$AY$999,14,FALSE),"")</f>
        <v/>
      </c>
      <c r="M178" s="140" t="str">
        <f>IFERROR(VLOOKUP($C178,'[2]1.3.7 validaties'!$AL$3:$AY$999,13,FALSE),"")</f>
        <v/>
      </c>
      <c r="N178" s="142" t="s">
        <v>14</v>
      </c>
      <c r="O178" s="142" t="s">
        <v>13</v>
      </c>
      <c r="P178" s="142" t="s">
        <v>13</v>
      </c>
      <c r="Q178" s="142" t="s">
        <v>13</v>
      </c>
      <c r="R178" s="142" t="s">
        <v>13</v>
      </c>
      <c r="S178" s="275" t="s">
        <v>13</v>
      </c>
      <c r="T178" s="275" t="s">
        <v>13</v>
      </c>
      <c r="U178" s="275" t="s">
        <v>13</v>
      </c>
      <c r="V178" s="275" t="s">
        <v>13</v>
      </c>
      <c r="W178" s="275" t="s">
        <v>13</v>
      </c>
      <c r="X178" s="275" t="s">
        <v>13</v>
      </c>
      <c r="Y178" s="275" t="s">
        <v>13</v>
      </c>
      <c r="Z178" s="275" t="s">
        <v>13</v>
      </c>
      <c r="AA178" s="275" t="s">
        <v>13</v>
      </c>
      <c r="AB178" s="275" t="s">
        <v>13</v>
      </c>
      <c r="AC178" s="275" t="s">
        <v>13</v>
      </c>
      <c r="AD178" s="161" t="s">
        <v>253</v>
      </c>
      <c r="AE178" s="83"/>
      <c r="AF178" s="162" t="s">
        <v>253</v>
      </c>
      <c r="AG178" s="161" t="s">
        <v>254</v>
      </c>
      <c r="AH178" s="163" t="s">
        <v>255</v>
      </c>
      <c r="AI178" s="142"/>
      <c r="AJ178" s="142" t="s">
        <v>13</v>
      </c>
      <c r="AK178" s="61" t="s">
        <v>45</v>
      </c>
      <c r="AL178" s="165" t="s">
        <v>45</v>
      </c>
      <c r="AM178" s="113" t="s">
        <v>675</v>
      </c>
      <c r="AN178" s="98" t="s">
        <v>1798</v>
      </c>
      <c r="AO178" s="140"/>
      <c r="AP178" s="140"/>
      <c r="AQ178" s="140"/>
      <c r="AR178" s="140"/>
      <c r="AS178" s="140"/>
      <c r="AT178" s="176"/>
      <c r="AU178" s="253"/>
      <c r="AV178" s="275"/>
      <c r="AW178" s="84"/>
      <c r="AX178" s="57"/>
      <c r="AY178" s="212" t="str">
        <f t="shared" si="32"/>
        <v/>
      </c>
      <c r="AZ178" s="97" t="str">
        <f t="shared" si="35"/>
        <v/>
      </c>
      <c r="BA178" s="97" t="str">
        <f t="shared" si="36"/>
        <v/>
      </c>
      <c r="BB178" s="97"/>
      <c r="BC178" s="213"/>
      <c r="BD178" s="138" t="str">
        <f t="shared" si="33"/>
        <v>ongewijzigd</v>
      </c>
      <c r="BE178" s="138" t="str">
        <f>IF(BF178="",IF(#REF!="","",IF(#REF!="ongebruikt","Ja","")),"")</f>
        <v/>
      </c>
      <c r="BF178" s="321" t="str">
        <f>IF($J178="LVBB-BHK",$C178,IFERROR(VLOOKUP($C178,'[1]CDS-VM-delta'!$A$2:$E$470,1,FALSE),""))</f>
        <v>LVBB4045</v>
      </c>
      <c r="BG178" s="318" t="str">
        <f>IF($J178="LVBB-BHK",$AN178,IF($BF178="","",IFERROR(VLOOKUP($BF178,'[1]CDS-VM-delta'!$A$2:$E$470,2,FALSE),"")))</f>
        <v>[AanleveringBesluit - voorkomens RegelingVersieInformatie] Er zijn meerdere elementen met dezelfde RegelingVersieInformatie gevonden : %1</v>
      </c>
      <c r="BH178" s="148" t="str">
        <f>IF($BF178="","",IFERROR(VLOOKUP($C178,'[1]CDS-VM-delta'!$A$2:$E$470,3,FALSE),""))</f>
        <v>VP-AanleveringBesluit-consolidatie.sch</v>
      </c>
      <c r="BI178" s="303" t="str">
        <f>IF($BF178="","",IFERROR(VLOOKUP($C178,'[1]CDS-VM-delta'!$A$2:$E$470,4,FALSE),""))</f>
        <v>Controle meerdere voorkomens RegelingVersieInformatie</v>
      </c>
      <c r="BJ178" s="304" t="str">
        <f>IF($BF178="","",IFERROR(VLOOKUP($C178,'[1]CDS-VM-delta'!$A$2:$E$470,5,FALSE),""))</f>
        <v/>
      </c>
      <c r="BK178" s="304" t="str">
        <f>IF($C178="","",IFERROR(VLOOKUP($C178,'[1]CDS-VM-delta'!$L$1:$M$470,1,FALSE),""))</f>
        <v>LVBB4045</v>
      </c>
      <c r="BL178" s="304" t="str">
        <f>IF($BK178="","",IFERROR(VLOOKUP($BK178,'[1]CDS-VM-delta'!$L$1:$M$470,2,FALSE),""))</f>
        <v>[AanleveringBesluit - voorkomens RegelingVersieInformatie] Er zijn meerdere elementen met dezelfde RegelingVersieInformatie gevonden : %1</v>
      </c>
      <c r="BM178" s="83"/>
      <c r="BN178" s="210" t="str">
        <f t="shared" si="37"/>
        <v/>
      </c>
      <c r="BO178" s="141" t="s">
        <v>675</v>
      </c>
      <c r="BP178" s="142"/>
      <c r="BQ178" s="142"/>
      <c r="BR178" s="142"/>
      <c r="BS178" s="83"/>
      <c r="BT178" s="57"/>
      <c r="CL178" s="109"/>
      <c r="CM178" s="101"/>
      <c r="CN178" s="101"/>
      <c r="CO178" s="101"/>
    </row>
    <row r="179" spans="1:93" s="408" customFormat="1" ht="96" x14ac:dyDescent="0.2">
      <c r="A179" s="343" t="s">
        <v>2824</v>
      </c>
      <c r="B179" s="342">
        <v>3</v>
      </c>
      <c r="C179" s="335" t="s">
        <v>2463</v>
      </c>
      <c r="D179" s="335" t="s">
        <v>2846</v>
      </c>
      <c r="E179" s="2" t="s">
        <v>0</v>
      </c>
      <c r="F179" s="2" t="s">
        <v>243</v>
      </c>
      <c r="G179" s="335" t="s">
        <v>7</v>
      </c>
      <c r="H179" s="335" t="s">
        <v>4</v>
      </c>
      <c r="I179" s="2"/>
      <c r="J179" s="2"/>
      <c r="K179" s="2"/>
      <c r="L179" s="470"/>
      <c r="M179" s="470"/>
      <c r="N179" s="2"/>
      <c r="O179" s="2"/>
      <c r="P179" s="2"/>
      <c r="Q179" s="2"/>
      <c r="R179" s="2"/>
      <c r="S179" s="345"/>
      <c r="T179" s="345"/>
      <c r="U179" s="345"/>
      <c r="V179" s="345"/>
      <c r="W179" s="393" t="s">
        <v>14</v>
      </c>
      <c r="X179" s="393" t="s">
        <v>14</v>
      </c>
      <c r="Y179" s="393" t="s">
        <v>2825</v>
      </c>
      <c r="Z179" s="393" t="s">
        <v>2825</v>
      </c>
      <c r="AA179" s="393" t="s">
        <v>2825</v>
      </c>
      <c r="AB179" s="393" t="s">
        <v>13</v>
      </c>
      <c r="AC179" s="393" t="s">
        <v>13</v>
      </c>
      <c r="AD179" s="337" t="s">
        <v>253</v>
      </c>
      <c r="AE179" s="31"/>
      <c r="AF179" s="338" t="s">
        <v>253</v>
      </c>
      <c r="AG179" s="337"/>
      <c r="AH179" s="344" t="s">
        <v>255</v>
      </c>
      <c r="AI179" s="2"/>
      <c r="AJ179" s="2"/>
      <c r="AK179" s="86"/>
      <c r="AL179" s="456"/>
      <c r="AM179" s="409" t="s">
        <v>2463</v>
      </c>
      <c r="AN179" s="410" t="s">
        <v>2738</v>
      </c>
      <c r="AO179" s="335" t="s">
        <v>2845</v>
      </c>
      <c r="AP179" s="335"/>
      <c r="AQ179" s="335"/>
      <c r="AR179" s="335"/>
      <c r="AS179" s="335"/>
      <c r="AT179" s="382"/>
      <c r="AU179" s="395"/>
      <c r="AV179" s="393"/>
      <c r="AW179" s="396" t="s">
        <v>2823</v>
      </c>
      <c r="AX179" s="397"/>
      <c r="AY179" s="398"/>
      <c r="AZ179" s="399"/>
      <c r="BA179" s="399"/>
      <c r="BB179" s="399"/>
      <c r="BC179" s="400"/>
      <c r="BD179" s="401"/>
      <c r="BE179" s="401"/>
      <c r="BF179" s="402"/>
      <c r="BG179" s="403"/>
      <c r="BH179" s="127"/>
      <c r="BI179" s="130"/>
      <c r="BJ179" s="128"/>
      <c r="BK179" s="405"/>
      <c r="BL179" s="405"/>
      <c r="BM179" s="385"/>
      <c r="BN179" s="406"/>
      <c r="BO179" s="384"/>
      <c r="BP179" s="335"/>
      <c r="BQ179" s="335"/>
      <c r="BR179" s="335"/>
      <c r="BS179" s="385"/>
      <c r="BT179" s="397"/>
      <c r="CL179" s="409"/>
      <c r="CM179" s="410"/>
      <c r="CN179" s="410"/>
      <c r="CO179" s="410"/>
    </row>
    <row r="180" spans="1:93" s="408" customFormat="1" ht="80" x14ac:dyDescent="0.2">
      <c r="A180" s="343" t="s">
        <v>2824</v>
      </c>
      <c r="B180" s="342">
        <v>3</v>
      </c>
      <c r="C180" s="335" t="s">
        <v>2737</v>
      </c>
      <c r="D180" s="335" t="s">
        <v>2847</v>
      </c>
      <c r="E180" s="2" t="s">
        <v>0</v>
      </c>
      <c r="F180" s="2" t="s">
        <v>243</v>
      </c>
      <c r="G180" s="335" t="s">
        <v>179</v>
      </c>
      <c r="H180" s="335" t="s">
        <v>4</v>
      </c>
      <c r="I180" s="2"/>
      <c r="J180" s="2"/>
      <c r="K180" s="2"/>
      <c r="L180" s="470"/>
      <c r="M180" s="470"/>
      <c r="N180" s="2"/>
      <c r="O180" s="2"/>
      <c r="P180" s="2"/>
      <c r="Q180" s="2"/>
      <c r="R180" s="2"/>
      <c r="S180" s="345"/>
      <c r="T180" s="345"/>
      <c r="U180" s="345"/>
      <c r="V180" s="345"/>
      <c r="W180" s="393" t="s">
        <v>14</v>
      </c>
      <c r="X180" s="393" t="s">
        <v>14</v>
      </c>
      <c r="Y180" s="393" t="s">
        <v>2825</v>
      </c>
      <c r="Z180" s="393" t="s">
        <v>2825</v>
      </c>
      <c r="AA180" s="393" t="s">
        <v>2825</v>
      </c>
      <c r="AB180" s="393" t="s">
        <v>13</v>
      </c>
      <c r="AC180" s="393" t="s">
        <v>13</v>
      </c>
      <c r="AD180" s="337" t="s">
        <v>253</v>
      </c>
      <c r="AE180" s="31"/>
      <c r="AF180" s="338" t="s">
        <v>253</v>
      </c>
      <c r="AG180" s="337"/>
      <c r="AH180" s="344" t="s">
        <v>255</v>
      </c>
      <c r="AI180" s="2"/>
      <c r="AJ180" s="2"/>
      <c r="AK180" s="86"/>
      <c r="AL180" s="456"/>
      <c r="AM180" s="409" t="s">
        <v>2737</v>
      </c>
      <c r="AN180" s="410" t="s">
        <v>2739</v>
      </c>
      <c r="AO180" s="335" t="s">
        <v>2848</v>
      </c>
      <c r="AP180" s="335"/>
      <c r="AQ180" s="335"/>
      <c r="AR180" s="335"/>
      <c r="AS180" s="335"/>
      <c r="AT180" s="382"/>
      <c r="AU180" s="395"/>
      <c r="AV180" s="393"/>
      <c r="AW180" s="396" t="s">
        <v>2786</v>
      </c>
      <c r="AX180" s="397"/>
      <c r="AY180" s="398"/>
      <c r="AZ180" s="399"/>
      <c r="BA180" s="399"/>
      <c r="BB180" s="399"/>
      <c r="BC180" s="400"/>
      <c r="BD180" s="401"/>
      <c r="BE180" s="401"/>
      <c r="BF180" s="402"/>
      <c r="BG180" s="403"/>
      <c r="BH180" s="127"/>
      <c r="BI180" s="130"/>
      <c r="BJ180" s="128"/>
      <c r="BK180" s="405"/>
      <c r="BL180" s="405"/>
      <c r="BM180" s="385"/>
      <c r="BN180" s="406"/>
      <c r="BO180" s="384"/>
      <c r="BP180" s="335"/>
      <c r="BQ180" s="335"/>
      <c r="BR180" s="335"/>
      <c r="BS180" s="385"/>
      <c r="BT180" s="397"/>
      <c r="CL180" s="409"/>
      <c r="CM180" s="410"/>
      <c r="CN180" s="410"/>
      <c r="CO180" s="410"/>
    </row>
    <row r="181" spans="1:93" s="408" customFormat="1" ht="48" x14ac:dyDescent="0.2">
      <c r="A181" s="343" t="s">
        <v>2894</v>
      </c>
      <c r="B181" s="342">
        <v>3</v>
      </c>
      <c r="C181" s="335" t="s">
        <v>2794</v>
      </c>
      <c r="D181" s="335" t="s">
        <v>2812</v>
      </c>
      <c r="E181" s="2" t="s">
        <v>0</v>
      </c>
      <c r="F181" s="2" t="s">
        <v>243</v>
      </c>
      <c r="G181" s="335" t="s">
        <v>7</v>
      </c>
      <c r="H181" s="335" t="s">
        <v>4</v>
      </c>
      <c r="I181" s="2"/>
      <c r="J181" s="2"/>
      <c r="K181" s="2"/>
      <c r="L181" s="470"/>
      <c r="M181" s="470"/>
      <c r="N181" s="2"/>
      <c r="O181" s="2"/>
      <c r="P181" s="2"/>
      <c r="Q181" s="2"/>
      <c r="R181" s="2"/>
      <c r="S181" s="345"/>
      <c r="T181" s="345"/>
      <c r="U181" s="345"/>
      <c r="V181" s="345"/>
      <c r="W181" s="393" t="s">
        <v>14</v>
      </c>
      <c r="X181" s="393" t="s">
        <v>14</v>
      </c>
      <c r="Y181" s="393" t="s">
        <v>14</v>
      </c>
      <c r="Z181" s="393" t="s">
        <v>2825</v>
      </c>
      <c r="AA181" s="393" t="s">
        <v>2825</v>
      </c>
      <c r="AB181" s="393" t="s">
        <v>13</v>
      </c>
      <c r="AC181" s="393" t="s">
        <v>13</v>
      </c>
      <c r="AD181" s="337" t="s">
        <v>253</v>
      </c>
      <c r="AE181" s="31"/>
      <c r="AF181" s="337" t="s">
        <v>253</v>
      </c>
      <c r="AG181" s="337"/>
      <c r="AH181" s="344" t="s">
        <v>255</v>
      </c>
      <c r="AI181" s="2"/>
      <c r="AJ181" s="2"/>
      <c r="AK181" s="86"/>
      <c r="AL181" s="456"/>
      <c r="AM181" s="409" t="s">
        <v>2794</v>
      </c>
      <c r="AN181" s="410" t="s">
        <v>2837</v>
      </c>
      <c r="AO181" s="335" t="s">
        <v>2797</v>
      </c>
      <c r="AP181" s="335"/>
      <c r="AQ181" s="335"/>
      <c r="AR181" s="335"/>
      <c r="AS181" s="335"/>
      <c r="AT181" s="382"/>
      <c r="AU181" s="395"/>
      <c r="AV181" s="393"/>
      <c r="AW181" s="396" t="s">
        <v>2798</v>
      </c>
      <c r="AX181" s="397"/>
      <c r="AY181" s="398"/>
      <c r="AZ181" s="399"/>
      <c r="BA181" s="399"/>
      <c r="BB181" s="399"/>
      <c r="BC181" s="400"/>
      <c r="BD181" s="401"/>
      <c r="BE181" s="401"/>
      <c r="BF181" s="402"/>
      <c r="BG181" s="403"/>
      <c r="BH181" s="127"/>
      <c r="BI181" s="130"/>
      <c r="BJ181" s="128"/>
      <c r="BK181" s="405"/>
      <c r="BL181" s="405"/>
      <c r="BM181" s="385"/>
      <c r="BN181" s="406"/>
      <c r="BO181" s="384"/>
      <c r="BP181" s="335"/>
      <c r="BQ181" s="335"/>
      <c r="BR181" s="335"/>
      <c r="BS181" s="385"/>
      <c r="BT181" s="397"/>
      <c r="CL181" s="409"/>
      <c r="CM181" s="410"/>
      <c r="CN181" s="410"/>
      <c r="CO181" s="410"/>
    </row>
    <row r="182" spans="1:93" s="408" customFormat="1" ht="48" x14ac:dyDescent="0.2">
      <c r="A182" s="343" t="s">
        <v>2894</v>
      </c>
      <c r="B182" s="342">
        <v>3</v>
      </c>
      <c r="C182" s="335" t="s">
        <v>2795</v>
      </c>
      <c r="D182" s="335" t="s">
        <v>2811</v>
      </c>
      <c r="E182" s="2" t="s">
        <v>0</v>
      </c>
      <c r="F182" s="2" t="s">
        <v>243</v>
      </c>
      <c r="G182" s="335" t="s">
        <v>7</v>
      </c>
      <c r="H182" s="335" t="s">
        <v>4</v>
      </c>
      <c r="I182" s="2"/>
      <c r="J182" s="2"/>
      <c r="K182" s="2"/>
      <c r="L182" s="470"/>
      <c r="M182" s="470"/>
      <c r="N182" s="2"/>
      <c r="O182" s="2"/>
      <c r="P182" s="2"/>
      <c r="Q182" s="2"/>
      <c r="R182" s="2"/>
      <c r="S182" s="345"/>
      <c r="T182" s="345"/>
      <c r="U182" s="345"/>
      <c r="V182" s="345"/>
      <c r="W182" s="393" t="s">
        <v>14</v>
      </c>
      <c r="X182" s="393" t="s">
        <v>14</v>
      </c>
      <c r="Y182" s="393" t="s">
        <v>14</v>
      </c>
      <c r="Z182" s="393" t="s">
        <v>2825</v>
      </c>
      <c r="AA182" s="393" t="s">
        <v>2825</v>
      </c>
      <c r="AB182" s="393" t="s">
        <v>13</v>
      </c>
      <c r="AC182" s="393" t="s">
        <v>13</v>
      </c>
      <c r="AD182" s="337" t="s">
        <v>253</v>
      </c>
      <c r="AE182" s="31"/>
      <c r="AF182" s="337" t="s">
        <v>253</v>
      </c>
      <c r="AG182" s="337"/>
      <c r="AH182" s="344" t="s">
        <v>255</v>
      </c>
      <c r="AI182" s="2"/>
      <c r="AJ182" s="2"/>
      <c r="AK182" s="86"/>
      <c r="AL182" s="456"/>
      <c r="AM182" s="409" t="s">
        <v>2795</v>
      </c>
      <c r="AN182" s="410" t="s">
        <v>2838</v>
      </c>
      <c r="AO182" s="335" t="s">
        <v>2796</v>
      </c>
      <c r="AP182" s="335"/>
      <c r="AQ182" s="335"/>
      <c r="AR182" s="335"/>
      <c r="AS182" s="335"/>
      <c r="AT182" s="382"/>
      <c r="AU182" s="395"/>
      <c r="AV182" s="393"/>
      <c r="AW182" s="396" t="s">
        <v>2798</v>
      </c>
      <c r="AX182" s="397"/>
      <c r="AY182" s="398"/>
      <c r="AZ182" s="399"/>
      <c r="BA182" s="399"/>
      <c r="BB182" s="399"/>
      <c r="BC182" s="400"/>
      <c r="BD182" s="401"/>
      <c r="BE182" s="401"/>
      <c r="BF182" s="402"/>
      <c r="BG182" s="403"/>
      <c r="BH182" s="127"/>
      <c r="BI182" s="130"/>
      <c r="BJ182" s="128"/>
      <c r="BK182" s="405"/>
      <c r="BL182" s="405"/>
      <c r="BM182" s="385"/>
      <c r="BN182" s="406"/>
      <c r="BO182" s="384"/>
      <c r="BP182" s="335"/>
      <c r="BQ182" s="335"/>
      <c r="BR182" s="335"/>
      <c r="BS182" s="385"/>
      <c r="BT182" s="397"/>
      <c r="CL182" s="409"/>
      <c r="CM182" s="410"/>
      <c r="CN182" s="410"/>
      <c r="CO182" s="410"/>
    </row>
    <row r="183" spans="1:93" ht="32" x14ac:dyDescent="0.2">
      <c r="A183" s="333" t="s">
        <v>2896</v>
      </c>
      <c r="B183" s="342">
        <v>3</v>
      </c>
      <c r="C183" s="2" t="s">
        <v>2802</v>
      </c>
      <c r="D183" s="2" t="s">
        <v>2799</v>
      </c>
      <c r="E183" s="2" t="s">
        <v>0</v>
      </c>
      <c r="F183" s="2" t="s">
        <v>243</v>
      </c>
      <c r="G183" s="2" t="s">
        <v>7</v>
      </c>
      <c r="H183" s="2" t="s">
        <v>4</v>
      </c>
      <c r="I183" s="2"/>
      <c r="J183" s="2"/>
      <c r="K183" s="2"/>
      <c r="L183" s="2"/>
      <c r="M183" s="2"/>
      <c r="N183" s="2"/>
      <c r="O183" s="2"/>
      <c r="P183" s="2"/>
      <c r="Q183" s="2"/>
      <c r="R183" s="2"/>
      <c r="S183" s="345"/>
      <c r="T183" s="345"/>
      <c r="U183" s="345"/>
      <c r="V183" s="345" t="s">
        <v>14</v>
      </c>
      <c r="W183" s="345" t="s">
        <v>14</v>
      </c>
      <c r="X183" s="345" t="s">
        <v>14</v>
      </c>
      <c r="Y183" s="345" t="s">
        <v>2825</v>
      </c>
      <c r="Z183" s="345" t="s">
        <v>2825</v>
      </c>
      <c r="AA183" s="345" t="s">
        <v>2825</v>
      </c>
      <c r="AB183" s="345" t="s">
        <v>13</v>
      </c>
      <c r="AC183" s="345" t="s">
        <v>13</v>
      </c>
      <c r="AD183" s="337" t="s">
        <v>253</v>
      </c>
      <c r="AE183" s="31"/>
      <c r="AF183" s="337" t="s">
        <v>253</v>
      </c>
      <c r="AG183" s="337"/>
      <c r="AH183" s="344" t="s">
        <v>255</v>
      </c>
      <c r="AI183" s="2"/>
      <c r="AJ183" s="2"/>
      <c r="AK183" s="86"/>
      <c r="AL183" s="456"/>
      <c r="AM183" s="345" t="s">
        <v>2802</v>
      </c>
      <c r="AN183" s="2" t="s">
        <v>2800</v>
      </c>
      <c r="AO183" s="2" t="s">
        <v>2801</v>
      </c>
      <c r="AP183" s="2"/>
      <c r="AQ183" s="2"/>
      <c r="AR183" s="2"/>
      <c r="AS183" s="2"/>
      <c r="AT183" s="455"/>
      <c r="AU183" s="457"/>
      <c r="AV183" s="345"/>
      <c r="AW183" s="2" t="s">
        <v>2820</v>
      </c>
      <c r="AY183" s="110"/>
      <c r="AZ183" s="105"/>
      <c r="BA183" s="105"/>
      <c r="BB183" s="105"/>
      <c r="BC183" s="220"/>
      <c r="BD183" s="122"/>
      <c r="BE183" s="602"/>
      <c r="BF183" s="603"/>
      <c r="BG183" s="604"/>
      <c r="BH183" s="605"/>
      <c r="BI183" s="606"/>
      <c r="BJ183" s="607"/>
      <c r="BK183" s="607"/>
      <c r="BL183" s="607"/>
      <c r="BM183" s="31"/>
      <c r="BN183" s="53"/>
      <c r="BO183" s="334"/>
      <c r="BP183" s="2"/>
      <c r="BQ183" s="2"/>
      <c r="BR183" s="2"/>
      <c r="BS183" s="31"/>
      <c r="CL183" s="109"/>
      <c r="CM183" s="101"/>
      <c r="CN183" s="101"/>
      <c r="CO183" s="101"/>
    </row>
    <row r="184" spans="1:93" ht="32" x14ac:dyDescent="0.2">
      <c r="A184" s="333" t="s">
        <v>2896</v>
      </c>
      <c r="B184" s="342">
        <v>3</v>
      </c>
      <c r="C184" s="2" t="s">
        <v>2818</v>
      </c>
      <c r="D184" s="2" t="s">
        <v>2819</v>
      </c>
      <c r="E184" s="2" t="s">
        <v>0</v>
      </c>
      <c r="F184" s="2" t="s">
        <v>243</v>
      </c>
      <c r="G184" s="2" t="s">
        <v>7</v>
      </c>
      <c r="H184" s="2" t="s">
        <v>4</v>
      </c>
      <c r="I184" s="2"/>
      <c r="J184" s="2"/>
      <c r="K184" s="2"/>
      <c r="L184" s="2"/>
      <c r="M184" s="2"/>
      <c r="N184" s="2"/>
      <c r="O184" s="2"/>
      <c r="P184" s="2"/>
      <c r="Q184" s="2"/>
      <c r="R184" s="2"/>
      <c r="S184" s="345"/>
      <c r="T184" s="345"/>
      <c r="U184" s="345"/>
      <c r="V184" s="345" t="s">
        <v>14</v>
      </c>
      <c r="W184" s="345" t="s">
        <v>14</v>
      </c>
      <c r="X184" s="345" t="s">
        <v>14</v>
      </c>
      <c r="Y184" s="345" t="s">
        <v>2825</v>
      </c>
      <c r="Z184" s="345" t="s">
        <v>2825</v>
      </c>
      <c r="AA184" s="345" t="s">
        <v>2825</v>
      </c>
      <c r="AB184" s="345" t="s">
        <v>13</v>
      </c>
      <c r="AC184" s="345" t="s">
        <v>13</v>
      </c>
      <c r="AD184" s="337" t="s">
        <v>253</v>
      </c>
      <c r="AE184" s="31"/>
      <c r="AF184" s="337" t="s">
        <v>253</v>
      </c>
      <c r="AG184" s="337"/>
      <c r="AH184" s="344" t="s">
        <v>255</v>
      </c>
      <c r="AI184" s="2"/>
      <c r="AJ184" s="2"/>
      <c r="AK184" s="86"/>
      <c r="AL184" s="456"/>
      <c r="AM184" s="345" t="s">
        <v>2818</v>
      </c>
      <c r="AN184" s="2" t="s">
        <v>2821</v>
      </c>
      <c r="AO184" s="2" t="s">
        <v>2797</v>
      </c>
      <c r="AP184" s="2"/>
      <c r="AQ184" s="2"/>
      <c r="AR184" s="2"/>
      <c r="AS184" s="2"/>
      <c r="AT184" s="455"/>
      <c r="AU184" s="457"/>
      <c r="AV184" s="345"/>
      <c r="AW184" s="2" t="s">
        <v>2820</v>
      </c>
      <c r="AY184" s="110"/>
      <c r="AZ184" s="105"/>
      <c r="BA184" s="105"/>
      <c r="BB184" s="105"/>
      <c r="BC184" s="220"/>
      <c r="BD184" s="122"/>
      <c r="BE184" s="602"/>
      <c r="BF184" s="603"/>
      <c r="BG184" s="604"/>
      <c r="BH184" s="605"/>
      <c r="BI184" s="606"/>
      <c r="BJ184" s="607"/>
      <c r="BK184" s="607"/>
      <c r="BL184" s="607"/>
      <c r="BM184" s="31"/>
      <c r="BN184" s="53"/>
      <c r="BO184" s="334"/>
      <c r="BP184" s="2"/>
      <c r="BQ184" s="2"/>
      <c r="BR184" s="2"/>
      <c r="BS184" s="31"/>
      <c r="CL184" s="109"/>
      <c r="CM184" s="101"/>
      <c r="CN184" s="101"/>
      <c r="CO184" s="101"/>
    </row>
    <row r="185" spans="1:93" ht="48" x14ac:dyDescent="0.2">
      <c r="A185" s="343" t="s">
        <v>2894</v>
      </c>
      <c r="B185" s="342">
        <v>3</v>
      </c>
      <c r="C185" s="2" t="s">
        <v>2813</v>
      </c>
      <c r="D185" s="2" t="s">
        <v>2814</v>
      </c>
      <c r="E185" s="2" t="s">
        <v>0</v>
      </c>
      <c r="F185" s="2" t="s">
        <v>243</v>
      </c>
      <c r="G185" s="2" t="s">
        <v>179</v>
      </c>
      <c r="H185" s="2" t="s">
        <v>4</v>
      </c>
      <c r="I185" s="2"/>
      <c r="J185" s="2"/>
      <c r="K185" s="2"/>
      <c r="L185" s="2"/>
      <c r="M185" s="2"/>
      <c r="N185" s="2"/>
      <c r="O185" s="2"/>
      <c r="P185" s="2"/>
      <c r="Q185" s="2"/>
      <c r="R185" s="2"/>
      <c r="S185" s="345"/>
      <c r="T185" s="345"/>
      <c r="U185" s="345"/>
      <c r="V185" s="345" t="s">
        <v>14</v>
      </c>
      <c r="W185" s="345" t="s">
        <v>14</v>
      </c>
      <c r="X185" s="345" t="s">
        <v>14</v>
      </c>
      <c r="Y185" s="393" t="s">
        <v>14</v>
      </c>
      <c r="Z185" s="393" t="s">
        <v>2825</v>
      </c>
      <c r="AA185" s="393" t="s">
        <v>2825</v>
      </c>
      <c r="AB185" s="393" t="s">
        <v>13</v>
      </c>
      <c r="AC185" s="393" t="s">
        <v>13</v>
      </c>
      <c r="AD185" s="337" t="s">
        <v>253</v>
      </c>
      <c r="AE185" s="31"/>
      <c r="AF185" s="337" t="s">
        <v>253</v>
      </c>
      <c r="AG185" s="337"/>
      <c r="AH185" s="344" t="s">
        <v>255</v>
      </c>
      <c r="AI185" s="2"/>
      <c r="AJ185" s="2"/>
      <c r="AK185" s="86"/>
      <c r="AL185" s="456"/>
      <c r="AM185" s="345" t="s">
        <v>2813</v>
      </c>
      <c r="AN185" s="2" t="s">
        <v>2895</v>
      </c>
      <c r="AO185" s="2" t="s">
        <v>2796</v>
      </c>
      <c r="AP185" s="2"/>
      <c r="AQ185" s="2"/>
      <c r="AR185" s="2"/>
      <c r="AS185" s="2"/>
      <c r="AT185" s="455"/>
      <c r="AU185" s="457"/>
      <c r="AV185" s="345"/>
      <c r="AW185" s="31" t="s">
        <v>2798</v>
      </c>
      <c r="AY185" s="110"/>
      <c r="AZ185" s="105"/>
      <c r="BA185" s="105"/>
      <c r="BB185" s="105"/>
      <c r="BC185" s="220"/>
      <c r="BD185" s="122"/>
      <c r="BE185" s="602"/>
      <c r="BF185" s="603"/>
      <c r="BG185" s="604"/>
      <c r="BH185" s="605"/>
      <c r="BI185" s="606"/>
      <c r="BJ185" s="607"/>
      <c r="BK185" s="607"/>
      <c r="BL185" s="607"/>
      <c r="BM185" s="31"/>
      <c r="BN185" s="53"/>
      <c r="BO185" s="334"/>
      <c r="BP185" s="2"/>
      <c r="BQ185" s="2"/>
      <c r="BR185" s="2"/>
      <c r="BS185" s="31"/>
      <c r="CL185" s="109"/>
      <c r="CM185" s="101"/>
      <c r="CN185" s="101"/>
      <c r="CO185" s="101"/>
    </row>
    <row r="186" spans="1:93" ht="32" x14ac:dyDescent="0.2">
      <c r="A186" s="333" t="s">
        <v>2903</v>
      </c>
      <c r="B186" s="342">
        <v>3</v>
      </c>
      <c r="C186" s="2" t="s">
        <v>2843</v>
      </c>
      <c r="D186" s="2" t="s">
        <v>2849</v>
      </c>
      <c r="E186" s="2" t="s">
        <v>0</v>
      </c>
      <c r="F186" s="2" t="s">
        <v>243</v>
      </c>
      <c r="G186" s="2" t="s">
        <v>7</v>
      </c>
      <c r="H186" s="2" t="s">
        <v>4</v>
      </c>
      <c r="I186" s="2"/>
      <c r="J186" s="2"/>
      <c r="K186" s="2"/>
      <c r="L186" s="2"/>
      <c r="M186" s="2"/>
      <c r="N186" s="2"/>
      <c r="O186" s="2"/>
      <c r="P186" s="2"/>
      <c r="Q186" s="2"/>
      <c r="R186" s="2"/>
      <c r="S186" s="345"/>
      <c r="T186" s="345"/>
      <c r="U186" s="345"/>
      <c r="V186" s="345"/>
      <c r="W186" s="345" t="s">
        <v>14</v>
      </c>
      <c r="X186" s="345" t="s">
        <v>14</v>
      </c>
      <c r="Y186" s="345" t="s">
        <v>14</v>
      </c>
      <c r="Z186" s="345" t="s">
        <v>2825</v>
      </c>
      <c r="AA186" s="345" t="s">
        <v>2825</v>
      </c>
      <c r="AB186" s="345" t="s">
        <v>13</v>
      </c>
      <c r="AC186" s="345" t="s">
        <v>13</v>
      </c>
      <c r="AD186" s="338" t="s">
        <v>253</v>
      </c>
      <c r="AE186" s="31"/>
      <c r="AF186" s="338" t="s">
        <v>253</v>
      </c>
      <c r="AG186" s="337"/>
      <c r="AH186" s="344" t="s">
        <v>255</v>
      </c>
      <c r="AI186" s="2"/>
      <c r="AJ186" s="2"/>
      <c r="AK186" s="86"/>
      <c r="AL186" s="456"/>
      <c r="AM186" s="345" t="s">
        <v>2843</v>
      </c>
      <c r="AN186" s="2" t="s">
        <v>2851</v>
      </c>
      <c r="AO186" s="2"/>
      <c r="AP186" s="2"/>
      <c r="AQ186" s="2"/>
      <c r="AR186" s="2"/>
      <c r="AS186" s="2"/>
      <c r="AT186" s="455"/>
      <c r="AU186" s="457"/>
      <c r="AV186" s="345"/>
      <c r="AW186" s="31"/>
      <c r="AY186" s="110"/>
      <c r="AZ186" s="105"/>
      <c r="BA186" s="105"/>
      <c r="BB186" s="105"/>
      <c r="BC186" s="220"/>
      <c r="BD186" s="122"/>
      <c r="BE186" s="602"/>
      <c r="BF186" s="603"/>
      <c r="BG186" s="604"/>
      <c r="BH186" s="605"/>
      <c r="BI186" s="606"/>
      <c r="BJ186" s="607"/>
      <c r="BK186" s="607"/>
      <c r="BL186" s="607"/>
      <c r="BM186" s="31"/>
      <c r="BN186" s="53"/>
      <c r="BO186" s="334"/>
      <c r="BP186" s="2"/>
      <c r="BQ186" s="2"/>
      <c r="BR186" s="2"/>
      <c r="BS186" s="31"/>
      <c r="CL186" s="109"/>
      <c r="CM186" s="101"/>
      <c r="CN186" s="101"/>
      <c r="CO186" s="101"/>
    </row>
    <row r="187" spans="1:93" ht="32" x14ac:dyDescent="0.2">
      <c r="A187" s="333" t="s">
        <v>2903</v>
      </c>
      <c r="B187" s="342">
        <v>3</v>
      </c>
      <c r="C187" s="2" t="s">
        <v>2844</v>
      </c>
      <c r="D187" s="2" t="s">
        <v>2850</v>
      </c>
      <c r="E187" s="2" t="s">
        <v>0</v>
      </c>
      <c r="F187" s="2" t="s">
        <v>243</v>
      </c>
      <c r="G187" s="2" t="s">
        <v>179</v>
      </c>
      <c r="H187" s="2" t="s">
        <v>4</v>
      </c>
      <c r="I187" s="2"/>
      <c r="J187" s="2"/>
      <c r="K187" s="2"/>
      <c r="L187" s="2"/>
      <c r="M187" s="2"/>
      <c r="N187" s="2"/>
      <c r="O187" s="2"/>
      <c r="P187" s="2"/>
      <c r="Q187" s="2"/>
      <c r="R187" s="2"/>
      <c r="S187" s="345"/>
      <c r="T187" s="345"/>
      <c r="U187" s="345"/>
      <c r="V187" s="345"/>
      <c r="W187" s="345" t="s">
        <v>14</v>
      </c>
      <c r="X187" s="345" t="s">
        <v>14</v>
      </c>
      <c r="Y187" s="345" t="s">
        <v>14</v>
      </c>
      <c r="Z187" s="345" t="s">
        <v>2825</v>
      </c>
      <c r="AA187" s="345" t="s">
        <v>2825</v>
      </c>
      <c r="AB187" s="345" t="s">
        <v>13</v>
      </c>
      <c r="AC187" s="345" t="s">
        <v>13</v>
      </c>
      <c r="AD187" s="338" t="s">
        <v>253</v>
      </c>
      <c r="AE187" s="31"/>
      <c r="AF187" s="338" t="s">
        <v>253</v>
      </c>
      <c r="AG187" s="337"/>
      <c r="AH187" s="344" t="s">
        <v>255</v>
      </c>
      <c r="AI187" s="2"/>
      <c r="AJ187" s="2"/>
      <c r="AK187" s="86"/>
      <c r="AL187" s="456"/>
      <c r="AM187" s="345" t="s">
        <v>2844</v>
      </c>
      <c r="AN187" s="2" t="s">
        <v>2852</v>
      </c>
      <c r="AO187" s="2"/>
      <c r="AP187" s="2"/>
      <c r="AQ187" s="2"/>
      <c r="AR187" s="2"/>
      <c r="AS187" s="2"/>
      <c r="AT187" s="455"/>
      <c r="AU187" s="457"/>
      <c r="AV187" s="345"/>
      <c r="AW187" s="31"/>
      <c r="AY187" s="110"/>
      <c r="AZ187" s="105"/>
      <c r="BA187" s="105"/>
      <c r="BB187" s="105"/>
      <c r="BC187" s="220"/>
      <c r="BD187" s="122"/>
      <c r="BE187" s="602"/>
      <c r="BF187" s="603"/>
      <c r="BG187" s="604"/>
      <c r="BH187" s="605"/>
      <c r="BI187" s="606"/>
      <c r="BJ187" s="607"/>
      <c r="BK187" s="607"/>
      <c r="BL187" s="607"/>
      <c r="BM187" s="31"/>
      <c r="BN187" s="53"/>
      <c r="BO187" s="334"/>
      <c r="BP187" s="2"/>
      <c r="BQ187" s="2"/>
      <c r="BR187" s="2"/>
      <c r="BS187" s="31"/>
      <c r="CL187" s="109"/>
      <c r="CM187" s="101"/>
      <c r="CN187" s="101"/>
      <c r="CO187" s="101"/>
    </row>
    <row r="188" spans="1:93" ht="48" x14ac:dyDescent="0.2">
      <c r="A188" s="159" t="s">
        <v>2211</v>
      </c>
      <c r="B188" s="160">
        <v>3</v>
      </c>
      <c r="C188" s="142" t="s">
        <v>676</v>
      </c>
      <c r="D188" s="140" t="s">
        <v>2018</v>
      </c>
      <c r="E188" s="142" t="s">
        <v>6</v>
      </c>
      <c r="F188" s="142" t="s">
        <v>181</v>
      </c>
      <c r="G188" s="142" t="s">
        <v>7</v>
      </c>
      <c r="H188" s="142" t="s">
        <v>4</v>
      </c>
      <c r="I188" s="142" t="s">
        <v>8</v>
      </c>
      <c r="J188" s="142" t="s">
        <v>22</v>
      </c>
      <c r="K188" s="142" t="s">
        <v>127</v>
      </c>
      <c r="L188" s="140" t="str">
        <f>IFERROR(VLOOKUP($C188,'[2]1.3.7 validaties'!$AL$3:$AY$999,14,FALSE),"")</f>
        <v>9. verbetervoorstel</v>
      </c>
      <c r="M188" s="140" t="str">
        <f>IFERROR(VLOOKUP($C188,'[2]1.3.7 validaties'!$AL$3:$AY$999,13,FALSE),"")</f>
        <v>US141701</v>
      </c>
      <c r="N188" s="142" t="s">
        <v>13</v>
      </c>
      <c r="O188" s="142" t="s">
        <v>13</v>
      </c>
      <c r="P188" s="142" t="s">
        <v>13</v>
      </c>
      <c r="Q188" s="142" t="s">
        <v>13</v>
      </c>
      <c r="R188" s="142" t="s">
        <v>13</v>
      </c>
      <c r="S188" s="275" t="s">
        <v>13</v>
      </c>
      <c r="T188" s="275" t="s">
        <v>13</v>
      </c>
      <c r="U188" s="275" t="s">
        <v>13</v>
      </c>
      <c r="V188" s="275" t="s">
        <v>13</v>
      </c>
      <c r="W188" s="275" t="s">
        <v>13</v>
      </c>
      <c r="X188" s="275" t="s">
        <v>13</v>
      </c>
      <c r="Y188" s="275" t="s">
        <v>13</v>
      </c>
      <c r="Z188" s="275" t="s">
        <v>13</v>
      </c>
      <c r="AA188" s="275" t="s">
        <v>13</v>
      </c>
      <c r="AB188" s="275" t="s">
        <v>13</v>
      </c>
      <c r="AC188" s="275" t="s">
        <v>13</v>
      </c>
      <c r="AD188" s="161" t="s">
        <v>253</v>
      </c>
      <c r="AE188" s="83"/>
      <c r="AF188" s="162" t="s">
        <v>253</v>
      </c>
      <c r="AG188" s="161"/>
      <c r="AH188" s="163" t="s">
        <v>255</v>
      </c>
      <c r="AI188" s="142"/>
      <c r="AJ188" s="142" t="str">
        <f t="shared" si="38"/>
        <v>Ja</v>
      </c>
      <c r="AK188" s="61" t="s">
        <v>45</v>
      </c>
      <c r="AL188" s="165" t="s">
        <v>45</v>
      </c>
      <c r="AM188" s="141" t="s">
        <v>676</v>
      </c>
      <c r="AN188" s="148" t="s">
        <v>1978</v>
      </c>
      <c r="AO188" s="148" t="s">
        <v>1918</v>
      </c>
      <c r="AP188" s="148" t="s">
        <v>1918</v>
      </c>
      <c r="AQ188" s="140"/>
      <c r="AR188" s="140"/>
      <c r="AS188" s="140"/>
      <c r="AT188" s="176"/>
      <c r="AU188" s="253"/>
      <c r="AV188" s="275" t="s">
        <v>684</v>
      </c>
      <c r="AW188" s="84" t="s">
        <v>678</v>
      </c>
      <c r="AX188" s="57"/>
      <c r="AY188" s="212" t="str">
        <f t="shared" si="32"/>
        <v/>
      </c>
      <c r="AZ188" s="97" t="str">
        <f t="shared" ref="AZ188:AZ196" si="39">IF($BG188="","",IF($BG188=$AN188,"",IF($BC188="","***","")))</f>
        <v/>
      </c>
      <c r="BA188" s="97" t="str">
        <f>IF($BL188="","",IF($BL188=$AN188,"",IF($BC188="","***","")))</f>
        <v/>
      </c>
      <c r="BB188" s="97"/>
      <c r="BC188" s="213"/>
      <c r="BD188" s="138" t="str">
        <f t="shared" si="33"/>
        <v>ongewijzigd</v>
      </c>
      <c r="BE188" s="138" t="str">
        <f>IF(BF188="",IF(#REF!="","",IF(#REF!="ongebruikt","Ja","")),"")</f>
        <v/>
      </c>
      <c r="BF188" s="321" t="str">
        <f>IF($J188="LVBB-BHK",$C188,IFERROR(VLOOKUP($C188,'[1]CDS-VM-delta'!$A$2:$E$470,1,FALSE),""))</f>
        <v>LVBB4200</v>
      </c>
      <c r="BG188" s="318" t="str">
        <f>IF($J188="LVBB-BHK",$AN188,IF($BF188="","",IFERROR(VLOOKUP($BF188,'[1]CDS-VM-delta'!$A$2:$E$470,2,FALSE),"")))</f>
        <v>De datum juridisch werkend vanaf (%1) van de wordt-versie is eerder dan de datum juridisch werkend vanaf (%2) van de was-versie</v>
      </c>
      <c r="BH188" s="148" t="str">
        <f>IF($BF188="","",IFERROR(VLOOKUP($C188,'[1]CDS-VM-delta'!$A$2:$E$470,3,FALSE),""))</f>
        <v>tijdstempels.xqy</v>
      </c>
      <c r="BI188" s="303" t="str">
        <f>IF($BF188="","",IFERROR(VLOOKUP($C188,'[1]CDS-VM-delta'!$A$2:$E$470,4,FALSE),""))</f>
        <v>controleer-datums</v>
      </c>
      <c r="BJ188" s="304" t="str">
        <f>IF($BF188="","",IFERROR(VLOOKUP($C188,'[1]CDS-VM-delta'!$A$2:$E$470,5,FALSE),""))</f>
        <v>Voor twee opeenvolgende expressies een aantal controles doen mbt datums van de expressie en de was-expressie</v>
      </c>
      <c r="BK188" s="304" t="str">
        <f>IF($C188="","",IFERROR(VLOOKUP($C188,'[1]CDS-VM-delta'!$L$1:$M$470,1,FALSE),""))</f>
        <v>LVBB4200</v>
      </c>
      <c r="BL188" s="304" t="str">
        <f>IF($BK188="","",IFERROR(VLOOKUP($BK188,'[1]CDS-VM-delta'!$L$1:$M$470,2,FALSE),""))</f>
        <v>De datum juridisch werkend vanaf (%1) van de wordt-versie is eerder dan de datum juridisch werkend vanaf (%2) van de was-versie</v>
      </c>
      <c r="BM188" s="83"/>
      <c r="BN188" s="210" t="str">
        <f>IF(C188=BO188,"","NOK")</f>
        <v/>
      </c>
      <c r="BO188" s="141" t="s">
        <v>676</v>
      </c>
      <c r="BP188" s="142"/>
      <c r="BQ188" s="142"/>
      <c r="BR188" s="142"/>
      <c r="BS188" s="83">
        <v>126</v>
      </c>
      <c r="BT188" s="57"/>
      <c r="CL188" s="109"/>
      <c r="CM188" s="101"/>
      <c r="CN188" s="101"/>
      <c r="CO188" s="101"/>
    </row>
    <row r="189" spans="1:93" ht="48" x14ac:dyDescent="0.2">
      <c r="A189" s="159" t="s">
        <v>2211</v>
      </c>
      <c r="B189" s="160">
        <v>3</v>
      </c>
      <c r="C189" s="142" t="s">
        <v>679</v>
      </c>
      <c r="D189" s="140" t="s">
        <v>2019</v>
      </c>
      <c r="E189" s="142" t="s">
        <v>6</v>
      </c>
      <c r="F189" s="142" t="s">
        <v>181</v>
      </c>
      <c r="G189" s="142" t="s">
        <v>7</v>
      </c>
      <c r="H189" s="142" t="s">
        <v>4</v>
      </c>
      <c r="I189" s="142" t="s">
        <v>8</v>
      </c>
      <c r="J189" s="142" t="s">
        <v>22</v>
      </c>
      <c r="K189" s="142" t="s">
        <v>127</v>
      </c>
      <c r="L189" s="140" t="str">
        <f>IFERROR(VLOOKUP($C189,'[2]1.3.7 validaties'!$AL$3:$AY$999,14,FALSE),"")</f>
        <v>9. verbetervoorstel</v>
      </c>
      <c r="M189" s="140" t="str">
        <f>IFERROR(VLOOKUP($C189,'[2]1.3.7 validaties'!$AL$3:$AY$999,13,FALSE),"")</f>
        <v>US141701</v>
      </c>
      <c r="N189" s="142" t="s">
        <v>13</v>
      </c>
      <c r="O189" s="142" t="s">
        <v>13</v>
      </c>
      <c r="P189" s="142" t="s">
        <v>13</v>
      </c>
      <c r="Q189" s="142" t="s">
        <v>13</v>
      </c>
      <c r="R189" s="142" t="s">
        <v>13</v>
      </c>
      <c r="S189" s="275" t="s">
        <v>13</v>
      </c>
      <c r="T189" s="275" t="s">
        <v>13</v>
      </c>
      <c r="U189" s="275" t="s">
        <v>13</v>
      </c>
      <c r="V189" s="275" t="s">
        <v>13</v>
      </c>
      <c r="W189" s="275" t="s">
        <v>13</v>
      </c>
      <c r="X189" s="275" t="s">
        <v>13</v>
      </c>
      <c r="Y189" s="275" t="s">
        <v>13</v>
      </c>
      <c r="Z189" s="275" t="s">
        <v>13</v>
      </c>
      <c r="AA189" s="275" t="s">
        <v>13</v>
      </c>
      <c r="AB189" s="275" t="s">
        <v>13</v>
      </c>
      <c r="AC189" s="275" t="s">
        <v>13</v>
      </c>
      <c r="AD189" s="161" t="s">
        <v>253</v>
      </c>
      <c r="AE189" s="83"/>
      <c r="AF189" s="162" t="s">
        <v>253</v>
      </c>
      <c r="AG189" s="161"/>
      <c r="AH189" s="163" t="s">
        <v>255</v>
      </c>
      <c r="AI189" s="142"/>
      <c r="AJ189" s="142" t="str">
        <f t="shared" si="38"/>
        <v>Ja</v>
      </c>
      <c r="AK189" s="61" t="s">
        <v>45</v>
      </c>
      <c r="AL189" s="165" t="s">
        <v>45</v>
      </c>
      <c r="AM189" s="141" t="s">
        <v>679</v>
      </c>
      <c r="AN189" s="148" t="s">
        <v>1979</v>
      </c>
      <c r="AO189" s="148" t="s">
        <v>1918</v>
      </c>
      <c r="AP189" s="148" t="s">
        <v>1931</v>
      </c>
      <c r="AQ189" s="140"/>
      <c r="AR189" s="140"/>
      <c r="AS189" s="140"/>
      <c r="AT189" s="176"/>
      <c r="AU189" s="253"/>
      <c r="AV189" s="275" t="s">
        <v>684</v>
      </c>
      <c r="AW189" s="84" t="s">
        <v>678</v>
      </c>
      <c r="AX189" s="57"/>
      <c r="AY189" s="212" t="str">
        <f t="shared" si="32"/>
        <v/>
      </c>
      <c r="AZ189" s="97" t="str">
        <f t="shared" si="39"/>
        <v/>
      </c>
      <c r="BA189" s="97" t="str">
        <f>IF($BL189="","",IF($BL189=$AN189,"",IF($BC189="","***","")))</f>
        <v/>
      </c>
      <c r="BB189" s="97"/>
      <c r="BC189" s="213"/>
      <c r="BD189" s="138" t="str">
        <f t="shared" si="33"/>
        <v>ongewijzigd</v>
      </c>
      <c r="BE189" s="138" t="str">
        <f>IF(BF189="",IF(#REF!="","",IF(#REF!="ongebruikt","Ja","")),"")</f>
        <v/>
      </c>
      <c r="BF189" s="321" t="str">
        <f>IF($J189="LVBB-BHK",$C189,IFERROR(VLOOKUP($C189,'[1]CDS-VM-delta'!$A$2:$E$470,1,FALSE),""))</f>
        <v>LVBB4201</v>
      </c>
      <c r="BG189" s="318" t="str">
        <f>IF($J189="LVBB-BHK",$AN189,IF($BF189="","",IFERROR(VLOOKUP($BF189,'[1]CDS-VM-delta'!$A$2:$E$470,2,FALSE),"")))</f>
        <v>De datum juridisch werkend vanaf (%1) van de wordt-versie is niet eerder dan de datum juridisch werkend vanaf-einde (%2)</v>
      </c>
      <c r="BH189" s="148" t="str">
        <f>IF($BF189="","",IFERROR(VLOOKUP($C189,'[1]CDS-VM-delta'!$A$2:$E$470,3,FALSE),""))</f>
        <v>tijdstempels.xqy</v>
      </c>
      <c r="BI189" s="303" t="str">
        <f>IF($BF189="","",IFERROR(VLOOKUP($C189,'[1]CDS-VM-delta'!$A$2:$E$470,4,FALSE),""))</f>
        <v>controleer-datums</v>
      </c>
      <c r="BJ189" s="304" t="str">
        <f>IF($BF189="","",IFERROR(VLOOKUP($C189,'[1]CDS-VM-delta'!$A$2:$E$470,5,FALSE),""))</f>
        <v>Voor twee opeenvolgende expressies een aantal controles doen mbt datums van de expressie en de was-expressie</v>
      </c>
      <c r="BK189" s="304" t="str">
        <f>IF($C189="","",IFERROR(VLOOKUP($C189,'[1]CDS-VM-delta'!$L$1:$M$470,1,FALSE),""))</f>
        <v>LVBB4201</v>
      </c>
      <c r="BL189" s="304" t="str">
        <f>IF($BK189="","",IFERROR(VLOOKUP($BK189,'[1]CDS-VM-delta'!$L$1:$M$470,2,FALSE),""))</f>
        <v>De datum juridisch werkend vanaf (%1) van de wordt-versie is niet eerder dan de datum juridisch werkend vanaf-einde (%2)</v>
      </c>
      <c r="BM189" s="83"/>
      <c r="BN189" s="210" t="str">
        <f>IF(C189=BO189,"","NOK")</f>
        <v/>
      </c>
      <c r="BO189" s="141" t="s">
        <v>679</v>
      </c>
      <c r="BP189" s="142"/>
      <c r="BQ189" s="142"/>
      <c r="BR189" s="142"/>
      <c r="BS189" s="83">
        <v>127</v>
      </c>
      <c r="BT189" s="115"/>
      <c r="CL189" s="109"/>
      <c r="CM189" s="101"/>
      <c r="CN189" s="101"/>
      <c r="CO189" s="101"/>
    </row>
    <row r="190" spans="1:93" ht="96" x14ac:dyDescent="0.2">
      <c r="A190" s="308" t="s">
        <v>2253</v>
      </c>
      <c r="B190" s="309">
        <v>3</v>
      </c>
      <c r="C190" s="223" t="s">
        <v>681</v>
      </c>
      <c r="D190" s="242" t="s">
        <v>2020</v>
      </c>
      <c r="E190" s="223" t="s">
        <v>6</v>
      </c>
      <c r="F190" s="223" t="s">
        <v>181</v>
      </c>
      <c r="G190" s="223" t="s">
        <v>7</v>
      </c>
      <c r="H190" s="223" t="s">
        <v>4</v>
      </c>
      <c r="I190" s="223" t="s">
        <v>8</v>
      </c>
      <c r="J190" s="223" t="s">
        <v>22</v>
      </c>
      <c r="K190" s="223" t="s">
        <v>127</v>
      </c>
      <c r="L190" s="242" t="str">
        <f>IFERROR(VLOOKUP($C190,'[2]1.3.7 validaties'!$AL$3:$AY$999,14,FALSE),"")</f>
        <v>9. verbetervoorstel</v>
      </c>
      <c r="M190" s="242" t="str">
        <f>IFERROR(VLOOKUP($C190,'[2]1.3.7 validaties'!$AL$3:$AY$999,13,FALSE),"")</f>
        <v>US ToDo &lt;?&gt;</v>
      </c>
      <c r="N190" s="223" t="s">
        <v>13</v>
      </c>
      <c r="O190" s="223" t="s">
        <v>13</v>
      </c>
      <c r="P190" s="223" t="s">
        <v>13</v>
      </c>
      <c r="Q190" s="223" t="s">
        <v>13</v>
      </c>
      <c r="R190" s="223" t="s">
        <v>14</v>
      </c>
      <c r="S190" s="223" t="s">
        <v>14</v>
      </c>
      <c r="T190" s="223" t="s">
        <v>14</v>
      </c>
      <c r="U190" s="223" t="s">
        <v>14</v>
      </c>
      <c r="V190" s="223" t="s">
        <v>14</v>
      </c>
      <c r="W190" s="223" t="s">
        <v>14</v>
      </c>
      <c r="X190" s="223" t="s">
        <v>14</v>
      </c>
      <c r="Y190" s="223" t="s">
        <v>14</v>
      </c>
      <c r="Z190" s="223" t="s">
        <v>14</v>
      </c>
      <c r="AA190" s="223" t="s">
        <v>14</v>
      </c>
      <c r="AB190" s="223" t="s">
        <v>14</v>
      </c>
      <c r="AC190" s="223" t="s">
        <v>14</v>
      </c>
      <c r="AD190" s="244" t="s">
        <v>253</v>
      </c>
      <c r="AE190" s="245"/>
      <c r="AF190" s="246"/>
      <c r="AG190" s="244"/>
      <c r="AH190" s="247" t="s">
        <v>677</v>
      </c>
      <c r="AI190" s="223"/>
      <c r="AJ190" s="223" t="str">
        <f t="shared" si="38"/>
        <v>Ja</v>
      </c>
      <c r="AK190" s="311" t="s">
        <v>45</v>
      </c>
      <c r="AL190" s="313" t="s">
        <v>45</v>
      </c>
      <c r="AM190" s="294" t="s">
        <v>681</v>
      </c>
      <c r="AN190" s="242" t="s">
        <v>683</v>
      </c>
      <c r="AO190" s="242"/>
      <c r="AP190" s="242"/>
      <c r="AQ190" s="242"/>
      <c r="AR190" s="242"/>
      <c r="AS190" s="242"/>
      <c r="AT190" s="316"/>
      <c r="AU190" s="286"/>
      <c r="AV190" s="314" t="s">
        <v>684</v>
      </c>
      <c r="AW190" s="84" t="s">
        <v>2021</v>
      </c>
      <c r="AX190" s="57"/>
      <c r="AY190" s="212" t="str">
        <f t="shared" si="32"/>
        <v/>
      </c>
      <c r="AZ190" s="97" t="str">
        <f t="shared" si="39"/>
        <v/>
      </c>
      <c r="BA190" s="97" t="str">
        <f>IF($BL190="","",IF($BL190=$AN190,"",IF($BC190="","***","")))</f>
        <v/>
      </c>
      <c r="BB190" s="97"/>
      <c r="BC190" s="213"/>
      <c r="BD190" s="138" t="str">
        <f t="shared" si="33"/>
        <v>verwijderd</v>
      </c>
      <c r="BE190" s="138" t="e">
        <f>IF(BF190="",IF(#REF!="","",IF(#REF!="ongebruikt","Ja","")),"")</f>
        <v>#REF!</v>
      </c>
      <c r="BF190" s="321" t="str">
        <f>IF($J190="LVBB-BHK",$C190,IFERROR(VLOOKUP($C190,'[1]CDS-VM-delta'!$A$2:$E$470,1,FALSE),""))</f>
        <v/>
      </c>
      <c r="BG190" s="330" t="s">
        <v>683</v>
      </c>
      <c r="BH190" s="148" t="str">
        <f>IF($BF190="","",IFERROR(VLOOKUP($C190,'[1]CDS-VM-delta'!$A$2:$E$470,3,FALSE),""))</f>
        <v/>
      </c>
      <c r="BI190" s="303" t="str">
        <f>IF($BF190="","",IFERROR(VLOOKUP($C190,'[1]CDS-VM-delta'!$A$2:$E$470,4,FALSE),""))</f>
        <v/>
      </c>
      <c r="BJ190" s="304" t="str">
        <f>IF($BF190="","",IFERROR(VLOOKUP($C190,'[1]CDS-VM-delta'!$A$2:$E$470,5,FALSE),""))</f>
        <v/>
      </c>
      <c r="BK190" s="304" t="str">
        <f>IF($C190="","",IFERROR(VLOOKUP($C190,'[1]CDS-VM-delta'!$L$1:$M$470,1,FALSE),""))</f>
        <v>LVBB4202</v>
      </c>
      <c r="BL190" s="304" t="str">
        <f>IF($BK190="","",IFERROR(VLOOKUP($BK190,'[1]CDS-VM-delta'!$L$1:$M$470,2,FALSE),""))</f>
        <v>De 'datum JWV' (%1) van de wordt-versie is niet gelijk aan of later dan vandaag (%2)</v>
      </c>
      <c r="BM190" s="83"/>
      <c r="BN190" s="210" t="str">
        <f>IF(C190=BO190,"","NOK")</f>
        <v/>
      </c>
      <c r="BO190" s="141" t="s">
        <v>681</v>
      </c>
      <c r="BP190" s="142"/>
      <c r="BQ190" s="142"/>
      <c r="BR190" s="142"/>
      <c r="BS190" s="83">
        <v>128</v>
      </c>
      <c r="BT190" s="115"/>
      <c r="CL190" s="109"/>
      <c r="CM190" s="101"/>
      <c r="CN190" s="101"/>
      <c r="CO190" s="101"/>
    </row>
    <row r="191" spans="1:93" s="408" customFormat="1" ht="64" x14ac:dyDescent="0.2">
      <c r="A191" s="343" t="s">
        <v>2211</v>
      </c>
      <c r="B191" s="342">
        <v>3</v>
      </c>
      <c r="C191" s="335" t="s">
        <v>685</v>
      </c>
      <c r="D191" s="335" t="s">
        <v>2349</v>
      </c>
      <c r="E191" s="335" t="s">
        <v>6</v>
      </c>
      <c r="F191" s="335" t="s">
        <v>181</v>
      </c>
      <c r="G191" s="335" t="s">
        <v>7</v>
      </c>
      <c r="H191" s="335" t="s">
        <v>4</v>
      </c>
      <c r="I191" s="335" t="s">
        <v>8</v>
      </c>
      <c r="J191" s="335" t="s">
        <v>22</v>
      </c>
      <c r="K191" s="335" t="s">
        <v>127</v>
      </c>
      <c r="L191" s="335" t="str">
        <f>IFERROR(VLOOKUP($C191,'[2]1.3.7 validaties'!$AL$3:$AY$999,14,FALSE),"")</f>
        <v>9. verbetervoorstel</v>
      </c>
      <c r="M191" s="335" t="str">
        <f>IFERROR(VLOOKUP($C191,'[2]1.3.7 validaties'!$AL$3:$AY$999,13,FALSE),"")</f>
        <v>US141701</v>
      </c>
      <c r="N191" s="335" t="s">
        <v>13</v>
      </c>
      <c r="O191" s="335" t="s">
        <v>13</v>
      </c>
      <c r="P191" s="335" t="s">
        <v>13</v>
      </c>
      <c r="Q191" s="335" t="s">
        <v>13</v>
      </c>
      <c r="R191" s="335" t="s">
        <v>13</v>
      </c>
      <c r="S191" s="393" t="s">
        <v>13</v>
      </c>
      <c r="T191" s="393" t="s">
        <v>13</v>
      </c>
      <c r="U191" s="393" t="s">
        <v>13</v>
      </c>
      <c r="V191" s="393" t="s">
        <v>13</v>
      </c>
      <c r="W191" s="393" t="s">
        <v>13</v>
      </c>
      <c r="X191" s="393" t="s">
        <v>13</v>
      </c>
      <c r="Y191" s="393" t="s">
        <v>13</v>
      </c>
      <c r="Z191" s="393" t="s">
        <v>13</v>
      </c>
      <c r="AA191" s="393" t="s">
        <v>13</v>
      </c>
      <c r="AB191" s="393" t="s">
        <v>13</v>
      </c>
      <c r="AC191" s="393" t="s">
        <v>13</v>
      </c>
      <c r="AD191" s="391" t="s">
        <v>253</v>
      </c>
      <c r="AE191" s="385"/>
      <c r="AF191" s="392" t="s">
        <v>253</v>
      </c>
      <c r="AG191" s="391"/>
      <c r="AH191" s="380" t="s">
        <v>677</v>
      </c>
      <c r="AI191" s="335"/>
      <c r="AJ191" s="335" t="str">
        <f t="shared" si="38"/>
        <v>Ja</v>
      </c>
      <c r="AK191" s="383" t="s">
        <v>45</v>
      </c>
      <c r="AL191" s="411" t="s">
        <v>45</v>
      </c>
      <c r="AM191" s="384" t="s">
        <v>685</v>
      </c>
      <c r="AN191" s="386" t="s">
        <v>2299</v>
      </c>
      <c r="AO191" s="386" t="s">
        <v>2354</v>
      </c>
      <c r="AP191" s="386" t="s">
        <v>2354</v>
      </c>
      <c r="AQ191" s="386" t="s">
        <v>1918</v>
      </c>
      <c r="AR191" s="335"/>
      <c r="AS191" s="335"/>
      <c r="AT191" s="382"/>
      <c r="AU191" s="395"/>
      <c r="AV191" s="393" t="s">
        <v>684</v>
      </c>
      <c r="AW191" s="396"/>
      <c r="AX191" s="397"/>
      <c r="AY191" s="398" t="str">
        <f t="shared" si="32"/>
        <v/>
      </c>
      <c r="AZ191" s="399" t="str">
        <f t="shared" si="39"/>
        <v/>
      </c>
      <c r="BA191" s="399"/>
      <c r="BB191" s="399"/>
      <c r="BC191" s="400"/>
      <c r="BD191" s="401" t="str">
        <f t="shared" si="33"/>
        <v>gewijzigd</v>
      </c>
      <c r="BE191" s="401" t="str">
        <f>IF(BF191="",IF(#REF!="","",IF(#REF!="ongebruikt","Ja","")),"")</f>
        <v/>
      </c>
      <c r="BF191" s="402" t="str">
        <f>IF($J191="LVBB-BHK",$C191,IFERROR(VLOOKUP($C191,'[1]CDS-VM-delta'!$A$2:$E$470,1,FALSE),""))</f>
        <v>LVBB4204</v>
      </c>
      <c r="BG191" s="403" t="str">
        <f>IF($J191="LVBB-BHK",$AN191,IF($BF191="","",IFERROR(VLOOKUP($BF191,'[1]CDS-VM-delta'!$A$2:$E$470,2,FALSE),"")))</f>
        <v>De was-versie (%1) heeft geen datum juridisch werkend vanaf, maar de wordt-versie (%2) heeft wel een datum juridisch werkend vanaf (%3)</v>
      </c>
      <c r="BH191" s="386" t="str">
        <f>IF($BF191="","",IFERROR(VLOOKUP($C191,'[1]CDS-VM-delta'!$A$2:$E$470,3,FALSE),""))</f>
        <v>tijdstempels.xqy</v>
      </c>
      <c r="BI191" s="404" t="str">
        <f>IF($BF191="","",IFERROR(VLOOKUP($C191,'[1]CDS-VM-delta'!$A$2:$E$470,4,FALSE),""))</f>
        <v>controleer-datums</v>
      </c>
      <c r="BJ191" s="405" t="str">
        <f>IF($BF191="","",IFERROR(VLOOKUP($C191,'[1]CDS-VM-delta'!$A$2:$E$470,5,FALSE),""))</f>
        <v>Voor twee opeenvolgende expressies een aantal controles doen mbt datums van de expressie en de was-expressie</v>
      </c>
      <c r="BK191" s="405" t="str">
        <f>IF($C191="","",IFERROR(VLOOKUP($C191,'[1]CDS-VM-delta'!$L$1:$M$470,1,FALSE),""))</f>
        <v>LVBB4204</v>
      </c>
      <c r="BL191" s="405" t="str">
        <f>IF($BK191="","",IFERROR(VLOOKUP($BK191,'[1]CDS-VM-delta'!$L$1:$M$470,2,FALSE),""))</f>
        <v>De was-versie heeft geen datum juridisch werkend vanaf, maar de wordt-versie heeft wel een datum juridisch werkend vanaf (%1); of De wordt-versie heeft geen datum juridisch werkend vanaf, maar de was-versie heeft wel een datum juridisch werkend vanaf (%1)</v>
      </c>
      <c r="BM191" s="385"/>
      <c r="BN191" s="406" t="str">
        <f>IF(C191=BO191,"","NOK")</f>
        <v/>
      </c>
      <c r="BO191" s="384" t="s">
        <v>685</v>
      </c>
      <c r="BP191" s="335"/>
      <c r="BQ191" s="335"/>
      <c r="BR191" s="335"/>
      <c r="BS191" s="385">
        <v>130</v>
      </c>
      <c r="BT191" s="407"/>
      <c r="CL191" s="409"/>
      <c r="CM191" s="410"/>
      <c r="CN191" s="410"/>
      <c r="CO191" s="410"/>
    </row>
    <row r="192" spans="1:93" s="408" customFormat="1" ht="48" x14ac:dyDescent="0.2">
      <c r="A192" s="343" t="s">
        <v>2241</v>
      </c>
      <c r="B192" s="342">
        <v>3</v>
      </c>
      <c r="C192" s="335" t="s">
        <v>2242</v>
      </c>
      <c r="D192" s="2" t="s">
        <v>2350</v>
      </c>
      <c r="E192" s="335" t="s">
        <v>6</v>
      </c>
      <c r="F192" s="335" t="s">
        <v>243</v>
      </c>
      <c r="G192" s="335" t="s">
        <v>7</v>
      </c>
      <c r="H192" s="335" t="s">
        <v>4</v>
      </c>
      <c r="I192" s="335" t="s">
        <v>8</v>
      </c>
      <c r="J192" s="335" t="s">
        <v>22</v>
      </c>
      <c r="K192" s="335" t="s">
        <v>127</v>
      </c>
      <c r="L192" s="335"/>
      <c r="M192" s="335"/>
      <c r="N192" s="336" t="s">
        <v>14</v>
      </c>
      <c r="O192" s="336" t="s">
        <v>14</v>
      </c>
      <c r="P192" s="336" t="s">
        <v>14</v>
      </c>
      <c r="Q192" s="336" t="s">
        <v>14</v>
      </c>
      <c r="R192" s="336" t="s">
        <v>13</v>
      </c>
      <c r="S192" s="345" t="s">
        <v>13</v>
      </c>
      <c r="T192" s="345" t="s">
        <v>13</v>
      </c>
      <c r="U192" s="345" t="s">
        <v>13</v>
      </c>
      <c r="V192" s="345" t="s">
        <v>13</v>
      </c>
      <c r="W192" s="345" t="s">
        <v>13</v>
      </c>
      <c r="X192" s="345" t="s">
        <v>13</v>
      </c>
      <c r="Y192" s="345" t="s">
        <v>13</v>
      </c>
      <c r="Z192" s="345" t="s">
        <v>13</v>
      </c>
      <c r="AA192" s="345" t="s">
        <v>13</v>
      </c>
      <c r="AB192" s="345" t="s">
        <v>13</v>
      </c>
      <c r="AC192" s="345" t="s">
        <v>13</v>
      </c>
      <c r="AD192" s="337" t="s">
        <v>253</v>
      </c>
      <c r="AE192" s="385"/>
      <c r="AF192" s="338" t="s">
        <v>253</v>
      </c>
      <c r="AG192" s="391"/>
      <c r="AH192" s="344" t="s">
        <v>255</v>
      </c>
      <c r="AI192" s="335"/>
      <c r="AJ192" s="335" t="s">
        <v>13</v>
      </c>
      <c r="AK192" s="383" t="s">
        <v>45</v>
      </c>
      <c r="AL192" s="385" t="s">
        <v>13</v>
      </c>
      <c r="AM192" s="384" t="s">
        <v>2242</v>
      </c>
      <c r="AN192" s="386" t="s">
        <v>2300</v>
      </c>
      <c r="AO192" s="127" t="s">
        <v>2354</v>
      </c>
      <c r="AP192" s="127" t="s">
        <v>1918</v>
      </c>
      <c r="AQ192" s="127" t="s">
        <v>1931</v>
      </c>
      <c r="AR192" s="335"/>
      <c r="AS192" s="335"/>
      <c r="AT192" s="382"/>
      <c r="AU192" s="395"/>
      <c r="AV192" s="345" t="s">
        <v>684</v>
      </c>
      <c r="AW192" s="396"/>
      <c r="AX192" s="397"/>
      <c r="AY192" s="398" t="str">
        <f t="shared" si="32"/>
        <v/>
      </c>
      <c r="AZ192" s="399" t="str">
        <f t="shared" si="39"/>
        <v/>
      </c>
      <c r="BA192" s="399" t="str">
        <f>IF($BL192="","",IF($BL192=$AN192,"",IF($BC192="","***","")))</f>
        <v/>
      </c>
      <c r="BB192" s="399"/>
      <c r="BC192" s="400"/>
      <c r="BD192" s="401" t="str">
        <f t="shared" si="33"/>
        <v>toegevoegd</v>
      </c>
      <c r="BE192" s="401" t="str">
        <f>IF(BF192="",IF(#REF!="","",IF(#REF!="ongebruikt","Ja","")),"")</f>
        <v/>
      </c>
      <c r="BF192" s="402" t="str">
        <f>IF($J192="LVBB-BHK",$C192,IFERROR(VLOOKUP($C192,'[1]CDS-VM-delta'!$A$2:$E$470,1,FALSE),""))</f>
        <v>LVBB4205</v>
      </c>
      <c r="BG192" s="403" t="str">
        <f>IF($J192="LVBB-BHK",$AN192,IF($BF192="","",IFERROR(VLOOKUP($BF192,'[1]CDS-VM-delta'!$A$2:$E$470,2,FALSE),"")))</f>
        <v>Voor versie %1 is de datum juridisch werkend vanaf (%2) en deze ligt niet voor de datum juridisch werkend tot (%3)</v>
      </c>
      <c r="BH192" s="386" t="str">
        <f>IF($BF192="","",IFERROR(VLOOKUP($C192,'[1]CDS-VM-delta'!$A$2:$E$470,3,FALSE),""))</f>
        <v>tijdstempels.xqy</v>
      </c>
      <c r="BI192" s="404" t="str">
        <f>IF($BF192="","",IFERROR(VLOOKUP($C192,'[1]CDS-VM-delta'!$A$2:$E$470,4,FALSE),""))</f>
        <v>controleer-datums-uitloop</v>
      </c>
      <c r="BJ192" s="405" t="str">
        <f>IF($BF192="","",IFERROR(VLOOKUP($C192,'[1]CDS-VM-delta'!$A$2:$E$470,5,FALSE),""))</f>
        <v>Als alle datums zujn vastgelegd in de map met expressies ga na of er toch nog gevallen zijn met datum-jwv &gt;= datum-jwt of datum-gv &gt;= datum-gt</v>
      </c>
      <c r="BK192" s="405" t="str">
        <f>IF($C192="","",IFERROR(VLOOKUP($C192,'[1]CDS-VM-delta'!$L$1:$M$470,1,FALSE),""))</f>
        <v/>
      </c>
      <c r="BL192" s="405" t="str">
        <f>IF($BK192="","",IFERROR(VLOOKUP($BK192,'[1]CDS-VM-delta'!$L$1:$M$470,2,FALSE),""))</f>
        <v/>
      </c>
      <c r="BM192" s="385"/>
      <c r="BN192" s="406"/>
      <c r="BO192" s="384"/>
      <c r="BP192" s="335"/>
      <c r="BQ192" s="335"/>
      <c r="BR192" s="335"/>
      <c r="BS192" s="385"/>
      <c r="BT192" s="407"/>
      <c r="CL192" s="409"/>
      <c r="CM192" s="410"/>
      <c r="CN192" s="410"/>
      <c r="CO192" s="410"/>
    </row>
    <row r="193" spans="1:93" s="408" customFormat="1" ht="48" x14ac:dyDescent="0.2">
      <c r="A193" s="343" t="s">
        <v>2241</v>
      </c>
      <c r="B193" s="342">
        <v>3</v>
      </c>
      <c r="C193" s="335" t="s">
        <v>2243</v>
      </c>
      <c r="D193" s="2" t="s">
        <v>2351</v>
      </c>
      <c r="E193" s="335" t="s">
        <v>6</v>
      </c>
      <c r="F193" s="335" t="s">
        <v>243</v>
      </c>
      <c r="G193" s="335" t="s">
        <v>7</v>
      </c>
      <c r="H193" s="335" t="s">
        <v>4</v>
      </c>
      <c r="I193" s="335" t="s">
        <v>8</v>
      </c>
      <c r="J193" s="335" t="s">
        <v>22</v>
      </c>
      <c r="K193" s="335" t="s">
        <v>127</v>
      </c>
      <c r="L193" s="335"/>
      <c r="M193" s="335"/>
      <c r="N193" s="336" t="s">
        <v>14</v>
      </c>
      <c r="O193" s="336" t="s">
        <v>14</v>
      </c>
      <c r="P193" s="336" t="s">
        <v>14</v>
      </c>
      <c r="Q193" s="336" t="s">
        <v>14</v>
      </c>
      <c r="R193" s="336" t="s">
        <v>13</v>
      </c>
      <c r="S193" s="345" t="s">
        <v>13</v>
      </c>
      <c r="T193" s="345" t="s">
        <v>13</v>
      </c>
      <c r="U193" s="345" t="s">
        <v>13</v>
      </c>
      <c r="V193" s="345" t="s">
        <v>13</v>
      </c>
      <c r="W193" s="345" t="s">
        <v>13</v>
      </c>
      <c r="X193" s="345" t="s">
        <v>13</v>
      </c>
      <c r="Y193" s="345" t="s">
        <v>13</v>
      </c>
      <c r="Z193" s="345" t="s">
        <v>13</v>
      </c>
      <c r="AA193" s="345" t="s">
        <v>13</v>
      </c>
      <c r="AB193" s="345" t="s">
        <v>13</v>
      </c>
      <c r="AC193" s="345" t="s">
        <v>13</v>
      </c>
      <c r="AD193" s="337" t="s">
        <v>253</v>
      </c>
      <c r="AE193" s="385"/>
      <c r="AF193" s="338" t="s">
        <v>253</v>
      </c>
      <c r="AG193" s="391"/>
      <c r="AH193" s="344" t="s">
        <v>255</v>
      </c>
      <c r="AI193" s="335"/>
      <c r="AJ193" s="335" t="s">
        <v>13</v>
      </c>
      <c r="AK193" s="383" t="s">
        <v>45</v>
      </c>
      <c r="AL193" s="385" t="s">
        <v>13</v>
      </c>
      <c r="AM193" s="384" t="s">
        <v>2243</v>
      </c>
      <c r="AN193" s="386" t="s">
        <v>2301</v>
      </c>
      <c r="AO193" s="386"/>
      <c r="AP193" s="335"/>
      <c r="AQ193" s="335"/>
      <c r="AR193" s="335"/>
      <c r="AS193" s="335"/>
      <c r="AT193" s="382"/>
      <c r="AU193" s="395"/>
      <c r="AV193" s="345" t="s">
        <v>2364</v>
      </c>
      <c r="AW193" s="396"/>
      <c r="AX193" s="397"/>
      <c r="AY193" s="398" t="str">
        <f t="shared" si="32"/>
        <v/>
      </c>
      <c r="AZ193" s="399" t="str">
        <f t="shared" si="39"/>
        <v/>
      </c>
      <c r="BA193" s="399" t="str">
        <f>IF($BL193="","",IF($BL193=$AN193,"",IF($BC193="","***","")))</f>
        <v/>
      </c>
      <c r="BB193" s="399"/>
      <c r="BC193" s="400"/>
      <c r="BD193" s="401" t="str">
        <f t="shared" si="33"/>
        <v>toegevoegd</v>
      </c>
      <c r="BE193" s="401" t="str">
        <f>IF(BF193="",IF(#REF!="","",IF(#REF!="ongebruikt","Ja","")),"")</f>
        <v/>
      </c>
      <c r="BF193" s="402" t="str">
        <f>IF($J193="LVBB-BHK",$C193,IFERROR(VLOOKUP($C193,'[1]CDS-VM-delta'!$A$2:$E$470,1,FALSE),""))</f>
        <v>LVBB4206</v>
      </c>
      <c r="BG193" s="403" t="str">
        <f>IF($J193="LVBB-BHK",$AN193,IF($BF193="","",IFERROR(VLOOKUP($BF193,'[1]CDS-VM-delta'!$A$2:$E$470,2,FALSE),"")))</f>
        <v>De datum geldig vanaf (%1) van de wordt-versie is eerder dan de datum geldig vanaf (%2) van de was-versie</v>
      </c>
      <c r="BH193" s="386" t="str">
        <f>IF($BF193="","",IFERROR(VLOOKUP($C193,'[1]CDS-VM-delta'!$A$2:$E$470,3,FALSE),""))</f>
        <v>tijdstempels.xqy</v>
      </c>
      <c r="BI193" s="404" t="str">
        <f>IF($BF193="","",IFERROR(VLOOKUP($C193,'[1]CDS-VM-delta'!$A$2:$E$470,4,FALSE),""))</f>
        <v>controleer-datums</v>
      </c>
      <c r="BJ193" s="405" t="str">
        <f>IF($BF193="","",IFERROR(VLOOKUP($C193,'[1]CDS-VM-delta'!$A$2:$E$470,5,FALSE),""))</f>
        <v>Voor twee opeenvolgende expressies een aantal controles doen mbt datums van de expressie en de was-expressie</v>
      </c>
      <c r="BK193" s="405" t="str">
        <f>IF($C193="","",IFERROR(VLOOKUP($C193,'[1]CDS-VM-delta'!$L$1:$M$470,1,FALSE),""))</f>
        <v/>
      </c>
      <c r="BL193" s="405" t="str">
        <f>IF($BK193="","",IFERROR(VLOOKUP($BK193,'[1]CDS-VM-delta'!$L$1:$M$470,2,FALSE),""))</f>
        <v/>
      </c>
      <c r="BM193" s="385"/>
      <c r="BN193" s="406"/>
      <c r="BO193" s="384"/>
      <c r="BP193" s="335"/>
      <c r="BQ193" s="335"/>
      <c r="BR193" s="335"/>
      <c r="BS193" s="385"/>
      <c r="BT193" s="407"/>
      <c r="CL193" s="409"/>
      <c r="CM193" s="410"/>
      <c r="CN193" s="410"/>
      <c r="CO193" s="410"/>
    </row>
    <row r="194" spans="1:93" s="408" customFormat="1" ht="48" x14ac:dyDescent="0.2">
      <c r="A194" s="343" t="s">
        <v>2241</v>
      </c>
      <c r="B194" s="342">
        <v>3</v>
      </c>
      <c r="C194" s="335" t="s">
        <v>2244</v>
      </c>
      <c r="D194" s="2" t="s">
        <v>2352</v>
      </c>
      <c r="E194" s="335" t="s">
        <v>6</v>
      </c>
      <c r="F194" s="335" t="s">
        <v>243</v>
      </c>
      <c r="G194" s="335" t="s">
        <v>7</v>
      </c>
      <c r="H194" s="335" t="s">
        <v>4</v>
      </c>
      <c r="I194" s="335" t="s">
        <v>8</v>
      </c>
      <c r="J194" s="335" t="s">
        <v>22</v>
      </c>
      <c r="K194" s="335" t="s">
        <v>127</v>
      </c>
      <c r="L194" s="335"/>
      <c r="M194" s="335"/>
      <c r="N194" s="336" t="s">
        <v>14</v>
      </c>
      <c r="O194" s="336" t="s">
        <v>14</v>
      </c>
      <c r="P194" s="336" t="s">
        <v>14</v>
      </c>
      <c r="Q194" s="336" t="s">
        <v>14</v>
      </c>
      <c r="R194" s="336" t="s">
        <v>13</v>
      </c>
      <c r="S194" s="345" t="s">
        <v>13</v>
      </c>
      <c r="T194" s="345" t="s">
        <v>13</v>
      </c>
      <c r="U194" s="345" t="s">
        <v>13</v>
      </c>
      <c r="V194" s="345" t="s">
        <v>13</v>
      </c>
      <c r="W194" s="345" t="s">
        <v>13</v>
      </c>
      <c r="X194" s="345" t="s">
        <v>13</v>
      </c>
      <c r="Y194" s="345" t="s">
        <v>13</v>
      </c>
      <c r="Z194" s="345" t="s">
        <v>13</v>
      </c>
      <c r="AA194" s="345" t="s">
        <v>13</v>
      </c>
      <c r="AB194" s="345" t="s">
        <v>13</v>
      </c>
      <c r="AC194" s="345" t="s">
        <v>13</v>
      </c>
      <c r="AD194" s="337" t="s">
        <v>253</v>
      </c>
      <c r="AE194" s="385"/>
      <c r="AF194" s="338" t="s">
        <v>253</v>
      </c>
      <c r="AG194" s="391"/>
      <c r="AH194" s="344" t="s">
        <v>255</v>
      </c>
      <c r="AI194" s="335"/>
      <c r="AJ194" s="335" t="s">
        <v>13</v>
      </c>
      <c r="AK194" s="383" t="s">
        <v>45</v>
      </c>
      <c r="AL194" s="385" t="s">
        <v>13</v>
      </c>
      <c r="AM194" s="384" t="s">
        <v>2244</v>
      </c>
      <c r="AN194" s="386" t="s">
        <v>2302</v>
      </c>
      <c r="AO194" s="386"/>
      <c r="AP194" s="335"/>
      <c r="AQ194" s="335"/>
      <c r="AR194" s="335"/>
      <c r="AS194" s="335"/>
      <c r="AT194" s="382"/>
      <c r="AU194" s="395"/>
      <c r="AV194" s="345" t="s">
        <v>2364</v>
      </c>
      <c r="AW194" s="396"/>
      <c r="AX194" s="397"/>
      <c r="AY194" s="398" t="str">
        <f t="shared" si="32"/>
        <v/>
      </c>
      <c r="AZ194" s="399" t="str">
        <f t="shared" si="39"/>
        <v/>
      </c>
      <c r="BA194" s="399" t="str">
        <f>IF($BL194="","",IF($BL194=$AN194,"",IF($BC194="","***","")))</f>
        <v/>
      </c>
      <c r="BB194" s="399"/>
      <c r="BC194" s="400"/>
      <c r="BD194" s="401" t="str">
        <f t="shared" si="33"/>
        <v>toegevoegd</v>
      </c>
      <c r="BE194" s="401" t="str">
        <f>IF(BF194="",IF(#REF!="","",IF(#REF!="ongebruikt","Ja","")),"")</f>
        <v/>
      </c>
      <c r="BF194" s="402" t="str">
        <f>IF($J194="LVBB-BHK",$C194,IFERROR(VLOOKUP($C194,'[1]CDS-VM-delta'!$A$2:$E$470,1,FALSE),""))</f>
        <v>LVBB4207</v>
      </c>
      <c r="BG194" s="403" t="str">
        <f>IF($J194="LVBB-BHK",$AN194,IF($BF194="","",IFERROR(VLOOKUP($BF194,'[1]CDS-VM-delta'!$A$2:$E$470,2,FALSE),"")))</f>
        <v>De datum geldig vanaf (%1) van de wordt-versie is niet eerder dan de datum geldig vanaf-einde (%2)</v>
      </c>
      <c r="BH194" s="386" t="str">
        <f>IF($BF194="","",IFERROR(VLOOKUP($C194,'[1]CDS-VM-delta'!$A$2:$E$470,3,FALSE),""))</f>
        <v>tijdstempels.xqy</v>
      </c>
      <c r="BI194" s="404" t="str">
        <f>IF($BF194="","",IFERROR(VLOOKUP($C194,'[1]CDS-VM-delta'!$A$2:$E$470,4,FALSE),""))</f>
        <v>controleer-datums</v>
      </c>
      <c r="BJ194" s="405" t="str">
        <f>IF($BF194="","",IFERROR(VLOOKUP($C194,'[1]CDS-VM-delta'!$A$2:$E$470,5,FALSE),""))</f>
        <v>Voor twee opeenvolgende expressies een aantal controles doen mbt datums van de expressie en de was-expressie</v>
      </c>
      <c r="BK194" s="405" t="str">
        <f>IF($C194="","",IFERROR(VLOOKUP($C194,'[1]CDS-VM-delta'!$L$1:$M$470,1,FALSE),""))</f>
        <v/>
      </c>
      <c r="BL194" s="405" t="str">
        <f>IF($BK194="","",IFERROR(VLOOKUP($BK194,'[1]CDS-VM-delta'!$L$1:$M$470,2,FALSE),""))</f>
        <v/>
      </c>
      <c r="BM194" s="385"/>
      <c r="BN194" s="406"/>
      <c r="BO194" s="384"/>
      <c r="BP194" s="335"/>
      <c r="BQ194" s="335"/>
      <c r="BR194" s="335"/>
      <c r="BS194" s="385"/>
      <c r="BT194" s="407"/>
      <c r="CL194" s="409"/>
      <c r="CM194" s="410"/>
      <c r="CN194" s="410"/>
      <c r="CO194" s="410"/>
    </row>
    <row r="195" spans="1:93" s="408" customFormat="1" ht="48" x14ac:dyDescent="0.2">
      <c r="A195" s="343" t="s">
        <v>2241</v>
      </c>
      <c r="B195" s="342">
        <v>3</v>
      </c>
      <c r="C195" s="335" t="s">
        <v>2245</v>
      </c>
      <c r="D195" s="2" t="s">
        <v>2353</v>
      </c>
      <c r="E195" s="335" t="s">
        <v>6</v>
      </c>
      <c r="F195" s="335" t="s">
        <v>243</v>
      </c>
      <c r="G195" s="335" t="s">
        <v>7</v>
      </c>
      <c r="H195" s="335" t="s">
        <v>4</v>
      </c>
      <c r="I195" s="335" t="s">
        <v>8</v>
      </c>
      <c r="J195" s="335" t="s">
        <v>22</v>
      </c>
      <c r="K195" s="335" t="s">
        <v>127</v>
      </c>
      <c r="L195" s="335"/>
      <c r="M195" s="335"/>
      <c r="N195" s="336" t="s">
        <v>14</v>
      </c>
      <c r="O195" s="336" t="s">
        <v>14</v>
      </c>
      <c r="P195" s="336" t="s">
        <v>14</v>
      </c>
      <c r="Q195" s="336" t="s">
        <v>14</v>
      </c>
      <c r="R195" s="336" t="s">
        <v>13</v>
      </c>
      <c r="S195" s="345" t="s">
        <v>13</v>
      </c>
      <c r="T195" s="345" t="s">
        <v>13</v>
      </c>
      <c r="U195" s="345" t="s">
        <v>13</v>
      </c>
      <c r="V195" s="345" t="s">
        <v>13</v>
      </c>
      <c r="W195" s="345" t="s">
        <v>13</v>
      </c>
      <c r="X195" s="345" t="s">
        <v>13</v>
      </c>
      <c r="Y195" s="345" t="s">
        <v>13</v>
      </c>
      <c r="Z195" s="345" t="s">
        <v>13</v>
      </c>
      <c r="AA195" s="345" t="s">
        <v>13</v>
      </c>
      <c r="AB195" s="345" t="s">
        <v>13</v>
      </c>
      <c r="AC195" s="345" t="s">
        <v>13</v>
      </c>
      <c r="AD195" s="337" t="s">
        <v>253</v>
      </c>
      <c r="AE195" s="385"/>
      <c r="AF195" s="338" t="s">
        <v>253</v>
      </c>
      <c r="AG195" s="391"/>
      <c r="AH195" s="344" t="s">
        <v>255</v>
      </c>
      <c r="AI195" s="335"/>
      <c r="AJ195" s="335" t="s">
        <v>13</v>
      </c>
      <c r="AK195" s="383" t="s">
        <v>45</v>
      </c>
      <c r="AL195" s="385" t="s">
        <v>13</v>
      </c>
      <c r="AM195" s="384" t="s">
        <v>2245</v>
      </c>
      <c r="AN195" s="386" t="s">
        <v>2303</v>
      </c>
      <c r="AO195" s="127" t="s">
        <v>2354</v>
      </c>
      <c r="AP195" s="335"/>
      <c r="AQ195" s="335"/>
      <c r="AR195" s="335"/>
      <c r="AS195" s="335"/>
      <c r="AT195" s="382"/>
      <c r="AU195" s="395"/>
      <c r="AV195" s="345" t="s">
        <v>2364</v>
      </c>
      <c r="AW195" s="396"/>
      <c r="AX195" s="397"/>
      <c r="AY195" s="398" t="str">
        <f t="shared" si="32"/>
        <v/>
      </c>
      <c r="AZ195" s="399" t="str">
        <f t="shared" si="39"/>
        <v/>
      </c>
      <c r="BA195" s="399" t="str">
        <f>IF($BL195="","",IF($BL195=$AN195,"",IF($BC195="","***","")))</f>
        <v/>
      </c>
      <c r="BB195" s="399"/>
      <c r="BC195" s="400"/>
      <c r="BD195" s="401" t="str">
        <f t="shared" si="33"/>
        <v>toegevoegd</v>
      </c>
      <c r="BE195" s="401" t="str">
        <f>IF(BF195="",IF(#REF!="","",IF(#REF!="ongebruikt","Ja","")),"")</f>
        <v/>
      </c>
      <c r="BF195" s="402" t="str">
        <f>IF($J195="LVBB-BHK",$C195,IFERROR(VLOOKUP($C195,'[1]CDS-VM-delta'!$A$2:$E$470,1,FALSE),""))</f>
        <v>LVBB4209</v>
      </c>
      <c r="BG195" s="403" t="str">
        <f>IF($J195="LVBB-BHK",$AN195,IF($BF195="","",IFERROR(VLOOKUP($BF195,'[1]CDS-VM-delta'!$A$2:$E$470,2,FALSE),"")))</f>
        <v>De was-versie (%1) heeft geen datum geldig vanaf, maar de wordt-versie (%2) heeft wel een datum geldig vanaf (%3)</v>
      </c>
      <c r="BH195" s="386" t="str">
        <f>IF($BF195="","",IFERROR(VLOOKUP($C195,'[1]CDS-VM-delta'!$A$2:$E$470,3,FALSE),""))</f>
        <v>tijdstempels.xqy</v>
      </c>
      <c r="BI195" s="404" t="str">
        <f>IF($BF195="","",IFERROR(VLOOKUP($C195,'[1]CDS-VM-delta'!$A$2:$E$470,4,FALSE),""))</f>
        <v>controleer-datums</v>
      </c>
      <c r="BJ195" s="405" t="str">
        <f>IF($BF195="","",IFERROR(VLOOKUP($C195,'[1]CDS-VM-delta'!$A$2:$E$470,5,FALSE),""))</f>
        <v>Voor twee opeenvolgende expressies een aantal controles doen mbt datums van de expressie en de was-expressie</v>
      </c>
      <c r="BK195" s="405" t="str">
        <f>IF($C195="","",IFERROR(VLOOKUP($C195,'[1]CDS-VM-delta'!$L$1:$M$470,1,FALSE),""))</f>
        <v/>
      </c>
      <c r="BL195" s="405" t="str">
        <f>IF($BK195="","",IFERROR(VLOOKUP($BK195,'[1]CDS-VM-delta'!$L$1:$M$470,2,FALSE),""))</f>
        <v/>
      </c>
      <c r="BM195" s="385"/>
      <c r="BN195" s="406"/>
      <c r="BO195" s="384"/>
      <c r="BP195" s="335"/>
      <c r="BQ195" s="335"/>
      <c r="BR195" s="335"/>
      <c r="BS195" s="385"/>
      <c r="BT195" s="407"/>
      <c r="CL195" s="409"/>
      <c r="CM195" s="410"/>
      <c r="CN195" s="410"/>
      <c r="CO195" s="410"/>
    </row>
    <row r="196" spans="1:93" s="408" customFormat="1" ht="48" x14ac:dyDescent="0.2">
      <c r="A196" s="343" t="s">
        <v>2241</v>
      </c>
      <c r="B196" s="342">
        <v>3</v>
      </c>
      <c r="C196" s="335" t="s">
        <v>2246</v>
      </c>
      <c r="D196" s="2" t="s">
        <v>2352</v>
      </c>
      <c r="E196" s="335" t="s">
        <v>6</v>
      </c>
      <c r="F196" s="335" t="s">
        <v>243</v>
      </c>
      <c r="G196" s="335" t="s">
        <v>7</v>
      </c>
      <c r="H196" s="335" t="s">
        <v>4</v>
      </c>
      <c r="I196" s="335" t="s">
        <v>8</v>
      </c>
      <c r="J196" s="335" t="s">
        <v>22</v>
      </c>
      <c r="K196" s="335" t="s">
        <v>127</v>
      </c>
      <c r="L196" s="335"/>
      <c r="M196" s="335"/>
      <c r="N196" s="336" t="s">
        <v>14</v>
      </c>
      <c r="O196" s="336" t="s">
        <v>14</v>
      </c>
      <c r="P196" s="336" t="s">
        <v>14</v>
      </c>
      <c r="Q196" s="336" t="s">
        <v>14</v>
      </c>
      <c r="R196" s="336" t="s">
        <v>13</v>
      </c>
      <c r="S196" s="345" t="s">
        <v>13</v>
      </c>
      <c r="T196" s="345" t="s">
        <v>13</v>
      </c>
      <c r="U196" s="345" t="s">
        <v>13</v>
      </c>
      <c r="V196" s="345" t="s">
        <v>13</v>
      </c>
      <c r="W196" s="345" t="s">
        <v>13</v>
      </c>
      <c r="X196" s="345" t="s">
        <v>13</v>
      </c>
      <c r="Y196" s="345" t="s">
        <v>13</v>
      </c>
      <c r="Z196" s="345" t="s">
        <v>13</v>
      </c>
      <c r="AA196" s="345" t="s">
        <v>13</v>
      </c>
      <c r="AB196" s="345" t="s">
        <v>13</v>
      </c>
      <c r="AC196" s="345" t="s">
        <v>13</v>
      </c>
      <c r="AD196" s="337" t="s">
        <v>253</v>
      </c>
      <c r="AE196" s="385"/>
      <c r="AF196" s="338" t="s">
        <v>253</v>
      </c>
      <c r="AG196" s="391"/>
      <c r="AH196" s="344" t="s">
        <v>255</v>
      </c>
      <c r="AI196" s="335"/>
      <c r="AJ196" s="335" t="s">
        <v>13</v>
      </c>
      <c r="AK196" s="383" t="s">
        <v>45</v>
      </c>
      <c r="AL196" s="385" t="s">
        <v>13</v>
      </c>
      <c r="AM196" s="384" t="s">
        <v>2246</v>
      </c>
      <c r="AN196" s="386" t="s">
        <v>2304</v>
      </c>
      <c r="AO196" s="127" t="s">
        <v>2354</v>
      </c>
      <c r="AP196" s="335"/>
      <c r="AQ196" s="335"/>
      <c r="AR196" s="335"/>
      <c r="AS196" s="335"/>
      <c r="AT196" s="382"/>
      <c r="AU196" s="395"/>
      <c r="AV196" s="345" t="s">
        <v>2364</v>
      </c>
      <c r="AW196" s="396"/>
      <c r="AX196" s="397"/>
      <c r="AY196" s="398" t="str">
        <f t="shared" si="32"/>
        <v/>
      </c>
      <c r="AZ196" s="399" t="str">
        <f t="shared" si="39"/>
        <v/>
      </c>
      <c r="BA196" s="399" t="str">
        <f>IF($BL196="","",IF($BL196=$AN196,"",IF($BC196="","***","")))</f>
        <v/>
      </c>
      <c r="BB196" s="399"/>
      <c r="BC196" s="400"/>
      <c r="BD196" s="401" t="str">
        <f t="shared" si="33"/>
        <v>toegevoegd</v>
      </c>
      <c r="BE196" s="401" t="str">
        <f>IF(BF196="",IF(#REF!="","",IF(#REF!="ongebruikt","Ja","")),"")</f>
        <v/>
      </c>
      <c r="BF196" s="402" t="str">
        <f>IF($J196="LVBB-BHK",$C196,IFERROR(VLOOKUP($C196,'[1]CDS-VM-delta'!$A$2:$E$470,1,FALSE),""))</f>
        <v>LVBB4210</v>
      </c>
      <c r="BG196" s="403" t="str">
        <f>IF($J196="LVBB-BHK",$AN196,IF($BF196="","",IFERROR(VLOOKUP($BF196,'[1]CDS-VM-delta'!$A$2:$E$470,2,FALSE),"")))</f>
        <v>Voor versie %1 is de datum geldig vanaf (%2) en deze ligt niet voor de datum geldig tot (%3)</v>
      </c>
      <c r="BH196" s="386" t="str">
        <f>IF($BF196="","",IFERROR(VLOOKUP($C196,'[1]CDS-VM-delta'!$A$2:$E$470,3,FALSE),""))</f>
        <v>tijdstempels.xqy</v>
      </c>
      <c r="BI196" s="404" t="str">
        <f>IF($BF196="","",IFERROR(VLOOKUP($C196,'[1]CDS-VM-delta'!$A$2:$E$470,4,FALSE),""))</f>
        <v>controleer-datums-uitloop</v>
      </c>
      <c r="BJ196" s="405" t="str">
        <f>IF($BF196="","",IFERROR(VLOOKUP($C196,'[1]CDS-VM-delta'!$A$2:$E$470,5,FALSE),""))</f>
        <v>Als alle datums zujn vastgelegd in de map met expressies ga na of er toch nog gevallen zijn met datum-jwv &gt;= datum-jwt of datum-gv &gt;= datum-gt</v>
      </c>
      <c r="BK196" s="405" t="str">
        <f>IF($C196="","",IFERROR(VLOOKUP($C196,'[1]CDS-VM-delta'!$L$1:$M$470,1,FALSE),""))</f>
        <v/>
      </c>
      <c r="BL196" s="405" t="str">
        <f>IF($BK196="","",IFERROR(VLOOKUP($BK196,'[1]CDS-VM-delta'!$L$1:$M$470,2,FALSE),""))</f>
        <v/>
      </c>
      <c r="BM196" s="385"/>
      <c r="BN196" s="406"/>
      <c r="BO196" s="384"/>
      <c r="BP196" s="335"/>
      <c r="BQ196" s="335"/>
      <c r="BR196" s="335"/>
      <c r="BS196" s="385"/>
      <c r="BT196" s="407"/>
      <c r="CL196" s="409"/>
      <c r="CM196" s="410"/>
      <c r="CN196" s="410"/>
      <c r="CO196" s="410"/>
    </row>
    <row r="197" spans="1:93" s="408" customFormat="1" ht="48" x14ac:dyDescent="0.2">
      <c r="A197" s="343" t="s">
        <v>2526</v>
      </c>
      <c r="B197" s="342">
        <v>3</v>
      </c>
      <c r="C197" s="335" t="s">
        <v>2495</v>
      </c>
      <c r="D197" s="2" t="s">
        <v>2498</v>
      </c>
      <c r="E197" s="335"/>
      <c r="F197" s="2" t="s">
        <v>243</v>
      </c>
      <c r="G197" s="335" t="s">
        <v>1</v>
      </c>
      <c r="H197" s="2" t="s">
        <v>4</v>
      </c>
      <c r="I197" s="335"/>
      <c r="J197" s="335"/>
      <c r="K197" s="335"/>
      <c r="L197" s="335"/>
      <c r="M197" s="335"/>
      <c r="N197" s="336"/>
      <c r="O197" s="336"/>
      <c r="P197" s="336"/>
      <c r="Q197" s="336"/>
      <c r="R197" s="336"/>
      <c r="S197" s="345"/>
      <c r="T197" s="345" t="s">
        <v>14</v>
      </c>
      <c r="U197" s="345" t="s">
        <v>13</v>
      </c>
      <c r="V197" s="345" t="s">
        <v>13</v>
      </c>
      <c r="W197" s="345" t="s">
        <v>13</v>
      </c>
      <c r="X197" s="345" t="s">
        <v>13</v>
      </c>
      <c r="Y197" s="345" t="s">
        <v>13</v>
      </c>
      <c r="Z197" s="345" t="s">
        <v>13</v>
      </c>
      <c r="AA197" s="345" t="s">
        <v>13</v>
      </c>
      <c r="AB197" s="345" t="s">
        <v>13</v>
      </c>
      <c r="AC197" s="345" t="s">
        <v>13</v>
      </c>
      <c r="AD197" s="162" t="s">
        <v>253</v>
      </c>
      <c r="AE197" s="385"/>
      <c r="AF197" s="162" t="s">
        <v>253</v>
      </c>
      <c r="AG197" s="391"/>
      <c r="AH197" s="344" t="s">
        <v>255</v>
      </c>
      <c r="AI197" s="335"/>
      <c r="AJ197" s="335"/>
      <c r="AK197" s="383"/>
      <c r="AL197" s="385"/>
      <c r="AM197" s="384" t="s">
        <v>2495</v>
      </c>
      <c r="AN197" s="386" t="s">
        <v>2499</v>
      </c>
      <c r="AO197" s="127"/>
      <c r="AP197" s="335"/>
      <c r="AQ197" s="335"/>
      <c r="AR197" s="335"/>
      <c r="AS197" s="335"/>
      <c r="AT197" s="382"/>
      <c r="AU197" s="395"/>
      <c r="AV197" s="345" t="s">
        <v>627</v>
      </c>
      <c r="AW197" s="396" t="s">
        <v>2496</v>
      </c>
      <c r="AX197" s="397"/>
      <c r="AY197" s="398"/>
      <c r="AZ197" s="399"/>
      <c r="BA197" s="399"/>
      <c r="BB197" s="399"/>
      <c r="BC197" s="400"/>
      <c r="BD197" s="401"/>
      <c r="BE197" s="401"/>
      <c r="BF197" s="402"/>
      <c r="BG197" s="403"/>
      <c r="BH197" s="386"/>
      <c r="BI197" s="404"/>
      <c r="BJ197" s="405"/>
      <c r="BK197" s="405"/>
      <c r="BL197" s="405"/>
      <c r="BM197" s="385"/>
      <c r="BN197" s="406"/>
      <c r="BO197" s="384"/>
      <c r="BP197" s="335"/>
      <c r="BQ197" s="335"/>
      <c r="BR197" s="335"/>
      <c r="BS197" s="385"/>
      <c r="BT197" s="407"/>
      <c r="CL197" s="409"/>
      <c r="CM197" s="410"/>
      <c r="CN197" s="410"/>
      <c r="CO197" s="410"/>
    </row>
    <row r="198" spans="1:93" s="408" customFormat="1" ht="96" x14ac:dyDescent="0.2">
      <c r="A198" s="343" t="s">
        <v>2526</v>
      </c>
      <c r="B198" s="342">
        <v>3</v>
      </c>
      <c r="C198" s="335" t="s">
        <v>2497</v>
      </c>
      <c r="D198" s="2" t="s">
        <v>2500</v>
      </c>
      <c r="E198" s="335"/>
      <c r="F198" s="2" t="s">
        <v>243</v>
      </c>
      <c r="G198" s="335" t="s">
        <v>1</v>
      </c>
      <c r="H198" s="2" t="s">
        <v>4</v>
      </c>
      <c r="I198" s="335"/>
      <c r="J198" s="335"/>
      <c r="K198" s="335"/>
      <c r="L198" s="335"/>
      <c r="M198" s="335"/>
      <c r="N198" s="336"/>
      <c r="O198" s="336"/>
      <c r="P198" s="336"/>
      <c r="Q198" s="336"/>
      <c r="R198" s="336"/>
      <c r="S198" s="345"/>
      <c r="T198" s="345" t="s">
        <v>14</v>
      </c>
      <c r="U198" s="345" t="s">
        <v>13</v>
      </c>
      <c r="V198" s="345" t="s">
        <v>13</v>
      </c>
      <c r="W198" s="345" t="s">
        <v>13</v>
      </c>
      <c r="X198" s="345" t="s">
        <v>13</v>
      </c>
      <c r="Y198" s="345" t="s">
        <v>13</v>
      </c>
      <c r="Z198" s="345" t="s">
        <v>13</v>
      </c>
      <c r="AA198" s="345" t="s">
        <v>13</v>
      </c>
      <c r="AB198" s="345" t="s">
        <v>13</v>
      </c>
      <c r="AC198" s="345" t="s">
        <v>13</v>
      </c>
      <c r="AD198" s="162" t="s">
        <v>253</v>
      </c>
      <c r="AE198" s="385"/>
      <c r="AF198" s="162" t="s">
        <v>253</v>
      </c>
      <c r="AG198" s="391"/>
      <c r="AH198" s="344" t="s">
        <v>255</v>
      </c>
      <c r="AI198" s="335"/>
      <c r="AJ198" s="335"/>
      <c r="AK198" s="383"/>
      <c r="AL198" s="385"/>
      <c r="AM198" s="384" t="s">
        <v>2497</v>
      </c>
      <c r="AN198" s="386" t="s">
        <v>2501</v>
      </c>
      <c r="AO198" s="127"/>
      <c r="AP198" s="335"/>
      <c r="AQ198" s="335"/>
      <c r="AR198" s="335"/>
      <c r="AS198" s="335"/>
      <c r="AT198" s="382"/>
      <c r="AU198" s="395"/>
      <c r="AV198" s="345"/>
      <c r="AW198" s="396" t="s">
        <v>2496</v>
      </c>
      <c r="AX198" s="397"/>
      <c r="AY198" s="398"/>
      <c r="AZ198" s="399"/>
      <c r="BA198" s="399"/>
      <c r="BB198" s="399"/>
      <c r="BC198" s="400"/>
      <c r="BD198" s="401"/>
      <c r="BE198" s="401"/>
      <c r="BF198" s="402"/>
      <c r="BG198" s="403"/>
      <c r="BH198" s="386"/>
      <c r="BI198" s="404"/>
      <c r="BJ198" s="405"/>
      <c r="BK198" s="405"/>
      <c r="BL198" s="405"/>
      <c r="BM198" s="385"/>
      <c r="BN198" s="406"/>
      <c r="BO198" s="384"/>
      <c r="BP198" s="335"/>
      <c r="BQ198" s="335"/>
      <c r="BR198" s="335"/>
      <c r="BS198" s="385"/>
      <c r="BT198" s="407"/>
      <c r="CL198" s="409"/>
      <c r="CM198" s="410"/>
      <c r="CN198" s="410"/>
      <c r="CO198" s="410"/>
    </row>
    <row r="199" spans="1:93" s="408" customFormat="1" ht="48" x14ac:dyDescent="0.2">
      <c r="A199" s="779" t="s">
        <v>2775</v>
      </c>
      <c r="B199" s="342" t="s">
        <v>957</v>
      </c>
      <c r="C199" s="335" t="s">
        <v>2727</v>
      </c>
      <c r="D199" s="2" t="s">
        <v>2726</v>
      </c>
      <c r="E199" s="706"/>
      <c r="F199" s="2" t="s">
        <v>243</v>
      </c>
      <c r="G199" s="335" t="s">
        <v>1</v>
      </c>
      <c r="H199" s="2" t="s">
        <v>4</v>
      </c>
      <c r="I199" s="706"/>
      <c r="J199" s="706"/>
      <c r="K199" s="706"/>
      <c r="L199" s="706"/>
      <c r="M199" s="706"/>
      <c r="N199" s="707"/>
      <c r="O199" s="707"/>
      <c r="P199" s="707"/>
      <c r="Q199" s="707"/>
      <c r="R199" s="707"/>
      <c r="S199" s="290"/>
      <c r="T199" s="290"/>
      <c r="U199" s="290"/>
      <c r="V199" s="290" t="s">
        <v>14</v>
      </c>
      <c r="W199" s="345" t="s">
        <v>14</v>
      </c>
      <c r="X199" s="345" t="s">
        <v>2777</v>
      </c>
      <c r="Y199" s="345" t="s">
        <v>13</v>
      </c>
      <c r="Z199" s="345" t="s">
        <v>13</v>
      </c>
      <c r="AA199" s="345" t="s">
        <v>13</v>
      </c>
      <c r="AB199" s="345" t="s">
        <v>13</v>
      </c>
      <c r="AC199" s="345" t="s">
        <v>13</v>
      </c>
      <c r="AD199" s="708"/>
      <c r="AE199" s="709"/>
      <c r="AF199" s="708"/>
      <c r="AG199" s="710"/>
      <c r="AH199" s="708"/>
      <c r="AI199" s="706"/>
      <c r="AJ199" s="706"/>
      <c r="AK199" s="711"/>
      <c r="AL199" s="709"/>
      <c r="AM199" s="393" t="s">
        <v>2727</v>
      </c>
      <c r="AN199" s="386" t="s">
        <v>2728</v>
      </c>
      <c r="AO199" s="127"/>
      <c r="AP199" s="335"/>
      <c r="AQ199" s="335"/>
      <c r="AR199" s="335"/>
      <c r="AS199" s="335"/>
      <c r="AT199" s="382"/>
      <c r="AU199" s="780"/>
      <c r="AV199" s="345"/>
      <c r="AW199" s="781"/>
      <c r="AX199" s="397"/>
      <c r="AY199" s="516"/>
      <c r="AZ199" s="399"/>
      <c r="BA199" s="399"/>
      <c r="BB199" s="399"/>
      <c r="BC199" s="515"/>
      <c r="BD199" s="407"/>
      <c r="BE199" s="407"/>
      <c r="BF199" s="782"/>
      <c r="BG199" s="403"/>
      <c r="BH199" s="712"/>
      <c r="BI199" s="713"/>
      <c r="BJ199" s="714"/>
      <c r="BK199" s="783"/>
      <c r="BL199" s="783"/>
      <c r="BM199" s="382"/>
      <c r="BN199" s="406"/>
      <c r="BO199" s="393"/>
      <c r="BP199" s="335"/>
      <c r="BQ199" s="335"/>
      <c r="BR199" s="335"/>
      <c r="BS199" s="382"/>
      <c r="BT199" s="407"/>
      <c r="CL199" s="784"/>
      <c r="CM199" s="410"/>
      <c r="CN199" s="410"/>
      <c r="CO199" s="410"/>
    </row>
    <row r="200" spans="1:93" ht="176" x14ac:dyDescent="0.2">
      <c r="A200" s="56" t="s">
        <v>2724</v>
      </c>
      <c r="B200" s="56" t="s">
        <v>2878</v>
      </c>
      <c r="C200" s="56" t="s">
        <v>2145</v>
      </c>
      <c r="D200" s="56" t="s">
        <v>2503</v>
      </c>
      <c r="E200" s="56" t="s">
        <v>6</v>
      </c>
      <c r="F200" s="56" t="s">
        <v>243</v>
      </c>
      <c r="G200" s="56" t="s">
        <v>7</v>
      </c>
      <c r="H200" s="56" t="s">
        <v>4</v>
      </c>
      <c r="I200" s="56" t="s">
        <v>8</v>
      </c>
      <c r="J200" s="56" t="s">
        <v>22</v>
      </c>
      <c r="K200" s="56" t="s">
        <v>127</v>
      </c>
      <c r="L200" s="56"/>
      <c r="M200" s="56"/>
      <c r="N200" s="56" t="s">
        <v>14</v>
      </c>
      <c r="O200" s="56" t="s">
        <v>14</v>
      </c>
      <c r="P200" s="56" t="s">
        <v>14</v>
      </c>
      <c r="Q200" s="56" t="s">
        <v>14</v>
      </c>
      <c r="R200" s="56" t="s">
        <v>13</v>
      </c>
      <c r="S200" s="56" t="s">
        <v>13</v>
      </c>
      <c r="T200" s="56" t="s">
        <v>13</v>
      </c>
      <c r="U200" s="56" t="s">
        <v>13</v>
      </c>
      <c r="V200" s="56" t="s">
        <v>2536</v>
      </c>
      <c r="W200" s="56" t="s">
        <v>14</v>
      </c>
      <c r="X200" s="56" t="s">
        <v>14</v>
      </c>
      <c r="Y200" s="56" t="s">
        <v>14</v>
      </c>
      <c r="Z200" s="56" t="s">
        <v>14</v>
      </c>
      <c r="AA200" s="56" t="s">
        <v>14</v>
      </c>
      <c r="AB200" s="56" t="s">
        <v>14</v>
      </c>
      <c r="AC200" s="56" t="s">
        <v>14</v>
      </c>
      <c r="AD200" s="56" t="s">
        <v>253</v>
      </c>
      <c r="AE200" s="56"/>
      <c r="AF200" s="56" t="s">
        <v>253</v>
      </c>
      <c r="AG200" s="56"/>
      <c r="AH200" s="56" t="s">
        <v>255</v>
      </c>
      <c r="AI200" s="56"/>
      <c r="AJ200" s="56" t="s">
        <v>13</v>
      </c>
      <c r="AK200" s="56" t="s">
        <v>45</v>
      </c>
      <c r="AL200" s="56" t="s">
        <v>45</v>
      </c>
      <c r="AM200" s="56" t="s">
        <v>1290</v>
      </c>
      <c r="AN200" s="56" t="s">
        <v>2543</v>
      </c>
      <c r="AO200" s="56"/>
      <c r="AP200" s="56"/>
      <c r="AQ200" s="56"/>
      <c r="AR200" s="56"/>
      <c r="AS200" s="56"/>
      <c r="AT200" s="56"/>
      <c r="AU200" s="56"/>
      <c r="AV200" s="56" t="s">
        <v>569</v>
      </c>
      <c r="AW200" s="56" t="s">
        <v>2505</v>
      </c>
      <c r="AX200" s="56"/>
      <c r="AY200" s="56"/>
      <c r="AZ200" s="56"/>
      <c r="BA200" s="56"/>
      <c r="BB200" s="56"/>
      <c r="BC200" s="56"/>
      <c r="BD200" s="56"/>
      <c r="BE200" s="56"/>
      <c r="BF200" s="56"/>
      <c r="BG200" s="56"/>
      <c r="BH200" s="56"/>
      <c r="BI200" s="56"/>
      <c r="BJ200" s="56"/>
      <c r="BK200" s="56"/>
      <c r="BL200" s="56"/>
      <c r="BM200" s="56"/>
      <c r="BN200" s="56"/>
      <c r="BO200" s="56"/>
      <c r="BP200" s="56"/>
      <c r="BQ200" s="56"/>
      <c r="BR200" s="56"/>
      <c r="BS200" s="56"/>
      <c r="BT200" s="56"/>
      <c r="BU200" s="56"/>
      <c r="BV200" s="56"/>
      <c r="BW200" s="56"/>
      <c r="BX200" s="56"/>
      <c r="BY200" s="56"/>
      <c r="BZ200" s="56"/>
      <c r="CA200" s="56"/>
      <c r="CB200" s="56"/>
      <c r="CC200" s="56"/>
      <c r="CD200" s="56"/>
      <c r="CE200" s="56"/>
      <c r="CF200" s="56"/>
      <c r="CG200" s="56"/>
      <c r="CH200" s="56"/>
      <c r="CI200" s="56"/>
      <c r="CJ200" s="56"/>
      <c r="CK200" s="56"/>
      <c r="CL200" s="56"/>
      <c r="CM200" s="56"/>
      <c r="CN200" s="56"/>
      <c r="CO200" s="56"/>
    </row>
    <row r="201" spans="1:93" ht="240" x14ac:dyDescent="0.2">
      <c r="A201" s="56" t="s">
        <v>2724</v>
      </c>
      <c r="B201" s="56" t="s">
        <v>2878</v>
      </c>
      <c r="C201" s="56" t="s">
        <v>2146</v>
      </c>
      <c r="D201" s="56" t="s">
        <v>2504</v>
      </c>
      <c r="E201" s="56" t="s">
        <v>6</v>
      </c>
      <c r="F201" s="56" t="s">
        <v>243</v>
      </c>
      <c r="G201" s="56" t="s">
        <v>7</v>
      </c>
      <c r="H201" s="56" t="s">
        <v>4</v>
      </c>
      <c r="I201" s="56" t="s">
        <v>8</v>
      </c>
      <c r="J201" s="56" t="s">
        <v>22</v>
      </c>
      <c r="K201" s="56" t="s">
        <v>127</v>
      </c>
      <c r="L201" s="56"/>
      <c r="M201" s="56"/>
      <c r="N201" s="56" t="s">
        <v>14</v>
      </c>
      <c r="O201" s="56" t="s">
        <v>14</v>
      </c>
      <c r="P201" s="56" t="s">
        <v>14</v>
      </c>
      <c r="Q201" s="56" t="s">
        <v>14</v>
      </c>
      <c r="R201" s="56" t="s">
        <v>13</v>
      </c>
      <c r="S201" s="56" t="s">
        <v>13</v>
      </c>
      <c r="T201" s="56" t="s">
        <v>13</v>
      </c>
      <c r="U201" s="56" t="s">
        <v>13</v>
      </c>
      <c r="V201" s="56" t="s">
        <v>2536</v>
      </c>
      <c r="W201" s="56" t="s">
        <v>14</v>
      </c>
      <c r="X201" s="56" t="s">
        <v>14</v>
      </c>
      <c r="Y201" s="56" t="s">
        <v>14</v>
      </c>
      <c r="Z201" s="56" t="s">
        <v>14</v>
      </c>
      <c r="AA201" s="56" t="s">
        <v>14</v>
      </c>
      <c r="AB201" s="56" t="s">
        <v>14</v>
      </c>
      <c r="AC201" s="56" t="s">
        <v>14</v>
      </c>
      <c r="AD201" s="56" t="s">
        <v>253</v>
      </c>
      <c r="AE201" s="56"/>
      <c r="AF201" s="56" t="s">
        <v>253</v>
      </c>
      <c r="AG201" s="56"/>
      <c r="AH201" s="56" t="s">
        <v>255</v>
      </c>
      <c r="AI201" s="56"/>
      <c r="AJ201" s="56" t="s">
        <v>13</v>
      </c>
      <c r="AK201" s="56" t="s">
        <v>45</v>
      </c>
      <c r="AL201" s="56" t="s">
        <v>45</v>
      </c>
      <c r="AM201" s="56" t="s">
        <v>1308</v>
      </c>
      <c r="AN201" s="56" t="s">
        <v>2544</v>
      </c>
      <c r="AO201" s="56"/>
      <c r="AP201" s="56"/>
      <c r="AQ201" s="56"/>
      <c r="AR201" s="56"/>
      <c r="AS201" s="56"/>
      <c r="AT201" s="56"/>
      <c r="AU201" s="56"/>
      <c r="AV201" s="56" t="s">
        <v>569</v>
      </c>
      <c r="AW201" s="56" t="s">
        <v>2505</v>
      </c>
      <c r="AX201" s="56"/>
      <c r="AY201" s="56"/>
      <c r="AZ201" s="56"/>
      <c r="BA201" s="56"/>
      <c r="BB201" s="56"/>
      <c r="BC201" s="56"/>
      <c r="BD201" s="56"/>
      <c r="BE201" s="56"/>
      <c r="BF201" s="56"/>
      <c r="BG201" s="56"/>
      <c r="BH201" s="56"/>
      <c r="BI201" s="56"/>
      <c r="BJ201" s="56"/>
      <c r="BK201" s="56"/>
      <c r="BL201" s="56"/>
      <c r="BM201" s="56"/>
      <c r="BN201" s="56"/>
      <c r="BO201" s="56"/>
      <c r="BP201" s="56"/>
      <c r="BQ201" s="56"/>
      <c r="BR201" s="56"/>
      <c r="BS201" s="56"/>
      <c r="BT201" s="56"/>
      <c r="BU201" s="56"/>
      <c r="BV201" s="56"/>
      <c r="BW201" s="56"/>
      <c r="BX201" s="56"/>
      <c r="BY201" s="56"/>
      <c r="BZ201" s="56"/>
      <c r="CA201" s="56"/>
      <c r="CB201" s="56"/>
      <c r="CC201" s="56"/>
      <c r="CD201" s="56"/>
      <c r="CE201" s="56"/>
      <c r="CF201" s="56"/>
      <c r="CG201" s="56"/>
      <c r="CH201" s="56"/>
      <c r="CI201" s="56"/>
      <c r="CJ201" s="56"/>
      <c r="CK201" s="56"/>
      <c r="CL201" s="56"/>
      <c r="CM201" s="56"/>
      <c r="CN201" s="56"/>
      <c r="CO201" s="56"/>
    </row>
    <row r="202" spans="1:93" ht="32" x14ac:dyDescent="0.2">
      <c r="A202" s="172" t="s">
        <v>2204</v>
      </c>
      <c r="B202" s="160">
        <v>3</v>
      </c>
      <c r="C202" s="142" t="s">
        <v>686</v>
      </c>
      <c r="D202" s="142" t="s">
        <v>687</v>
      </c>
      <c r="E202" s="142" t="s">
        <v>6</v>
      </c>
      <c r="F202" s="142" t="s">
        <v>181</v>
      </c>
      <c r="G202" s="142" t="s">
        <v>174</v>
      </c>
      <c r="H202" s="142" t="s">
        <v>4</v>
      </c>
      <c r="I202" s="142" t="s">
        <v>8</v>
      </c>
      <c r="J202" s="142" t="s">
        <v>22</v>
      </c>
      <c r="K202" s="142" t="s">
        <v>127</v>
      </c>
      <c r="L202" s="140" t="str">
        <f>IFERROR(VLOOKUP($C202,'[2]1.3.7 validaties'!$AL$3:$AY$999,14,FALSE),"")</f>
        <v>2. ja, voor technici</v>
      </c>
      <c r="M202" s="140" t="str">
        <f>IFERROR(VLOOKUP($C202,'[2]1.3.7 validaties'!$AL$3:$AY$999,13,FALSE),"")</f>
        <v>niet nodig</v>
      </c>
      <c r="N202" s="142" t="s">
        <v>13</v>
      </c>
      <c r="O202" s="142" t="s">
        <v>13</v>
      </c>
      <c r="P202" s="142" t="s">
        <v>13</v>
      </c>
      <c r="Q202" s="142" t="s">
        <v>13</v>
      </c>
      <c r="R202" s="142" t="s">
        <v>13</v>
      </c>
      <c r="S202" s="339" t="s">
        <v>13</v>
      </c>
      <c r="T202" s="339" t="s">
        <v>13</v>
      </c>
      <c r="U202" s="339" t="s">
        <v>13</v>
      </c>
      <c r="V202" s="339" t="s">
        <v>13</v>
      </c>
      <c r="W202" s="339" t="s">
        <v>13</v>
      </c>
      <c r="X202" s="339" t="s">
        <v>13</v>
      </c>
      <c r="Y202" s="339" t="s">
        <v>13</v>
      </c>
      <c r="Z202" s="339" t="s">
        <v>13</v>
      </c>
      <c r="AA202" s="339" t="s">
        <v>13</v>
      </c>
      <c r="AB202" s="339" t="s">
        <v>13</v>
      </c>
      <c r="AC202" s="339" t="s">
        <v>13</v>
      </c>
      <c r="AD202" s="161" t="s">
        <v>253</v>
      </c>
      <c r="AE202" s="83" t="s">
        <v>254</v>
      </c>
      <c r="AF202" s="162" t="s">
        <v>253</v>
      </c>
      <c r="AG202" s="161" t="s">
        <v>254</v>
      </c>
      <c r="AH202" s="163" t="s">
        <v>255</v>
      </c>
      <c r="AI202" s="142"/>
      <c r="AJ202" s="142" t="s">
        <v>13</v>
      </c>
      <c r="AK202" s="61" t="s">
        <v>13</v>
      </c>
      <c r="AL202" s="165" t="s">
        <v>45</v>
      </c>
      <c r="AM202" s="141" t="s">
        <v>686</v>
      </c>
      <c r="AN202" s="140" t="s">
        <v>688</v>
      </c>
      <c r="AO202" s="140"/>
      <c r="AP202" s="140"/>
      <c r="AQ202" s="140"/>
      <c r="AR202" s="140"/>
      <c r="AS202" s="140"/>
      <c r="AT202" s="176"/>
      <c r="AU202" s="253"/>
      <c r="AV202" s="275" t="s">
        <v>611</v>
      </c>
      <c r="AW202" s="83" t="s">
        <v>689</v>
      </c>
      <c r="AX202" s="57"/>
      <c r="AY202" s="212" t="str">
        <f t="shared" si="32"/>
        <v/>
      </c>
      <c r="AZ202" s="97" t="str">
        <f t="shared" ref="AZ202:AZ217" si="40">IF($BG202="","",IF($BG202=$AN202,"",IF($BC202="","***","")))</f>
        <v/>
      </c>
      <c r="BA202" s="97" t="str">
        <f t="shared" ref="BA202:BA217" si="41">IF($BL202="","",IF($BL202=$AN202,"",IF($BC202="","***","")))</f>
        <v/>
      </c>
      <c r="BB202" s="97"/>
      <c r="BC202" s="213"/>
      <c r="BD202" s="138" t="str">
        <f t="shared" si="33"/>
        <v>ongewijzigd</v>
      </c>
      <c r="BE202" s="138" t="str">
        <f>IF(BF202="",IF(#REF!="","",IF(#REF!="ongebruikt","Ja","")),"")</f>
        <v/>
      </c>
      <c r="BF202" s="321" t="str">
        <f>IF($J202="LVBB-BHK",$C202,IFERROR(VLOOKUP($C202,'[1]CDS-VM-delta'!$A$2:$E$470,1,FALSE),""))</f>
        <v>LVBB4701</v>
      </c>
      <c r="BG202" s="318" t="str">
        <f>IF($J202="LVBB-BHK",$AN202,IF($BF202="","",IFERROR(VLOOKUP($BF202,'[1]CDS-VM-delta'!$A$2:$E$470,2,FALSE),"")))</f>
        <v>De aangeleverde AKN voor kennisgeving bestaat al : %1, publicatie niet mogelijk</v>
      </c>
      <c r="BH202" s="148" t="str">
        <f>IF($BF202="","",IFERROR(VLOOKUP($C202,'[1]CDS-VM-delta'!$A$2:$E$470,3,FALSE),""))</f>
        <v>validation.xqy</v>
      </c>
      <c r="BI202" s="303" t="str">
        <f>IF($BF202="","",IFERROR(VLOOKUP($C202,'[1]CDS-VM-delta'!$A$2:$E$470,4,FALSE),""))</f>
        <v>valideer-akn-id</v>
      </c>
      <c r="BJ202" s="304" t="str">
        <f>IF($BF202="","",IFERROR(VLOOKUP($C202,'[1]CDS-VM-delta'!$A$2:$E$470,5,FALSE),""))</f>
        <v>Valideert AKN work identifier uit validatielijst in de database voor kennisgeving of besluit</v>
      </c>
      <c r="BK202" s="304" t="str">
        <f>IF($C202="","",IFERROR(VLOOKUP($C202,'[1]CDS-VM-delta'!$L$1:$M$470,1,FALSE),""))</f>
        <v>LVBB4701</v>
      </c>
      <c r="BL202" s="304" t="str">
        <f>IF($BK202="","",IFERROR(VLOOKUP($BK202,'[1]CDS-VM-delta'!$L$1:$M$470,2,FALSE),""))</f>
        <v>De aangeleverde AKN voor kennisgeving bestaat al : %1, publicatie niet mogelijk</v>
      </c>
      <c r="BM202" s="83"/>
      <c r="BN202" s="210" t="str">
        <f t="shared" ref="BN202:BN217" si="42">IF(C202=BO202,"","NOK")</f>
        <v/>
      </c>
      <c r="BO202" s="141" t="s">
        <v>686</v>
      </c>
      <c r="BP202" s="142">
        <v>5</v>
      </c>
      <c r="BQ202" s="142"/>
      <c r="BR202" s="142"/>
      <c r="BS202" s="83">
        <v>304</v>
      </c>
      <c r="BT202" s="115"/>
      <c r="CL202" s="109"/>
      <c r="CM202" s="101"/>
      <c r="CN202" s="101"/>
      <c r="CO202" s="101"/>
    </row>
    <row r="203" spans="1:93" ht="48" x14ac:dyDescent="0.2">
      <c r="A203" s="172" t="s">
        <v>2204</v>
      </c>
      <c r="B203" s="160">
        <v>3</v>
      </c>
      <c r="C203" s="142" t="s">
        <v>690</v>
      </c>
      <c r="D203" s="142" t="s">
        <v>691</v>
      </c>
      <c r="E203" s="142" t="s">
        <v>6</v>
      </c>
      <c r="F203" s="142" t="s">
        <v>181</v>
      </c>
      <c r="G203" s="142" t="s">
        <v>174</v>
      </c>
      <c r="H203" s="142" t="s">
        <v>4</v>
      </c>
      <c r="I203" s="142" t="s">
        <v>8</v>
      </c>
      <c r="J203" s="142" t="s">
        <v>22</v>
      </c>
      <c r="K203" s="142" t="s">
        <v>127</v>
      </c>
      <c r="L203" s="142" t="str">
        <f>IFERROR(VLOOKUP($C203,'[2]1.3.7 validaties'!$AL$3:$AY$999,14,FALSE),"")</f>
        <v>2. ja, voor technici</v>
      </c>
      <c r="M203" s="142" t="str">
        <f>IFERROR(VLOOKUP($C203,'[2]1.3.7 validaties'!$AL$3:$AY$999,13,FALSE),"")</f>
        <v>niet nodig</v>
      </c>
      <c r="N203" s="142" t="s">
        <v>13</v>
      </c>
      <c r="O203" s="142" t="s">
        <v>13</v>
      </c>
      <c r="P203" s="142" t="s">
        <v>13</v>
      </c>
      <c r="Q203" s="142" t="s">
        <v>13</v>
      </c>
      <c r="R203" s="142" t="s">
        <v>13</v>
      </c>
      <c r="S203" s="339" t="s">
        <v>13</v>
      </c>
      <c r="T203" s="339" t="s">
        <v>13</v>
      </c>
      <c r="U203" s="339" t="s">
        <v>13</v>
      </c>
      <c r="V203" s="339" t="s">
        <v>13</v>
      </c>
      <c r="W203" s="339" t="s">
        <v>13</v>
      </c>
      <c r="X203" s="339" t="s">
        <v>13</v>
      </c>
      <c r="Y203" s="339" t="s">
        <v>13</v>
      </c>
      <c r="Z203" s="339" t="s">
        <v>13</v>
      </c>
      <c r="AA203" s="339" t="s">
        <v>13</v>
      </c>
      <c r="AB203" s="339" t="s">
        <v>13</v>
      </c>
      <c r="AC203" s="339" t="s">
        <v>13</v>
      </c>
      <c r="AD203" s="161" t="s">
        <v>253</v>
      </c>
      <c r="AE203" s="83" t="s">
        <v>254</v>
      </c>
      <c r="AF203" s="162" t="s">
        <v>253</v>
      </c>
      <c r="AG203" s="161" t="s">
        <v>254</v>
      </c>
      <c r="AH203" s="163" t="s">
        <v>255</v>
      </c>
      <c r="AI203" s="142"/>
      <c r="AJ203" s="142" t="s">
        <v>13</v>
      </c>
      <c r="AK203" s="61" t="s">
        <v>13</v>
      </c>
      <c r="AL203" s="165" t="s">
        <v>45</v>
      </c>
      <c r="AM203" s="141" t="s">
        <v>690</v>
      </c>
      <c r="AN203" s="142" t="s">
        <v>692</v>
      </c>
      <c r="AO203" s="142"/>
      <c r="AP203" s="142"/>
      <c r="AQ203" s="142"/>
      <c r="AR203" s="142"/>
      <c r="AS203" s="142"/>
      <c r="AT203" s="164"/>
      <c r="AU203" s="253"/>
      <c r="AV203" s="275" t="s">
        <v>693</v>
      </c>
      <c r="AW203" s="83" t="s">
        <v>2945</v>
      </c>
      <c r="AX203" s="57"/>
      <c r="AY203" s="212" t="str">
        <f t="shared" si="32"/>
        <v/>
      </c>
      <c r="AZ203" s="97" t="str">
        <f t="shared" si="40"/>
        <v/>
      </c>
      <c r="BA203" s="97" t="str">
        <f t="shared" si="41"/>
        <v/>
      </c>
      <c r="BB203" s="97"/>
      <c r="BC203" s="213"/>
      <c r="BD203" s="138" t="str">
        <f t="shared" si="33"/>
        <v>ongewijzigd</v>
      </c>
      <c r="BE203" s="138" t="str">
        <f>IF(BF203="",IF(#REF!="","",IF(#REF!="ongebruikt","Ja","")),"")</f>
        <v/>
      </c>
      <c r="BF203" s="321" t="str">
        <f>IF($J203="LVBB-BHK",$C203,IFERROR(VLOOKUP($C203,'[1]CDS-VM-delta'!$A$2:$E$470,1,FALSE),""))</f>
        <v>LVBB4702</v>
      </c>
      <c r="BG203" s="318" t="str">
        <f>IF($J203="LVBB-BHK",$AN203,IF($BF203="","",IFERROR(VLOOKUP($BF203,'[1]CDS-VM-delta'!$A$2:$E$470,2,FALSE),"")))</f>
        <v>Geen besluit met akn-id %1 gevonden bij kennisgeving</v>
      </c>
      <c r="BH203" s="148" t="str">
        <f>IF($BF203="","",IFERROR(VLOOKUP($C203,'[1]CDS-VM-delta'!$A$2:$E$470,3,FALSE),""))</f>
        <v>kennisgeving.xqy</v>
      </c>
      <c r="BI203" s="303" t="str">
        <f>IF($BF203="","",IFERROR(VLOOKUP($C203,'[1]CDS-VM-delta'!$A$2:$E$470,4,FALSE),""))</f>
        <v>valideer-relatie-met-besluit</v>
      </c>
      <c r="BJ203" s="304" t="str">
        <f>IF($BF203="","",IFERROR(VLOOKUP($C203,'[1]CDS-VM-delta'!$A$2:$E$470,5,FALSE),""))</f>
        <v>Ga na of het besluit, waarnaar verwezen wordt vanuit de kennisgeving, bestaat Als dat zo is dan moet de datum bekendmaking van het besluit kleiner of gelijk zijn aan die van de kennisgeving EN het besluit moet een publicatie AKN-id hebben.</v>
      </c>
      <c r="BK203" s="304" t="str">
        <f>IF($C203="","",IFERROR(VLOOKUP($C203,'[1]CDS-VM-delta'!$L$1:$M$470,1,FALSE),""))</f>
        <v>LVBB4702</v>
      </c>
      <c r="BL203" s="304" t="str">
        <f>IF($BK203="","",IFERROR(VLOOKUP($BK203,'[1]CDS-VM-delta'!$L$1:$M$470,2,FALSE),""))</f>
        <v>Geen besluit met akn-id %1 gevonden bij kennisgeving</v>
      </c>
      <c r="BM203" s="83"/>
      <c r="BN203" s="210" t="str">
        <f t="shared" si="42"/>
        <v/>
      </c>
      <c r="BO203" s="141" t="s">
        <v>690</v>
      </c>
      <c r="BP203" s="142">
        <v>4</v>
      </c>
      <c r="BQ203" s="142"/>
      <c r="BR203" s="142"/>
      <c r="BS203" s="83">
        <v>262</v>
      </c>
      <c r="BT203" s="115"/>
      <c r="CL203" s="109"/>
      <c r="CM203" s="101"/>
      <c r="CN203" s="101"/>
      <c r="CO203" s="101"/>
    </row>
    <row r="204" spans="1:93" ht="48" x14ac:dyDescent="0.2">
      <c r="A204" s="172" t="s">
        <v>2204</v>
      </c>
      <c r="B204" s="160">
        <v>3</v>
      </c>
      <c r="C204" s="142" t="s">
        <v>694</v>
      </c>
      <c r="D204" s="142" t="s">
        <v>695</v>
      </c>
      <c r="E204" s="142" t="s">
        <v>6</v>
      </c>
      <c r="F204" s="142" t="s">
        <v>181</v>
      </c>
      <c r="G204" s="142" t="s">
        <v>174</v>
      </c>
      <c r="H204" s="142" t="s">
        <v>4</v>
      </c>
      <c r="I204" s="142" t="s">
        <v>8</v>
      </c>
      <c r="J204" s="142" t="s">
        <v>22</v>
      </c>
      <c r="K204" s="142" t="s">
        <v>127</v>
      </c>
      <c r="L204" s="142" t="str">
        <f>IFERROR(VLOOKUP($C204,'[2]1.3.7 validaties'!$AL$3:$AY$999,14,FALSE),"")</f>
        <v>2. ja, voor technici</v>
      </c>
      <c r="M204" s="142" t="str">
        <f>IFERROR(VLOOKUP($C204,'[2]1.3.7 validaties'!$AL$3:$AY$999,13,FALSE),"")</f>
        <v>niet nodig</v>
      </c>
      <c r="N204" s="142" t="s">
        <v>13</v>
      </c>
      <c r="O204" s="142" t="s">
        <v>13</v>
      </c>
      <c r="P204" s="142" t="s">
        <v>13</v>
      </c>
      <c r="Q204" s="142" t="s">
        <v>13</v>
      </c>
      <c r="R204" s="142" t="s">
        <v>13</v>
      </c>
      <c r="S204" s="339" t="s">
        <v>13</v>
      </c>
      <c r="T204" s="339" t="s">
        <v>13</v>
      </c>
      <c r="U204" s="339" t="s">
        <v>13</v>
      </c>
      <c r="V204" s="339" t="s">
        <v>13</v>
      </c>
      <c r="W204" s="339" t="s">
        <v>13</v>
      </c>
      <c r="X204" s="339" t="s">
        <v>13</v>
      </c>
      <c r="Y204" s="339" t="s">
        <v>13</v>
      </c>
      <c r="Z204" s="339" t="s">
        <v>13</v>
      </c>
      <c r="AA204" s="339" t="s">
        <v>13</v>
      </c>
      <c r="AB204" s="339" t="s">
        <v>13</v>
      </c>
      <c r="AC204" s="339" t="s">
        <v>13</v>
      </c>
      <c r="AD204" s="161" t="s">
        <v>253</v>
      </c>
      <c r="AE204" s="83" t="s">
        <v>254</v>
      </c>
      <c r="AF204" s="162" t="s">
        <v>253</v>
      </c>
      <c r="AG204" s="161" t="s">
        <v>254</v>
      </c>
      <c r="AH204" s="163" t="s">
        <v>255</v>
      </c>
      <c r="AI204" s="142"/>
      <c r="AJ204" s="142" t="s">
        <v>13</v>
      </c>
      <c r="AK204" s="61" t="s">
        <v>13</v>
      </c>
      <c r="AL204" s="165" t="s">
        <v>45</v>
      </c>
      <c r="AM204" s="141" t="s">
        <v>694</v>
      </c>
      <c r="AN204" s="98" t="s">
        <v>1799</v>
      </c>
      <c r="AO204" s="142"/>
      <c r="AP204" s="142"/>
      <c r="AQ204" s="142"/>
      <c r="AR204" s="142"/>
      <c r="AS204" s="142"/>
      <c r="AT204" s="164"/>
      <c r="AU204" s="253"/>
      <c r="AV204" s="275" t="s">
        <v>696</v>
      </c>
      <c r="AW204" s="83" t="s">
        <v>697</v>
      </c>
      <c r="AX204" s="57"/>
      <c r="AY204" s="212" t="str">
        <f t="shared" si="32"/>
        <v/>
      </c>
      <c r="AZ204" s="97" t="str">
        <f t="shared" si="40"/>
        <v/>
      </c>
      <c r="BA204" s="97" t="str">
        <f t="shared" si="41"/>
        <v/>
      </c>
      <c r="BB204" s="97"/>
      <c r="BC204" s="213"/>
      <c r="BD204" s="138" t="str">
        <f t="shared" si="33"/>
        <v>ongewijzigd</v>
      </c>
      <c r="BE204" s="138" t="str">
        <f>IF(BF204="",IF(#REF!="","",IF(#REF!="ongebruikt","Ja","")),"")</f>
        <v/>
      </c>
      <c r="BF204" s="321" t="str">
        <f>IF($J204="LVBB-BHK",$C204,IFERROR(VLOOKUP($C204,'[1]CDS-VM-delta'!$A$2:$E$470,1,FALSE),""))</f>
        <v>LVBB4703</v>
      </c>
      <c r="BG204" s="318" t="str">
        <f>IF($J204="LVBB-BHK",$AN204,IF($BF204="","",IFERROR(VLOOKUP($BF204,'[1]CDS-VM-delta'!$A$2:$E$470,2,FALSE),"")))</f>
        <v xml:space="preserve">Datum inzagetermijn kennisgeving %1 mag niet voor datum publicatie van kennisgeving %2 liggen </v>
      </c>
      <c r="BH204" s="148" t="str">
        <f>IF($BF204="","",IFERROR(VLOOKUP($C204,'[1]CDS-VM-delta'!$A$2:$E$470,3,FALSE),""))</f>
        <v>kennisgeving.xqy</v>
      </c>
      <c r="BI204" s="303" t="str">
        <f>IF($BF204="","",IFERROR(VLOOKUP($C204,'[1]CDS-VM-delta'!$A$2:$E$470,4,FALSE),""))</f>
        <v>controle-inzagetermijn</v>
      </c>
      <c r="BJ204" s="304" t="str">
        <f>IF($BF204="","",IFERROR(VLOOKUP($C204,'[1]CDS-VM-delta'!$A$2:$E$470,5,FALSE),""))</f>
        <v>Ga na of de datum inzagetermijn niet voor de datum bekendmaking is</v>
      </c>
      <c r="BK204" s="304" t="str">
        <f>IF($C204="","",IFERROR(VLOOKUP($C204,'[1]CDS-VM-delta'!$L$1:$M$470,1,FALSE),""))</f>
        <v>LVBB4703</v>
      </c>
      <c r="BL204" s="304" t="str">
        <f>IF($BK204="","",IFERROR(VLOOKUP($BK204,'[1]CDS-VM-delta'!$L$1:$M$470,2,FALSE),""))</f>
        <v xml:space="preserve">Datum inzagetermijn kennisgeving %1 mag niet voor datum publicatie van kennisgeving %2 liggen </v>
      </c>
      <c r="BM204" s="83"/>
      <c r="BN204" s="210" t="str">
        <f t="shared" si="42"/>
        <v/>
      </c>
      <c r="BO204" s="141" t="s">
        <v>694</v>
      </c>
      <c r="BP204" s="142"/>
      <c r="BQ204" s="142"/>
      <c r="BR204" s="142"/>
      <c r="BS204" s="83">
        <v>133</v>
      </c>
      <c r="BT204" s="115"/>
      <c r="CL204" s="109"/>
      <c r="CM204" s="101"/>
      <c r="CN204" s="101"/>
      <c r="CO204" s="101"/>
    </row>
    <row r="205" spans="1:93" ht="48" x14ac:dyDescent="0.2">
      <c r="A205" s="172" t="s">
        <v>2204</v>
      </c>
      <c r="B205" s="160">
        <v>3</v>
      </c>
      <c r="C205" s="142" t="s">
        <v>698</v>
      </c>
      <c r="D205" s="142" t="s">
        <v>699</v>
      </c>
      <c r="E205" s="142" t="s">
        <v>6</v>
      </c>
      <c r="F205" s="142" t="s">
        <v>181</v>
      </c>
      <c r="G205" s="142" t="s">
        <v>174</v>
      </c>
      <c r="H205" s="142" t="s">
        <v>4</v>
      </c>
      <c r="I205" s="142" t="s">
        <v>8</v>
      </c>
      <c r="J205" s="142" t="s">
        <v>22</v>
      </c>
      <c r="K205" s="142" t="s">
        <v>127</v>
      </c>
      <c r="L205" s="142" t="str">
        <f>IFERROR(VLOOKUP($C205,'[2]1.3.7 validaties'!$AL$3:$AY$999,14,FALSE),"")</f>
        <v>2. ja, voor technici</v>
      </c>
      <c r="M205" s="142" t="str">
        <f>IFERROR(VLOOKUP($C205,'[2]1.3.7 validaties'!$AL$3:$AY$999,13,FALSE),"")</f>
        <v>niet nodig</v>
      </c>
      <c r="N205" s="142" t="s">
        <v>13</v>
      </c>
      <c r="O205" s="142" t="s">
        <v>13</v>
      </c>
      <c r="P205" s="142" t="s">
        <v>13</v>
      </c>
      <c r="Q205" s="142" t="s">
        <v>13</v>
      </c>
      <c r="R205" s="142" t="s">
        <v>13</v>
      </c>
      <c r="S205" s="339" t="s">
        <v>13</v>
      </c>
      <c r="T205" s="339" t="s">
        <v>13</v>
      </c>
      <c r="U205" s="339" t="s">
        <v>13</v>
      </c>
      <c r="V205" s="339" t="s">
        <v>13</v>
      </c>
      <c r="W205" s="339" t="s">
        <v>13</v>
      </c>
      <c r="X205" s="339" t="s">
        <v>13</v>
      </c>
      <c r="Y205" s="339" t="s">
        <v>13</v>
      </c>
      <c r="Z205" s="339" t="s">
        <v>13</v>
      </c>
      <c r="AA205" s="339" t="s">
        <v>13</v>
      </c>
      <c r="AB205" s="339" t="s">
        <v>13</v>
      </c>
      <c r="AC205" s="339" t="s">
        <v>13</v>
      </c>
      <c r="AD205" s="161" t="s">
        <v>253</v>
      </c>
      <c r="AE205" s="83" t="s">
        <v>254</v>
      </c>
      <c r="AF205" s="162" t="s">
        <v>253</v>
      </c>
      <c r="AG205" s="161" t="s">
        <v>254</v>
      </c>
      <c r="AH205" s="163" t="s">
        <v>255</v>
      </c>
      <c r="AI205" s="142"/>
      <c r="AJ205" s="142" t="s">
        <v>13</v>
      </c>
      <c r="AK205" s="61" t="s">
        <v>13</v>
      </c>
      <c r="AL205" s="165" t="s">
        <v>45</v>
      </c>
      <c r="AM205" s="141" t="s">
        <v>698</v>
      </c>
      <c r="AN205" s="142" t="s">
        <v>700</v>
      </c>
      <c r="AO205" s="142"/>
      <c r="AP205" s="142"/>
      <c r="AQ205" s="142"/>
      <c r="AR205" s="142"/>
      <c r="AS205" s="142"/>
      <c r="AT205" s="164"/>
      <c r="AU205" s="253"/>
      <c r="AV205" s="275" t="s">
        <v>701</v>
      </c>
      <c r="AW205" s="83" t="s">
        <v>697</v>
      </c>
      <c r="AX205" s="57"/>
      <c r="AY205" s="212" t="str">
        <f t="shared" si="32"/>
        <v/>
      </c>
      <c r="AZ205" s="97" t="str">
        <f t="shared" si="40"/>
        <v/>
      </c>
      <c r="BA205" s="97" t="str">
        <f t="shared" si="41"/>
        <v/>
      </c>
      <c r="BB205" s="97"/>
      <c r="BC205" s="213"/>
      <c r="BD205" s="138" t="str">
        <f t="shared" si="33"/>
        <v>ongewijzigd</v>
      </c>
      <c r="BE205" s="138" t="str">
        <f>IF(BF205="",IF(#REF!="","",IF(#REF!="ongebruikt","Ja","")),"")</f>
        <v/>
      </c>
      <c r="BF205" s="321" t="str">
        <f>IF($J205="LVBB-BHK",$C205,IFERROR(VLOOKUP($C205,'[1]CDS-VM-delta'!$A$2:$E$470,1,FALSE),""))</f>
        <v>LVBB4704</v>
      </c>
      <c r="BG205" s="318" t="str">
        <f>IF($J205="LVBB-BHK",$AN205,IF($BF205="","",IFERROR(VLOOKUP($BF205,'[1]CDS-VM-delta'!$A$2:$E$470,2,FALSE),"")))</f>
        <v>Datum inzagetermijn kennisgeving %1 mag niet voor datum publicatie van gerelateerd besluit %2 liggen</v>
      </c>
      <c r="BH205" s="148" t="str">
        <f>IF($BF205="","",IFERROR(VLOOKUP($C205,'[1]CDS-VM-delta'!$A$2:$E$470,3,FALSE),""))</f>
        <v>kennisgeving.xqy</v>
      </c>
      <c r="BI205" s="303" t="str">
        <f>IF($BF205="","",IFERROR(VLOOKUP($C205,'[1]CDS-VM-delta'!$A$2:$E$470,4,FALSE),""))</f>
        <v>valideer-relatie-met-besluit</v>
      </c>
      <c r="BJ205" s="304" t="str">
        <f>IF($BF205="","",IFERROR(VLOOKUP($C205,'[1]CDS-VM-delta'!$A$2:$E$470,5,FALSE),""))</f>
        <v>Ga na of het besluit, waarnaar verwezen wordt vanuit de kennisgeving, bestaat Als dat zo is dan moet de datum bekendmaking van het besluit kleiner of gelijk zijn aan die van de kennisgeving EN het besluit moet een publicatie AKN-id hebben.</v>
      </c>
      <c r="BK205" s="304" t="str">
        <f>IF($C205="","",IFERROR(VLOOKUP($C205,'[1]CDS-VM-delta'!$L$1:$M$470,1,FALSE),""))</f>
        <v>LVBB4704</v>
      </c>
      <c r="BL205" s="304" t="str">
        <f>IF($BK205="","",IFERROR(VLOOKUP($BK205,'[1]CDS-VM-delta'!$L$1:$M$470,2,FALSE),""))</f>
        <v>Datum inzagetermijn kennisgeving %1 mag niet voor datum publicatie van gerelateerd besluit %2 liggen</v>
      </c>
      <c r="BM205" s="83"/>
      <c r="BN205" s="210" t="str">
        <f t="shared" si="42"/>
        <v/>
      </c>
      <c r="BO205" s="141" t="s">
        <v>698</v>
      </c>
      <c r="BP205" s="142"/>
      <c r="BQ205" s="142"/>
      <c r="BR205" s="142"/>
      <c r="BS205" s="83">
        <v>134</v>
      </c>
      <c r="BT205" s="115"/>
      <c r="CL205" s="109"/>
      <c r="CM205" s="101"/>
      <c r="CN205" s="101"/>
      <c r="CO205" s="101"/>
    </row>
    <row r="206" spans="1:93" ht="32" x14ac:dyDescent="0.2">
      <c r="A206" s="172" t="s">
        <v>381</v>
      </c>
      <c r="B206" s="160">
        <v>3</v>
      </c>
      <c r="C206" s="142" t="s">
        <v>702</v>
      </c>
      <c r="D206" s="142" t="s">
        <v>703</v>
      </c>
      <c r="E206" s="142" t="s">
        <v>6</v>
      </c>
      <c r="F206" s="142" t="s">
        <v>181</v>
      </c>
      <c r="G206" s="142" t="s">
        <v>174</v>
      </c>
      <c r="H206" s="142" t="s">
        <v>4</v>
      </c>
      <c r="I206" s="142" t="s">
        <v>8</v>
      </c>
      <c r="J206" s="142" t="s">
        <v>22</v>
      </c>
      <c r="K206" s="142" t="s">
        <v>127</v>
      </c>
      <c r="L206" s="142" t="str">
        <f>IFERROR(VLOOKUP($C206,'[2]1.3.7 validaties'!$AL$3:$AY$999,14,FALSE),"")</f>
        <v>2. ja, voor technici</v>
      </c>
      <c r="M206" s="142" t="str">
        <f>IFERROR(VLOOKUP($C206,'[2]1.3.7 validaties'!$AL$3:$AY$999,13,FALSE),"")</f>
        <v>niet nodig</v>
      </c>
      <c r="N206" s="142" t="s">
        <v>13</v>
      </c>
      <c r="O206" s="142" t="s">
        <v>13</v>
      </c>
      <c r="P206" s="142" t="s">
        <v>13</v>
      </c>
      <c r="Q206" s="142" t="s">
        <v>13</v>
      </c>
      <c r="R206" s="142" t="s">
        <v>13</v>
      </c>
      <c r="S206" s="339" t="s">
        <v>13</v>
      </c>
      <c r="T206" s="339" t="s">
        <v>13</v>
      </c>
      <c r="U206" s="339" t="s">
        <v>13</v>
      </c>
      <c r="V206" s="339" t="s">
        <v>13</v>
      </c>
      <c r="W206" s="339" t="s">
        <v>13</v>
      </c>
      <c r="X206" s="339" t="s">
        <v>13</v>
      </c>
      <c r="Y206" s="339" t="s">
        <v>13</v>
      </c>
      <c r="Z206" s="339" t="s">
        <v>13</v>
      </c>
      <c r="AA206" s="339" t="s">
        <v>13</v>
      </c>
      <c r="AB206" s="339" t="s">
        <v>13</v>
      </c>
      <c r="AC206" s="339" t="s">
        <v>13</v>
      </c>
      <c r="AD206" s="161" t="s">
        <v>253</v>
      </c>
      <c r="AE206" s="83" t="s">
        <v>254</v>
      </c>
      <c r="AF206" s="162" t="s">
        <v>253</v>
      </c>
      <c r="AG206" s="161" t="s">
        <v>254</v>
      </c>
      <c r="AH206" s="163" t="s">
        <v>255</v>
      </c>
      <c r="AI206" s="142"/>
      <c r="AJ206" s="142" t="s">
        <v>13</v>
      </c>
      <c r="AK206" s="61" t="s">
        <v>13</v>
      </c>
      <c r="AL206" s="165" t="s">
        <v>45</v>
      </c>
      <c r="AM206" s="141" t="s">
        <v>702</v>
      </c>
      <c r="AN206" s="142" t="s">
        <v>703</v>
      </c>
      <c r="AO206" s="142"/>
      <c r="AP206" s="142"/>
      <c r="AQ206" s="142"/>
      <c r="AR206" s="142"/>
      <c r="AS206" s="142"/>
      <c r="AT206" s="164"/>
      <c r="AU206" s="253"/>
      <c r="AV206" s="275" t="s">
        <v>693</v>
      </c>
      <c r="AW206" s="83"/>
      <c r="AX206" s="57"/>
      <c r="AY206" s="212" t="str">
        <f t="shared" si="32"/>
        <v/>
      </c>
      <c r="AZ206" s="97" t="str">
        <f t="shared" si="40"/>
        <v/>
      </c>
      <c r="BA206" s="97" t="str">
        <f t="shared" si="41"/>
        <v/>
      </c>
      <c r="BB206" s="97"/>
      <c r="BC206" s="213"/>
      <c r="BD206" s="138" t="str">
        <f t="shared" si="33"/>
        <v>ongewijzigd</v>
      </c>
      <c r="BE206" s="138" t="str">
        <f>IF(BF206="",IF(#REF!="","",IF(#REF!="ongebruikt","Ja","")),"")</f>
        <v/>
      </c>
      <c r="BF206" s="321" t="str">
        <f>IF($J206="LVBB-BHK",$C206,IFERROR(VLOOKUP($C206,'[1]CDS-VM-delta'!$A$2:$E$470,1,FALSE),""))</f>
        <v>LVBB4705</v>
      </c>
      <c r="BG206" s="318" t="str">
        <f>IF($J206="LVBB-BHK",$AN206,IF($BF206="","",IFERROR(VLOOKUP($BF206,'[1]CDS-VM-delta'!$A$2:$E$470,2,FALSE),"")))</f>
        <v>Besluit met akn-id %1 horende bij deze kennisgeving heeft nog geen publicatie akn-identifier</v>
      </c>
      <c r="BH206" s="148" t="str">
        <f>IF($BF206="","",IFERROR(VLOOKUP($C206,'[1]CDS-VM-delta'!$A$2:$E$470,3,FALSE),""))</f>
        <v>kennisgeving.xqy</v>
      </c>
      <c r="BI206" s="303" t="str">
        <f>IF($BF206="","",IFERROR(VLOOKUP($C206,'[1]CDS-VM-delta'!$A$2:$E$470,4,FALSE),""))</f>
        <v>valideer-relatie-met-besluit</v>
      </c>
      <c r="BJ206" s="304" t="str">
        <f>IF($BF206="","",IFERROR(VLOOKUP($C206,'[1]CDS-VM-delta'!$A$2:$E$470,5,FALSE),""))</f>
        <v>Ga na of het besluit, waarnaar verwezen wordt vanuit de kennisgeving, bestaat Als dat zo is dan moet de datum bekendmaking van het besluit kleiner of gelijk zijn aan die van de kennisgeving EN het besluit moet een publicatie AKN-id hebben.</v>
      </c>
      <c r="BK206" s="304" t="str">
        <f>IF($C206="","",IFERROR(VLOOKUP($C206,'[1]CDS-VM-delta'!$L$1:$M$470,1,FALSE),""))</f>
        <v>LVBB4705</v>
      </c>
      <c r="BL206" s="304" t="str">
        <f>IF($BK206="","",IFERROR(VLOOKUP($BK206,'[1]CDS-VM-delta'!$L$1:$M$470,2,FALSE),""))</f>
        <v>Besluit met akn-id %1 horende bij deze kennisgeving heeft nog geen publicatie akn-identifier</v>
      </c>
      <c r="BM206" s="83" t="s">
        <v>1800</v>
      </c>
      <c r="BN206" s="210" t="str">
        <f t="shared" si="42"/>
        <v/>
      </c>
      <c r="BO206" s="141" t="s">
        <v>702</v>
      </c>
      <c r="BP206" s="142">
        <v>2</v>
      </c>
      <c r="BQ206" s="142" t="s">
        <v>2956</v>
      </c>
      <c r="BR206" s="142" t="s">
        <v>13</v>
      </c>
      <c r="BS206" s="83">
        <v>33</v>
      </c>
      <c r="BT206" s="115"/>
      <c r="BU206" s="111"/>
      <c r="BV206" s="111"/>
      <c r="BW206" s="111"/>
      <c r="BX206" s="108"/>
      <c r="BY206" s="108"/>
      <c r="BZ206" s="108"/>
      <c r="CA206" s="108"/>
      <c r="CB206" s="108"/>
      <c r="CC206" s="108"/>
      <c r="CD206" s="108"/>
      <c r="CE206" s="108"/>
      <c r="CF206" s="108"/>
      <c r="CG206" s="108"/>
      <c r="CH206" s="108"/>
      <c r="CI206" s="108"/>
      <c r="CJ206" s="108"/>
      <c r="CK206" s="111"/>
      <c r="CL206" s="112"/>
      <c r="CM206" s="99"/>
      <c r="CN206" s="99"/>
      <c r="CO206" s="99"/>
    </row>
    <row r="207" spans="1:93" ht="48" x14ac:dyDescent="0.2">
      <c r="A207" s="159" t="s">
        <v>680</v>
      </c>
      <c r="B207" s="160">
        <v>3</v>
      </c>
      <c r="C207" s="142" t="s">
        <v>704</v>
      </c>
      <c r="D207" s="142" t="s">
        <v>705</v>
      </c>
      <c r="E207" s="142" t="s">
        <v>6</v>
      </c>
      <c r="F207" s="142" t="s">
        <v>181</v>
      </c>
      <c r="G207" s="142" t="s">
        <v>174</v>
      </c>
      <c r="H207" s="142" t="s">
        <v>4</v>
      </c>
      <c r="I207" s="142" t="s">
        <v>8</v>
      </c>
      <c r="J207" s="142" t="s">
        <v>22</v>
      </c>
      <c r="K207" s="142" t="s">
        <v>127</v>
      </c>
      <c r="L207" s="142" t="str">
        <f>IFERROR(VLOOKUP($C207,'[2]1.3.7 validaties'!$AL$3:$AY$999,14,FALSE),"")</f>
        <v>2. ja, voor technici</v>
      </c>
      <c r="M207" s="142" t="str">
        <f>IFERROR(VLOOKUP($C207,'[2]1.3.7 validaties'!$AL$3:$AY$999,13,FALSE),"")</f>
        <v>niet nodig</v>
      </c>
      <c r="N207" s="142" t="s">
        <v>13</v>
      </c>
      <c r="O207" s="142" t="s">
        <v>13</v>
      </c>
      <c r="P207" s="142" t="s">
        <v>13</v>
      </c>
      <c r="Q207" s="142" t="s">
        <v>13</v>
      </c>
      <c r="R207" s="142" t="s">
        <v>13</v>
      </c>
      <c r="S207" s="339" t="s">
        <v>13</v>
      </c>
      <c r="T207" s="339" t="s">
        <v>13</v>
      </c>
      <c r="U207" s="339" t="s">
        <v>13</v>
      </c>
      <c r="V207" s="339" t="s">
        <v>13</v>
      </c>
      <c r="W207" s="339" t="s">
        <v>13</v>
      </c>
      <c r="X207" s="339" t="s">
        <v>13</v>
      </c>
      <c r="Y207" s="339" t="s">
        <v>13</v>
      </c>
      <c r="Z207" s="339" t="s">
        <v>13</v>
      </c>
      <c r="AA207" s="339" t="s">
        <v>13</v>
      </c>
      <c r="AB207" s="339" t="s">
        <v>13</v>
      </c>
      <c r="AC207" s="339" t="s">
        <v>13</v>
      </c>
      <c r="AD207" s="161" t="s">
        <v>253</v>
      </c>
      <c r="AE207" s="83" t="s">
        <v>254</v>
      </c>
      <c r="AF207" s="162" t="s">
        <v>253</v>
      </c>
      <c r="AG207" s="161" t="s">
        <v>254</v>
      </c>
      <c r="AH207" s="163" t="s">
        <v>255</v>
      </c>
      <c r="AI207" s="142"/>
      <c r="AJ207" s="142" t="s">
        <v>13</v>
      </c>
      <c r="AK207" s="61" t="s">
        <v>13</v>
      </c>
      <c r="AL207" s="165" t="s">
        <v>45</v>
      </c>
      <c r="AM207" s="141" t="s">
        <v>704</v>
      </c>
      <c r="AN207" s="98" t="s">
        <v>1801</v>
      </c>
      <c r="AO207" s="142"/>
      <c r="AP207" s="142"/>
      <c r="AQ207" s="142"/>
      <c r="AR207" s="142"/>
      <c r="AS207" s="142"/>
      <c r="AT207" s="164"/>
      <c r="AU207" s="253"/>
      <c r="AV207" s="275" t="s">
        <v>346</v>
      </c>
      <c r="AW207" s="83" t="s">
        <v>1856</v>
      </c>
      <c r="AX207" s="57"/>
      <c r="AY207" s="212" t="str">
        <f t="shared" si="32"/>
        <v/>
      </c>
      <c r="AZ207" s="97" t="str">
        <f t="shared" si="40"/>
        <v/>
      </c>
      <c r="BA207" s="97" t="str">
        <f t="shared" si="41"/>
        <v/>
      </c>
      <c r="BB207" s="97"/>
      <c r="BC207" s="213"/>
      <c r="BD207" s="138" t="str">
        <f t="shared" si="33"/>
        <v>ongewijzigd</v>
      </c>
      <c r="BE207" s="138" t="str">
        <f>IF(BF207="",IF(#REF!="","",IF(#REF!="ongebruikt","Ja","")),"")</f>
        <v/>
      </c>
      <c r="BF207" s="321" t="str">
        <f>IF($J207="LVBB-BHK",$C207,IFERROR(VLOOKUP($C207,'[1]CDS-VM-delta'!$A$2:$E$470,1,FALSE),""))</f>
        <v>LVBB4707</v>
      </c>
      <c r="BG207" s="318" t="str">
        <f>IF($J207="LVBB-BHK",$AN207,IF($BF207="","",IFERROR(VLOOKUP($BF207,'[1]CDS-VM-delta'!$A$2:$E$470,2,FALSE),"")))</f>
        <v>[AanleveringKennisgeving - Controleer Inhoud Identificatie] Waarde van type %1 binnen %2 is niet gelijk aan %3</v>
      </c>
      <c r="BH207" s="148" t="str">
        <f>IF($BF207="","",IFERROR(VLOOKUP($C207,'[1]CDS-VM-delta'!$A$2:$E$470,3,FALSE),""))</f>
        <v>VP-AanleveringKennisgeving.sch</v>
      </c>
      <c r="BI207" s="303" t="str">
        <f>IF($BF207="","",IFERROR(VLOOKUP($C207,'[1]CDS-VM-delta'!$A$2:$E$470,4,FALSE),""))</f>
        <v>Controles AKN aanvullend doc</v>
      </c>
      <c r="BJ207" s="304" t="str">
        <f>IF($BF207="","",IFERROR(VLOOKUP($C207,'[1]CDS-VM-delta'!$A$2:$E$470,5,FALSE),""))</f>
        <v/>
      </c>
      <c r="BK207" s="304" t="str">
        <f>IF($C207="","",IFERROR(VLOOKUP($C207,'[1]CDS-VM-delta'!$L$1:$M$470,1,FALSE),""))</f>
        <v>LVBB4707</v>
      </c>
      <c r="BL207" s="304" t="str">
        <f>IF($BK207="","",IFERROR(VLOOKUP($BK207,'[1]CDS-VM-delta'!$L$1:$M$470,2,FALSE),""))</f>
        <v>[AanleveringKennisgeving - Controleer Inhoud Identificatie] Waarde van type %1 binnen %2 is niet gelijk aan %3</v>
      </c>
      <c r="BM207" s="83"/>
      <c r="BN207" s="210" t="str">
        <f t="shared" si="42"/>
        <v/>
      </c>
      <c r="BO207" s="141" t="s">
        <v>704</v>
      </c>
      <c r="BP207" s="142">
        <v>4</v>
      </c>
      <c r="BQ207" s="142" t="s">
        <v>2957</v>
      </c>
      <c r="BR207" s="142" t="s">
        <v>1802</v>
      </c>
      <c r="BS207" s="83">
        <v>263</v>
      </c>
      <c r="BT207" s="115"/>
      <c r="CL207" s="109"/>
      <c r="CM207" s="101"/>
      <c r="CN207" s="101"/>
      <c r="CO207" s="101"/>
    </row>
    <row r="208" spans="1:93" ht="32" x14ac:dyDescent="0.2">
      <c r="A208" s="159" t="s">
        <v>680</v>
      </c>
      <c r="B208" s="160">
        <v>3</v>
      </c>
      <c r="C208" s="142" t="s">
        <v>706</v>
      </c>
      <c r="D208" s="142" t="s">
        <v>707</v>
      </c>
      <c r="E208" s="142" t="s">
        <v>6</v>
      </c>
      <c r="F208" s="142" t="s">
        <v>181</v>
      </c>
      <c r="G208" s="142" t="s">
        <v>174</v>
      </c>
      <c r="H208" s="142" t="s">
        <v>4</v>
      </c>
      <c r="I208" s="142" t="s">
        <v>8</v>
      </c>
      <c r="J208" s="142" t="s">
        <v>22</v>
      </c>
      <c r="K208" s="142" t="s">
        <v>127</v>
      </c>
      <c r="L208" s="142" t="str">
        <f>IFERROR(VLOOKUP($C208,'[2]1.3.7 validaties'!$AL$3:$AY$999,14,FALSE),"")</f>
        <v>2. ja, voor technici</v>
      </c>
      <c r="M208" s="142" t="str">
        <f>IFERROR(VLOOKUP($C208,'[2]1.3.7 validaties'!$AL$3:$AY$999,13,FALSE),"")</f>
        <v>niet nodig</v>
      </c>
      <c r="N208" s="142" t="s">
        <v>13</v>
      </c>
      <c r="O208" s="142" t="s">
        <v>13</v>
      </c>
      <c r="P208" s="142" t="s">
        <v>13</v>
      </c>
      <c r="Q208" s="142" t="s">
        <v>13</v>
      </c>
      <c r="R208" s="142" t="s">
        <v>13</v>
      </c>
      <c r="S208" s="339" t="s">
        <v>13</v>
      </c>
      <c r="T208" s="339" t="s">
        <v>13</v>
      </c>
      <c r="U208" s="339" t="s">
        <v>13</v>
      </c>
      <c r="V208" s="339" t="s">
        <v>13</v>
      </c>
      <c r="W208" s="339" t="s">
        <v>13</v>
      </c>
      <c r="X208" s="339" t="s">
        <v>13</v>
      </c>
      <c r="Y208" s="339" t="s">
        <v>13</v>
      </c>
      <c r="Z208" s="339" t="s">
        <v>13</v>
      </c>
      <c r="AA208" s="339" t="s">
        <v>13</v>
      </c>
      <c r="AB208" s="339" t="s">
        <v>13</v>
      </c>
      <c r="AC208" s="339" t="s">
        <v>13</v>
      </c>
      <c r="AD208" s="161" t="s">
        <v>253</v>
      </c>
      <c r="AE208" s="83" t="s">
        <v>254</v>
      </c>
      <c r="AF208" s="162" t="s">
        <v>253</v>
      </c>
      <c r="AG208" s="161" t="s">
        <v>254</v>
      </c>
      <c r="AH208" s="163" t="s">
        <v>255</v>
      </c>
      <c r="AI208" s="142"/>
      <c r="AJ208" s="142" t="s">
        <v>13</v>
      </c>
      <c r="AK208" s="61" t="s">
        <v>13</v>
      </c>
      <c r="AL208" s="165" t="s">
        <v>45</v>
      </c>
      <c r="AM208" s="141" t="s">
        <v>706</v>
      </c>
      <c r="AN208" s="98" t="s">
        <v>1801</v>
      </c>
      <c r="AO208" s="142"/>
      <c r="AP208" s="142"/>
      <c r="AQ208" s="142"/>
      <c r="AR208" s="142"/>
      <c r="AS208" s="142"/>
      <c r="AT208" s="164"/>
      <c r="AU208" s="253"/>
      <c r="AV208" s="275" t="s">
        <v>346</v>
      </c>
      <c r="AW208" s="83" t="s">
        <v>708</v>
      </c>
      <c r="AX208" s="57"/>
      <c r="AY208" s="212" t="str">
        <f t="shared" si="32"/>
        <v/>
      </c>
      <c r="AZ208" s="97" t="str">
        <f t="shared" si="40"/>
        <v/>
      </c>
      <c r="BA208" s="97" t="str">
        <f t="shared" si="41"/>
        <v/>
      </c>
      <c r="BB208" s="97"/>
      <c r="BC208" s="213"/>
      <c r="BD208" s="138" t="str">
        <f t="shared" si="33"/>
        <v>ongewijzigd</v>
      </c>
      <c r="BE208" s="138" t="str">
        <f>IF(BF208="",IF(#REF!="","",IF(#REF!="ongebruikt","Ja","")),"")</f>
        <v/>
      </c>
      <c r="BF208" s="321" t="str">
        <f>IF($J208="LVBB-BHK",$C208,IFERROR(VLOOKUP($C208,'[1]CDS-VM-delta'!$A$2:$E$470,1,FALSE),""))</f>
        <v>LVBB4708</v>
      </c>
      <c r="BG208" s="318" t="str">
        <f>IF($J208="LVBB-BHK",$AN208,IF($BF208="","",IFERROR(VLOOKUP($BF208,'[1]CDS-VM-delta'!$A$2:$E$470,2,FALSE),"")))</f>
        <v>[AanleveringKennisgeving - Controleer Inhoud Identificatie] Waarde van type %1 binnen %2 is niet gelijk aan %3</v>
      </c>
      <c r="BH208" s="148" t="str">
        <f>IF($BF208="","",IFERROR(VLOOKUP($C208,'[1]CDS-VM-delta'!$A$2:$E$470,3,FALSE),""))</f>
        <v>VP-AanleveringKennisgeving.sch</v>
      </c>
      <c r="BI208" s="303" t="str">
        <f>IF($BF208="","",IFERROR(VLOOKUP($C208,'[1]CDS-VM-delta'!$A$2:$E$470,4,FALSE),""))</f>
        <v>Controles AKN aanvullend bill</v>
      </c>
      <c r="BJ208" s="304" t="str">
        <f>IF($BF208="","",IFERROR(VLOOKUP($C208,'[1]CDS-VM-delta'!$A$2:$E$470,5,FALSE),""))</f>
        <v/>
      </c>
      <c r="BK208" s="304" t="str">
        <f>IF($C208="","",IFERROR(VLOOKUP($C208,'[1]CDS-VM-delta'!$L$1:$M$470,1,FALSE),""))</f>
        <v>LVBB4708</v>
      </c>
      <c r="BL208" s="304" t="str">
        <f>IF($BK208="","",IFERROR(VLOOKUP($BK208,'[1]CDS-VM-delta'!$L$1:$M$470,2,FALSE),""))</f>
        <v>[AanleveringKennisgeving - Controleer Inhoud Identificatie] Waarde van type %1 binnen %2 is niet gelijk aan %3</v>
      </c>
      <c r="BM208" s="83"/>
      <c r="BN208" s="210" t="str">
        <f t="shared" si="42"/>
        <v/>
      </c>
      <c r="BO208" s="141" t="s">
        <v>706</v>
      </c>
      <c r="BP208" s="142">
        <v>4</v>
      </c>
      <c r="BQ208" s="142" t="s">
        <v>2958</v>
      </c>
      <c r="BR208" s="142" t="s">
        <v>1803</v>
      </c>
      <c r="BS208" s="83">
        <v>272</v>
      </c>
      <c r="BT208" s="115"/>
      <c r="CL208" s="109"/>
      <c r="CM208" s="101"/>
      <c r="CN208" s="101"/>
      <c r="CO208" s="101"/>
    </row>
    <row r="209" spans="1:93" ht="64" x14ac:dyDescent="0.2">
      <c r="A209" s="312" t="s">
        <v>680</v>
      </c>
      <c r="B209" s="309">
        <v>3</v>
      </c>
      <c r="C209" s="223" t="s">
        <v>709</v>
      </c>
      <c r="D209" s="223" t="s">
        <v>710</v>
      </c>
      <c r="E209" s="223" t="s">
        <v>6</v>
      </c>
      <c r="F209" s="223" t="s">
        <v>181</v>
      </c>
      <c r="G209" s="223" t="s">
        <v>174</v>
      </c>
      <c r="H209" s="223" t="s">
        <v>4</v>
      </c>
      <c r="I209" s="223" t="s">
        <v>8</v>
      </c>
      <c r="J209" s="223" t="s">
        <v>22</v>
      </c>
      <c r="K209" s="223" t="s">
        <v>127</v>
      </c>
      <c r="L209" s="223" t="str">
        <f>IFERROR(VLOOKUP($C209,'[2]1.3.7 validaties'!$AL$3:$AY$999,14,FALSE),"")</f>
        <v>3. verdwenen</v>
      </c>
      <c r="M209" s="223" t="str">
        <f>IFERROR(VLOOKUP($C209,'[2]1.3.7 validaties'!$AL$3:$AY$999,13,FALSE),"")</f>
        <v>n.v.t.</v>
      </c>
      <c r="N209" s="223" t="s">
        <v>682</v>
      </c>
      <c r="O209" s="223" t="s">
        <v>682</v>
      </c>
      <c r="P209" s="223" t="s">
        <v>682</v>
      </c>
      <c r="Q209" s="223" t="s">
        <v>682</v>
      </c>
      <c r="R209" s="223" t="s">
        <v>682</v>
      </c>
      <c r="S209" s="223" t="s">
        <v>682</v>
      </c>
      <c r="T209" s="223" t="s">
        <v>682</v>
      </c>
      <c r="U209" s="223" t="s">
        <v>682</v>
      </c>
      <c r="V209" s="223" t="s">
        <v>682</v>
      </c>
      <c r="W209" s="223" t="s">
        <v>682</v>
      </c>
      <c r="X209" s="223" t="s">
        <v>682</v>
      </c>
      <c r="Y209" s="223" t="s">
        <v>682</v>
      </c>
      <c r="Z209" s="223" t="s">
        <v>682</v>
      </c>
      <c r="AA209" s="223" t="s">
        <v>682</v>
      </c>
      <c r="AB209" s="223" t="s">
        <v>682</v>
      </c>
      <c r="AC209" s="223" t="s">
        <v>682</v>
      </c>
      <c r="AD209" s="423" t="s">
        <v>253</v>
      </c>
      <c r="AE209" s="245" t="s">
        <v>254</v>
      </c>
      <c r="AF209" s="246" t="s">
        <v>253</v>
      </c>
      <c r="AG209" s="423" t="s">
        <v>254</v>
      </c>
      <c r="AH209" s="426" t="s">
        <v>255</v>
      </c>
      <c r="AI209" s="421"/>
      <c r="AJ209" s="421" t="s">
        <v>13</v>
      </c>
      <c r="AK209" s="311" t="s">
        <v>13</v>
      </c>
      <c r="AL209" s="313" t="s">
        <v>45</v>
      </c>
      <c r="AM209" s="294" t="s">
        <v>709</v>
      </c>
      <c r="AN209" s="223" t="s">
        <v>711</v>
      </c>
      <c r="AO209" s="223"/>
      <c r="AP209" s="223"/>
      <c r="AQ209" s="223"/>
      <c r="AR209" s="223"/>
      <c r="AS209" s="223"/>
      <c r="AT209" s="310"/>
      <c r="AU209" s="430"/>
      <c r="AV209" s="422"/>
      <c r="AW209" s="424" t="s">
        <v>384</v>
      </c>
      <c r="AX209" s="414"/>
      <c r="AY209" s="434" t="str">
        <f t="shared" si="32"/>
        <v/>
      </c>
      <c r="AZ209" s="435" t="str">
        <f t="shared" si="40"/>
        <v/>
      </c>
      <c r="BA209" s="435" t="str">
        <f t="shared" si="41"/>
        <v/>
      </c>
      <c r="BB209" s="435"/>
      <c r="BC209" s="436"/>
      <c r="BD209" s="437" t="str">
        <f t="shared" si="33"/>
        <v/>
      </c>
      <c r="BE209" s="437" t="e">
        <f>IF(BF209="",IF(#REF!="","",IF(#REF!="ongebruikt","Ja","")),"")</f>
        <v>#REF!</v>
      </c>
      <c r="BF209" s="438" t="str">
        <f>IF($J209="LVBB-BHK",$C209,IFERROR(VLOOKUP($C209,'[1]CDS-VM-delta'!$A$2:$E$470,1,FALSE),""))</f>
        <v/>
      </c>
      <c r="BG209" s="328" t="s">
        <v>711</v>
      </c>
      <c r="BH209" s="440" t="str">
        <f>IF($BF209="","",IFERROR(VLOOKUP($C209,'[1]CDS-VM-delta'!$A$2:$E$470,3,FALSE),""))</f>
        <v/>
      </c>
      <c r="BI209" s="441" t="str">
        <f>IF($BF209="","",IFERROR(VLOOKUP($C209,'[1]CDS-VM-delta'!$A$2:$E$470,4,FALSE),""))</f>
        <v/>
      </c>
      <c r="BJ209" s="442" t="str">
        <f>IF($BF209="","",IFERROR(VLOOKUP($C209,'[1]CDS-VM-delta'!$A$2:$E$470,5,FALSE),""))</f>
        <v/>
      </c>
      <c r="BK209" s="442" t="str">
        <f>IF($C209="","",IFERROR(VLOOKUP($C209,'[1]CDS-VM-delta'!$L$1:$M$470,1,FALSE),""))</f>
        <v/>
      </c>
      <c r="BL209" s="442" t="str">
        <f>IF($BK209="","",IFERROR(VLOOKUP($BK209,'[1]CDS-VM-delta'!$L$1:$M$470,2,FALSE),""))</f>
        <v/>
      </c>
      <c r="BM209" s="801" t="s">
        <v>1755</v>
      </c>
      <c r="BN209" s="802" t="str">
        <f t="shared" si="42"/>
        <v/>
      </c>
      <c r="BO209" s="803" t="s">
        <v>709</v>
      </c>
      <c r="BP209" s="804">
        <v>3</v>
      </c>
      <c r="BQ209" s="804" t="s">
        <v>2954</v>
      </c>
      <c r="BR209" s="804" t="s">
        <v>1756</v>
      </c>
      <c r="BS209" s="413">
        <v>86</v>
      </c>
      <c r="BT209" s="805"/>
      <c r="BU209" s="417"/>
      <c r="BV209" s="417"/>
      <c r="BW209" s="417"/>
      <c r="BX209" s="417"/>
      <c r="BY209" s="417"/>
      <c r="BZ209" s="417"/>
      <c r="CA209" s="417"/>
      <c r="CB209" s="417"/>
      <c r="CC209" s="417"/>
      <c r="CD209" s="417"/>
      <c r="CE209" s="417"/>
      <c r="CF209" s="417"/>
      <c r="CG209" s="417"/>
      <c r="CH209" s="417"/>
      <c r="CI209" s="417"/>
      <c r="CJ209" s="417"/>
      <c r="CK209" s="417"/>
      <c r="CL209" s="806"/>
      <c r="CM209" s="807"/>
      <c r="CN209" s="807"/>
      <c r="CO209" s="807"/>
    </row>
    <row r="210" spans="1:93" ht="64" x14ac:dyDescent="0.2">
      <c r="A210" s="333" t="s">
        <v>418</v>
      </c>
      <c r="B210" s="332">
        <v>3</v>
      </c>
      <c r="C210" s="8" t="s">
        <v>712</v>
      </c>
      <c r="D210" s="8" t="s">
        <v>2685</v>
      </c>
      <c r="E210" s="142" t="s">
        <v>6</v>
      </c>
      <c r="F210" s="142" t="s">
        <v>181</v>
      </c>
      <c r="G210" s="2" t="s">
        <v>174</v>
      </c>
      <c r="H210" s="2" t="s">
        <v>4</v>
      </c>
      <c r="I210" s="142" t="s">
        <v>8</v>
      </c>
      <c r="J210" s="142" t="s">
        <v>22</v>
      </c>
      <c r="K210" s="142" t="s">
        <v>127</v>
      </c>
      <c r="L210" s="142" t="str">
        <f>IFERROR(VLOOKUP($C210,'[2]1.3.7 validaties'!$AL$3:$AY$999,14,FALSE),"")</f>
        <v>1. ja, voor iedereen</v>
      </c>
      <c r="M210" s="142" t="str">
        <f>IFERROR(VLOOKUP($C210,'[2]1.3.7 validaties'!$AL$3:$AY$999,13,FALSE),"")</f>
        <v>niet nodig</v>
      </c>
      <c r="N210" s="142" t="s">
        <v>13</v>
      </c>
      <c r="O210" s="142" t="s">
        <v>13</v>
      </c>
      <c r="P210" s="142" t="s">
        <v>13</v>
      </c>
      <c r="Q210" s="142" t="s">
        <v>13</v>
      </c>
      <c r="R210" s="142" t="s">
        <v>13</v>
      </c>
      <c r="S210" s="142" t="s">
        <v>13</v>
      </c>
      <c r="T210" s="142" t="s">
        <v>13</v>
      </c>
      <c r="U210" s="142" t="s">
        <v>13</v>
      </c>
      <c r="V210" s="142" t="s">
        <v>13</v>
      </c>
      <c r="W210" s="2" t="s">
        <v>13</v>
      </c>
      <c r="X210" s="2" t="s">
        <v>2790</v>
      </c>
      <c r="Y210" s="2" t="s">
        <v>13</v>
      </c>
      <c r="Z210" s="2" t="s">
        <v>13</v>
      </c>
      <c r="AA210" s="2" t="s">
        <v>13</v>
      </c>
      <c r="AB210" s="2" t="s">
        <v>13</v>
      </c>
      <c r="AC210" s="2" t="s">
        <v>13</v>
      </c>
      <c r="AD210" s="161" t="s">
        <v>253</v>
      </c>
      <c r="AE210" s="83" t="s">
        <v>254</v>
      </c>
      <c r="AF210" s="162" t="s">
        <v>253</v>
      </c>
      <c r="AG210" s="161" t="s">
        <v>254</v>
      </c>
      <c r="AH210" s="163" t="s">
        <v>255</v>
      </c>
      <c r="AI210" s="142"/>
      <c r="AJ210" s="142" t="s">
        <v>13</v>
      </c>
      <c r="AK210" s="61" t="s">
        <v>13</v>
      </c>
      <c r="AL210" s="165" t="s">
        <v>45</v>
      </c>
      <c r="AM210" s="334" t="s">
        <v>712</v>
      </c>
      <c r="AN210" s="101" t="s">
        <v>1804</v>
      </c>
      <c r="AO210" s="2"/>
      <c r="AP210" s="2"/>
      <c r="AQ210" s="2"/>
      <c r="AR210" s="2"/>
      <c r="AS210" s="2"/>
      <c r="AT210" s="455"/>
      <c r="AU210" s="457"/>
      <c r="AV210" s="345" t="s">
        <v>2365</v>
      </c>
      <c r="AW210" s="31" t="s">
        <v>2710</v>
      </c>
      <c r="AY210" s="110" t="str">
        <f t="shared" si="32"/>
        <v/>
      </c>
      <c r="AZ210" s="105" t="str">
        <f t="shared" si="40"/>
        <v/>
      </c>
      <c r="BA210" s="105" t="str">
        <f t="shared" si="41"/>
        <v/>
      </c>
      <c r="BB210" s="105"/>
      <c r="BC210" s="220"/>
      <c r="BD210" s="122" t="str">
        <f t="shared" si="33"/>
        <v>ongewijzigd</v>
      </c>
      <c r="BE210" s="122" t="str">
        <f>IF(BF210="",IF(#REF!="","",IF(#REF!="ongebruikt","Ja","")),"")</f>
        <v/>
      </c>
      <c r="BF210" s="467" t="str">
        <f>IF($J210="LVBB-BHK",$C210,IFERROR(VLOOKUP($C210,'[1]CDS-VM-delta'!$A$2:$E$470,1,FALSE),""))</f>
        <v>LVBB4711</v>
      </c>
      <c r="BG210" s="468" t="str">
        <f>IF($J210="LVBB-BHK",$AN210,IF($BF210="","",IFERROR(VLOOKUP($BF210,'[1]CDS-VM-delta'!$A$2:$E$470,2,FALSE),"")))</f>
        <v>Kennisgeving bij oin %1 en idlevering %2 is al gepubliceerd</v>
      </c>
      <c r="BH210" s="148" t="str">
        <f>IF($BF210="","",IFERROR(VLOOKUP($C210,'[1]CDS-VM-delta'!$A$2:$E$470,3,FALSE),""))</f>
        <v>afbreken.xqy</v>
      </c>
      <c r="BI210" s="303" t="str">
        <f>IF($BF210="","",IFERROR(VLOOKUP($C210,'[1]CDS-VM-delta'!$A$2:$E$470,4,FALSE),""))</f>
        <v>check-aanlevering-reeds-gepubliceerd</v>
      </c>
      <c r="BJ210" s="304" t="str">
        <f>IF($BF210="","",IFERROR(VLOOKUP($C210,'[1]CDS-VM-delta'!$A$2:$E$470,5,FALSE),""))</f>
        <v>Controleert of het besluit of kennisgeving reeds gepubliceerd is</v>
      </c>
      <c r="BK210" s="128" t="str">
        <f>IF($C210="","",IFERROR(VLOOKUP($C210,'[1]CDS-VM-delta'!$L$1:$M$470,1,FALSE),""))</f>
        <v>LVBB4711</v>
      </c>
      <c r="BL210" s="128" t="str">
        <f>IF($BK210="","",IFERROR(VLOOKUP($BK210,'[1]CDS-VM-delta'!$L$1:$M$470,2,FALSE),""))</f>
        <v>Kennisgeving bij oin %1 en idlevering %2 is al gepubliceerd</v>
      </c>
      <c r="BM210" s="31"/>
      <c r="BN210" s="53" t="str">
        <f t="shared" si="42"/>
        <v/>
      </c>
      <c r="BO210" s="334" t="s">
        <v>712</v>
      </c>
      <c r="BP210" s="2"/>
      <c r="BQ210" s="2"/>
      <c r="BR210" s="2"/>
      <c r="BS210" s="31">
        <v>139</v>
      </c>
      <c r="BT210" s="114"/>
      <c r="CL210" s="109"/>
      <c r="CM210" s="101"/>
      <c r="CN210" s="101"/>
      <c r="CO210" s="101"/>
    </row>
    <row r="211" spans="1:93" ht="48" x14ac:dyDescent="0.2">
      <c r="A211" s="159" t="s">
        <v>418</v>
      </c>
      <c r="B211" s="160">
        <v>3</v>
      </c>
      <c r="C211" s="142" t="s">
        <v>714</v>
      </c>
      <c r="D211" s="142" t="s">
        <v>715</v>
      </c>
      <c r="E211" s="142" t="s">
        <v>6</v>
      </c>
      <c r="F211" s="142" t="s">
        <v>181</v>
      </c>
      <c r="G211" s="142" t="s">
        <v>174</v>
      </c>
      <c r="H211" s="142" t="s">
        <v>4</v>
      </c>
      <c r="I211" s="142" t="s">
        <v>8</v>
      </c>
      <c r="J211" s="142" t="s">
        <v>22</v>
      </c>
      <c r="K211" s="142" t="s">
        <v>127</v>
      </c>
      <c r="L211" s="142" t="str">
        <f>IFERROR(VLOOKUP($C211,'[2]1.3.7 validaties'!$AL$3:$AY$999,14,FALSE),"")</f>
        <v>9. verbetervoorstel</v>
      </c>
      <c r="M211" s="142" t="str">
        <f>IFERROR(VLOOKUP($C211,'[2]1.3.7 validaties'!$AL$3:$AY$999,13,FALSE),"")</f>
        <v>US141701</v>
      </c>
      <c r="N211" s="142" t="s">
        <v>13</v>
      </c>
      <c r="O211" s="142" t="s">
        <v>13</v>
      </c>
      <c r="P211" s="142" t="s">
        <v>13</v>
      </c>
      <c r="Q211" s="142" t="s">
        <v>13</v>
      </c>
      <c r="R211" s="142" t="s">
        <v>13</v>
      </c>
      <c r="S211" s="142" t="s">
        <v>13</v>
      </c>
      <c r="T211" s="142" t="s">
        <v>13</v>
      </c>
      <c r="U211" s="142" t="s">
        <v>13</v>
      </c>
      <c r="V211" s="142" t="s">
        <v>13</v>
      </c>
      <c r="W211" s="142" t="s">
        <v>13</v>
      </c>
      <c r="X211" s="142" t="s">
        <v>13</v>
      </c>
      <c r="Y211" s="142" t="s">
        <v>13</v>
      </c>
      <c r="Z211" s="142" t="s">
        <v>13</v>
      </c>
      <c r="AA211" s="142" t="s">
        <v>13</v>
      </c>
      <c r="AB211" s="142" t="s">
        <v>13</v>
      </c>
      <c r="AC211" s="142" t="s">
        <v>13</v>
      </c>
      <c r="AD211" s="161" t="s">
        <v>253</v>
      </c>
      <c r="AE211" s="83" t="s">
        <v>254</v>
      </c>
      <c r="AF211" s="162" t="s">
        <v>253</v>
      </c>
      <c r="AG211" s="161" t="s">
        <v>254</v>
      </c>
      <c r="AH211" s="163" t="s">
        <v>255</v>
      </c>
      <c r="AI211" s="142"/>
      <c r="AJ211" s="142" t="s">
        <v>13</v>
      </c>
      <c r="AK211" s="61" t="s">
        <v>13</v>
      </c>
      <c r="AL211" s="165" t="s">
        <v>45</v>
      </c>
      <c r="AM211" s="141" t="s">
        <v>714</v>
      </c>
      <c r="AN211" s="148" t="s">
        <v>1980</v>
      </c>
      <c r="AO211" s="148" t="s">
        <v>1932</v>
      </c>
      <c r="AP211" s="148" t="s">
        <v>1891</v>
      </c>
      <c r="AQ211" s="148" t="s">
        <v>1892</v>
      </c>
      <c r="AR211" s="142"/>
      <c r="AS211" s="142"/>
      <c r="AT211" s="164"/>
      <c r="AU211" s="253"/>
      <c r="AV211" s="275" t="s">
        <v>716</v>
      </c>
      <c r="AW211" s="83" t="s">
        <v>713</v>
      </c>
      <c r="AX211" s="57"/>
      <c r="AY211" s="212" t="str">
        <f t="shared" si="32"/>
        <v/>
      </c>
      <c r="AZ211" s="97" t="str">
        <f t="shared" si="40"/>
        <v/>
      </c>
      <c r="BA211" s="97" t="str">
        <f t="shared" si="41"/>
        <v/>
      </c>
      <c r="BB211" s="97"/>
      <c r="BC211" s="213"/>
      <c r="BD211" s="138" t="str">
        <f t="shared" si="33"/>
        <v>ongewijzigd</v>
      </c>
      <c r="BE211" s="138" t="str">
        <f>IF(BF211="",IF(#REF!="","",IF(#REF!="ongebruikt","Ja","")),"")</f>
        <v/>
      </c>
      <c r="BF211" s="321" t="str">
        <f>IF($J211="LVBB-BHK",$C211,IFERROR(VLOOKUP($C211,'[1]CDS-VM-delta'!$A$2:$E$470,1,FALSE),""))</f>
        <v>LVBB4712</v>
      </c>
      <c r="BG211" s="318" t="str">
        <f>IF($J211="LVBB-BHK",$AN211,IF($BF211="","",IFERROR(VLOOKUP($BF211,'[1]CDS-VM-delta'!$A$2:$E$470,2,FALSE),"")))</f>
        <v>Datum bekendmaking %1 bij kennisgeving met oin %2 en idlevering %3 is reeds geweest. De datum bekendmaking van een kennisgeving mag niet in het verleden liggen.</v>
      </c>
      <c r="BH211" s="148" t="str">
        <f>IF($BF211="","",IFERROR(VLOOKUP($C211,'[1]CDS-VM-delta'!$A$2:$E$470,3,FALSE),""))</f>
        <v>afbreken.xqy</v>
      </c>
      <c r="BI211" s="303" t="str">
        <f>IF($BF211="","",IFERROR(VLOOKUP($C211,'[1]CDS-VM-delta'!$A$2:$E$470,4,FALSE),""))</f>
        <v>check-datum-bekendmaking-reeds-geweest</v>
      </c>
      <c r="BJ211" s="304" t="str">
        <f>IF($BF211="","",IFERROR(VLOOKUP($C211,'[1]CDS-VM-delta'!$A$2:$E$470,5,FALSE),""))</f>
        <v>Controleert of de publicatie-datum in de toekomst ligt</v>
      </c>
      <c r="BK211" s="304" t="str">
        <f>IF($C211="","",IFERROR(VLOOKUP($C211,'[1]CDS-VM-delta'!$L$1:$M$470,1,FALSE),""))</f>
        <v>LVBB4712</v>
      </c>
      <c r="BL211" s="304" t="str">
        <f>IF($BK211="","",IFERROR(VLOOKUP($BK211,'[1]CDS-VM-delta'!$L$1:$M$470,2,FALSE),""))</f>
        <v>Datum bekendmaking %1 bij kennisgeving met oin %2 en idlevering %3 is reeds geweest. De datum bekendmaking van een kennisgeving mag niet in het verleden liggen.</v>
      </c>
      <c r="BM211" s="83"/>
      <c r="BN211" s="210" t="str">
        <f t="shared" si="42"/>
        <v/>
      </c>
      <c r="BO211" s="141" t="s">
        <v>714</v>
      </c>
      <c r="BP211" s="142"/>
      <c r="BQ211" s="142"/>
      <c r="BR211" s="142"/>
      <c r="BS211" s="83">
        <v>140</v>
      </c>
      <c r="BT211" s="115"/>
      <c r="CL211" s="109"/>
      <c r="CM211" s="101"/>
      <c r="CN211" s="101"/>
      <c r="CO211" s="101"/>
    </row>
    <row r="212" spans="1:93" ht="32" x14ac:dyDescent="0.2">
      <c r="A212" s="159" t="s">
        <v>418</v>
      </c>
      <c r="B212" s="160">
        <v>3</v>
      </c>
      <c r="C212" s="142" t="s">
        <v>717</v>
      </c>
      <c r="D212" s="142" t="s">
        <v>718</v>
      </c>
      <c r="E212" s="142" t="s">
        <v>6</v>
      </c>
      <c r="F212" s="142" t="s">
        <v>181</v>
      </c>
      <c r="G212" s="142" t="s">
        <v>174</v>
      </c>
      <c r="H212" s="142" t="s">
        <v>4</v>
      </c>
      <c r="I212" s="142" t="s">
        <v>8</v>
      </c>
      <c r="J212" s="142" t="s">
        <v>22</v>
      </c>
      <c r="K212" s="142" t="s">
        <v>127</v>
      </c>
      <c r="L212" s="142" t="str">
        <f>IFERROR(VLOOKUP($C212,'[2]1.3.7 validaties'!$AL$3:$AY$999,14,FALSE),"")</f>
        <v>2. ja, voor technici</v>
      </c>
      <c r="M212" s="142" t="str">
        <f>IFERROR(VLOOKUP($C212,'[2]1.3.7 validaties'!$AL$3:$AY$999,13,FALSE),"")</f>
        <v>niet nodig</v>
      </c>
      <c r="N212" s="142" t="s">
        <v>13</v>
      </c>
      <c r="O212" s="142" t="s">
        <v>13</v>
      </c>
      <c r="P212" s="142" t="s">
        <v>13</v>
      </c>
      <c r="Q212" s="142" t="s">
        <v>13</v>
      </c>
      <c r="R212" s="142" t="s">
        <v>13</v>
      </c>
      <c r="S212" s="142" t="s">
        <v>13</v>
      </c>
      <c r="T212" s="142" t="s">
        <v>13</v>
      </c>
      <c r="U212" s="142" t="s">
        <v>13</v>
      </c>
      <c r="V212" s="142" t="s">
        <v>13</v>
      </c>
      <c r="W212" s="142" t="s">
        <v>13</v>
      </c>
      <c r="X212" s="142" t="s">
        <v>13</v>
      </c>
      <c r="Y212" s="142" t="s">
        <v>13</v>
      </c>
      <c r="Z212" s="142" t="s">
        <v>13</v>
      </c>
      <c r="AA212" s="142" t="s">
        <v>13</v>
      </c>
      <c r="AB212" s="142" t="s">
        <v>13</v>
      </c>
      <c r="AC212" s="142" t="s">
        <v>13</v>
      </c>
      <c r="AD212" s="161" t="s">
        <v>253</v>
      </c>
      <c r="AE212" s="83" t="s">
        <v>254</v>
      </c>
      <c r="AF212" s="162" t="s">
        <v>253</v>
      </c>
      <c r="AG212" s="161" t="s">
        <v>254</v>
      </c>
      <c r="AH212" s="163" t="s">
        <v>255</v>
      </c>
      <c r="AI212" s="142"/>
      <c r="AJ212" s="142" t="s">
        <v>13</v>
      </c>
      <c r="AK212" s="61" t="s">
        <v>13</v>
      </c>
      <c r="AL212" s="165" t="s">
        <v>45</v>
      </c>
      <c r="AM212" s="141" t="s">
        <v>717</v>
      </c>
      <c r="AN212" s="98" t="s">
        <v>1805</v>
      </c>
      <c r="AO212" s="142"/>
      <c r="AP212" s="142"/>
      <c r="AQ212" s="142"/>
      <c r="AR212" s="142"/>
      <c r="AS212" s="142"/>
      <c r="AT212" s="164"/>
      <c r="AU212" s="253"/>
      <c r="AV212" s="275" t="s">
        <v>2365</v>
      </c>
      <c r="AW212" s="83" t="s">
        <v>713</v>
      </c>
      <c r="AX212" s="57"/>
      <c r="AY212" s="212" t="str">
        <f t="shared" si="32"/>
        <v/>
      </c>
      <c r="AZ212" s="97" t="str">
        <f t="shared" si="40"/>
        <v/>
      </c>
      <c r="BA212" s="97" t="str">
        <f t="shared" si="41"/>
        <v/>
      </c>
      <c r="BB212" s="97"/>
      <c r="BC212" s="213"/>
      <c r="BD212" s="138" t="str">
        <f t="shared" si="33"/>
        <v>ongewijzigd</v>
      </c>
      <c r="BE212" s="138" t="str">
        <f>IF(BF212="",IF(#REF!="","",IF(#REF!="ongebruikt","Ja","")),"")</f>
        <v/>
      </c>
      <c r="BF212" s="321" t="str">
        <f>IF($J212="LVBB-BHK",$C212,IFERROR(VLOOKUP($C212,'[1]CDS-VM-delta'!$A$2:$E$470,1,FALSE),""))</f>
        <v>LVBB4713</v>
      </c>
      <c r="BG212" s="318" t="str">
        <f>IF($J212="LVBB-BHK",$AN212,IF($BF212="","",IFERROR(VLOOKUP($BF212,'[1]CDS-VM-delta'!$A$2:$E$470,2,FALSE),"")))</f>
        <v>Kennisgeving bij oin %1 en idlevering %2 is in afwachting om wel of niet afgebroken te mogen worden</v>
      </c>
      <c r="BH212" s="148" t="str">
        <f>IF($BF212="","",IFERROR(VLOOKUP($C212,'[1]CDS-VM-delta'!$A$2:$E$470,3,FALSE),""))</f>
        <v>afbreken.xqy</v>
      </c>
      <c r="BI212" s="303" t="str">
        <f>IF($BF212="","",IFERROR(VLOOKUP($C212,'[1]CDS-VM-delta'!$A$2:$E$470,4,FALSE),""))</f>
        <v>check-aanlevering-reeds-gereserveerd</v>
      </c>
      <c r="BJ212" s="304" t="str">
        <f>IF($BF212="","",IFERROR(VLOOKUP($C212,'[1]CDS-VM-delta'!$A$2:$E$470,5,FALSE),""))</f>
        <v>Controleert of het besluit of kennisgeving in afwachting is van een antwoord voor het wel of niet afbreken</v>
      </c>
      <c r="BK212" s="304" t="str">
        <f>IF($C212="","",IFERROR(VLOOKUP($C212,'[1]CDS-VM-delta'!$L$1:$M$470,1,FALSE),""))</f>
        <v>LVBB4713</v>
      </c>
      <c r="BL212" s="304" t="str">
        <f>IF($BK212="","",IFERROR(VLOOKUP($BK212,'[1]CDS-VM-delta'!$L$1:$M$470,2,FALSE),""))</f>
        <v>Kennisgeving bij oin %1 en idlevering %2 is in afwachting om wel of niet afgebroken te mogen worden</v>
      </c>
      <c r="BM212" s="83"/>
      <c r="BN212" s="210" t="str">
        <f t="shared" si="42"/>
        <v/>
      </c>
      <c r="BO212" s="141" t="s">
        <v>717</v>
      </c>
      <c r="BP212" s="142"/>
      <c r="BQ212" s="142"/>
      <c r="BR212" s="142"/>
      <c r="BS212" s="83">
        <v>141</v>
      </c>
      <c r="BT212" s="115"/>
      <c r="CL212" s="109"/>
      <c r="CM212" s="101"/>
      <c r="CN212" s="101"/>
      <c r="CO212" s="101"/>
    </row>
    <row r="213" spans="1:93" ht="32" x14ac:dyDescent="0.2">
      <c r="A213" s="159" t="s">
        <v>418</v>
      </c>
      <c r="B213" s="160">
        <v>3</v>
      </c>
      <c r="C213" s="142" t="s">
        <v>719</v>
      </c>
      <c r="D213" s="142" t="s">
        <v>720</v>
      </c>
      <c r="E213" s="142" t="s">
        <v>6</v>
      </c>
      <c r="F213" s="142" t="s">
        <v>181</v>
      </c>
      <c r="G213" s="142" t="s">
        <v>174</v>
      </c>
      <c r="H213" s="142" t="s">
        <v>4</v>
      </c>
      <c r="I213" s="142" t="s">
        <v>8</v>
      </c>
      <c r="J213" s="142" t="s">
        <v>22</v>
      </c>
      <c r="K213" s="142" t="s">
        <v>127</v>
      </c>
      <c r="L213" s="142" t="str">
        <f>IFERROR(VLOOKUP($C213,'[2]1.3.7 validaties'!$AL$3:$AY$999,14,FALSE),"")</f>
        <v>2. ja, voor technici</v>
      </c>
      <c r="M213" s="142" t="str">
        <f>IFERROR(VLOOKUP($C213,'[2]1.3.7 validaties'!$AL$3:$AY$999,13,FALSE),"")</f>
        <v>niet nodig</v>
      </c>
      <c r="N213" s="142" t="s">
        <v>13</v>
      </c>
      <c r="O213" s="142" t="s">
        <v>13</v>
      </c>
      <c r="P213" s="142" t="s">
        <v>13</v>
      </c>
      <c r="Q213" s="142" t="s">
        <v>13</v>
      </c>
      <c r="R213" s="142" t="s">
        <v>13</v>
      </c>
      <c r="S213" s="142" t="s">
        <v>13</v>
      </c>
      <c r="T213" s="142" t="s">
        <v>13</v>
      </c>
      <c r="U213" s="142" t="s">
        <v>13</v>
      </c>
      <c r="V213" s="142" t="s">
        <v>13</v>
      </c>
      <c r="W213" s="142" t="s">
        <v>13</v>
      </c>
      <c r="X213" s="142" t="s">
        <v>13</v>
      </c>
      <c r="Y213" s="142" t="s">
        <v>13</v>
      </c>
      <c r="Z213" s="142" t="s">
        <v>13</v>
      </c>
      <c r="AA213" s="142" t="s">
        <v>13</v>
      </c>
      <c r="AB213" s="142" t="s">
        <v>13</v>
      </c>
      <c r="AC213" s="142" t="s">
        <v>13</v>
      </c>
      <c r="AD213" s="161" t="s">
        <v>253</v>
      </c>
      <c r="AE213" s="83" t="s">
        <v>254</v>
      </c>
      <c r="AF213" s="162" t="s">
        <v>253</v>
      </c>
      <c r="AG213" s="161" t="s">
        <v>254</v>
      </c>
      <c r="AH213" s="163" t="s">
        <v>255</v>
      </c>
      <c r="AI213" s="142"/>
      <c r="AJ213" s="142" t="s">
        <v>13</v>
      </c>
      <c r="AK213" s="61" t="s">
        <v>13</v>
      </c>
      <c r="AL213" s="165" t="s">
        <v>45</v>
      </c>
      <c r="AM213" s="141" t="s">
        <v>719</v>
      </c>
      <c r="AN213" s="98" t="s">
        <v>1806</v>
      </c>
      <c r="AO213" s="142"/>
      <c r="AP213" s="142"/>
      <c r="AQ213" s="142"/>
      <c r="AR213" s="142"/>
      <c r="AS213" s="142"/>
      <c r="AT213" s="164"/>
      <c r="AU213" s="253"/>
      <c r="AV213" s="275" t="s">
        <v>693</v>
      </c>
      <c r="AW213" s="83" t="s">
        <v>713</v>
      </c>
      <c r="AX213" s="57"/>
      <c r="AY213" s="212" t="str">
        <f t="shared" si="32"/>
        <v/>
      </c>
      <c r="AZ213" s="97" t="str">
        <f t="shared" si="40"/>
        <v/>
      </c>
      <c r="BA213" s="97" t="str">
        <f t="shared" si="41"/>
        <v/>
      </c>
      <c r="BB213" s="97"/>
      <c r="BC213" s="213"/>
      <c r="BD213" s="138" t="str">
        <f t="shared" si="33"/>
        <v>ongewijzigd</v>
      </c>
      <c r="BE213" s="138" t="str">
        <f>IF(BF213="",IF(#REF!="","",IF(#REF!="ongebruikt","Ja","")),"")</f>
        <v/>
      </c>
      <c r="BF213" s="321" t="str">
        <f>IF($J213="LVBB-BHK",$C213,IFERROR(VLOOKUP($C213,'[1]CDS-VM-delta'!$A$2:$E$470,1,FALSE),""))</f>
        <v>LVBB4714</v>
      </c>
      <c r="BG213" s="318" t="str">
        <f>IF($J213="LVBB-BHK",$AN213,IF($BF213="","",IFERROR(VLOOKUP($BF213,'[1]CDS-VM-delta'!$A$2:$E$470,2,FALSE),"")))</f>
        <v>Besluit bij kennisgeving met oin %1 en idlevering %2 is in afwachting om wel of niet afgebroken te mogen worden</v>
      </c>
      <c r="BH213" s="148" t="str">
        <f>IF($BF213="","",IFERROR(VLOOKUP($C213,'[1]CDS-VM-delta'!$A$2:$E$470,3,FALSE),""))</f>
        <v>afbreken.xqy</v>
      </c>
      <c r="BI213" s="303" t="str">
        <f>IF($BF213="","",IFERROR(VLOOKUP($C213,'[1]CDS-VM-delta'!$A$2:$E$470,4,FALSE),""))</f>
        <v>check-besluit-reeds-gereserveerd</v>
      </c>
      <c r="BJ213" s="304" t="str">
        <f>IF($BF213="","",IFERROR(VLOOKUP($C213,'[1]CDS-VM-delta'!$A$2:$E$470,5,FALSE),""))</f>
        <v>Controleert of het besluit bij een kennisgeving in afwachting van een antwoord voor het wel of niet afbreken</v>
      </c>
      <c r="BK213" s="304" t="str">
        <f>IF($C213="","",IFERROR(VLOOKUP($C213,'[1]CDS-VM-delta'!$L$1:$M$470,1,FALSE),""))</f>
        <v>LVBB4714</v>
      </c>
      <c r="BL213" s="304" t="str">
        <f>IF($BK213="","",IFERROR(VLOOKUP($BK213,'[1]CDS-VM-delta'!$L$1:$M$470,2,FALSE),""))</f>
        <v>Besluit bij kennisgeving met oin %1 en idlevering %2 is in afwachting om wel of niet afgebroken te mogen worden</v>
      </c>
      <c r="BM213" s="83"/>
      <c r="BN213" s="210" t="str">
        <f t="shared" si="42"/>
        <v/>
      </c>
      <c r="BO213" s="141" t="s">
        <v>719</v>
      </c>
      <c r="BP213" s="142"/>
      <c r="BQ213" s="142"/>
      <c r="BR213" s="142"/>
      <c r="BS213" s="83">
        <v>142</v>
      </c>
      <c r="BT213" s="115"/>
      <c r="CL213" s="109"/>
      <c r="CM213" s="101"/>
      <c r="CN213" s="101"/>
      <c r="CO213" s="101"/>
    </row>
    <row r="214" spans="1:93" ht="32" x14ac:dyDescent="0.2">
      <c r="A214" s="159" t="s">
        <v>418</v>
      </c>
      <c r="B214" s="160">
        <v>3</v>
      </c>
      <c r="C214" s="142" t="s">
        <v>721</v>
      </c>
      <c r="D214" s="142" t="s">
        <v>722</v>
      </c>
      <c r="E214" s="142" t="s">
        <v>6</v>
      </c>
      <c r="F214" s="142" t="s">
        <v>181</v>
      </c>
      <c r="G214" s="142" t="s">
        <v>174</v>
      </c>
      <c r="H214" s="142" t="s">
        <v>4</v>
      </c>
      <c r="I214" s="142" t="s">
        <v>8</v>
      </c>
      <c r="J214" s="142" t="s">
        <v>22</v>
      </c>
      <c r="K214" s="142" t="s">
        <v>127</v>
      </c>
      <c r="L214" s="142" t="str">
        <f>IFERROR(VLOOKUP($C214,'[2]1.3.7 validaties'!$AL$3:$AY$999,14,FALSE),"")</f>
        <v>2. ja, voor technici</v>
      </c>
      <c r="M214" s="142" t="str">
        <f>IFERROR(VLOOKUP($C214,'[2]1.3.7 validaties'!$AL$3:$AY$999,13,FALSE),"")</f>
        <v>niet nodig</v>
      </c>
      <c r="N214" s="142" t="s">
        <v>13</v>
      </c>
      <c r="O214" s="142" t="s">
        <v>13</v>
      </c>
      <c r="P214" s="142" t="s">
        <v>13</v>
      </c>
      <c r="Q214" s="142" t="s">
        <v>13</v>
      </c>
      <c r="R214" s="142" t="s">
        <v>13</v>
      </c>
      <c r="S214" s="142" t="s">
        <v>13</v>
      </c>
      <c r="T214" s="142" t="s">
        <v>13</v>
      </c>
      <c r="U214" s="142" t="s">
        <v>13</v>
      </c>
      <c r="V214" s="142" t="s">
        <v>13</v>
      </c>
      <c r="W214" s="142" t="s">
        <v>13</v>
      </c>
      <c r="X214" s="142" t="s">
        <v>13</v>
      </c>
      <c r="Y214" s="142" t="s">
        <v>13</v>
      </c>
      <c r="Z214" s="142" t="s">
        <v>13</v>
      </c>
      <c r="AA214" s="142" t="s">
        <v>13</v>
      </c>
      <c r="AB214" s="142" t="s">
        <v>13</v>
      </c>
      <c r="AC214" s="142" t="s">
        <v>13</v>
      </c>
      <c r="AD214" s="161" t="s">
        <v>253</v>
      </c>
      <c r="AE214" s="83" t="s">
        <v>254</v>
      </c>
      <c r="AF214" s="162" t="s">
        <v>253</v>
      </c>
      <c r="AG214" s="161" t="s">
        <v>254</v>
      </c>
      <c r="AH214" s="163" t="s">
        <v>255</v>
      </c>
      <c r="AI214" s="142"/>
      <c r="AJ214" s="142" t="s">
        <v>13</v>
      </c>
      <c r="AK214" s="61" t="s">
        <v>13</v>
      </c>
      <c r="AL214" s="165" t="s">
        <v>45</v>
      </c>
      <c r="AM214" s="141" t="s">
        <v>721</v>
      </c>
      <c r="AN214" s="98" t="s">
        <v>1807</v>
      </c>
      <c r="AO214" s="142"/>
      <c r="AP214" s="142"/>
      <c r="AQ214" s="142"/>
      <c r="AR214" s="142"/>
      <c r="AS214" s="142"/>
      <c r="AT214" s="164"/>
      <c r="AU214" s="253"/>
      <c r="AV214" s="275" t="s">
        <v>2365</v>
      </c>
      <c r="AW214" s="83" t="s">
        <v>713</v>
      </c>
      <c r="AX214" s="57"/>
      <c r="AY214" s="212" t="str">
        <f t="shared" si="32"/>
        <v/>
      </c>
      <c r="AZ214" s="97" t="str">
        <f t="shared" si="40"/>
        <v/>
      </c>
      <c r="BA214" s="97" t="str">
        <f t="shared" si="41"/>
        <v/>
      </c>
      <c r="BB214" s="97"/>
      <c r="BC214" s="213"/>
      <c r="BD214" s="138" t="str">
        <f t="shared" si="33"/>
        <v>ongewijzigd</v>
      </c>
      <c r="BE214" s="138" t="str">
        <f>IF(BF214="",IF(#REF!="","",IF(#REF!="ongebruikt","Ja","")),"")</f>
        <v/>
      </c>
      <c r="BF214" s="321" t="str">
        <f>IF($J214="LVBB-BHK",$C214,IFERROR(VLOOKUP($C214,'[1]CDS-VM-delta'!$A$2:$E$470,1,FALSE),""))</f>
        <v>LVBB4715</v>
      </c>
      <c r="BG214" s="318" t="str">
        <f>IF($J214="LVBB-BHK",$AN214,IF($BF214="","",IFERROR(VLOOKUP($BF214,'[1]CDS-VM-delta'!$A$2:$E$470,2,FALSE),"")))</f>
        <v>Kennisgeving met oin %1 en idlevering %2 is niet de laatste kennisgeving bij het besluit</v>
      </c>
      <c r="BH214" s="148" t="str">
        <f>IF($BF214="","",IFERROR(VLOOKUP($C214,'[1]CDS-VM-delta'!$A$2:$E$470,3,FALSE),""))</f>
        <v>afbreken.xqy</v>
      </c>
      <c r="BI214" s="303" t="str">
        <f>IF($BF214="","",IFERROR(VLOOKUP($C214,'[1]CDS-VM-delta'!$A$2:$E$470,4,FALSE),""))</f>
        <v>check-procedurestappen-consolidatie</v>
      </c>
      <c r="BJ214" s="304" t="str">
        <f>IF($BF214="","",IFERROR(VLOOKUP($C214,'[1]CDS-VM-delta'!$A$2:$E$470,5,FALSE),""))</f>
        <v>Controleert of de laatste consolidatie van procedurestappen bij deze aanlevering hoort</v>
      </c>
      <c r="BK214" s="304" t="str">
        <f>IF($C214="","",IFERROR(VLOOKUP($C214,'[1]CDS-VM-delta'!$L$1:$M$470,1,FALSE),""))</f>
        <v>LVBB4715</v>
      </c>
      <c r="BL214" s="304" t="str">
        <f>IF($BK214="","",IFERROR(VLOOKUP($BK214,'[1]CDS-VM-delta'!$L$1:$M$470,2,FALSE),""))</f>
        <v>Kennisgeving met oin %1 en idlevering %2 is niet de laatste kennisgeving bij het besluit</v>
      </c>
      <c r="BM214" s="83"/>
      <c r="BN214" s="210" t="str">
        <f t="shared" si="42"/>
        <v/>
      </c>
      <c r="BO214" s="141" t="s">
        <v>721</v>
      </c>
      <c r="BP214" s="142"/>
      <c r="BQ214" s="142"/>
      <c r="BR214" s="142"/>
      <c r="BS214" s="83">
        <v>143</v>
      </c>
      <c r="BT214" s="115"/>
      <c r="CL214" s="109"/>
      <c r="CM214" s="101"/>
      <c r="CN214" s="101"/>
      <c r="CO214" s="101"/>
    </row>
    <row r="215" spans="1:93" ht="48" x14ac:dyDescent="0.2">
      <c r="A215" s="159" t="s">
        <v>418</v>
      </c>
      <c r="B215" s="160">
        <v>3</v>
      </c>
      <c r="C215" s="142" t="s">
        <v>723</v>
      </c>
      <c r="D215" s="142" t="s">
        <v>724</v>
      </c>
      <c r="E215" s="142" t="s">
        <v>6</v>
      </c>
      <c r="F215" s="142" t="s">
        <v>181</v>
      </c>
      <c r="G215" s="142" t="s">
        <v>174</v>
      </c>
      <c r="H215" s="142" t="s">
        <v>4</v>
      </c>
      <c r="I215" s="142" t="s">
        <v>8</v>
      </c>
      <c r="J215" s="142" t="s">
        <v>22</v>
      </c>
      <c r="K215" s="142" t="s">
        <v>127</v>
      </c>
      <c r="L215" s="142" t="str">
        <f>IFERROR(VLOOKUP($C215,'[2]1.3.7 validaties'!$AL$3:$AY$999,14,FALSE),"")</f>
        <v>2. ja, voor technici</v>
      </c>
      <c r="M215" s="142" t="str">
        <f>IFERROR(VLOOKUP($C215,'[2]1.3.7 validaties'!$AL$3:$AY$999,13,FALSE),"")</f>
        <v>niet nodig</v>
      </c>
      <c r="N215" s="142" t="s">
        <v>13</v>
      </c>
      <c r="O215" s="142" t="s">
        <v>13</v>
      </c>
      <c r="P215" s="142" t="s">
        <v>13</v>
      </c>
      <c r="Q215" s="142" t="s">
        <v>13</v>
      </c>
      <c r="R215" s="142" t="s">
        <v>13</v>
      </c>
      <c r="S215" s="142" t="s">
        <v>13</v>
      </c>
      <c r="T215" s="142" t="s">
        <v>13</v>
      </c>
      <c r="U215" s="142" t="s">
        <v>13</v>
      </c>
      <c r="V215" s="142" t="s">
        <v>13</v>
      </c>
      <c r="W215" s="142" t="s">
        <v>13</v>
      </c>
      <c r="X215" s="142" t="s">
        <v>13</v>
      </c>
      <c r="Y215" s="142" t="s">
        <v>13</v>
      </c>
      <c r="Z215" s="142" t="s">
        <v>13</v>
      </c>
      <c r="AA215" s="142" t="s">
        <v>13</v>
      </c>
      <c r="AB215" s="142" t="s">
        <v>13</v>
      </c>
      <c r="AC215" s="142" t="s">
        <v>13</v>
      </c>
      <c r="AD215" s="161" t="s">
        <v>253</v>
      </c>
      <c r="AE215" s="83" t="s">
        <v>254</v>
      </c>
      <c r="AF215" s="162" t="s">
        <v>253</v>
      </c>
      <c r="AG215" s="161" t="s">
        <v>254</v>
      </c>
      <c r="AH215" s="163" t="s">
        <v>255</v>
      </c>
      <c r="AI215" s="142"/>
      <c r="AJ215" s="142" t="s">
        <v>13</v>
      </c>
      <c r="AK215" s="61" t="s">
        <v>13</v>
      </c>
      <c r="AL215" s="165" t="s">
        <v>45</v>
      </c>
      <c r="AM215" s="141" t="s">
        <v>723</v>
      </c>
      <c r="AN215" s="98" t="s">
        <v>1808</v>
      </c>
      <c r="AO215" s="142"/>
      <c r="AP215" s="142"/>
      <c r="AQ215" s="142"/>
      <c r="AR215" s="142"/>
      <c r="AS215" s="142"/>
      <c r="AT215" s="164"/>
      <c r="AU215" s="253"/>
      <c r="AV215" s="275" t="s">
        <v>444</v>
      </c>
      <c r="AW215" s="83" t="s">
        <v>713</v>
      </c>
      <c r="AX215" s="57"/>
      <c r="AY215" s="212" t="str">
        <f t="shared" si="32"/>
        <v/>
      </c>
      <c r="AZ215" s="97" t="str">
        <f t="shared" si="40"/>
        <v/>
      </c>
      <c r="BA215" s="97" t="str">
        <f t="shared" si="41"/>
        <v/>
      </c>
      <c r="BB215" s="97"/>
      <c r="BC215" s="213"/>
      <c r="BD215" s="138" t="str">
        <f t="shared" si="33"/>
        <v>ongewijzigd</v>
      </c>
      <c r="BE215" s="138" t="str">
        <f>IF(BF215="",IF(#REF!="","",IF(#REF!="ongebruikt","Ja","")),"")</f>
        <v/>
      </c>
      <c r="BF215" s="321" t="str">
        <f>IF($J215="LVBB-BHK",$C215,IFERROR(VLOOKUP($C215,'[1]CDS-VM-delta'!$A$2:$E$470,1,FALSE),""))</f>
        <v>LVBB4716</v>
      </c>
      <c r="BG215" s="318" t="str">
        <f>IF($J215="LVBB-BHK",$AN215,IF($BF215="","",IFERROR(VLOOKUP($BF215,'[1]CDS-VM-delta'!$A$2:$E$470,2,FALSE),"")))</f>
        <v>Bestand met consolidatie-procedurestappen behorend bij kennisgeving met oin %1 en idlevering %2 is in afwachting om wel of niet afgebroken te mogen worden</v>
      </c>
      <c r="BH215" s="148" t="str">
        <f>IF($BF215="","",IFERROR(VLOOKUP($C215,'[1]CDS-VM-delta'!$A$2:$E$470,3,FALSE),""))</f>
        <v>kennisgeving.xqy</v>
      </c>
      <c r="BI215" s="303" t="str">
        <f>IF($BF215="","",IFERROR(VLOOKUP($C215,'[1]CDS-VM-delta'!$A$2:$E$470,4,FALSE),""))</f>
        <v>verwerk-mutaties-kennisgeving</v>
      </c>
      <c r="BJ215" s="304" t="str">
        <f>IF($BF215="","",IFERROR(VLOOKUP($C215,'[1]CDS-VM-delta'!$A$2:$E$470,5,FALSE),""))</f>
        <v>Het verwerken van de mutaties binnen een kennisgeving</v>
      </c>
      <c r="BK215" s="304" t="str">
        <f>IF($C215="","",IFERROR(VLOOKUP($C215,'[1]CDS-VM-delta'!$L$1:$M$470,1,FALSE),""))</f>
        <v>LVBB4716</v>
      </c>
      <c r="BL215" s="304" t="str">
        <f>IF($BK215="","",IFERROR(VLOOKUP($BK215,'[1]CDS-VM-delta'!$L$1:$M$470,2,FALSE),""))</f>
        <v>Bestand met consolidatie-procedurestappen behorend bij kennisgeving met oin %1 en idlevering %2 is in afwachting om wel of niet afgebroken te mogen worden</v>
      </c>
      <c r="BM215" s="83"/>
      <c r="BN215" s="210" t="str">
        <f t="shared" si="42"/>
        <v/>
      </c>
      <c r="BO215" s="141" t="s">
        <v>723</v>
      </c>
      <c r="BP215" s="142"/>
      <c r="BQ215" s="142"/>
      <c r="BR215" s="142"/>
      <c r="BS215" s="83">
        <v>144</v>
      </c>
      <c r="BT215" s="115"/>
      <c r="CL215" s="109"/>
      <c r="CM215" s="101"/>
      <c r="CN215" s="101"/>
      <c r="CO215" s="101"/>
    </row>
    <row r="216" spans="1:93" ht="48" x14ac:dyDescent="0.2">
      <c r="A216" s="308" t="s">
        <v>2252</v>
      </c>
      <c r="B216" s="309">
        <v>3</v>
      </c>
      <c r="C216" s="223" t="s">
        <v>725</v>
      </c>
      <c r="D216" s="223" t="s">
        <v>726</v>
      </c>
      <c r="E216" s="223" t="s">
        <v>6</v>
      </c>
      <c r="F216" s="223" t="s">
        <v>181</v>
      </c>
      <c r="G216" s="223" t="s">
        <v>174</v>
      </c>
      <c r="H216" s="223" t="s">
        <v>4</v>
      </c>
      <c r="I216" s="223" t="s">
        <v>8</v>
      </c>
      <c r="J216" s="223" t="s">
        <v>22</v>
      </c>
      <c r="K216" s="223" t="s">
        <v>127</v>
      </c>
      <c r="L216" s="223" t="str">
        <f>IFERROR(VLOOKUP($C216,'[2]1.3.7 validaties'!$AL$3:$AY$999,14,FALSE),"")</f>
        <v>2. ja, voor technici</v>
      </c>
      <c r="M216" s="223" t="str">
        <f>IFERROR(VLOOKUP($C216,'[2]1.3.7 validaties'!$AL$3:$AY$999,13,FALSE),"")</f>
        <v>niet nodig</v>
      </c>
      <c r="N216" s="223" t="s">
        <v>13</v>
      </c>
      <c r="O216" s="223" t="s">
        <v>13</v>
      </c>
      <c r="P216" s="223" t="s">
        <v>13</v>
      </c>
      <c r="Q216" s="223" t="s">
        <v>13</v>
      </c>
      <c r="R216" s="223" t="s">
        <v>14</v>
      </c>
      <c r="S216" s="223" t="s">
        <v>14</v>
      </c>
      <c r="T216" s="223" t="s">
        <v>14</v>
      </c>
      <c r="U216" s="223" t="s">
        <v>14</v>
      </c>
      <c r="V216" s="223" t="s">
        <v>14</v>
      </c>
      <c r="W216" s="223" t="s">
        <v>14</v>
      </c>
      <c r="X216" s="223" t="s">
        <v>14</v>
      </c>
      <c r="Y216" s="223" t="s">
        <v>14</v>
      </c>
      <c r="Z216" s="223" t="s">
        <v>14</v>
      </c>
      <c r="AA216" s="223" t="s">
        <v>14</v>
      </c>
      <c r="AB216" s="223" t="s">
        <v>14</v>
      </c>
      <c r="AC216" s="223" t="s">
        <v>14</v>
      </c>
      <c r="AD216" s="244" t="s">
        <v>253</v>
      </c>
      <c r="AE216" s="245" t="s">
        <v>254</v>
      </c>
      <c r="AF216" s="246" t="s">
        <v>253</v>
      </c>
      <c r="AG216" s="244" t="s">
        <v>254</v>
      </c>
      <c r="AH216" s="247" t="s">
        <v>255</v>
      </c>
      <c r="AI216" s="223"/>
      <c r="AJ216" s="223" t="s">
        <v>13</v>
      </c>
      <c r="AK216" s="311" t="s">
        <v>13</v>
      </c>
      <c r="AL216" s="313" t="s">
        <v>45</v>
      </c>
      <c r="AM216" s="294" t="s">
        <v>725</v>
      </c>
      <c r="AN216" s="223" t="s">
        <v>727</v>
      </c>
      <c r="AO216" s="223"/>
      <c r="AP216" s="223"/>
      <c r="AQ216" s="223"/>
      <c r="AR216" s="223"/>
      <c r="AS216" s="223"/>
      <c r="AT216" s="310"/>
      <c r="AU216" s="286"/>
      <c r="AV216" s="314" t="s">
        <v>611</v>
      </c>
      <c r="AW216" s="83"/>
      <c r="AX216" s="57"/>
      <c r="AY216" s="212" t="str">
        <f t="shared" si="32"/>
        <v/>
      </c>
      <c r="AZ216" s="97" t="str">
        <f t="shared" si="40"/>
        <v/>
      </c>
      <c r="BA216" s="97" t="str">
        <f t="shared" si="41"/>
        <v/>
      </c>
      <c r="BB216" s="97"/>
      <c r="BC216" s="213"/>
      <c r="BD216" s="138" t="str">
        <f t="shared" si="33"/>
        <v>verwijderd</v>
      </c>
      <c r="BE216" s="138" t="e">
        <f>IF(BF216="",IF(#REF!="","",IF(#REF!="ongebruikt","Ja","")),"")</f>
        <v>#REF!</v>
      </c>
      <c r="BF216" s="321" t="str">
        <f>IF($J216="LVBB-BHK",$C216,IFERROR(VLOOKUP($C216,'[1]CDS-VM-delta'!$A$2:$E$470,1,FALSE),""))</f>
        <v/>
      </c>
      <c r="BG216" s="328" t="s">
        <v>727</v>
      </c>
      <c r="BH216" s="148" t="str">
        <f>IF($BF216="","",IFERROR(VLOOKUP($C216,'[1]CDS-VM-delta'!$A$2:$E$470,3,FALSE),""))</f>
        <v/>
      </c>
      <c r="BI216" s="148" t="str">
        <f>IF($BF216="","",IFERROR(VLOOKUP($C216,'[1]CDS-VM-delta'!$A$2:$E$470,4,FALSE),""))</f>
        <v/>
      </c>
      <c r="BJ216" s="304" t="str">
        <f>IF($BF216="","",IFERROR(VLOOKUP($C216,'[1]CDS-VM-delta'!$A$2:$E$470,5,FALSE),""))</f>
        <v/>
      </c>
      <c r="BK216" s="304" t="str">
        <f>IF($C216="","",IFERROR(VLOOKUP($C216,'[1]CDS-VM-delta'!$L$1:$M$470,1,FALSE),""))</f>
        <v>LVBB4734</v>
      </c>
      <c r="BL216" s="304" t="str">
        <f>IF($BK216="","",IFERROR(VLOOKUP($BK216,'[1]CDS-VM-delta'!$L$1:$M$470,2,FALSE),""))</f>
        <v>Kennisgeving bevat geen AKN identificatie voor de expressie
OF:
Kennisgeving bevat geen AKN identificatie voor het werk</v>
      </c>
      <c r="BM216" s="83" t="s">
        <v>1800</v>
      </c>
      <c r="BN216" s="210" t="str">
        <f t="shared" si="42"/>
        <v/>
      </c>
      <c r="BO216" s="141" t="s">
        <v>725</v>
      </c>
      <c r="BP216" s="142">
        <v>2</v>
      </c>
      <c r="BQ216" s="142" t="s">
        <v>2956</v>
      </c>
      <c r="BR216" s="142" t="s">
        <v>13</v>
      </c>
      <c r="BS216" s="83">
        <v>35</v>
      </c>
      <c r="BT216" s="115"/>
      <c r="BU216" s="111"/>
      <c r="BV216" s="111"/>
      <c r="BW216" s="111"/>
      <c r="BX216" s="108"/>
      <c r="BY216" s="108"/>
      <c r="BZ216" s="108"/>
      <c r="CA216" s="108"/>
      <c r="CB216" s="108"/>
      <c r="CC216" s="108"/>
      <c r="CD216" s="108"/>
      <c r="CE216" s="108"/>
      <c r="CF216" s="108"/>
      <c r="CG216" s="108"/>
      <c r="CH216" s="108"/>
      <c r="CI216" s="108"/>
      <c r="CJ216" s="108"/>
      <c r="CK216" s="111"/>
      <c r="CL216" s="112"/>
      <c r="CM216" s="99"/>
      <c r="CN216" s="99"/>
      <c r="CO216" s="99"/>
    </row>
    <row r="217" spans="1:93" ht="32" x14ac:dyDescent="0.2">
      <c r="A217" s="159" t="s">
        <v>544</v>
      </c>
      <c r="B217" s="160">
        <v>3</v>
      </c>
      <c r="C217" s="142" t="s">
        <v>728</v>
      </c>
      <c r="D217" s="142" t="s">
        <v>729</v>
      </c>
      <c r="E217" s="142" t="s">
        <v>6</v>
      </c>
      <c r="F217" s="142" t="s">
        <v>181</v>
      </c>
      <c r="G217" s="142" t="s">
        <v>174</v>
      </c>
      <c r="H217" s="142" t="s">
        <v>4</v>
      </c>
      <c r="I217" s="142" t="s">
        <v>8</v>
      </c>
      <c r="J217" s="142" t="s">
        <v>22</v>
      </c>
      <c r="K217" s="142" t="s">
        <v>127</v>
      </c>
      <c r="L217" s="140" t="str">
        <f>IFERROR(VLOOKUP($C217,'[2]1.3.7 validaties'!$AL$3:$AY$999,14,FALSE),"")</f>
        <v>2. ja, voor technici</v>
      </c>
      <c r="M217" s="140" t="str">
        <f>IFERROR(VLOOKUP($C217,'[2]1.3.7 validaties'!$AL$3:$AY$999,13,FALSE),"")</f>
        <v>niet nodig</v>
      </c>
      <c r="N217" s="142" t="s">
        <v>13</v>
      </c>
      <c r="O217" s="142" t="s">
        <v>13</v>
      </c>
      <c r="P217" s="142" t="s">
        <v>13</v>
      </c>
      <c r="Q217" s="142" t="s">
        <v>13</v>
      </c>
      <c r="R217" s="142" t="s">
        <v>13</v>
      </c>
      <c r="S217" s="142" t="s">
        <v>13</v>
      </c>
      <c r="T217" s="142" t="s">
        <v>13</v>
      </c>
      <c r="U217" s="142" t="s">
        <v>13</v>
      </c>
      <c r="V217" s="142" t="s">
        <v>13</v>
      </c>
      <c r="W217" s="142" t="s">
        <v>13</v>
      </c>
      <c r="X217" s="142" t="s">
        <v>13</v>
      </c>
      <c r="Y217" s="142" t="s">
        <v>13</v>
      </c>
      <c r="Z217" s="142" t="s">
        <v>13</v>
      </c>
      <c r="AA217" s="142" t="s">
        <v>13</v>
      </c>
      <c r="AB217" s="142" t="s">
        <v>13</v>
      </c>
      <c r="AC217" s="142" t="s">
        <v>13</v>
      </c>
      <c r="AD217" s="161" t="s">
        <v>253</v>
      </c>
      <c r="AE217" s="83" t="s">
        <v>254</v>
      </c>
      <c r="AF217" s="162" t="s">
        <v>253</v>
      </c>
      <c r="AG217" s="161" t="s">
        <v>254</v>
      </c>
      <c r="AH217" s="163" t="s">
        <v>255</v>
      </c>
      <c r="AI217" s="142"/>
      <c r="AJ217" s="142" t="s">
        <v>13</v>
      </c>
      <c r="AK217" s="61" t="s">
        <v>13</v>
      </c>
      <c r="AL217" s="165" t="s">
        <v>45</v>
      </c>
      <c r="AM217" s="334" t="s">
        <v>1356</v>
      </c>
      <c r="AN217" s="98" t="s">
        <v>1796</v>
      </c>
      <c r="AO217" s="140"/>
      <c r="AP217" s="140"/>
      <c r="AQ217" s="140"/>
      <c r="AR217" s="140"/>
      <c r="AS217" s="140"/>
      <c r="AT217" s="176"/>
      <c r="AU217" s="253"/>
      <c r="AV217" s="275" t="s">
        <v>730</v>
      </c>
      <c r="AW217" s="83" t="s">
        <v>731</v>
      </c>
      <c r="AX217" s="57"/>
      <c r="AY217" s="212" t="str">
        <f t="shared" si="32"/>
        <v/>
      </c>
      <c r="AZ217" s="97" t="str">
        <f t="shared" si="40"/>
        <v/>
      </c>
      <c r="BA217" s="97" t="str">
        <f t="shared" si="41"/>
        <v/>
      </c>
      <c r="BB217" s="97"/>
      <c r="BC217" s="213"/>
      <c r="BD217" s="138" t="str">
        <f t="shared" si="33"/>
        <v>ongewijzigd</v>
      </c>
      <c r="BE217" s="138" t="str">
        <f>IF(BF217="",IF(#REF!="","",IF(#REF!="ongebruikt","Ja","")),"")</f>
        <v/>
      </c>
      <c r="BF217" s="321" t="str">
        <f>IF($J217="LVBB-BHK",$C217,IFERROR(VLOOKUP($C217,'[1]CDS-VM-delta'!$A$2:$E$470,1,FALSE),""))</f>
        <v>LVBB4737</v>
      </c>
      <c r="BG217" s="318" t="str">
        <f>IF($J217="LVBB-BHK",$AN217,IF($BF217="","",IFERROR(VLOOKUP($BF217,'[1]CDS-VM-delta'!$A$2:$E$470,2,FALSE),"")))</f>
        <v>Waarde %1 niet gevonden voor %2 in waardelijst %3</v>
      </c>
      <c r="BH217" s="148" t="str">
        <f>IF($BF217="","",IFERROR(VLOOKUP($C217,'[1]CDS-VM-delta'!$A$2:$E$470,3,FALSE),""))</f>
        <v>waardelijsten.xqy</v>
      </c>
      <c r="BI217" s="303" t="str">
        <f>IF($BF217="","",IFERROR(VLOOKUP($C217,'[1]CDS-VM-delta'!$A$2:$E$470,4,FALSE),""))</f>
        <v>valideer-waardelijst</v>
      </c>
      <c r="BJ217" s="304" t="str">
        <f>IF($BF217="","",IFERROR(VLOOKUP($C217,'[1]CDS-VM-delta'!$A$2:$E$470,5,FALSE),""))</f>
        <v>Valideer lookup values in waardelijst</v>
      </c>
      <c r="BK217" s="304" t="str">
        <f>IF($C217="","",IFERROR(VLOOKUP($C217,'[1]CDS-VM-delta'!$L$1:$M$470,1,FALSE),""))</f>
        <v>LVBB4737</v>
      </c>
      <c r="BL217" s="304" t="str">
        <f>IF($BK217="","",IFERROR(VLOOKUP($BK217,'[1]CDS-VM-delta'!$L$1:$M$470,2,FALSE),""))</f>
        <v>Waarde %1 niet gevonden voor %2 in waardelijst %3</v>
      </c>
      <c r="BM217" s="83"/>
      <c r="BN217" s="210" t="str">
        <f t="shared" si="42"/>
        <v/>
      </c>
      <c r="BO217" s="141" t="s">
        <v>728</v>
      </c>
      <c r="BP217" s="142">
        <v>5</v>
      </c>
      <c r="BQ217" s="142"/>
      <c r="BR217" s="142"/>
      <c r="BS217" s="83">
        <v>305</v>
      </c>
      <c r="BT217" s="115"/>
      <c r="CL217" s="109"/>
      <c r="CM217" s="101"/>
      <c r="CN217" s="101"/>
      <c r="CO217" s="101"/>
    </row>
    <row r="218" spans="1:93" s="408" customFormat="1" ht="64" x14ac:dyDescent="0.2">
      <c r="A218" s="343" t="s">
        <v>2404</v>
      </c>
      <c r="B218" s="342" t="s">
        <v>957</v>
      </c>
      <c r="C218" s="335" t="s">
        <v>2329</v>
      </c>
      <c r="D218" s="610" t="s">
        <v>2330</v>
      </c>
      <c r="E218" s="142" t="s">
        <v>0</v>
      </c>
      <c r="F218" s="2" t="s">
        <v>243</v>
      </c>
      <c r="G218" s="335" t="s">
        <v>174</v>
      </c>
      <c r="H218" s="335" t="s">
        <v>4</v>
      </c>
      <c r="I218" s="142" t="s">
        <v>8</v>
      </c>
      <c r="J218" s="142" t="s">
        <v>22</v>
      </c>
      <c r="K218" s="142" t="s">
        <v>127</v>
      </c>
      <c r="L218" s="140"/>
      <c r="M218" s="140"/>
      <c r="N218" s="142" t="s">
        <v>14</v>
      </c>
      <c r="O218" s="142" t="s">
        <v>14</v>
      </c>
      <c r="P218" s="142" t="s">
        <v>14</v>
      </c>
      <c r="Q218" s="142" t="s">
        <v>14</v>
      </c>
      <c r="R218" s="142" t="s">
        <v>14</v>
      </c>
      <c r="S218" s="142" t="s">
        <v>14</v>
      </c>
      <c r="T218" s="142" t="s">
        <v>13</v>
      </c>
      <c r="U218" s="335" t="s">
        <v>13</v>
      </c>
      <c r="V218" s="335" t="s">
        <v>13</v>
      </c>
      <c r="W218" s="335" t="s">
        <v>13</v>
      </c>
      <c r="X218" s="335" t="s">
        <v>13</v>
      </c>
      <c r="Y218" s="335" t="s">
        <v>13</v>
      </c>
      <c r="Z218" s="335" t="s">
        <v>13</v>
      </c>
      <c r="AA218" s="335" t="s">
        <v>13</v>
      </c>
      <c r="AB218" s="335" t="s">
        <v>13</v>
      </c>
      <c r="AC218" s="335" t="s">
        <v>13</v>
      </c>
      <c r="AD218" s="162" t="s">
        <v>253</v>
      </c>
      <c r="AE218" s="83"/>
      <c r="AF218" s="162" t="s">
        <v>253</v>
      </c>
      <c r="AG218" s="161"/>
      <c r="AH218" s="163" t="s">
        <v>255</v>
      </c>
      <c r="AI218" s="142"/>
      <c r="AJ218" s="142"/>
      <c r="AK218" s="61"/>
      <c r="AL218" s="548"/>
      <c r="AM218" s="335" t="s">
        <v>2329</v>
      </c>
      <c r="AN218" s="410" t="s">
        <v>2381</v>
      </c>
      <c r="AO218" s="335"/>
      <c r="AP218" s="335"/>
      <c r="AQ218" s="335"/>
      <c r="AR218" s="335"/>
      <c r="AS218" s="335"/>
      <c r="AT218" s="382"/>
      <c r="AU218" s="395"/>
      <c r="AV218" s="393" t="s">
        <v>2365</v>
      </c>
      <c r="AW218" s="385" t="s">
        <v>2473</v>
      </c>
      <c r="AX218" s="397"/>
      <c r="AY218" s="398"/>
      <c r="AZ218" s="399"/>
      <c r="BA218" s="399"/>
      <c r="BB218" s="399"/>
      <c r="BC218" s="400"/>
      <c r="BD218" s="401"/>
      <c r="BE218" s="401"/>
      <c r="BF218" s="402"/>
      <c r="BG218" s="403"/>
      <c r="BH218" s="148"/>
      <c r="BI218" s="303"/>
      <c r="BJ218" s="304"/>
      <c r="BK218" s="405"/>
      <c r="BL218" s="405"/>
      <c r="BM218" s="385"/>
      <c r="BN218" s="406"/>
      <c r="BO218" s="384"/>
      <c r="BP218" s="335"/>
      <c r="BQ218" s="335"/>
      <c r="BR218" s="335"/>
      <c r="BS218" s="385"/>
      <c r="BT218" s="407"/>
      <c r="CL218" s="409"/>
      <c r="CM218" s="410"/>
      <c r="CN218" s="410"/>
      <c r="CO218" s="410"/>
    </row>
    <row r="219" spans="1:93" ht="64" x14ac:dyDescent="0.2">
      <c r="A219" s="341" t="s">
        <v>2718</v>
      </c>
      <c r="B219" s="568" t="s">
        <v>2878</v>
      </c>
      <c r="C219" s="569" t="s">
        <v>2490</v>
      </c>
      <c r="D219" s="569" t="s">
        <v>2491</v>
      </c>
      <c r="E219" s="569"/>
      <c r="F219" s="569"/>
      <c r="G219" s="569" t="s">
        <v>174</v>
      </c>
      <c r="H219" s="421" t="s">
        <v>4</v>
      </c>
      <c r="I219" s="569"/>
      <c r="J219" s="569"/>
      <c r="K219" s="569"/>
      <c r="L219" s="569"/>
      <c r="M219" s="569"/>
      <c r="N219" s="569"/>
      <c r="O219" s="569"/>
      <c r="P219" s="569"/>
      <c r="Q219" s="569"/>
      <c r="R219" s="569"/>
      <c r="S219" s="569" t="s">
        <v>14</v>
      </c>
      <c r="T219" s="569" t="s">
        <v>13</v>
      </c>
      <c r="U219" s="569" t="s">
        <v>13</v>
      </c>
      <c r="V219" s="569" t="s">
        <v>13</v>
      </c>
      <c r="W219" s="569" t="s">
        <v>14</v>
      </c>
      <c r="X219" s="569" t="s">
        <v>14</v>
      </c>
      <c r="Y219" s="569" t="s">
        <v>14</v>
      </c>
      <c r="Z219" s="569" t="s">
        <v>14</v>
      </c>
      <c r="AA219" s="569" t="s">
        <v>14</v>
      </c>
      <c r="AB219" s="569" t="s">
        <v>14</v>
      </c>
      <c r="AC219" s="569" t="s">
        <v>14</v>
      </c>
      <c r="AD219" s="570"/>
      <c r="AE219" s="571"/>
      <c r="AF219" s="572"/>
      <c r="AG219" s="570"/>
      <c r="AH219" s="573"/>
      <c r="AI219" s="569"/>
      <c r="AJ219" s="569"/>
      <c r="AK219" s="575"/>
      <c r="AL219" s="576"/>
      <c r="AM219" s="577" t="s">
        <v>2490</v>
      </c>
      <c r="AN219" s="578" t="s">
        <v>2492</v>
      </c>
      <c r="AO219" s="569"/>
      <c r="AP219" s="569"/>
      <c r="AQ219" s="569"/>
      <c r="AR219" s="569"/>
      <c r="AS219" s="569"/>
      <c r="AT219" s="574"/>
      <c r="AU219" s="579"/>
      <c r="AV219" s="577"/>
      <c r="AW219" s="571" t="s">
        <v>2514</v>
      </c>
      <c r="AX219" s="580"/>
      <c r="AY219" s="581"/>
      <c r="AZ219" s="582"/>
      <c r="BA219" s="582"/>
      <c r="BB219" s="582"/>
      <c r="BC219" s="583"/>
      <c r="BD219" s="584"/>
      <c r="BE219" s="584"/>
      <c r="BF219" s="585"/>
      <c r="BG219" s="586"/>
      <c r="BH219" s="587"/>
      <c r="BI219" s="588"/>
      <c r="BJ219" s="589"/>
      <c r="BK219" s="589"/>
      <c r="BL219" s="589"/>
      <c r="BM219" s="571"/>
      <c r="BN219" s="590"/>
      <c r="BO219" s="591"/>
      <c r="BP219" s="569"/>
      <c r="BQ219" s="569"/>
      <c r="BR219" s="569"/>
      <c r="BS219" s="571"/>
      <c r="BT219" s="592"/>
      <c r="BU219" s="593"/>
      <c r="BV219" s="593"/>
      <c r="BW219" s="593"/>
      <c r="BX219" s="593"/>
      <c r="BY219" s="593"/>
      <c r="BZ219" s="593"/>
      <c r="CA219" s="593"/>
      <c r="CB219" s="593"/>
      <c r="CC219" s="593"/>
      <c r="CD219" s="593"/>
      <c r="CE219" s="593"/>
      <c r="CF219" s="593"/>
      <c r="CG219" s="593"/>
      <c r="CH219" s="593"/>
      <c r="CI219" s="593"/>
      <c r="CJ219" s="593"/>
      <c r="CK219" s="593"/>
      <c r="CL219" s="594"/>
      <c r="CM219" s="578"/>
      <c r="CN219" s="578"/>
      <c r="CO219" s="578"/>
    </row>
    <row r="220" spans="1:93" s="408" customFormat="1" ht="32" x14ac:dyDescent="0.2">
      <c r="A220" s="491" t="s">
        <v>2715</v>
      </c>
      <c r="B220" s="495"/>
      <c r="C220" s="493" t="s">
        <v>2511</v>
      </c>
      <c r="D220" s="493" t="s">
        <v>2512</v>
      </c>
      <c r="E220" s="715"/>
      <c r="F220" s="2" t="s">
        <v>243</v>
      </c>
      <c r="G220" s="493" t="s">
        <v>174</v>
      </c>
      <c r="H220" s="493" t="s">
        <v>4</v>
      </c>
      <c r="I220" s="715"/>
      <c r="J220" s="715"/>
      <c r="K220" s="715"/>
      <c r="L220" s="190"/>
      <c r="M220" s="190"/>
      <c r="N220" s="715"/>
      <c r="O220" s="715"/>
      <c r="P220" s="715"/>
      <c r="Q220" s="715"/>
      <c r="R220" s="715"/>
      <c r="S220" s="715"/>
      <c r="T220" s="715"/>
      <c r="U220" s="715"/>
      <c r="V220" s="493" t="s">
        <v>14</v>
      </c>
      <c r="W220" s="493" t="s">
        <v>13</v>
      </c>
      <c r="X220" s="493" t="s">
        <v>13</v>
      </c>
      <c r="Y220" s="493" t="s">
        <v>13</v>
      </c>
      <c r="Z220" s="493" t="s">
        <v>13</v>
      </c>
      <c r="AA220" s="493" t="s">
        <v>13</v>
      </c>
      <c r="AB220" s="493" t="s">
        <v>13</v>
      </c>
      <c r="AC220" s="493" t="s">
        <v>13</v>
      </c>
      <c r="AD220" s="191"/>
      <c r="AE220" s="716"/>
      <c r="AF220" s="717"/>
      <c r="AG220" s="191"/>
      <c r="AH220" s="718"/>
      <c r="AI220" s="715"/>
      <c r="AJ220" s="715"/>
      <c r="AK220" s="719"/>
      <c r="AL220" s="732"/>
      <c r="AM220" s="499" t="s">
        <v>2511</v>
      </c>
      <c r="AN220" s="733" t="s">
        <v>2513</v>
      </c>
      <c r="AO220" s="493"/>
      <c r="AP220" s="493"/>
      <c r="AQ220" s="493"/>
      <c r="AR220" s="493"/>
      <c r="AS220" s="493"/>
      <c r="AT220" s="497"/>
      <c r="AU220" s="498"/>
      <c r="AV220" s="499" t="s">
        <v>444</v>
      </c>
      <c r="AW220" s="494"/>
      <c r="AX220" s="397"/>
      <c r="AY220" s="734"/>
      <c r="AZ220" s="735"/>
      <c r="BA220" s="735"/>
      <c r="BB220" s="735"/>
      <c r="BC220" s="736"/>
      <c r="BD220" s="737"/>
      <c r="BE220" s="737"/>
      <c r="BF220" s="738"/>
      <c r="BG220" s="739"/>
      <c r="BH220" s="721"/>
      <c r="BI220" s="740"/>
      <c r="BJ220" s="741"/>
      <c r="BK220" s="742"/>
      <c r="BL220" s="742"/>
      <c r="BM220" s="494"/>
      <c r="BN220" s="394"/>
      <c r="BO220" s="496"/>
      <c r="BP220" s="493"/>
      <c r="BQ220" s="493"/>
      <c r="BR220" s="493"/>
      <c r="BS220" s="494"/>
      <c r="BT220" s="743"/>
      <c r="CL220" s="744"/>
      <c r="CM220" s="733"/>
      <c r="CN220" s="733"/>
      <c r="CO220" s="733"/>
    </row>
    <row r="221" spans="1:93" ht="112" x14ac:dyDescent="0.2">
      <c r="A221" s="785" t="s">
        <v>2781</v>
      </c>
      <c r="B221" s="785">
        <v>3</v>
      </c>
      <c r="C221" s="760" t="s">
        <v>732</v>
      </c>
      <c r="D221" s="791" t="s">
        <v>2783</v>
      </c>
      <c r="E221" s="724" t="s">
        <v>0</v>
      </c>
      <c r="F221" s="724" t="s">
        <v>181</v>
      </c>
      <c r="G221" s="760" t="s">
        <v>174</v>
      </c>
      <c r="H221" s="760" t="s">
        <v>4</v>
      </c>
      <c r="I221" s="724" t="s">
        <v>8</v>
      </c>
      <c r="J221" s="724" t="s">
        <v>22</v>
      </c>
      <c r="K221" s="724" t="s">
        <v>127</v>
      </c>
      <c r="L221" s="725" t="str">
        <f>IFERROR(VLOOKUP($C221,'[2]1.3.7 validaties'!$AL$3:$AY$999,14,FALSE),"")</f>
        <v>9. verbetervoorstel</v>
      </c>
      <c r="M221" s="725" t="str">
        <f>IFERROR(VLOOKUP($C221,'[2]1.3.7 validaties'!$AL$3:$AY$999,13,FALSE),"")</f>
        <v>US141701</v>
      </c>
      <c r="N221" s="724" t="s">
        <v>13</v>
      </c>
      <c r="O221" s="724" t="s">
        <v>13</v>
      </c>
      <c r="P221" s="724" t="s">
        <v>13</v>
      </c>
      <c r="Q221" s="724" t="s">
        <v>13</v>
      </c>
      <c r="R221" s="724" t="s">
        <v>13</v>
      </c>
      <c r="S221" s="724" t="s">
        <v>13</v>
      </c>
      <c r="T221" s="724" t="s">
        <v>13</v>
      </c>
      <c r="U221" s="760" t="s">
        <v>13</v>
      </c>
      <c r="V221" s="760" t="s">
        <v>13</v>
      </c>
      <c r="W221" s="760" t="s">
        <v>13</v>
      </c>
      <c r="X221" s="760" t="s">
        <v>2782</v>
      </c>
      <c r="Y221" s="760" t="s">
        <v>13</v>
      </c>
      <c r="Z221" s="760" t="s">
        <v>13</v>
      </c>
      <c r="AA221" s="760" t="s">
        <v>13</v>
      </c>
      <c r="AB221" s="760" t="s">
        <v>13</v>
      </c>
      <c r="AC221" s="760" t="s">
        <v>13</v>
      </c>
      <c r="AD221" s="726" t="s">
        <v>253</v>
      </c>
      <c r="AE221" s="724" t="s">
        <v>254</v>
      </c>
      <c r="AF221" s="726" t="s">
        <v>253</v>
      </c>
      <c r="AG221" s="726" t="s">
        <v>254</v>
      </c>
      <c r="AH221" s="726" t="s">
        <v>255</v>
      </c>
      <c r="AI221" s="724"/>
      <c r="AJ221" s="724" t="s">
        <v>13</v>
      </c>
      <c r="AK221" s="727" t="s">
        <v>13</v>
      </c>
      <c r="AL221" s="728" t="s">
        <v>45</v>
      </c>
      <c r="AM221" s="760" t="s">
        <v>732</v>
      </c>
      <c r="AN221" s="792" t="s">
        <v>2784</v>
      </c>
      <c r="AO221" s="786" t="s">
        <v>1932</v>
      </c>
      <c r="AP221" s="786" t="s">
        <v>1933</v>
      </c>
      <c r="AQ221" s="760"/>
      <c r="AR221" s="760"/>
      <c r="AS221" s="760"/>
      <c r="AT221" s="760"/>
      <c r="AU221" s="787"/>
      <c r="AV221" s="760" t="s">
        <v>638</v>
      </c>
      <c r="AW221" s="760" t="s">
        <v>2752</v>
      </c>
      <c r="AX221" s="789"/>
      <c r="AY221" s="789" t="str">
        <f t="shared" si="32"/>
        <v/>
      </c>
      <c r="AZ221" s="789" t="str">
        <f t="shared" ref="AZ221:AZ232" si="43">IF($BG221="","",IF($BG221=$AN221,"",IF($BC221="","***","")))</f>
        <v/>
      </c>
      <c r="BA221" s="789" t="str">
        <f t="shared" ref="BA221:BA232" si="44">IF($BL221="","",IF($BL221=$AN221,"",IF($BC221="","***","")))</f>
        <v/>
      </c>
      <c r="BB221" s="789"/>
      <c r="BC221" s="789" t="s">
        <v>2259</v>
      </c>
      <c r="BD221" s="789" t="str">
        <f t="shared" si="33"/>
        <v>ongewijzigd</v>
      </c>
      <c r="BE221" s="789" t="str">
        <f>IF(BF221="",IF(#REF!="","",IF(#REF!="ongebruikt","Ja","")),"")</f>
        <v/>
      </c>
      <c r="BF221" s="790" t="str">
        <f>IF($J221="LVBB-BHK",$C221,IFERROR(VLOOKUP($C221,'[1]CDS-VM-delta'!$A$2:$E$470,1,FALSE),""))</f>
        <v>LVBB4750</v>
      </c>
      <c r="BG221" s="786" t="str">
        <f>IF($J221="LVBB-BHK",$AN221,IF($BF221="","",IFERROR(VLOOKUP($BF221,'[1]CDS-VM-delta'!$A$2:$E$470,2,FALSE),"")))</f>
        <v>De aangeleverde kennisgeving kan niet verwerkt worden omdat de combinatie van datum-bekend-op %1 en datum-ontvangen-op %2 al aanwezig is bij dit besluit in de LVBB.</v>
      </c>
      <c r="BH221" s="761" t="str">
        <f>IF($BF221="","",IFERROR(VLOOKUP($C221,'[1]CDS-VM-delta'!$A$2:$E$470,3,FALSE),""))</f>
        <v>procedureverloop.xqy</v>
      </c>
      <c r="BI221" s="762" t="str">
        <f>IF($BF221="","",IFERROR(VLOOKUP($C221,'[1]CDS-VM-delta'!$A$2:$E$470,4,FALSE),""))</f>
        <v>valideer-datums</v>
      </c>
      <c r="BJ221" s="761" t="str">
        <f>IF($BF221="","",IFERROR(VLOOKUP($C221,'[1]CDS-VM-delta'!$A$2:$E$470,5,FALSE),""))</f>
        <v>Ga de opgegeven datum-bekend-op / datum-ontvangen-op niet eerder gebruikt zijn in een eerdere consolidatie</v>
      </c>
      <c r="BK221" s="786" t="str">
        <f>IF($C221="","",IFERROR(VLOOKUP($C221,'[1]CDS-VM-delta'!$L$1:$M$470,1,FALSE),""))</f>
        <v>LVBB4750</v>
      </c>
      <c r="BL221" s="786" t="str">
        <f>IF($BK221="","",IFERROR(VLOOKUP($BK221,'[1]CDS-VM-delta'!$L$1:$M$470,2,FALSE),""))</f>
        <v>De aangeleverde kennisgeving kan niet verwerkt worden omdat de combinatie van datum-bekend-op %1 en datum-ontvangen-op %2 al aanwezig is bij dit besluit in de LVBB.</v>
      </c>
      <c r="BM221" s="760"/>
      <c r="BN221" s="760" t="str">
        <f t="shared" ref="BN221:BN232" si="45">IF(C221=BO221,"","NOK")</f>
        <v/>
      </c>
      <c r="BO221" s="760" t="s">
        <v>732</v>
      </c>
      <c r="BP221" s="760"/>
      <c r="BQ221" s="760"/>
      <c r="BR221" s="760"/>
      <c r="BS221" s="760">
        <v>147</v>
      </c>
      <c r="BT221" s="789"/>
      <c r="BU221" s="788"/>
      <c r="BV221" s="788"/>
      <c r="BW221" s="788"/>
      <c r="BX221" s="788"/>
      <c r="BY221" s="788"/>
      <c r="BZ221" s="788"/>
      <c r="CA221" s="788"/>
      <c r="CB221" s="788"/>
      <c r="CC221" s="788"/>
      <c r="CD221" s="788"/>
      <c r="CE221" s="788"/>
      <c r="CF221" s="788"/>
      <c r="CG221" s="788"/>
      <c r="CH221" s="788"/>
      <c r="CI221" s="788"/>
      <c r="CJ221" s="788"/>
      <c r="CK221" s="788"/>
      <c r="CL221" s="788"/>
      <c r="CM221" s="788"/>
      <c r="CN221" s="788"/>
      <c r="CO221" s="788"/>
    </row>
    <row r="222" spans="1:93" s="408" customFormat="1" ht="80" x14ac:dyDescent="0.2">
      <c r="A222" s="745" t="s">
        <v>2209</v>
      </c>
      <c r="B222" s="746">
        <v>3</v>
      </c>
      <c r="C222" s="508" t="s">
        <v>733</v>
      </c>
      <c r="D222" s="394" t="s">
        <v>2521</v>
      </c>
      <c r="E222" s="182" t="s">
        <v>0</v>
      </c>
      <c r="F222" s="182" t="s">
        <v>181</v>
      </c>
      <c r="G222" s="508" t="s">
        <v>174</v>
      </c>
      <c r="H222" s="508" t="s">
        <v>4</v>
      </c>
      <c r="I222" s="182" t="s">
        <v>8</v>
      </c>
      <c r="J222" s="182" t="s">
        <v>22</v>
      </c>
      <c r="K222" s="182" t="s">
        <v>127</v>
      </c>
      <c r="L222" s="185" t="str">
        <f>IFERROR(VLOOKUP($C222,'[2]1.3.7 validaties'!$AL$3:$AY$999,14,FALSE),"")</f>
        <v>1. ja, voor iedereen</v>
      </c>
      <c r="M222" s="185" t="str">
        <f>IFERROR(VLOOKUP($C222,'[2]1.3.7 validaties'!$AL$3:$AY$999,13,FALSE),"")</f>
        <v>niet nodig</v>
      </c>
      <c r="N222" s="182" t="s">
        <v>13</v>
      </c>
      <c r="O222" s="182" t="s">
        <v>13</v>
      </c>
      <c r="P222" s="182" t="s">
        <v>13</v>
      </c>
      <c r="Q222" s="182" t="s">
        <v>13</v>
      </c>
      <c r="R222" s="182" t="s">
        <v>13</v>
      </c>
      <c r="S222" s="182" t="s">
        <v>13</v>
      </c>
      <c r="T222" s="182" t="s">
        <v>13</v>
      </c>
      <c r="U222" s="508" t="s">
        <v>13</v>
      </c>
      <c r="V222" s="508" t="s">
        <v>13</v>
      </c>
      <c r="W222" s="508" t="s">
        <v>13</v>
      </c>
      <c r="X222" s="508" t="s">
        <v>13</v>
      </c>
      <c r="Y222" s="508" t="s">
        <v>13</v>
      </c>
      <c r="Z222" s="508" t="s">
        <v>13</v>
      </c>
      <c r="AA222" s="508" t="s">
        <v>13</v>
      </c>
      <c r="AB222" s="508" t="s">
        <v>13</v>
      </c>
      <c r="AC222" s="508" t="s">
        <v>13</v>
      </c>
      <c r="AD222" s="167" t="s">
        <v>253</v>
      </c>
      <c r="AE222" s="168" t="s">
        <v>254</v>
      </c>
      <c r="AF222" s="169" t="s">
        <v>253</v>
      </c>
      <c r="AG222" s="167" t="s">
        <v>254</v>
      </c>
      <c r="AH222" s="170" t="s">
        <v>255</v>
      </c>
      <c r="AI222" s="182"/>
      <c r="AJ222" s="182" t="s">
        <v>13</v>
      </c>
      <c r="AK222" s="722" t="s">
        <v>13</v>
      </c>
      <c r="AL222" s="723" t="s">
        <v>45</v>
      </c>
      <c r="AM222" s="505" t="s">
        <v>1237</v>
      </c>
      <c r="AN222" s="394" t="s">
        <v>2522</v>
      </c>
      <c r="AO222" s="508"/>
      <c r="AP222" s="508"/>
      <c r="AQ222" s="508"/>
      <c r="AR222" s="508"/>
      <c r="AS222" s="508"/>
      <c r="AT222" s="747"/>
      <c r="AU222" s="748"/>
      <c r="AV222" s="469" t="s">
        <v>638</v>
      </c>
      <c r="AW222" s="512" t="s">
        <v>2523</v>
      </c>
      <c r="AX222" s="397"/>
      <c r="AY222" s="749" t="str">
        <f t="shared" si="32"/>
        <v/>
      </c>
      <c r="AZ222" s="750" t="str">
        <f t="shared" si="43"/>
        <v/>
      </c>
      <c r="BA222" s="750" t="str">
        <f t="shared" si="44"/>
        <v/>
      </c>
      <c r="BB222" s="750"/>
      <c r="BC222" s="511" t="s">
        <v>2259</v>
      </c>
      <c r="BD222" s="751" t="str">
        <f t="shared" si="33"/>
        <v>ongewijzigd</v>
      </c>
      <c r="BE222" s="751" t="str">
        <f>IF(BF222="",IF(#REF!="","",IF(#REF!="ongebruikt","Ja","")),"")</f>
        <v/>
      </c>
      <c r="BF222" s="752" t="str">
        <f>IF($J222="LVBB-BHK",$C222,IFERROR(VLOOKUP($C222,'[1]CDS-VM-delta'!$A$2:$E$470,1,FALSE),""))</f>
        <v>LVBB4751</v>
      </c>
      <c r="BG222" s="753" t="str">
        <f>IF($J222="LVBB-BHK",$AN222,IF($BF222="","",IFERROR(VLOOKUP($BF222,'[1]CDS-VM-delta'!$A$2:$E$470,2,FALSE),"")))</f>
        <v>Te verwijderen procedurestap met id %1 en voltooidOp %2 bestaat niet
OF:
Te wijzigen procedurestap met id %1 en voltooidOp %2 bestaat niet</v>
      </c>
      <c r="BH222" s="754" t="str">
        <f>IF($BF222="","",IFERROR(VLOOKUP($C222,'[1]CDS-VM-delta'!$A$2:$E$470,3,FALSE),""))</f>
        <v>kennisgeving.xqy</v>
      </c>
      <c r="BI222" s="754" t="str">
        <f>IF($BF222="","",IFERROR(VLOOKUP($C222,'[1]CDS-VM-delta'!$A$2:$E$470,4,FALSE),""))</f>
        <v>mutatie-verwijder
OF:
mutatie-vervang</v>
      </c>
      <c r="BJ222" s="755" t="str">
        <f>IF($BF222="","",IFERROR(VLOOKUP($C222,'[1]CDS-VM-delta'!$A$2:$E$470,5,FALSE),""))</f>
        <v>Deze functie verwijderd de genoemde stap uit de lijst met geconsolideerde procedurestappen of geeft een fout antwoord string (LVBB4751) als de stap niet gevonden kan worden
OF:
Deze functie vervangt de genoemde stap in de lijst met geconsolideerde procedurestappen of geeft een fout antwoord string (LVBB4751) als de stap niet gevonden kan worden</v>
      </c>
      <c r="BK222" s="756" t="str">
        <f>IF($C222="","",IFERROR(VLOOKUP($C222,'[1]CDS-VM-delta'!$L$1:$M$470,1,FALSE),""))</f>
        <v>LVBB4751</v>
      </c>
      <c r="BL222" s="756" t="str">
        <f>IF($BK222="","",IFERROR(VLOOKUP($BK222,'[1]CDS-VM-delta'!$L$1:$M$470,2,FALSE),""))</f>
        <v>Te verwijderen procedurestap met id %1 en voltooidOp %2 bestaat niet
OF:
Te wijzigen procedurestap met id %1 en voltooidOp %2 bestaat niet</v>
      </c>
      <c r="BM222" s="512"/>
      <c r="BN222" s="406" t="str">
        <f t="shared" si="45"/>
        <v/>
      </c>
      <c r="BO222" s="505" t="s">
        <v>733</v>
      </c>
      <c r="BP222" s="508">
        <v>5</v>
      </c>
      <c r="BQ222" s="508"/>
      <c r="BR222" s="508"/>
      <c r="BS222" s="512">
        <v>307</v>
      </c>
      <c r="BT222" s="757"/>
      <c r="CL222" s="758"/>
      <c r="CM222" s="759"/>
      <c r="CN222" s="759"/>
      <c r="CO222" s="759"/>
    </row>
    <row r="223" spans="1:93" ht="80" x14ac:dyDescent="0.2">
      <c r="A223" s="172" t="s">
        <v>734</v>
      </c>
      <c r="B223" s="140">
        <v>3</v>
      </c>
      <c r="C223" s="142" t="s">
        <v>735</v>
      </c>
      <c r="D223" s="142" t="s">
        <v>736</v>
      </c>
      <c r="E223" s="185" t="s">
        <v>0</v>
      </c>
      <c r="F223" s="185" t="s">
        <v>244</v>
      </c>
      <c r="G223" s="140" t="s">
        <v>174</v>
      </c>
      <c r="H223" s="185" t="s">
        <v>4</v>
      </c>
      <c r="I223" s="140" t="s">
        <v>8</v>
      </c>
      <c r="J223" s="140" t="s">
        <v>22</v>
      </c>
      <c r="K223" s="140" t="s">
        <v>127</v>
      </c>
      <c r="L223" s="98" t="str">
        <f>IFERROR(VLOOKUP($C223,'[2]1.3.7 validaties'!$AL$3:$AY$999,14,FALSE),"")</f>
        <v/>
      </c>
      <c r="M223" s="98" t="str">
        <f>IFERROR(VLOOKUP($C223,'[2]1.3.7 validaties'!$AL$3:$AY$999,13,FALSE),"")</f>
        <v/>
      </c>
      <c r="N223" s="142" t="s">
        <v>14</v>
      </c>
      <c r="O223" s="142" t="s">
        <v>13</v>
      </c>
      <c r="P223" s="142" t="s">
        <v>13</v>
      </c>
      <c r="Q223" s="142" t="s">
        <v>13</v>
      </c>
      <c r="R223" s="142" t="s">
        <v>13</v>
      </c>
      <c r="S223" s="142" t="s">
        <v>13</v>
      </c>
      <c r="T223" s="142" t="s">
        <v>13</v>
      </c>
      <c r="U223" s="142" t="s">
        <v>13</v>
      </c>
      <c r="V223" s="142" t="s">
        <v>13</v>
      </c>
      <c r="W223" s="142" t="s">
        <v>13</v>
      </c>
      <c r="X223" s="142" t="s">
        <v>13</v>
      </c>
      <c r="Y223" s="142" t="s">
        <v>13</v>
      </c>
      <c r="Z223" s="142" t="s">
        <v>13</v>
      </c>
      <c r="AA223" s="142" t="s">
        <v>13</v>
      </c>
      <c r="AB223" s="142" t="s">
        <v>13</v>
      </c>
      <c r="AC223" s="142" t="s">
        <v>13</v>
      </c>
      <c r="AD223" s="161" t="s">
        <v>253</v>
      </c>
      <c r="AE223" s="83" t="s">
        <v>254</v>
      </c>
      <c r="AF223" s="162" t="s">
        <v>253</v>
      </c>
      <c r="AG223" s="161"/>
      <c r="AH223" s="163" t="s">
        <v>255</v>
      </c>
      <c r="AI223" s="175"/>
      <c r="AJ223" s="140" t="s">
        <v>13</v>
      </c>
      <c r="AK223" s="171" t="s">
        <v>13</v>
      </c>
      <c r="AL223" s="178" t="s">
        <v>14</v>
      </c>
      <c r="AM223" s="334" t="s">
        <v>2482</v>
      </c>
      <c r="AN223" s="98" t="s">
        <v>2305</v>
      </c>
      <c r="AO223" s="98"/>
      <c r="AP223" s="98"/>
      <c r="AQ223" s="98"/>
      <c r="AR223" s="98"/>
      <c r="AS223" s="98"/>
      <c r="AT223" s="267"/>
      <c r="AU223" s="253"/>
      <c r="AV223" s="275" t="s">
        <v>638</v>
      </c>
      <c r="AW223" s="100" t="s">
        <v>2022</v>
      </c>
      <c r="AX223" s="57"/>
      <c r="AY223" s="212" t="str">
        <f t="shared" si="32"/>
        <v/>
      </c>
      <c r="AZ223" s="97" t="str">
        <f t="shared" si="43"/>
        <v/>
      </c>
      <c r="BA223" s="97" t="str">
        <f t="shared" si="44"/>
        <v/>
      </c>
      <c r="BB223" s="97"/>
      <c r="BC223" s="213" t="s">
        <v>2261</v>
      </c>
      <c r="BD223" s="138" t="str">
        <f t="shared" si="33"/>
        <v>ongewijzigd</v>
      </c>
      <c r="BE223" s="138" t="str">
        <f>IF(BF223="",IF(#REF!="","",IF(#REF!="ongebruikt","Ja","")),"")</f>
        <v/>
      </c>
      <c r="BF223" s="321" t="str">
        <f>IF($J223="LVBB-BHK",$C223,IFERROR(VLOOKUP($C223,'[1]CDS-VM-delta'!$A$2:$E$470,1,FALSE),""))</f>
        <v>LVBB4753</v>
      </c>
      <c r="BG223" s="318" t="str">
        <f>IF($J223="LVBB-BHK",$AN223,IF($BF223="","",IFERROR(VLOOKUP($BF223,'[1]CDS-VM-delta'!$A$2:$E$470,2,FALSE),"")))</f>
        <v>[AanleveringBesluit - Controleer Inhoud Procedureverloop] Waarde van type %1 mag niet gebruikt worden binnen %2 besluit.</v>
      </c>
      <c r="BH223" s="148" t="str">
        <f>IF($BF223="","",IFERROR(VLOOKUP($C223,'[1]CDS-VM-delta'!$A$2:$E$470,3,FALSE),""))</f>
        <v>VP-AanleveringBesluit.sch</v>
      </c>
      <c r="BI223" s="148" t="str">
        <f>IF($BF223="","",IFERROR(VLOOKUP($C223,'[1]CDS-VM-delta'!$A$2:$E$470,4,FALSE),""))</f>
        <v>Controles procedureverloop stappen bij verschillende types besluit</v>
      </c>
      <c r="BJ223" s="304" t="str">
        <f>IF($BF223="","",IFERROR(VLOOKUP($C223,'[1]CDS-VM-delta'!$A$2:$E$470,5,FALSE),""))</f>
        <v/>
      </c>
      <c r="BK223" s="304" t="str">
        <f>IF($C223="","",IFERROR(VLOOKUP($C223,'[1]CDS-VM-delta'!$L$1:$M$470,1,FALSE),""))</f>
        <v>LVBB4753</v>
      </c>
      <c r="BL223" s="304" t="str">
        <f>IF($BK223="","",IFERROR(VLOOKUP($BK223,'[1]CDS-VM-delta'!$L$1:$M$470,2,FALSE),""))</f>
        <v>[AanleveringBesluit - Controleer Inhoud Procedureverloop] Waarde van type %1 mag niet gebruikt worden binnen %2 besluit.</v>
      </c>
      <c r="BM223" s="83" t="s">
        <v>1906</v>
      </c>
      <c r="BN223" s="210" t="str">
        <f t="shared" si="45"/>
        <v/>
      </c>
      <c r="BO223" s="141" t="s">
        <v>735</v>
      </c>
      <c r="BP223" s="142"/>
      <c r="BQ223" s="142"/>
      <c r="BR223" s="142"/>
      <c r="BS223" s="83"/>
      <c r="BT223" s="115"/>
      <c r="CL223" s="109"/>
      <c r="CM223" s="101"/>
      <c r="CN223" s="101"/>
      <c r="CO223" s="101"/>
    </row>
    <row r="224" spans="1:93" ht="48" x14ac:dyDescent="0.2">
      <c r="A224" s="333" t="s">
        <v>739</v>
      </c>
      <c r="B224" s="332">
        <v>3</v>
      </c>
      <c r="C224" s="8" t="s">
        <v>740</v>
      </c>
      <c r="D224" s="2" t="s">
        <v>2481</v>
      </c>
      <c r="E224" s="142" t="s">
        <v>0</v>
      </c>
      <c r="F224" s="142" t="s">
        <v>181</v>
      </c>
      <c r="G224" s="2" t="s">
        <v>174</v>
      </c>
      <c r="H224" s="2" t="s">
        <v>4</v>
      </c>
      <c r="I224" s="142" t="s">
        <v>8</v>
      </c>
      <c r="J224" s="142" t="s">
        <v>22</v>
      </c>
      <c r="K224" s="142" t="s">
        <v>127</v>
      </c>
      <c r="L224" s="142" t="str">
        <f>IFERROR(VLOOKUP($C224,'[2]1.3.7 validaties'!$AL$3:$AY$999,14,FALSE),"")</f>
        <v>2. ja, voor technici</v>
      </c>
      <c r="M224" s="142" t="str">
        <f>IFERROR(VLOOKUP($C224,'[2]1.3.7 validaties'!$AL$3:$AY$999,13,FALSE),"")</f>
        <v>niet nodig</v>
      </c>
      <c r="N224" s="140" t="s">
        <v>13</v>
      </c>
      <c r="O224" s="140" t="s">
        <v>13</v>
      </c>
      <c r="P224" s="140" t="s">
        <v>13</v>
      </c>
      <c r="Q224" s="140" t="s">
        <v>13</v>
      </c>
      <c r="R224" s="140" t="s">
        <v>13</v>
      </c>
      <c r="S224" s="142" t="s">
        <v>13</v>
      </c>
      <c r="T224" s="142" t="s">
        <v>13</v>
      </c>
      <c r="U224" s="2" t="s">
        <v>13</v>
      </c>
      <c r="V224" s="2" t="s">
        <v>13</v>
      </c>
      <c r="W224" s="2" t="s">
        <v>13</v>
      </c>
      <c r="X224" s="2" t="s">
        <v>13</v>
      </c>
      <c r="Y224" s="2" t="s">
        <v>13</v>
      </c>
      <c r="Z224" s="2" t="s">
        <v>13</v>
      </c>
      <c r="AA224" s="2" t="s">
        <v>13</v>
      </c>
      <c r="AB224" s="2" t="s">
        <v>13</v>
      </c>
      <c r="AC224" s="2" t="s">
        <v>13</v>
      </c>
      <c r="AD224" s="161" t="s">
        <v>253</v>
      </c>
      <c r="AE224" s="83" t="s">
        <v>254</v>
      </c>
      <c r="AF224" s="162" t="s">
        <v>253</v>
      </c>
      <c r="AG224" s="161" t="s">
        <v>254</v>
      </c>
      <c r="AH224" s="163" t="s">
        <v>255</v>
      </c>
      <c r="AI224" s="142"/>
      <c r="AJ224" s="142" t="s">
        <v>13</v>
      </c>
      <c r="AK224" s="61" t="s">
        <v>13</v>
      </c>
      <c r="AL224" s="165" t="s">
        <v>45</v>
      </c>
      <c r="AM224" s="334" t="s">
        <v>740</v>
      </c>
      <c r="AN224" s="2" t="s">
        <v>741</v>
      </c>
      <c r="AO224" s="2"/>
      <c r="AP224" s="2"/>
      <c r="AQ224" s="2"/>
      <c r="AR224" s="2"/>
      <c r="AS224" s="2"/>
      <c r="AT224" s="455"/>
      <c r="AU224" s="457"/>
      <c r="AV224" s="345" t="s">
        <v>638</v>
      </c>
      <c r="AW224" s="31" t="s">
        <v>742</v>
      </c>
      <c r="AY224" s="110" t="str">
        <f t="shared" si="32"/>
        <v/>
      </c>
      <c r="AZ224" s="105" t="str">
        <f t="shared" si="43"/>
        <v/>
      </c>
      <c r="BA224" s="105" t="str">
        <f t="shared" si="44"/>
        <v/>
      </c>
      <c r="BB224" s="105"/>
      <c r="BC224" s="220"/>
      <c r="BD224" s="122" t="str">
        <f t="shared" si="33"/>
        <v>ongewijzigd</v>
      </c>
      <c r="BE224" s="122" t="str">
        <f>IF(BF224="",IF(#REF!="","",IF(#REF!="ongebruikt","Ja","")),"")</f>
        <v/>
      </c>
      <c r="BF224" s="467" t="str">
        <f>IF($J224="LVBB-BHK",$C224,IFERROR(VLOOKUP($C224,'[1]CDS-VM-delta'!$A$2:$E$470,1,FALSE),""))</f>
        <v>LVBB4754</v>
      </c>
      <c r="BG224" s="468" t="str">
        <f>IF($J224="LVBB-BHK",$AN224,IF($BF224="","",IFERROR(VLOOKUP($BF224,'[1]CDS-VM-delta'!$A$2:$E$470,2,FALSE),"")))</f>
        <v>Soort stap met id %1 is aanwezig in het besluit of de kennisgeving; is niet toegestaan</v>
      </c>
      <c r="BH224" s="148" t="str">
        <f>IF($BF224="","",IFERROR(VLOOKUP($C224,'[1]CDS-VM-delta'!$A$2:$E$470,3,FALSE),""))</f>
        <v>procedureverloop.xqy</v>
      </c>
      <c r="BI224" s="148" t="str">
        <f>IF($BF224="","",IFERROR(VLOOKUP($C224,'[1]CDS-VM-delta'!$A$2:$E$470,4,FALSE),""))</f>
        <v>valideer-consolidatie-procedurestappen</v>
      </c>
      <c r="BJ224" s="304" t="str">
        <f>IF($BF224="","",IFERROR(VLOOKUP($C224,'[1]CDS-VM-delta'!$A$2:$E$470,5,FALSE),""))</f>
        <v>Ga na of een element met procedurestappen juist zijn. Let daarbij op 1. Of elke id hooguit 1 keer voorkomt 2. De id /join/id/stop/procedure/stap_004 mag niet voorkomen want die wordt berekend 3. De datum einde inzagetermijn moet groter of gelijk zijn aan de datum begin inzagetermijn</v>
      </c>
      <c r="BK224" s="128" t="str">
        <f>IF($C224="","",IFERROR(VLOOKUP($C224,'[1]CDS-VM-delta'!$L$1:$M$470,1,FALSE),""))</f>
        <v>LVBB4754</v>
      </c>
      <c r="BL224" s="128" t="str">
        <f>IF($BK224="","",IFERROR(VLOOKUP($BK224,'[1]CDS-VM-delta'!$L$1:$M$470,2,FALSE),""))</f>
        <v>Soort stap met id %1 is aanwezig in het besluit of de kennisgeving; is niet toegestaan</v>
      </c>
      <c r="BM224" s="31"/>
      <c r="BN224" s="53" t="str">
        <f t="shared" si="45"/>
        <v/>
      </c>
      <c r="BO224" s="334" t="s">
        <v>740</v>
      </c>
      <c r="BP224" s="2"/>
      <c r="BQ224" s="2"/>
      <c r="BR224" s="2"/>
      <c r="BS224" s="31">
        <v>149</v>
      </c>
      <c r="BT224" s="114"/>
      <c r="CL224" s="109"/>
      <c r="CM224" s="101"/>
      <c r="CN224" s="101"/>
      <c r="CO224" s="101"/>
    </row>
    <row r="225" spans="1:93" ht="144" x14ac:dyDescent="0.2">
      <c r="A225" s="333" t="s">
        <v>2023</v>
      </c>
      <c r="B225" s="332">
        <v>3</v>
      </c>
      <c r="C225" s="2" t="s">
        <v>743</v>
      </c>
      <c r="D225" s="8" t="s">
        <v>2519</v>
      </c>
      <c r="E225" s="142" t="s">
        <v>0</v>
      </c>
      <c r="F225" s="142" t="s">
        <v>181</v>
      </c>
      <c r="G225" s="2" t="s">
        <v>174</v>
      </c>
      <c r="H225" s="2" t="s">
        <v>4</v>
      </c>
      <c r="I225" s="142" t="s">
        <v>8</v>
      </c>
      <c r="J225" s="142" t="s">
        <v>22</v>
      </c>
      <c r="K225" s="142" t="s">
        <v>127</v>
      </c>
      <c r="L225" s="142" t="str">
        <f>IFERROR(VLOOKUP($C225,'[2]1.3.7 validaties'!$AL$3:$AY$999,14,FALSE),"")</f>
        <v>1. ja, voor iedereen</v>
      </c>
      <c r="M225" s="142" t="str">
        <f>IFERROR(VLOOKUP($C225,'[2]1.3.7 validaties'!$AL$3:$AY$999,13,FALSE),"")</f>
        <v>niet nodig</v>
      </c>
      <c r="N225" s="140" t="s">
        <v>13</v>
      </c>
      <c r="O225" s="140" t="s">
        <v>13</v>
      </c>
      <c r="P225" s="140" t="s">
        <v>13</v>
      </c>
      <c r="Q225" s="140" t="s">
        <v>13</v>
      </c>
      <c r="R225" s="140" t="s">
        <v>13</v>
      </c>
      <c r="S225" s="142" t="s">
        <v>13</v>
      </c>
      <c r="T225" s="142" t="s">
        <v>13</v>
      </c>
      <c r="U225" s="2" t="s">
        <v>13</v>
      </c>
      <c r="V225" s="2" t="s">
        <v>13</v>
      </c>
      <c r="W225" s="2" t="s">
        <v>13</v>
      </c>
      <c r="X225" s="2" t="s">
        <v>13</v>
      </c>
      <c r="Y225" s="2" t="s">
        <v>13</v>
      </c>
      <c r="Z225" s="2" t="s">
        <v>13</v>
      </c>
      <c r="AA225" s="2" t="s">
        <v>13</v>
      </c>
      <c r="AB225" s="2" t="s">
        <v>13</v>
      </c>
      <c r="AC225" s="2" t="s">
        <v>13</v>
      </c>
      <c r="AD225" s="161" t="s">
        <v>253</v>
      </c>
      <c r="AE225" s="83" t="s">
        <v>254</v>
      </c>
      <c r="AF225" s="162" t="s">
        <v>253</v>
      </c>
      <c r="AG225" s="161" t="s">
        <v>254</v>
      </c>
      <c r="AH225" s="163" t="s">
        <v>255</v>
      </c>
      <c r="AI225" s="142"/>
      <c r="AJ225" s="142" t="s">
        <v>13</v>
      </c>
      <c r="AK225" s="61" t="s">
        <v>13</v>
      </c>
      <c r="AL225" s="165" t="s">
        <v>45</v>
      </c>
      <c r="AM225" s="334" t="s">
        <v>1237</v>
      </c>
      <c r="AN225" s="101" t="s">
        <v>1934</v>
      </c>
      <c r="AO225" s="2"/>
      <c r="AP225" s="2"/>
      <c r="AQ225" s="2"/>
      <c r="AR225" s="2"/>
      <c r="AS225" s="2"/>
      <c r="AT225" s="455"/>
      <c r="AU225" s="457"/>
      <c r="AV225" s="345" t="s">
        <v>638</v>
      </c>
      <c r="AW225" s="31" t="s">
        <v>2520</v>
      </c>
      <c r="AY225" s="110" t="str">
        <f t="shared" si="32"/>
        <v/>
      </c>
      <c r="AZ225" s="105" t="str">
        <f t="shared" si="43"/>
        <v/>
      </c>
      <c r="BA225" s="105" t="str">
        <f t="shared" si="44"/>
        <v/>
      </c>
      <c r="BB225" s="105"/>
      <c r="BC225" s="220"/>
      <c r="BD225" s="122" t="str">
        <f t="shared" si="33"/>
        <v>ongewijzigd</v>
      </c>
      <c r="BE225" s="122" t="str">
        <f>IF(BF225="",IF(#REF!="","",IF(#REF!="ongebruikt","Ja","")),"")</f>
        <v/>
      </c>
      <c r="BF225" s="467" t="str">
        <f>IF($J225="LVBB-BHK",$C225,IFERROR(VLOOKUP($C225,'[1]CDS-VM-delta'!$A$2:$E$470,1,FALSE),""))</f>
        <v>LVBB4755</v>
      </c>
      <c r="BG225" s="468" t="str">
        <f>IF($J225="LVBB-BHK",$AN225,IF($BF225="","",IFERROR(VLOOKUP($BF225,'[1]CDS-VM-delta'!$A$2:$E$470,2,FALSE),"")))</f>
        <v>De volgende procedurestap(pen) komen dubbel voor : %1; mag hooguit enkel voorkomen
OF:
Procedurestap met id %1 en voltooidOp %2 mag slechts eenmaal voorkomen in het (uit te leveren) procedureverloop
OF:
Procedurestap met id %1 mag slechts eenmaal voorkomen in het (uit te leveren) procedureverloop</v>
      </c>
      <c r="BH225" s="148" t="str">
        <f>IF($BF225="","",IFERROR(VLOOKUP($C225,'[1]CDS-VM-delta'!$A$2:$E$470,3,FALSE),""))</f>
        <v>procedureverloop.xqy
OF:
kennisgeving.xqy
OF:
kennisgeving.xqy</v>
      </c>
      <c r="BI225" s="148" t="str">
        <f>IF($BF225="","",IFERROR(VLOOKUP($C225,'[1]CDS-VM-delta'!$A$2:$E$470,4,FALSE),""))</f>
        <v>valideer-consolidatie-procedurestappen
OF:
mutatie-voegtoe
OF:
mutatie-voegtoe</v>
      </c>
      <c r="BJ225" s="304" t="str">
        <f>IF($BF225="","",IFERROR(VLOOKUP($C225,'[1]CDS-VM-delta'!$A$2:$E$470,5,FALSE),""))</f>
        <v>Ga na of een element met procedurestappen juist zijn. Let daarbij op 1. Of elke id hooguit 1 keer voorkomt 2. De id /join/id/stop/procedure/stap_004 mag niet voorkomen want die wordt berekend 3. De datum einde inzagetermijn moet groter of gelijk zijn aan de datum begin inzagetermijn
OF:
deze functie voegt de genoemde stap toe aan de lijst met geconsolideerde procedurestappen of geeft een fout antwoord string (LVBB4750) als de stap al bestaat
OF:
deze functie voegt de genoemde stap toe aan de lijst met geconsolideerde procedurestappen of geeft een fout antwoord string (LVBB4750) als de stap al bestaat</v>
      </c>
      <c r="BK225" s="128" t="str">
        <f>IF($C225="","",IFERROR(VLOOKUP($C225,'[1]CDS-VM-delta'!$L$1:$M$470,1,FALSE),""))</f>
        <v>LVBB4755</v>
      </c>
      <c r="BL225" s="128" t="str">
        <f>IF($BK225="","",IFERROR(VLOOKUP($BK225,'[1]CDS-VM-delta'!$L$1:$M$470,2,FALSE),""))</f>
        <v>De volgende procedurestap(pen) komen dubbel voor : %1; mag hooguit enkel voorkomen
OF:
Procedurestap met id %1 en voltooidOp %2 mag slechts eenmaal voorkomen in het (uit te leveren) procedureverloop
OF:
Procedurestap met id %1 mag slechts eenmaal voorkomen in het (uit te leveren) procedureverloop</v>
      </c>
      <c r="BM225" s="31"/>
      <c r="BN225" s="53" t="str">
        <f t="shared" si="45"/>
        <v/>
      </c>
      <c r="BO225" s="334" t="s">
        <v>743</v>
      </c>
      <c r="BP225" s="2"/>
      <c r="BQ225" s="2"/>
      <c r="BR225" s="2"/>
      <c r="BS225" s="31">
        <v>150</v>
      </c>
      <c r="BT225" s="114"/>
      <c r="CL225" s="109"/>
      <c r="CM225" s="101"/>
      <c r="CN225" s="101"/>
      <c r="CO225" s="101"/>
    </row>
    <row r="226" spans="1:93" ht="32" x14ac:dyDescent="0.2">
      <c r="A226" s="159" t="s">
        <v>739</v>
      </c>
      <c r="B226" s="160">
        <v>3</v>
      </c>
      <c r="C226" s="142" t="s">
        <v>744</v>
      </c>
      <c r="D226" s="142" t="s">
        <v>745</v>
      </c>
      <c r="E226" s="142" t="s">
        <v>0</v>
      </c>
      <c r="F226" s="142" t="s">
        <v>181</v>
      </c>
      <c r="G226" s="142" t="s">
        <v>174</v>
      </c>
      <c r="H226" s="142" t="s">
        <v>4</v>
      </c>
      <c r="I226" s="142" t="s">
        <v>8</v>
      </c>
      <c r="J226" s="142" t="s">
        <v>22</v>
      </c>
      <c r="K226" s="142" t="s">
        <v>127</v>
      </c>
      <c r="L226" s="142" t="str">
        <f>IFERROR(VLOOKUP($C226,'[2]1.3.7 validaties'!$AL$3:$AY$999,14,FALSE),"")</f>
        <v>2. ja, voor technici</v>
      </c>
      <c r="M226" s="142" t="str">
        <f>IFERROR(VLOOKUP($C226,'[2]1.3.7 validaties'!$AL$3:$AY$999,13,FALSE),"")</f>
        <v>niet nodig</v>
      </c>
      <c r="N226" s="140" t="s">
        <v>13</v>
      </c>
      <c r="O226" s="140" t="s">
        <v>13</v>
      </c>
      <c r="P226" s="140" t="s">
        <v>13</v>
      </c>
      <c r="Q226" s="140" t="s">
        <v>13</v>
      </c>
      <c r="R226" s="140" t="s">
        <v>13</v>
      </c>
      <c r="S226" s="142" t="s">
        <v>13</v>
      </c>
      <c r="T226" s="142" t="s">
        <v>13</v>
      </c>
      <c r="U226" s="142" t="s">
        <v>13</v>
      </c>
      <c r="V226" s="142" t="s">
        <v>13</v>
      </c>
      <c r="W226" s="142" t="s">
        <v>13</v>
      </c>
      <c r="X226" s="142" t="s">
        <v>13</v>
      </c>
      <c r="Y226" s="142" t="s">
        <v>13</v>
      </c>
      <c r="Z226" s="142" t="s">
        <v>13</v>
      </c>
      <c r="AA226" s="142" t="s">
        <v>13</v>
      </c>
      <c r="AB226" s="142" t="s">
        <v>13</v>
      </c>
      <c r="AC226" s="142" t="s">
        <v>13</v>
      </c>
      <c r="AD226" s="161" t="s">
        <v>253</v>
      </c>
      <c r="AE226" s="83" t="s">
        <v>254</v>
      </c>
      <c r="AF226" s="162" t="s">
        <v>253</v>
      </c>
      <c r="AG226" s="161" t="s">
        <v>254</v>
      </c>
      <c r="AH226" s="163" t="s">
        <v>255</v>
      </c>
      <c r="AI226" s="142"/>
      <c r="AJ226" s="142" t="s">
        <v>13</v>
      </c>
      <c r="AK226" s="61" t="s">
        <v>13</v>
      </c>
      <c r="AL226" s="165" t="s">
        <v>45</v>
      </c>
      <c r="AM226" s="141" t="s">
        <v>744</v>
      </c>
      <c r="AN226" s="142" t="s">
        <v>746</v>
      </c>
      <c r="AO226" s="142"/>
      <c r="AP226" s="142"/>
      <c r="AQ226" s="142"/>
      <c r="AR226" s="142"/>
      <c r="AS226" s="142"/>
      <c r="AT226" s="164"/>
      <c r="AU226" s="253"/>
      <c r="AV226" s="275" t="s">
        <v>747</v>
      </c>
      <c r="AW226" s="83" t="s">
        <v>742</v>
      </c>
      <c r="AX226" s="57"/>
      <c r="AY226" s="212" t="str">
        <f t="shared" si="32"/>
        <v/>
      </c>
      <c r="AZ226" s="97" t="str">
        <f t="shared" si="43"/>
        <v/>
      </c>
      <c r="BA226" s="97" t="str">
        <f t="shared" si="44"/>
        <v/>
      </c>
      <c r="BB226" s="97"/>
      <c r="BC226" s="213"/>
      <c r="BD226" s="138" t="str">
        <f t="shared" si="33"/>
        <v>ongewijzigd</v>
      </c>
      <c r="BE226" s="138" t="str">
        <f>IF(BF226="",IF(#REF!="","",IF(#REF!="ongebruikt","Ja","")),"")</f>
        <v/>
      </c>
      <c r="BF226" s="321" t="str">
        <f>IF($J226="LVBB-BHK",$C226,IFERROR(VLOOKUP($C226,'[1]CDS-VM-delta'!$A$2:$E$470,1,FALSE),""))</f>
        <v>LVBB4756</v>
      </c>
      <c r="BG226" s="318" t="str">
        <f>IF($J226="LVBB-BHK",$AN226,IF($BF226="","",IFERROR(VLOOKUP($BF226,'[1]CDS-VM-delta'!$A$2:$E$470,2,FALSE),"")))</f>
        <v>De datum bekend-op van de kennisgeving %1 ligt niet na de datum bekend-op van een eerdere consolidatie %2</v>
      </c>
      <c r="BH226" s="148" t="str">
        <f>IF($BF226="","",IFERROR(VLOOKUP($C226,'[1]CDS-VM-delta'!$A$2:$E$470,3,FALSE),""))</f>
        <v>procedureverloop.xqy</v>
      </c>
      <c r="BI226" s="303" t="str">
        <f>IF($BF226="","",IFERROR(VLOOKUP($C226,'[1]CDS-VM-delta'!$A$2:$E$470,4,FALSE),""))</f>
        <v>valideer-datums</v>
      </c>
      <c r="BJ226" s="304" t="str">
        <f>IF($BF226="","",IFERROR(VLOOKUP($C226,'[1]CDS-VM-delta'!$A$2:$E$470,5,FALSE),""))</f>
        <v>Ga de opgegeven datum-bekend-op / datum-ontvangen-op niet eerder gebruikt zijn in een eerdere consolidatie</v>
      </c>
      <c r="BK226" s="304" t="str">
        <f>IF($C226="","",IFERROR(VLOOKUP($C226,'[1]CDS-VM-delta'!$L$1:$M$470,1,FALSE),""))</f>
        <v>LVBB4756</v>
      </c>
      <c r="BL226" s="304" t="str">
        <f>IF($BK226="","",IFERROR(VLOOKUP($BK226,'[1]CDS-VM-delta'!$L$1:$M$470,2,FALSE),""))</f>
        <v>De datum bekend-op van de kennisgeving %1 ligt niet na de datum bekend-op van een eerdere consolidatie %2</v>
      </c>
      <c r="BM226" s="83"/>
      <c r="BN226" s="210" t="str">
        <f t="shared" si="45"/>
        <v/>
      </c>
      <c r="BO226" s="141" t="s">
        <v>744</v>
      </c>
      <c r="BP226" s="142"/>
      <c r="BQ226" s="142"/>
      <c r="BR226" s="142"/>
      <c r="BS226" s="83">
        <v>151</v>
      </c>
      <c r="BT226" s="115"/>
      <c r="CL226" s="109"/>
      <c r="CM226" s="101"/>
      <c r="CN226" s="101"/>
      <c r="CO226" s="101"/>
    </row>
    <row r="227" spans="1:93" ht="32" x14ac:dyDescent="0.2">
      <c r="A227" s="159" t="s">
        <v>739</v>
      </c>
      <c r="B227" s="160">
        <v>3</v>
      </c>
      <c r="C227" s="142" t="s">
        <v>748</v>
      </c>
      <c r="D227" s="142" t="s">
        <v>749</v>
      </c>
      <c r="E227" s="142" t="s">
        <v>0</v>
      </c>
      <c r="F227" s="142" t="s">
        <v>181</v>
      </c>
      <c r="G227" s="142" t="s">
        <v>174</v>
      </c>
      <c r="H227" s="142" t="s">
        <v>4</v>
      </c>
      <c r="I227" s="142" t="s">
        <v>8</v>
      </c>
      <c r="J227" s="142" t="s">
        <v>22</v>
      </c>
      <c r="K227" s="142" t="s">
        <v>127</v>
      </c>
      <c r="L227" s="142" t="str">
        <f>IFERROR(VLOOKUP($C227,'[2]1.3.7 validaties'!$AL$3:$AY$999,14,FALSE),"")</f>
        <v>2. ja, voor technici</v>
      </c>
      <c r="M227" s="142" t="str">
        <f>IFERROR(VLOOKUP($C227,'[2]1.3.7 validaties'!$AL$3:$AY$999,13,FALSE),"")</f>
        <v>niet nodig</v>
      </c>
      <c r="N227" s="140" t="s">
        <v>13</v>
      </c>
      <c r="O227" s="140" t="s">
        <v>13</v>
      </c>
      <c r="P227" s="140" t="s">
        <v>13</v>
      </c>
      <c r="Q227" s="140" t="s">
        <v>13</v>
      </c>
      <c r="R227" s="140" t="s">
        <v>13</v>
      </c>
      <c r="S227" s="142" t="s">
        <v>13</v>
      </c>
      <c r="T227" s="142" t="s">
        <v>13</v>
      </c>
      <c r="U227" s="142" t="s">
        <v>13</v>
      </c>
      <c r="V227" s="142" t="s">
        <v>13</v>
      </c>
      <c r="W227" s="142" t="s">
        <v>13</v>
      </c>
      <c r="X227" s="142" t="s">
        <v>13</v>
      </c>
      <c r="Y227" s="142" t="s">
        <v>13</v>
      </c>
      <c r="Z227" s="142" t="s">
        <v>13</v>
      </c>
      <c r="AA227" s="142" t="s">
        <v>13</v>
      </c>
      <c r="AB227" s="142" t="s">
        <v>13</v>
      </c>
      <c r="AC227" s="142" t="s">
        <v>13</v>
      </c>
      <c r="AD227" s="161" t="s">
        <v>253</v>
      </c>
      <c r="AE227" s="83" t="s">
        <v>254</v>
      </c>
      <c r="AF227" s="162" t="s">
        <v>253</v>
      </c>
      <c r="AG227" s="161" t="s">
        <v>254</v>
      </c>
      <c r="AH227" s="163" t="s">
        <v>255</v>
      </c>
      <c r="AI227" s="142"/>
      <c r="AJ227" s="142" t="s">
        <v>13</v>
      </c>
      <c r="AK227" s="61" t="s">
        <v>13</v>
      </c>
      <c r="AL227" s="165" t="s">
        <v>45</v>
      </c>
      <c r="AM227" s="141" t="s">
        <v>748</v>
      </c>
      <c r="AN227" s="142" t="s">
        <v>750</v>
      </c>
      <c r="AO227" s="142"/>
      <c r="AP227" s="142"/>
      <c r="AQ227" s="142"/>
      <c r="AR227" s="142"/>
      <c r="AS227" s="142"/>
      <c r="AT227" s="164"/>
      <c r="AU227" s="253"/>
      <c r="AV227" s="275" t="s">
        <v>444</v>
      </c>
      <c r="AW227" s="83" t="s">
        <v>742</v>
      </c>
      <c r="AX227" s="57"/>
      <c r="AY227" s="212" t="str">
        <f t="shared" si="32"/>
        <v/>
      </c>
      <c r="AZ227" s="97" t="str">
        <f t="shared" si="43"/>
        <v/>
      </c>
      <c r="BA227" s="97" t="str">
        <f t="shared" si="44"/>
        <v/>
      </c>
      <c r="BB227" s="97"/>
      <c r="BC227" s="213"/>
      <c r="BD227" s="138" t="str">
        <f t="shared" si="33"/>
        <v>ongewijzigd</v>
      </c>
      <c r="BE227" s="138" t="str">
        <f>IF(BF227="",IF(#REF!="","",IF(#REF!="ongebruikt","Ja","")),"")</f>
        <v/>
      </c>
      <c r="BF227" s="321" t="str">
        <f>IF($J227="LVBB-BHK",$C227,IFERROR(VLOOKUP($C227,'[1]CDS-VM-delta'!$A$2:$E$470,1,FALSE),""))</f>
        <v>LVBB4757</v>
      </c>
      <c r="BG227" s="318" t="str">
        <f>IF($J227="LVBB-BHK",$AN227,IF($BF227="","",IFERROR(VLOOKUP($BF227,'[1]CDS-VM-delta'!$A$2:$E$470,2,FALSE),"")))</f>
        <v>De datum ontvangen-op van de kennisgeving %1 ligt niet na de datum ontvangen-op van een eerdere consolidatie %2</v>
      </c>
      <c r="BH227" s="148" t="str">
        <f>IF($BF227="","",IFERROR(VLOOKUP($C227,'[1]CDS-VM-delta'!$A$2:$E$470,3,FALSE),""))</f>
        <v>procedureverloop.xqy</v>
      </c>
      <c r="BI227" s="303" t="str">
        <f>IF($BF227="","",IFERROR(VLOOKUP($C227,'[1]CDS-VM-delta'!$A$2:$E$470,4,FALSE),""))</f>
        <v>valideer-datums</v>
      </c>
      <c r="BJ227" s="304" t="str">
        <f>IF($BF227="","",IFERROR(VLOOKUP($C227,'[1]CDS-VM-delta'!$A$2:$E$470,5,FALSE),""))</f>
        <v>Ga de opgegeven datum-bekend-op / datum-ontvangen-op niet eerder gebruikt zijn in een eerdere consolidatie</v>
      </c>
      <c r="BK227" s="304" t="str">
        <f>IF($C227="","",IFERROR(VLOOKUP($C227,'[1]CDS-VM-delta'!$L$1:$M$470,1,FALSE),""))</f>
        <v>LVBB4757</v>
      </c>
      <c r="BL227" s="304" t="str">
        <f>IF($BK227="","",IFERROR(VLOOKUP($BK227,'[1]CDS-VM-delta'!$L$1:$M$470,2,FALSE),""))</f>
        <v>De datum ontvangen-op van de kennisgeving %1 ligt niet na de datum ontvangen-op van een eerdere consolidatie %2</v>
      </c>
      <c r="BM227" s="83"/>
      <c r="BN227" s="210" t="str">
        <f t="shared" si="45"/>
        <v/>
      </c>
      <c r="BO227" s="141" t="s">
        <v>748</v>
      </c>
      <c r="BP227" s="142"/>
      <c r="BQ227" s="142"/>
      <c r="BR227" s="142"/>
      <c r="BS227" s="83">
        <v>152</v>
      </c>
      <c r="BT227" s="115"/>
      <c r="CL227" s="109"/>
      <c r="CM227" s="101"/>
      <c r="CN227" s="101"/>
      <c r="CO227" s="101"/>
    </row>
    <row r="228" spans="1:93" ht="48" x14ac:dyDescent="0.2">
      <c r="A228" s="159" t="s">
        <v>751</v>
      </c>
      <c r="B228" s="160">
        <v>3</v>
      </c>
      <c r="C228" s="142" t="s">
        <v>752</v>
      </c>
      <c r="D228" s="142" t="s">
        <v>2024</v>
      </c>
      <c r="E228" s="142" t="s">
        <v>0</v>
      </c>
      <c r="F228" s="142" t="s">
        <v>181</v>
      </c>
      <c r="G228" s="142" t="s">
        <v>174</v>
      </c>
      <c r="H228" s="142" t="s">
        <v>4</v>
      </c>
      <c r="I228" s="142" t="s">
        <v>8</v>
      </c>
      <c r="J228" s="142" t="s">
        <v>22</v>
      </c>
      <c r="K228" s="142" t="s">
        <v>127</v>
      </c>
      <c r="L228" s="142" t="str">
        <f>IFERROR(VLOOKUP($C228,'[2]1.3.7 validaties'!$AL$3:$AY$999,14,FALSE),"")</f>
        <v>9. verbetervoorstel</v>
      </c>
      <c r="M228" s="142" t="str">
        <f>IFERROR(VLOOKUP($C228,'[2]1.3.7 validaties'!$AL$3:$AY$999,13,FALSE),"")</f>
        <v>US141701</v>
      </c>
      <c r="N228" s="140" t="s">
        <v>13</v>
      </c>
      <c r="O228" s="140" t="s">
        <v>13</v>
      </c>
      <c r="P228" s="140" t="s">
        <v>13</v>
      </c>
      <c r="Q228" s="140" t="s">
        <v>13</v>
      </c>
      <c r="R228" s="140" t="s">
        <v>13</v>
      </c>
      <c r="S228" s="142" t="s">
        <v>13</v>
      </c>
      <c r="T228" s="142" t="s">
        <v>13</v>
      </c>
      <c r="U228" s="142" t="s">
        <v>13</v>
      </c>
      <c r="V228" s="142" t="s">
        <v>13</v>
      </c>
      <c r="W228" s="142" t="s">
        <v>13</v>
      </c>
      <c r="X228" s="142" t="s">
        <v>13</v>
      </c>
      <c r="Y228" s="142" t="s">
        <v>13</v>
      </c>
      <c r="Z228" s="142" t="s">
        <v>13</v>
      </c>
      <c r="AA228" s="142" t="s">
        <v>13</v>
      </c>
      <c r="AB228" s="142" t="s">
        <v>13</v>
      </c>
      <c r="AC228" s="142" t="s">
        <v>13</v>
      </c>
      <c r="AD228" s="161" t="s">
        <v>253</v>
      </c>
      <c r="AE228" s="83" t="s">
        <v>254</v>
      </c>
      <c r="AF228" s="162" t="s">
        <v>253</v>
      </c>
      <c r="AG228" s="161" t="s">
        <v>254</v>
      </c>
      <c r="AH228" s="163" t="s">
        <v>255</v>
      </c>
      <c r="AI228" s="142"/>
      <c r="AJ228" s="142" t="s">
        <v>13</v>
      </c>
      <c r="AK228" s="61" t="s">
        <v>13</v>
      </c>
      <c r="AL228" s="165" t="s">
        <v>45</v>
      </c>
      <c r="AM228" s="141" t="s">
        <v>752</v>
      </c>
      <c r="AN228" s="148" t="s">
        <v>2025</v>
      </c>
      <c r="AO228" s="148" t="s">
        <v>1935</v>
      </c>
      <c r="AP228" s="148" t="s">
        <v>1936</v>
      </c>
      <c r="AQ228" s="142"/>
      <c r="AR228" s="142"/>
      <c r="AS228" s="142"/>
      <c r="AT228" s="164"/>
      <c r="AU228" s="253"/>
      <c r="AV228" s="275" t="s">
        <v>638</v>
      </c>
      <c r="AW228" s="83" t="s">
        <v>753</v>
      </c>
      <c r="AX228" s="57"/>
      <c r="AY228" s="212" t="str">
        <f t="shared" si="32"/>
        <v/>
      </c>
      <c r="AZ228" s="97" t="str">
        <f t="shared" si="43"/>
        <v/>
      </c>
      <c r="BA228" s="97" t="str">
        <f t="shared" si="44"/>
        <v/>
      </c>
      <c r="BB228" s="97"/>
      <c r="BC228" s="213"/>
      <c r="BD228" s="138" t="str">
        <f t="shared" si="33"/>
        <v>ongewijzigd</v>
      </c>
      <c r="BE228" s="138" t="str">
        <f>IF(BF228="",IF(#REF!="","",IF(#REF!="ongebruikt","Ja","")),"")</f>
        <v/>
      </c>
      <c r="BF228" s="321" t="str">
        <f>IF($J228="LVBB-BHK",$C228,IFERROR(VLOOKUP($C228,'[1]CDS-VM-delta'!$A$2:$E$470,1,FALSE),""))</f>
        <v>LVBB4758</v>
      </c>
      <c r="BG228" s="318" t="str">
        <f>IF($J228="LVBB-BHK",$AN228,IF($BF228="","",IFERROR(VLOOKUP($BF228,'[1]CDS-VM-delta'!$A$2:$E$470,2,FALSE),"")))</f>
        <v>De einddatum van het inzagetermijn %1 moet later dan of gelijk zijn aan de begindatum van het inzagetermijn %2.</v>
      </c>
      <c r="BH228" s="148" t="str">
        <f>IF($BF228="","",IFERROR(VLOOKUP($C228,'[1]CDS-VM-delta'!$A$2:$E$470,3,FALSE),""))</f>
        <v>procedureverloop.xqy</v>
      </c>
      <c r="BI228" s="148" t="str">
        <f>IF($BF228="","",IFERROR(VLOOKUP($C228,'[1]CDS-VM-delta'!$A$2:$E$470,4,FALSE),""))</f>
        <v>valideer-consolidatie-procedurestappen</v>
      </c>
      <c r="BJ228" s="304" t="str">
        <f>IF($BF228="","",IFERROR(VLOOKUP($C228,'[1]CDS-VM-delta'!$A$2:$E$470,5,FALSE),""))</f>
        <v>Ga na of een element met procedurestappen juist zijn. Let daarbij op 1. Of elke id hooguit 1 keer voorkomt 2. De id /join/id/stop/procedure/stap_004 mag niet voorkomen want die wordt berekend 3. De datum einde inzagetermijn moet groter of gelijk zijn aan de datum begin inzagetermijn</v>
      </c>
      <c r="BK228" s="304" t="str">
        <f>IF($C228="","",IFERROR(VLOOKUP($C228,'[1]CDS-VM-delta'!$L$1:$M$470,1,FALSE),""))</f>
        <v>LVBB4758</v>
      </c>
      <c r="BL228" s="304" t="str">
        <f>IF($BK228="","",IFERROR(VLOOKUP($BK228,'[1]CDS-VM-delta'!$L$1:$M$470,2,FALSE),""))</f>
        <v>De einddatum van het inzagetermijn %1 moet later dan of gelijk zijn aan de begindatum van het inzagetermijn %2.</v>
      </c>
      <c r="BM228" s="83"/>
      <c r="BN228" s="210" t="str">
        <f t="shared" si="45"/>
        <v/>
      </c>
      <c r="BO228" s="142" t="s">
        <v>752</v>
      </c>
      <c r="BP228" s="142"/>
      <c r="BQ228" s="142"/>
      <c r="BR228" s="142"/>
      <c r="BS228" s="83">
        <v>152</v>
      </c>
      <c r="BT228" s="115"/>
      <c r="CL228" s="109"/>
      <c r="CM228" s="101"/>
      <c r="CN228" s="101"/>
      <c r="CO228" s="101"/>
    </row>
    <row r="229" spans="1:93" ht="96" x14ac:dyDescent="0.2">
      <c r="A229" s="159" t="s">
        <v>751</v>
      </c>
      <c r="B229" s="160">
        <v>3</v>
      </c>
      <c r="C229" s="142" t="s">
        <v>754</v>
      </c>
      <c r="D229" s="142" t="s">
        <v>755</v>
      </c>
      <c r="E229" s="142" t="s">
        <v>0</v>
      </c>
      <c r="F229" s="142" t="s">
        <v>181</v>
      </c>
      <c r="G229" s="142" t="s">
        <v>174</v>
      </c>
      <c r="H229" s="142" t="s">
        <v>4</v>
      </c>
      <c r="I229" s="142" t="s">
        <v>8</v>
      </c>
      <c r="J229" s="142" t="s">
        <v>22</v>
      </c>
      <c r="K229" s="142" t="s">
        <v>127</v>
      </c>
      <c r="L229" s="142" t="str">
        <f>IFERROR(VLOOKUP($C229,'[2]1.3.7 validaties'!$AL$3:$AY$999,14,FALSE),"")</f>
        <v>2. ja, voor technici</v>
      </c>
      <c r="M229" s="142" t="str">
        <f>IFERROR(VLOOKUP($C229,'[2]1.3.7 validaties'!$AL$3:$AY$999,13,FALSE),"")</f>
        <v>niet nodig</v>
      </c>
      <c r="N229" s="140" t="s">
        <v>13</v>
      </c>
      <c r="O229" s="140" t="s">
        <v>13</v>
      </c>
      <c r="P229" s="140" t="s">
        <v>13</v>
      </c>
      <c r="Q229" s="140" t="s">
        <v>13</v>
      </c>
      <c r="R229" s="140" t="s">
        <v>13</v>
      </c>
      <c r="S229" s="142" t="s">
        <v>13</v>
      </c>
      <c r="T229" s="142" t="s">
        <v>13</v>
      </c>
      <c r="U229" s="142" t="s">
        <v>13</v>
      </c>
      <c r="V229" s="142" t="s">
        <v>13</v>
      </c>
      <c r="W229" s="142" t="s">
        <v>13</v>
      </c>
      <c r="X229" s="142" t="s">
        <v>13</v>
      </c>
      <c r="Y229" s="142" t="s">
        <v>13</v>
      </c>
      <c r="Z229" s="142" t="s">
        <v>13</v>
      </c>
      <c r="AA229" s="142" t="s">
        <v>13</v>
      </c>
      <c r="AB229" s="142" t="s">
        <v>13</v>
      </c>
      <c r="AC229" s="142" t="s">
        <v>13</v>
      </c>
      <c r="AD229" s="161" t="s">
        <v>253</v>
      </c>
      <c r="AE229" s="83" t="s">
        <v>254</v>
      </c>
      <c r="AF229" s="162" t="s">
        <v>253</v>
      </c>
      <c r="AG229" s="161" t="s">
        <v>254</v>
      </c>
      <c r="AH229" s="163" t="s">
        <v>255</v>
      </c>
      <c r="AI229" s="142"/>
      <c r="AJ229" s="142" t="s">
        <v>13</v>
      </c>
      <c r="AK229" s="61" t="s">
        <v>13</v>
      </c>
      <c r="AL229" s="165" t="s">
        <v>45</v>
      </c>
      <c r="AM229" s="141" t="s">
        <v>754</v>
      </c>
      <c r="AN229" s="142" t="s">
        <v>755</v>
      </c>
      <c r="AO229" s="142"/>
      <c r="AP229" s="142"/>
      <c r="AQ229" s="142"/>
      <c r="AR229" s="142"/>
      <c r="AS229" s="142"/>
      <c r="AT229" s="164"/>
      <c r="AU229" s="253"/>
      <c r="AV229" s="275" t="s">
        <v>716</v>
      </c>
      <c r="AW229" s="83" t="s">
        <v>2810</v>
      </c>
      <c r="AX229" s="57"/>
      <c r="AY229" s="212" t="str">
        <f t="shared" si="32"/>
        <v/>
      </c>
      <c r="AZ229" s="97" t="str">
        <f t="shared" si="43"/>
        <v/>
      </c>
      <c r="BA229" s="97" t="str">
        <f t="shared" si="44"/>
        <v/>
      </c>
      <c r="BB229" s="97"/>
      <c r="BC229" s="213"/>
      <c r="BD229" s="138" t="str">
        <f t="shared" si="33"/>
        <v>ongewijzigd</v>
      </c>
      <c r="BE229" s="138" t="str">
        <f>IF(BF229="",IF(#REF!="","",IF(#REF!="ongebruikt","Ja","")),"")</f>
        <v/>
      </c>
      <c r="BF229" s="321" t="str">
        <f>IF($J229="LVBB-BHK",$C229,IFERROR(VLOOKUP($C229,'[1]CDS-VM-delta'!$A$2:$E$470,1,FALSE),""))</f>
        <v>LVBB4759</v>
      </c>
      <c r="BG229" s="318" t="str">
        <f>IF($J229="LVBB-BHK",$AN229,IF($BF229="","",IFERROR(VLOOKUP($BF229,'[1]CDS-VM-delta'!$A$2:$E$470,2,FALSE),"")))</f>
        <v xml:space="preserve">Datum bekendmaking kennisgeving %1 mag niet voor datum bekend op van het besluit %2 liggen </v>
      </c>
      <c r="BH229" s="148" t="str">
        <f>IF($BF229="","",IFERROR(VLOOKUP($C229,'[1]CDS-VM-delta'!$A$2:$E$470,3,FALSE),""))</f>
        <v>kennisgeving.xqy</v>
      </c>
      <c r="BI229" s="303" t="str">
        <f>IF($BF229="","",IFERROR(VLOOKUP($C229,'[1]CDS-VM-delta'!$A$2:$E$470,4,FALSE),""))</f>
        <v>controle-bekend-op</v>
      </c>
      <c r="BJ229" s="304" t="str">
        <f>IF($BF229="","",IFERROR(VLOOKUP($C229,'[1]CDS-VM-delta'!$A$2:$E$470,5,FALSE),""))</f>
        <v>Ga na of de datum bekendmaking niet voor de datum bekend op van het besluit ligt</v>
      </c>
      <c r="BK229" s="304" t="str">
        <f>IF($C229="","",IFERROR(VLOOKUP($C229,'[1]CDS-VM-delta'!$L$1:$M$470,1,FALSE),""))</f>
        <v>LVBB4759</v>
      </c>
      <c r="BL229" s="304" t="str">
        <f>IF($BK229="","",IFERROR(VLOOKUP($BK229,'[1]CDS-VM-delta'!$L$1:$M$470,2,FALSE),""))</f>
        <v xml:space="preserve">Datum bekendmaking kennisgeving %1 mag niet voor datum bekend op van het besluit %2 liggen </v>
      </c>
      <c r="BM229" s="83"/>
      <c r="BN229" s="210" t="str">
        <f t="shared" si="45"/>
        <v/>
      </c>
      <c r="BO229" s="142" t="s">
        <v>754</v>
      </c>
      <c r="BP229" s="142"/>
      <c r="BQ229" s="142"/>
      <c r="BR229" s="142"/>
      <c r="BS229" s="83">
        <v>152</v>
      </c>
      <c r="BT229" s="115"/>
      <c r="CL229" s="109"/>
      <c r="CM229" s="101"/>
      <c r="CN229" s="101"/>
      <c r="CO229" s="101"/>
    </row>
    <row r="230" spans="1:93" ht="48" x14ac:dyDescent="0.2">
      <c r="A230" s="172" t="s">
        <v>734</v>
      </c>
      <c r="B230" s="140">
        <v>3</v>
      </c>
      <c r="C230" s="142" t="s">
        <v>756</v>
      </c>
      <c r="D230" s="142" t="s">
        <v>757</v>
      </c>
      <c r="E230" s="185" t="s">
        <v>0</v>
      </c>
      <c r="F230" s="185" t="s">
        <v>244</v>
      </c>
      <c r="G230" s="140" t="s">
        <v>174</v>
      </c>
      <c r="H230" s="185" t="s">
        <v>4</v>
      </c>
      <c r="I230" s="140" t="s">
        <v>8</v>
      </c>
      <c r="J230" s="140" t="s">
        <v>22</v>
      </c>
      <c r="K230" s="140" t="s">
        <v>127</v>
      </c>
      <c r="L230" s="98" t="str">
        <f>IFERROR(VLOOKUP($C230,'[2]1.3.7 validaties'!$AL$3:$AY$999,14,FALSE),"")</f>
        <v/>
      </c>
      <c r="M230" s="98" t="str">
        <f>IFERROR(VLOOKUP($C230,'[2]1.3.7 validaties'!$AL$3:$AY$999,13,FALSE),"")</f>
        <v/>
      </c>
      <c r="N230" s="142" t="s">
        <v>14</v>
      </c>
      <c r="O230" s="142" t="s">
        <v>13</v>
      </c>
      <c r="P230" s="142" t="s">
        <v>13</v>
      </c>
      <c r="Q230" s="142" t="s">
        <v>13</v>
      </c>
      <c r="R230" s="142" t="s">
        <v>13</v>
      </c>
      <c r="S230" s="142" t="s">
        <v>13</v>
      </c>
      <c r="T230" s="142" t="s">
        <v>13</v>
      </c>
      <c r="U230" s="142" t="s">
        <v>13</v>
      </c>
      <c r="V230" s="142" t="s">
        <v>13</v>
      </c>
      <c r="W230" s="142" t="s">
        <v>13</v>
      </c>
      <c r="X230" s="142" t="s">
        <v>13</v>
      </c>
      <c r="Y230" s="142" t="s">
        <v>13</v>
      </c>
      <c r="Z230" s="142" t="s">
        <v>13</v>
      </c>
      <c r="AA230" s="142" t="s">
        <v>13</v>
      </c>
      <c r="AB230" s="142" t="s">
        <v>13</v>
      </c>
      <c r="AC230" s="142" t="s">
        <v>13</v>
      </c>
      <c r="AD230" s="161" t="s">
        <v>253</v>
      </c>
      <c r="AE230" s="83" t="s">
        <v>254</v>
      </c>
      <c r="AF230" s="162" t="s">
        <v>253</v>
      </c>
      <c r="AG230" s="161" t="s">
        <v>254</v>
      </c>
      <c r="AH230" s="163" t="s">
        <v>255</v>
      </c>
      <c r="AI230" s="175"/>
      <c r="AJ230" s="140" t="s">
        <v>13</v>
      </c>
      <c r="AK230" s="171" t="s">
        <v>13</v>
      </c>
      <c r="AL230" s="178" t="s">
        <v>14</v>
      </c>
      <c r="AM230" s="334" t="s">
        <v>2483</v>
      </c>
      <c r="AN230" s="98" t="s">
        <v>2306</v>
      </c>
      <c r="AO230" s="98"/>
      <c r="AP230" s="98"/>
      <c r="AQ230" s="98"/>
      <c r="AR230" s="98"/>
      <c r="AS230" s="98"/>
      <c r="AT230" s="267"/>
      <c r="AU230" s="253"/>
      <c r="AV230" s="275" t="s">
        <v>638</v>
      </c>
      <c r="AW230" s="100" t="s">
        <v>2947</v>
      </c>
      <c r="AX230" s="57"/>
      <c r="AY230" s="212" t="str">
        <f t="shared" si="32"/>
        <v/>
      </c>
      <c r="AZ230" s="97" t="str">
        <f t="shared" si="43"/>
        <v/>
      </c>
      <c r="BA230" s="97" t="str">
        <f t="shared" si="44"/>
        <v/>
      </c>
      <c r="BB230" s="97"/>
      <c r="BC230" s="213" t="s">
        <v>2261</v>
      </c>
      <c r="BD230" s="138" t="str">
        <f t="shared" si="33"/>
        <v>ongewijzigd</v>
      </c>
      <c r="BE230" s="138" t="str">
        <f>IF(BF230="",IF(#REF!="","",IF(#REF!="ongebruikt","Ja","")),"")</f>
        <v/>
      </c>
      <c r="BF230" s="321" t="str">
        <f>IF($J230="LVBB-BHK",$C230,IFERROR(VLOOKUP($C230,'[1]CDS-VM-delta'!$A$2:$E$470,1,FALSE),""))</f>
        <v>LVBB4760</v>
      </c>
      <c r="BG230" s="318" t="str">
        <f>IF($J230="LVBB-BHK",$AN230,IF($BF230="","",IFERROR(VLOOKUP($BF230,'[1]CDS-VM-delta'!$A$2:$E$470,2,FALSE),"")))</f>
        <v>Bij een kennisgeving van een ontwerp besluit mag deze procedurestap %1 niet voorkomen.</v>
      </c>
      <c r="BH230" s="148" t="str">
        <f>IF($BF230="","",IFERROR(VLOOKUP($C230,'[1]CDS-VM-delta'!$A$2:$E$470,3,FALSE),""))</f>
        <v>kennisgeving.xqy</v>
      </c>
      <c r="BI230" s="303" t="str">
        <f>IF($BF230="","",IFERROR(VLOOKUP($C230,'[1]CDS-VM-delta'!$A$2:$E$470,4,FALSE),""))</f>
        <v>check-procedureverloop-stappen</v>
      </c>
      <c r="BJ230" s="304" t="str">
        <f>IF($BF230="","",IFERROR(VLOOKUP($C230,'[1]CDS-VM-delta'!$A$2:$E$470,5,FALSE),""))</f>
        <v>deze functie checkt of de procedurestappen in deze kennisgeving passen bij het bijbehorende ontwerp- of definief besluit. Bij een ontwerp besluit zijn alleen de stappen 'begin inzagetermijn' en 'einde inzagetermijn' toegestaan in de kennisgeving Bij een definitief besluit zijn alleen de stappen 'einde bezwaartermijn' en 'einde beroepstermijn' toegestaan in de kennisgeving</v>
      </c>
      <c r="BK230" s="304" t="str">
        <f>IF($C230="","",IFERROR(VLOOKUP($C230,'[1]CDS-VM-delta'!$L$1:$M$470,1,FALSE),""))</f>
        <v>LVBB4760</v>
      </c>
      <c r="BL230" s="304" t="str">
        <f>IF($BK230="","",IFERROR(VLOOKUP($BK230,'[1]CDS-VM-delta'!$L$1:$M$470,2,FALSE),""))</f>
        <v>Bij een kennisgeving van een ontwerp besluit mag deze procedurestap %1 niet voorkomen.</v>
      </c>
      <c r="BM230" s="83"/>
      <c r="BN230" s="210" t="str">
        <f t="shared" si="45"/>
        <v>NOK</v>
      </c>
      <c r="BO230" s="141" t="s">
        <v>1858</v>
      </c>
      <c r="BP230" s="142"/>
      <c r="BQ230" s="142"/>
      <c r="BR230" s="142"/>
      <c r="BS230" s="83"/>
      <c r="BT230" s="57"/>
      <c r="CL230" s="109" t="s">
        <v>1686</v>
      </c>
      <c r="CM230" s="101" t="s">
        <v>255</v>
      </c>
      <c r="CN230" s="101" t="s">
        <v>255</v>
      </c>
      <c r="CO230" s="101" t="s">
        <v>1687</v>
      </c>
    </row>
    <row r="231" spans="1:93" ht="48" x14ac:dyDescent="0.2">
      <c r="A231" s="172" t="s">
        <v>734</v>
      </c>
      <c r="B231" s="140">
        <v>3</v>
      </c>
      <c r="C231" s="142" t="s">
        <v>759</v>
      </c>
      <c r="D231" s="142" t="s">
        <v>2480</v>
      </c>
      <c r="E231" s="185" t="s">
        <v>0</v>
      </c>
      <c r="F231" s="185" t="s">
        <v>244</v>
      </c>
      <c r="G231" s="140" t="s">
        <v>174</v>
      </c>
      <c r="H231" s="185" t="s">
        <v>4</v>
      </c>
      <c r="I231" s="140" t="s">
        <v>8</v>
      </c>
      <c r="J231" s="140" t="s">
        <v>22</v>
      </c>
      <c r="K231" s="140" t="s">
        <v>127</v>
      </c>
      <c r="L231" s="98" t="str">
        <f>IFERROR(VLOOKUP($C231,'[2]1.3.7 validaties'!$AL$3:$AY$999,14,FALSE),"")</f>
        <v/>
      </c>
      <c r="M231" s="98" t="str">
        <f>IFERROR(VLOOKUP($C231,'[2]1.3.7 validaties'!$AL$3:$AY$999,13,FALSE),"")</f>
        <v/>
      </c>
      <c r="N231" s="142" t="s">
        <v>14</v>
      </c>
      <c r="O231" s="142" t="s">
        <v>13</v>
      </c>
      <c r="P231" s="142" t="s">
        <v>13</v>
      </c>
      <c r="Q231" s="142" t="s">
        <v>13</v>
      </c>
      <c r="R231" s="142" t="s">
        <v>13</v>
      </c>
      <c r="S231" s="142" t="s">
        <v>13</v>
      </c>
      <c r="T231" s="142" t="s">
        <v>13</v>
      </c>
      <c r="U231" s="142" t="s">
        <v>13</v>
      </c>
      <c r="V231" s="142" t="s">
        <v>13</v>
      </c>
      <c r="W231" s="142" t="s">
        <v>13</v>
      </c>
      <c r="X231" s="142" t="s">
        <v>13</v>
      </c>
      <c r="Y231" s="142" t="s">
        <v>13</v>
      </c>
      <c r="Z231" s="142" t="s">
        <v>13</v>
      </c>
      <c r="AA231" s="142" t="s">
        <v>13</v>
      </c>
      <c r="AB231" s="142" t="s">
        <v>13</v>
      </c>
      <c r="AC231" s="142" t="s">
        <v>13</v>
      </c>
      <c r="AD231" s="161" t="s">
        <v>253</v>
      </c>
      <c r="AE231" s="83" t="s">
        <v>254</v>
      </c>
      <c r="AF231" s="162" t="s">
        <v>253</v>
      </c>
      <c r="AG231" s="161" t="s">
        <v>254</v>
      </c>
      <c r="AH231" s="163" t="s">
        <v>255</v>
      </c>
      <c r="AI231" s="175"/>
      <c r="AJ231" s="140" t="s">
        <v>13</v>
      </c>
      <c r="AK231" s="171" t="s">
        <v>13</v>
      </c>
      <c r="AL231" s="178" t="s">
        <v>14</v>
      </c>
      <c r="AM231" s="334" t="s">
        <v>2484</v>
      </c>
      <c r="AN231" s="98" t="s">
        <v>2307</v>
      </c>
      <c r="AO231" s="98"/>
      <c r="AP231" s="98"/>
      <c r="AQ231" s="98"/>
      <c r="AR231" s="98"/>
      <c r="AS231" s="98"/>
      <c r="AT231" s="267"/>
      <c r="AU231" s="253"/>
      <c r="AV231" s="275" t="s">
        <v>638</v>
      </c>
      <c r="AW231" s="100" t="s">
        <v>738</v>
      </c>
      <c r="AX231" s="57"/>
      <c r="AY231" s="212" t="str">
        <f t="shared" si="32"/>
        <v/>
      </c>
      <c r="AZ231" s="97" t="str">
        <f t="shared" si="43"/>
        <v/>
      </c>
      <c r="BA231" s="97" t="str">
        <f t="shared" si="44"/>
        <v/>
      </c>
      <c r="BB231" s="97"/>
      <c r="BC231" s="213" t="s">
        <v>2261</v>
      </c>
      <c r="BD231" s="138" t="str">
        <f t="shared" si="33"/>
        <v>ongewijzigd</v>
      </c>
      <c r="BE231" s="138" t="str">
        <f>IF(BF231="",IF(#REF!="","",IF(#REF!="ongebruikt","Ja","")),"")</f>
        <v/>
      </c>
      <c r="BF231" s="321" t="str">
        <f>IF($J231="LVBB-BHK",$C231,IFERROR(VLOOKUP($C231,'[1]CDS-VM-delta'!$A$2:$E$470,1,FALSE),""))</f>
        <v>LVBB4761</v>
      </c>
      <c r="BG231" s="318" t="str">
        <f>IF($J231="LVBB-BHK",$AN231,IF($BF231="","",IFERROR(VLOOKUP($BF231,'[1]CDS-VM-delta'!$A$2:$E$470,2,FALSE),"")))</f>
        <v>Bij een kennisgeving van een definitief besluit mag deze procedurestap %1 niet voorkomen.</v>
      </c>
      <c r="BH231" s="148" t="str">
        <f>IF($BF231="","",IFERROR(VLOOKUP($C231,'[1]CDS-VM-delta'!$A$2:$E$470,3,FALSE),""))</f>
        <v>kennisgeving.xqy</v>
      </c>
      <c r="BI231" s="303" t="str">
        <f>IF($BF231="","",IFERROR(VLOOKUP($C231,'[1]CDS-VM-delta'!$A$2:$E$470,4,FALSE),""))</f>
        <v>check-procedureverloop-stappen</v>
      </c>
      <c r="BJ231" s="304" t="str">
        <f>IF($BF231="","",IFERROR(VLOOKUP($C231,'[1]CDS-VM-delta'!$A$2:$E$470,5,FALSE),""))</f>
        <v>deze functie checkt of de procedurestappen in deze kennisgeving passen bij het bijbehorende ontwerp- of definief besluit. Bij een ontwerp besluit zijn alleen de stappen 'begin inzagetermijn' en 'einde inzagetermijn' toegestaan in de kennisgeving Bij een definitief besluit zijn alleen de stappen 'einde bezwaartermijn' en 'einde beroepstermijn' toegestaan in de kennisgeving</v>
      </c>
      <c r="BK231" s="304" t="str">
        <f>IF($C231="","",IFERROR(VLOOKUP($C231,'[1]CDS-VM-delta'!$L$1:$M$470,1,FALSE),""))</f>
        <v>LVBB4761</v>
      </c>
      <c r="BL231" s="304" t="str">
        <f>IF($BK231="","",IFERROR(VLOOKUP($BK231,'[1]CDS-VM-delta'!$L$1:$M$470,2,FALSE),""))</f>
        <v>Bij een kennisgeving van een definitief besluit mag deze procedurestap %1 niet voorkomen.</v>
      </c>
      <c r="BM231" s="83"/>
      <c r="BN231" s="210" t="str">
        <f t="shared" si="45"/>
        <v>NOK</v>
      </c>
      <c r="BO231" s="141" t="s">
        <v>1858</v>
      </c>
      <c r="BP231" s="142"/>
      <c r="BQ231" s="142"/>
      <c r="BR231" s="142"/>
      <c r="BS231" s="83"/>
      <c r="BT231" s="57"/>
      <c r="CL231" s="109" t="s">
        <v>1686</v>
      </c>
      <c r="CM231" s="101" t="s">
        <v>255</v>
      </c>
      <c r="CN231" s="101" t="s">
        <v>255</v>
      </c>
      <c r="CO231" s="101" t="s">
        <v>1687</v>
      </c>
    </row>
    <row r="232" spans="1:93" s="699" customFormat="1" ht="80" x14ac:dyDescent="0.2">
      <c r="A232" s="682" t="s">
        <v>2704</v>
      </c>
      <c r="B232" s="683">
        <v>3</v>
      </c>
      <c r="C232" s="683" t="s">
        <v>762</v>
      </c>
      <c r="D232" s="683" t="s">
        <v>2702</v>
      </c>
      <c r="E232" s="485" t="s">
        <v>0</v>
      </c>
      <c r="F232" s="485" t="s">
        <v>244</v>
      </c>
      <c r="G232" s="2" t="s">
        <v>174</v>
      </c>
      <c r="H232" s="485" t="s">
        <v>4</v>
      </c>
      <c r="I232" s="2" t="s">
        <v>8</v>
      </c>
      <c r="J232" s="2" t="s">
        <v>22</v>
      </c>
      <c r="K232" s="2" t="s">
        <v>127</v>
      </c>
      <c r="L232" s="101" t="str">
        <f>IFERROR(VLOOKUP($C232,'[2]1.3.7 validaties'!$AL$3:$AY$999,14,FALSE),"")</f>
        <v/>
      </c>
      <c r="M232" s="101" t="str">
        <f>IFERROR(VLOOKUP($C232,'[2]1.3.7 validaties'!$AL$3:$AY$999,13,FALSE),"")</f>
        <v/>
      </c>
      <c r="N232" s="2" t="s">
        <v>14</v>
      </c>
      <c r="O232" s="2" t="s">
        <v>13</v>
      </c>
      <c r="P232" s="2" t="s">
        <v>13</v>
      </c>
      <c r="Q232" s="2" t="s">
        <v>13</v>
      </c>
      <c r="R232" s="2" t="s">
        <v>13</v>
      </c>
      <c r="S232" s="2" t="s">
        <v>13</v>
      </c>
      <c r="T232" s="2" t="s">
        <v>13</v>
      </c>
      <c r="U232" s="2" t="s">
        <v>13</v>
      </c>
      <c r="V232" s="2" t="s">
        <v>13</v>
      </c>
      <c r="W232" s="2" t="s">
        <v>13</v>
      </c>
      <c r="X232" s="2" t="s">
        <v>13</v>
      </c>
      <c r="Y232" s="2" t="s">
        <v>13</v>
      </c>
      <c r="Z232" s="2" t="s">
        <v>13</v>
      </c>
      <c r="AA232" s="2" t="s">
        <v>13</v>
      </c>
      <c r="AB232" s="2" t="s">
        <v>13</v>
      </c>
      <c r="AC232" s="2" t="s">
        <v>13</v>
      </c>
      <c r="AD232" s="337" t="s">
        <v>253</v>
      </c>
      <c r="AE232" s="31" t="s">
        <v>254</v>
      </c>
      <c r="AF232" s="338" t="s">
        <v>253</v>
      </c>
      <c r="AG232" s="337" t="s">
        <v>254</v>
      </c>
      <c r="AH232" s="344" t="s">
        <v>255</v>
      </c>
      <c r="AI232" s="551"/>
      <c r="AJ232" s="549" t="s">
        <v>13</v>
      </c>
      <c r="AK232" s="552" t="s">
        <v>13</v>
      </c>
      <c r="AL232" s="550" t="s">
        <v>14</v>
      </c>
      <c r="AM232" s="684" t="s">
        <v>762</v>
      </c>
      <c r="AN232" s="685" t="s">
        <v>2703</v>
      </c>
      <c r="AO232" s="685"/>
      <c r="AP232" s="685"/>
      <c r="AQ232" s="685"/>
      <c r="AR232" s="685"/>
      <c r="AS232" s="685"/>
      <c r="AT232" s="686"/>
      <c r="AU232" s="687"/>
      <c r="AV232" s="688" t="s">
        <v>638</v>
      </c>
      <c r="AW232" s="689" t="s">
        <v>2502</v>
      </c>
      <c r="AX232" s="690"/>
      <c r="AY232" s="691" t="str">
        <f t="shared" si="32"/>
        <v/>
      </c>
      <c r="AZ232" s="692" t="str">
        <f t="shared" si="43"/>
        <v/>
      </c>
      <c r="BA232" s="692" t="str">
        <f t="shared" si="44"/>
        <v/>
      </c>
      <c r="BB232" s="692"/>
      <c r="BC232" s="693" t="s">
        <v>2260</v>
      </c>
      <c r="BD232" s="694" t="str">
        <f t="shared" si="33"/>
        <v>gewijzigd</v>
      </c>
      <c r="BE232" s="694" t="str">
        <f>IF(BF232="",IF(#REF!="","",IF(#REF!="ongebruikt","Ja","")),"")</f>
        <v/>
      </c>
      <c r="BF232" s="695" t="str">
        <f>IF($J232="LVBB-BHK",$C232,IFERROR(VLOOKUP($C232,'[1]CDS-VM-delta'!$A$2:$E$470,1,FALSE),""))</f>
        <v>LVBB4762</v>
      </c>
      <c r="BG232" s="685" t="s">
        <v>763</v>
      </c>
      <c r="BH232" s="553" t="str">
        <f>IF($BF232="","",IFERROR(VLOOKUP($C232,'[1]CDS-VM-delta'!$A$2:$E$470,3,FALSE),""))</f>
        <v>VP-AanleveringKennisgeving.sch</v>
      </c>
      <c r="BI232" s="554" t="str">
        <f>IF($BF232="","",IFERROR(VLOOKUP($C232,'[1]CDS-VM-delta'!$A$2:$E$470,4,FALSE),""))</f>
        <v>Sta verwijderStappen en vervangStappen NIET toe binnen Procedureverloopmutatie binnen AanleveringKennisgeving</v>
      </c>
      <c r="BJ232" s="555" t="str">
        <f>IF($BF232="","",IFERROR(VLOOKUP($C232,'[1]CDS-VM-delta'!$A$2:$E$470,5,FALSE),""))</f>
        <v/>
      </c>
      <c r="BK232" s="696" t="str">
        <f>IF($C232="","",IFERROR(VLOOKUP($C232,'[1]CDS-VM-delta'!$L$1:$M$470,1,FALSE),""))</f>
        <v>LVBB4762</v>
      </c>
      <c r="BL232" s="696"/>
      <c r="BM232" s="697"/>
      <c r="BN232" s="698" t="str">
        <f t="shared" si="45"/>
        <v>NOK</v>
      </c>
      <c r="BO232" s="684" t="s">
        <v>1858</v>
      </c>
      <c r="BP232" s="683"/>
      <c r="BQ232" s="683"/>
      <c r="BR232" s="683"/>
      <c r="BS232" s="697"/>
      <c r="BT232" s="690"/>
      <c r="CL232" s="700" t="s">
        <v>1686</v>
      </c>
      <c r="CM232" s="685" t="s">
        <v>255</v>
      </c>
      <c r="CN232" s="685" t="s">
        <v>255</v>
      </c>
      <c r="CO232" s="685" t="s">
        <v>1687</v>
      </c>
    </row>
    <row r="233" spans="1:93" s="699" customFormat="1" ht="32" x14ac:dyDescent="0.2">
      <c r="A233" s="333" t="s">
        <v>2715</v>
      </c>
      <c r="B233" s="683"/>
      <c r="C233" s="683" t="s">
        <v>2508</v>
      </c>
      <c r="D233" s="683" t="s">
        <v>2509</v>
      </c>
      <c r="E233" s="557"/>
      <c r="F233" s="2" t="s">
        <v>243</v>
      </c>
      <c r="G233" s="683" t="s">
        <v>1</v>
      </c>
      <c r="H233" s="2" t="s">
        <v>4</v>
      </c>
      <c r="I233" s="556"/>
      <c r="J233" s="556"/>
      <c r="K233" s="556"/>
      <c r="L233" s="558"/>
      <c r="M233" s="558"/>
      <c r="N233" s="556"/>
      <c r="O233" s="556"/>
      <c r="P233" s="556"/>
      <c r="Q233" s="556"/>
      <c r="R233" s="556"/>
      <c r="S233" s="556"/>
      <c r="T233" s="556"/>
      <c r="U233" s="556"/>
      <c r="V233" s="683" t="s">
        <v>14</v>
      </c>
      <c r="W233" s="683" t="s">
        <v>13</v>
      </c>
      <c r="X233" s="683" t="s">
        <v>13</v>
      </c>
      <c r="Y233" s="683" t="s">
        <v>13</v>
      </c>
      <c r="Z233" s="683" t="s">
        <v>13</v>
      </c>
      <c r="AA233" s="683" t="s">
        <v>13</v>
      </c>
      <c r="AB233" s="683" t="s">
        <v>13</v>
      </c>
      <c r="AC233" s="683" t="s">
        <v>13</v>
      </c>
      <c r="AD233" s="559"/>
      <c r="AE233" s="560"/>
      <c r="AF233" s="561"/>
      <c r="AG233" s="559"/>
      <c r="AH233" s="562"/>
      <c r="AI233" s="563"/>
      <c r="AJ233" s="556"/>
      <c r="AK233" s="564"/>
      <c r="AL233" s="560"/>
      <c r="AM233" s="684" t="s">
        <v>2508</v>
      </c>
      <c r="AN233" s="685" t="s">
        <v>2510</v>
      </c>
      <c r="AO233" s="685"/>
      <c r="AP233" s="685"/>
      <c r="AQ233" s="685"/>
      <c r="AR233" s="685"/>
      <c r="AS233" s="685"/>
      <c r="AT233" s="686"/>
      <c r="AU233" s="687"/>
      <c r="AV233" s="345" t="s">
        <v>444</v>
      </c>
      <c r="AW233" s="689"/>
      <c r="AX233" s="690"/>
      <c r="AY233" s="691"/>
      <c r="AZ233" s="692"/>
      <c r="BA233" s="692"/>
      <c r="BB233" s="692"/>
      <c r="BC233" s="693"/>
      <c r="BD233" s="694"/>
      <c r="BE233" s="694"/>
      <c r="BF233" s="695"/>
      <c r="BG233" s="685"/>
      <c r="BH233" s="565"/>
      <c r="BI233" s="566"/>
      <c r="BJ233" s="567"/>
      <c r="BK233" s="696"/>
      <c r="BL233" s="696"/>
      <c r="BM233" s="697"/>
      <c r="BN233" s="698"/>
      <c r="BO233" s="684"/>
      <c r="BP233" s="683"/>
      <c r="BQ233" s="683"/>
      <c r="BR233" s="683"/>
      <c r="BS233" s="697"/>
      <c r="BT233" s="690"/>
      <c r="CL233" s="700"/>
      <c r="CM233" s="685"/>
      <c r="CN233" s="685"/>
      <c r="CO233" s="685"/>
    </row>
    <row r="234" spans="1:93" ht="64" x14ac:dyDescent="0.2">
      <c r="A234" s="87" t="s">
        <v>764</v>
      </c>
      <c r="B234" s="88">
        <v>3</v>
      </c>
      <c r="C234" s="56" t="s">
        <v>765</v>
      </c>
      <c r="D234" s="56" t="s">
        <v>766</v>
      </c>
      <c r="E234" s="56" t="s">
        <v>0</v>
      </c>
      <c r="F234" s="56" t="s">
        <v>181</v>
      </c>
      <c r="G234" s="56" t="s">
        <v>7</v>
      </c>
      <c r="H234" s="56" t="s">
        <v>4</v>
      </c>
      <c r="I234" s="56" t="s">
        <v>8</v>
      </c>
      <c r="J234" s="56" t="s">
        <v>22</v>
      </c>
      <c r="K234" s="56" t="s">
        <v>127</v>
      </c>
      <c r="L234" s="95" t="str">
        <f>IFERROR(VLOOKUP($C234,'[2]1.3.7 validaties'!$AL$3:$AY$999,14,FALSE),"")</f>
        <v/>
      </c>
      <c r="M234" s="95" t="str">
        <f>IFERROR(VLOOKUP($C234,'[2]1.3.7 validaties'!$AL$3:$AY$999,13,FALSE),"")</f>
        <v/>
      </c>
      <c r="N234" s="56" t="s">
        <v>13</v>
      </c>
      <c r="O234" s="56" t="s">
        <v>14</v>
      </c>
      <c r="P234" s="56" t="s">
        <v>14</v>
      </c>
      <c r="Q234" s="56" t="s">
        <v>14</v>
      </c>
      <c r="R234" s="56" t="s">
        <v>14</v>
      </c>
      <c r="S234" s="56" t="s">
        <v>14</v>
      </c>
      <c r="T234" s="56" t="s">
        <v>14</v>
      </c>
      <c r="U234" s="56" t="s">
        <v>14</v>
      </c>
      <c r="V234" s="56" t="s">
        <v>14</v>
      </c>
      <c r="W234" s="56" t="s">
        <v>14</v>
      </c>
      <c r="X234" s="56" t="s">
        <v>14</v>
      </c>
      <c r="Y234" s="56" t="s">
        <v>14</v>
      </c>
      <c r="Z234" s="56" t="s">
        <v>14</v>
      </c>
      <c r="AA234" s="56" t="s">
        <v>14</v>
      </c>
      <c r="AB234" s="56" t="s">
        <v>14</v>
      </c>
      <c r="AC234" s="56" t="s">
        <v>14</v>
      </c>
      <c r="AD234" s="89" t="s">
        <v>253</v>
      </c>
      <c r="AE234" s="125"/>
      <c r="AF234" s="90" t="s">
        <v>253</v>
      </c>
      <c r="AG234" s="89" t="s">
        <v>254</v>
      </c>
      <c r="AH234" s="91" t="s">
        <v>255</v>
      </c>
      <c r="AI234" s="92"/>
      <c r="AJ234" s="92" t="str">
        <f t="shared" ref="AJ234" si="46">AJ$66</f>
        <v>Ja</v>
      </c>
      <c r="AK234" s="93" t="s">
        <v>45</v>
      </c>
      <c r="AL234" s="94" t="s">
        <v>45</v>
      </c>
      <c r="AM234" s="121" t="s">
        <v>765</v>
      </c>
      <c r="AN234" s="95" t="s">
        <v>767</v>
      </c>
      <c r="AO234" s="95"/>
      <c r="AP234" s="95"/>
      <c r="AQ234" s="95"/>
      <c r="AR234" s="95"/>
      <c r="AS234" s="95"/>
      <c r="AT234" s="265"/>
      <c r="AU234" s="295"/>
      <c r="AV234" s="276"/>
      <c r="AW234" s="83" t="s">
        <v>384</v>
      </c>
      <c r="AY234" s="212" t="str">
        <f t="shared" si="32"/>
        <v/>
      </c>
      <c r="AZ234" s="97" t="str">
        <f>IF($BG234="","",IF($BG234=$AN234,"",IF($BC234="","***","")))</f>
        <v/>
      </c>
      <c r="BA234" s="97" t="str">
        <f>IF($BL234="","",IF($BL234=$AN234,"",IF($BC234="","***","")))</f>
        <v/>
      </c>
      <c r="BB234" s="97"/>
      <c r="BC234" s="213"/>
      <c r="BD234" s="138" t="str">
        <f t="shared" si="33"/>
        <v/>
      </c>
      <c r="BE234" s="138" t="e">
        <f>IF(BF234="",IF(#REF!="","",IF(#REF!="ongebruikt","Ja","")),"")</f>
        <v>#REF!</v>
      </c>
      <c r="BF234" s="321" t="str">
        <f>IF($J234="LVBB-BHK",$C234,IFERROR(VLOOKUP($C234,'[1]CDS-VM-delta'!$A$2:$E$470,1,FALSE),""))</f>
        <v/>
      </c>
      <c r="BG234" s="327" t="s">
        <v>767</v>
      </c>
      <c r="BH234" s="148" t="str">
        <f>IF($BF234="","",IFERROR(VLOOKUP($C234,'[1]CDS-VM-delta'!$A$2:$E$470,3,FALSE),""))</f>
        <v/>
      </c>
      <c r="BI234" s="303" t="str">
        <f>IF($BF234="","",IFERROR(VLOOKUP($C234,'[1]CDS-VM-delta'!$A$2:$E$470,4,FALSE),""))</f>
        <v/>
      </c>
      <c r="BJ234" s="304" t="str">
        <f>IF($BF234="","",IFERROR(VLOOKUP($C234,'[1]CDS-VM-delta'!$A$2:$E$470,5,FALSE),""))</f>
        <v/>
      </c>
      <c r="BK234" s="304" t="str">
        <f>IF($C234="","",IFERROR(VLOOKUP($C234,'[1]CDS-VM-delta'!$L$1:$M$470,1,FALSE),""))</f>
        <v/>
      </c>
      <c r="BL234" s="304" t="str">
        <f>IF($BK234="","",IFERROR(VLOOKUP($BK234,'[1]CDS-VM-delta'!$L$1:$M$470,2,FALSE),""))</f>
        <v/>
      </c>
      <c r="BM234" s="116" t="s">
        <v>1755</v>
      </c>
      <c r="BN234" s="53" t="str">
        <f>IF(C234=BO234,"","NOK")</f>
        <v/>
      </c>
      <c r="BO234" s="49" t="s">
        <v>765</v>
      </c>
      <c r="BP234" s="2">
        <v>3</v>
      </c>
      <c r="BQ234" s="2" t="s">
        <v>2954</v>
      </c>
      <c r="BR234" s="2" t="s">
        <v>1756</v>
      </c>
      <c r="BS234" s="31">
        <v>88</v>
      </c>
      <c r="BT234" s="114"/>
      <c r="CL234" s="109"/>
      <c r="CM234" s="101"/>
      <c r="CN234" s="101"/>
      <c r="CO234" s="101"/>
    </row>
    <row r="235" spans="1:93" s="408" customFormat="1" ht="112" x14ac:dyDescent="0.2">
      <c r="A235" s="343" t="s">
        <v>2494</v>
      </c>
      <c r="B235" s="342" t="s">
        <v>957</v>
      </c>
      <c r="C235" s="335" t="s">
        <v>2373</v>
      </c>
      <c r="D235" s="335" t="s">
        <v>2376</v>
      </c>
      <c r="E235" s="219"/>
      <c r="F235" s="2" t="s">
        <v>243</v>
      </c>
      <c r="G235" s="335" t="s">
        <v>1</v>
      </c>
      <c r="H235" s="335" t="s">
        <v>4</v>
      </c>
      <c r="I235" s="219"/>
      <c r="J235" s="219"/>
      <c r="K235" s="219"/>
      <c r="L235" s="228"/>
      <c r="M235" s="228"/>
      <c r="N235" s="224"/>
      <c r="O235" s="224"/>
      <c r="P235" s="224"/>
      <c r="Q235" s="224"/>
      <c r="R235" s="224"/>
      <c r="S235" s="224"/>
      <c r="T235" s="224" t="s">
        <v>13</v>
      </c>
      <c r="U235" s="336" t="s">
        <v>13</v>
      </c>
      <c r="V235" s="336" t="s">
        <v>13</v>
      </c>
      <c r="W235" s="336" t="s">
        <v>13</v>
      </c>
      <c r="X235" s="336" t="s">
        <v>13</v>
      </c>
      <c r="Y235" s="336" t="s">
        <v>13</v>
      </c>
      <c r="Z235" s="336" t="s">
        <v>13</v>
      </c>
      <c r="AA235" s="336" t="s">
        <v>13</v>
      </c>
      <c r="AB235" s="336" t="s">
        <v>13</v>
      </c>
      <c r="AC235" s="336" t="s">
        <v>13</v>
      </c>
      <c r="AD235" s="162" t="s">
        <v>253</v>
      </c>
      <c r="AE235" s="226"/>
      <c r="AF235" s="162" t="s">
        <v>253</v>
      </c>
      <c r="AG235" s="225"/>
      <c r="AH235" s="227" t="s">
        <v>255</v>
      </c>
      <c r="AI235" s="219"/>
      <c r="AJ235" s="219"/>
      <c r="AK235" s="85"/>
      <c r="AL235" s="226"/>
      <c r="AM235" s="335" t="s">
        <v>2373</v>
      </c>
      <c r="AN235" s="386" t="s">
        <v>2379</v>
      </c>
      <c r="AO235" s="386"/>
      <c r="AP235" s="335"/>
      <c r="AQ235" s="335"/>
      <c r="AR235" s="335"/>
      <c r="AS235" s="335"/>
      <c r="AT235" s="382"/>
      <c r="AU235" s="395"/>
      <c r="AV235" s="393" t="s">
        <v>833</v>
      </c>
      <c r="AW235" s="396" t="s">
        <v>2410</v>
      </c>
      <c r="AX235" s="397"/>
      <c r="AY235" s="398"/>
      <c r="AZ235" s="399"/>
      <c r="BA235" s="399"/>
      <c r="BB235" s="399"/>
      <c r="BC235" s="400"/>
      <c r="BD235" s="401"/>
      <c r="BE235" s="401"/>
      <c r="BF235" s="402"/>
      <c r="BG235" s="403"/>
      <c r="BH235" s="148"/>
      <c r="BI235" s="303"/>
      <c r="BJ235" s="304"/>
      <c r="BK235" s="405"/>
      <c r="BL235" s="405"/>
      <c r="BM235" s="385"/>
      <c r="BN235" s="406"/>
      <c r="BO235" s="384"/>
      <c r="BP235" s="335"/>
      <c r="BQ235" s="335"/>
      <c r="BR235" s="335"/>
      <c r="BS235" s="385"/>
      <c r="BT235" s="407"/>
      <c r="CL235" s="409"/>
      <c r="CM235" s="410"/>
      <c r="CN235" s="410"/>
      <c r="CO235" s="410"/>
    </row>
    <row r="236" spans="1:93" s="408" customFormat="1" ht="48" x14ac:dyDescent="0.2">
      <c r="A236" s="343" t="s">
        <v>2494</v>
      </c>
      <c r="B236" s="342" t="s">
        <v>957</v>
      </c>
      <c r="C236" s="335" t="s">
        <v>2374</v>
      </c>
      <c r="D236" s="335" t="s">
        <v>2377</v>
      </c>
      <c r="E236" s="219"/>
      <c r="F236" s="2" t="s">
        <v>243</v>
      </c>
      <c r="G236" s="335" t="s">
        <v>1</v>
      </c>
      <c r="H236" s="335" t="s">
        <v>4</v>
      </c>
      <c r="I236" s="219"/>
      <c r="J236" s="219"/>
      <c r="K236" s="219"/>
      <c r="L236" s="228"/>
      <c r="M236" s="228"/>
      <c r="N236" s="224"/>
      <c r="O236" s="224"/>
      <c r="P236" s="224"/>
      <c r="Q236" s="224"/>
      <c r="R236" s="224"/>
      <c r="S236" s="224"/>
      <c r="T236" s="224" t="s">
        <v>13</v>
      </c>
      <c r="U236" s="336" t="s">
        <v>13</v>
      </c>
      <c r="V236" s="336" t="s">
        <v>13</v>
      </c>
      <c r="W236" s="336" t="s">
        <v>13</v>
      </c>
      <c r="X236" s="336" t="s">
        <v>13</v>
      </c>
      <c r="Y236" s="336" t="s">
        <v>13</v>
      </c>
      <c r="Z236" s="336" t="s">
        <v>13</v>
      </c>
      <c r="AA236" s="336" t="s">
        <v>13</v>
      </c>
      <c r="AB236" s="336" t="s">
        <v>13</v>
      </c>
      <c r="AC236" s="336" t="s">
        <v>13</v>
      </c>
      <c r="AD236" s="162" t="s">
        <v>253</v>
      </c>
      <c r="AE236" s="226"/>
      <c r="AF236" s="162" t="s">
        <v>253</v>
      </c>
      <c r="AG236" s="225"/>
      <c r="AH236" s="227" t="s">
        <v>255</v>
      </c>
      <c r="AI236" s="219"/>
      <c r="AJ236" s="219"/>
      <c r="AK236" s="85"/>
      <c r="AL236" s="226"/>
      <c r="AM236" s="335" t="s">
        <v>2374</v>
      </c>
      <c r="AN236" s="386" t="s">
        <v>2380</v>
      </c>
      <c r="AO236" s="386"/>
      <c r="AP236" s="335"/>
      <c r="AQ236" s="335"/>
      <c r="AR236" s="335"/>
      <c r="AS236" s="335"/>
      <c r="AT236" s="382"/>
      <c r="AU236" s="395"/>
      <c r="AV236" s="393" t="s">
        <v>833</v>
      </c>
      <c r="AW236" s="396" t="s">
        <v>2411</v>
      </c>
      <c r="AX236" s="397"/>
      <c r="AY236" s="398"/>
      <c r="AZ236" s="399"/>
      <c r="BA236" s="399"/>
      <c r="BB236" s="399"/>
      <c r="BC236" s="400"/>
      <c r="BD236" s="401"/>
      <c r="BE236" s="401"/>
      <c r="BF236" s="402"/>
      <c r="BG236" s="403"/>
      <c r="BH236" s="148"/>
      <c r="BI236" s="303"/>
      <c r="BJ236" s="304"/>
      <c r="BK236" s="405"/>
      <c r="BL236" s="405"/>
      <c r="BM236" s="385"/>
      <c r="BN236" s="406"/>
      <c r="BO236" s="384"/>
      <c r="BP236" s="335"/>
      <c r="BQ236" s="335"/>
      <c r="BR236" s="335"/>
      <c r="BS236" s="385"/>
      <c r="BT236" s="407"/>
      <c r="CL236" s="409"/>
      <c r="CM236" s="410"/>
      <c r="CN236" s="410"/>
      <c r="CO236" s="410"/>
    </row>
    <row r="237" spans="1:93" s="408" customFormat="1" ht="176" x14ac:dyDescent="0.2">
      <c r="A237" s="343" t="s">
        <v>2723</v>
      </c>
      <c r="B237" s="342">
        <v>3</v>
      </c>
      <c r="C237" s="2" t="s">
        <v>2375</v>
      </c>
      <c r="D237" s="335" t="s">
        <v>2378</v>
      </c>
      <c r="E237" s="219"/>
      <c r="F237" s="2" t="s">
        <v>243</v>
      </c>
      <c r="G237" s="335" t="s">
        <v>1</v>
      </c>
      <c r="H237" s="335" t="s">
        <v>4</v>
      </c>
      <c r="I237" s="219"/>
      <c r="J237" s="219"/>
      <c r="K237" s="219"/>
      <c r="L237" s="228"/>
      <c r="M237" s="228"/>
      <c r="N237" s="224"/>
      <c r="O237" s="224"/>
      <c r="P237" s="224"/>
      <c r="Q237" s="224"/>
      <c r="R237" s="224"/>
      <c r="S237" s="224"/>
      <c r="T237" s="224" t="s">
        <v>17</v>
      </c>
      <c r="U237" s="336" t="s">
        <v>13</v>
      </c>
      <c r="V237" s="336" t="s">
        <v>13</v>
      </c>
      <c r="W237" s="335" t="s">
        <v>2551</v>
      </c>
      <c r="X237" s="335" t="s">
        <v>13</v>
      </c>
      <c r="Y237" s="335" t="s">
        <v>13</v>
      </c>
      <c r="Z237" s="335" t="s">
        <v>13</v>
      </c>
      <c r="AA237" s="335" t="s">
        <v>13</v>
      </c>
      <c r="AB237" s="335" t="s">
        <v>13</v>
      </c>
      <c r="AC237" s="335" t="s">
        <v>13</v>
      </c>
      <c r="AD237" s="162" t="s">
        <v>253</v>
      </c>
      <c r="AE237" s="226"/>
      <c r="AF237" s="162" t="s">
        <v>253</v>
      </c>
      <c r="AG237" s="225"/>
      <c r="AH237" s="227" t="s">
        <v>255</v>
      </c>
      <c r="AI237" s="219"/>
      <c r="AJ237" s="219"/>
      <c r="AK237" s="85"/>
      <c r="AL237" s="226"/>
      <c r="AM237" s="335" t="s">
        <v>2375</v>
      </c>
      <c r="AN237" s="127" t="s">
        <v>2549</v>
      </c>
      <c r="AO237" s="386" t="s">
        <v>2720</v>
      </c>
      <c r="AP237" s="335" t="s">
        <v>2721</v>
      </c>
      <c r="AQ237" s="335" t="s">
        <v>2722</v>
      </c>
      <c r="AR237" s="335"/>
      <c r="AS237" s="335"/>
      <c r="AT237" s="382"/>
      <c r="AU237" s="395"/>
      <c r="AV237" s="393" t="s">
        <v>833</v>
      </c>
      <c r="AW237" s="396" t="s">
        <v>2539</v>
      </c>
      <c r="AX237" s="397"/>
      <c r="AY237" s="398"/>
      <c r="AZ237" s="399"/>
      <c r="BA237" s="399"/>
      <c r="BB237" s="399"/>
      <c r="BC237" s="400"/>
      <c r="BD237" s="401"/>
      <c r="BE237" s="401"/>
      <c r="BF237" s="402"/>
      <c r="BG237" s="403"/>
      <c r="BH237" s="148"/>
      <c r="BI237" s="303"/>
      <c r="BJ237" s="304"/>
      <c r="BK237" s="405"/>
      <c r="BL237" s="405"/>
      <c r="BM237" s="385"/>
      <c r="BN237" s="406"/>
      <c r="BO237" s="384"/>
      <c r="BP237" s="335"/>
      <c r="BQ237" s="335"/>
      <c r="BR237" s="335"/>
      <c r="BS237" s="385"/>
      <c r="BT237" s="407"/>
      <c r="CL237" s="409"/>
      <c r="CM237" s="410"/>
      <c r="CN237" s="410"/>
      <c r="CO237" s="410"/>
    </row>
    <row r="238" spans="1:93" s="408" customFormat="1" ht="48" x14ac:dyDescent="0.2">
      <c r="A238" s="343" t="s">
        <v>2911</v>
      </c>
      <c r="B238" s="342">
        <v>3</v>
      </c>
      <c r="C238" s="2" t="s">
        <v>2875</v>
      </c>
      <c r="D238" s="335" t="s">
        <v>2877</v>
      </c>
      <c r="E238" s="2" t="s">
        <v>0</v>
      </c>
      <c r="F238" s="2" t="s">
        <v>243</v>
      </c>
      <c r="G238" s="335" t="s">
        <v>1</v>
      </c>
      <c r="H238" s="335" t="s">
        <v>4</v>
      </c>
      <c r="I238" s="2"/>
      <c r="J238" s="2"/>
      <c r="K238" s="2"/>
      <c r="L238" s="470"/>
      <c r="M238" s="470"/>
      <c r="N238" s="106"/>
      <c r="O238" s="106"/>
      <c r="P238" s="106"/>
      <c r="Q238" s="106"/>
      <c r="R238" s="106"/>
      <c r="S238" s="106"/>
      <c r="T238" s="106"/>
      <c r="U238" s="336"/>
      <c r="V238" s="336"/>
      <c r="W238" s="335" t="s">
        <v>253</v>
      </c>
      <c r="X238" s="335" t="s">
        <v>253</v>
      </c>
      <c r="Y238" s="335" t="s">
        <v>253</v>
      </c>
      <c r="Z238" s="335" t="s">
        <v>253</v>
      </c>
      <c r="AA238" s="335" t="s">
        <v>2825</v>
      </c>
      <c r="AB238" s="335" t="s">
        <v>13</v>
      </c>
      <c r="AC238" s="335" t="s">
        <v>13</v>
      </c>
      <c r="AD238" s="338" t="s">
        <v>253</v>
      </c>
      <c r="AE238" s="31"/>
      <c r="AF238" s="338" t="s">
        <v>253</v>
      </c>
      <c r="AG238" s="337"/>
      <c r="AH238" s="344" t="s">
        <v>255</v>
      </c>
      <c r="AI238" s="2"/>
      <c r="AJ238" s="2"/>
      <c r="AK238" s="86"/>
      <c r="AL238" s="31"/>
      <c r="AM238" s="393" t="s">
        <v>1248</v>
      </c>
      <c r="AN238" s="127" t="s">
        <v>2887</v>
      </c>
      <c r="AO238" s="386" t="s">
        <v>2873</v>
      </c>
      <c r="AP238" s="335" t="s">
        <v>2874</v>
      </c>
      <c r="AQ238" s="335" t="s">
        <v>2910</v>
      </c>
      <c r="AR238" s="335"/>
      <c r="AS238" s="335"/>
      <c r="AT238" s="382"/>
      <c r="AU238" s="395" t="s">
        <v>2875</v>
      </c>
      <c r="AV238" s="393" t="s">
        <v>2360</v>
      </c>
      <c r="AW238" s="396" t="s">
        <v>2876</v>
      </c>
      <c r="AX238" s="397"/>
      <c r="AY238" s="398"/>
      <c r="AZ238" s="399"/>
      <c r="BA238" s="399"/>
      <c r="BB238" s="399"/>
      <c r="BC238" s="400"/>
      <c r="BD238" s="401"/>
      <c r="BE238" s="401"/>
      <c r="BF238" s="402"/>
      <c r="BG238" s="403"/>
      <c r="BH238" s="127"/>
      <c r="BI238" s="130"/>
      <c r="BJ238" s="128"/>
      <c r="BK238" s="405"/>
      <c r="BL238" s="405"/>
      <c r="BM238" s="385"/>
      <c r="BN238" s="406"/>
      <c r="BO238" s="384"/>
      <c r="BP238" s="335"/>
      <c r="BQ238" s="335"/>
      <c r="BR238" s="335"/>
      <c r="BS238" s="385"/>
      <c r="BT238" s="407"/>
      <c r="CL238" s="409"/>
      <c r="CM238" s="410"/>
      <c r="CN238" s="410"/>
      <c r="CO238" s="410"/>
    </row>
    <row r="239" spans="1:93" ht="32" x14ac:dyDescent="0.2">
      <c r="A239" s="346"/>
      <c r="B239" s="347">
        <v>3</v>
      </c>
      <c r="C239" s="348" t="s">
        <v>768</v>
      </c>
      <c r="D239" s="349" t="s">
        <v>769</v>
      </c>
      <c r="E239" s="348" t="s">
        <v>6</v>
      </c>
      <c r="F239" s="348" t="s">
        <v>181</v>
      </c>
      <c r="G239" s="348" t="s">
        <v>7</v>
      </c>
      <c r="H239" s="348" t="s">
        <v>4</v>
      </c>
      <c r="I239" s="348" t="s">
        <v>8</v>
      </c>
      <c r="J239" s="348" t="s">
        <v>22</v>
      </c>
      <c r="K239" s="348" t="s">
        <v>127</v>
      </c>
      <c r="L239" s="348" t="str">
        <f>IFERROR(VLOOKUP($C239,'[2]1.3.7 validaties'!$AL$3:$AY$999,14,FALSE),"")</f>
        <v>4. geen meldingstekst</v>
      </c>
      <c r="M239" s="348" t="str">
        <f>IFERROR(VLOOKUP($C239,'[2]1.3.7 validaties'!$AL$3:$AY$999,13,FALSE),"")</f>
        <v>n.v.t.</v>
      </c>
      <c r="N239" s="348" t="s">
        <v>17</v>
      </c>
      <c r="O239" s="348" t="s">
        <v>17</v>
      </c>
      <c r="P239" s="348" t="s">
        <v>17</v>
      </c>
      <c r="Q239" s="348" t="s">
        <v>17</v>
      </c>
      <c r="R239" s="348" t="s">
        <v>17</v>
      </c>
      <c r="S239" s="348" t="s">
        <v>17</v>
      </c>
      <c r="T239" s="348" t="s">
        <v>17</v>
      </c>
      <c r="U239" s="348" t="s">
        <v>17</v>
      </c>
      <c r="V239" s="348" t="s">
        <v>17</v>
      </c>
      <c r="W239" s="348" t="s">
        <v>17</v>
      </c>
      <c r="X239" s="348" t="s">
        <v>17</v>
      </c>
      <c r="Y239" s="348" t="s">
        <v>17</v>
      </c>
      <c r="Z239" s="348" t="s">
        <v>17</v>
      </c>
      <c r="AA239" s="348" t="s">
        <v>17</v>
      </c>
      <c r="AB239" s="348" t="s">
        <v>17</v>
      </c>
      <c r="AC239" s="348" t="s">
        <v>17</v>
      </c>
      <c r="AD239" s="351"/>
      <c r="AE239" s="352"/>
      <c r="AF239" s="353"/>
      <c r="AG239" s="351" t="s">
        <v>254</v>
      </c>
      <c r="AH239" s="354"/>
      <c r="AI239" s="348"/>
      <c r="AJ239" s="348"/>
      <c r="AK239" s="356"/>
      <c r="AL239" s="357"/>
      <c r="AM239" s="358" t="s">
        <v>768</v>
      </c>
      <c r="AN239" s="348" t="s">
        <v>254</v>
      </c>
      <c r="AO239" s="348"/>
      <c r="AP239" s="348"/>
      <c r="AQ239" s="348"/>
      <c r="AR239" s="348"/>
      <c r="AS239" s="348"/>
      <c r="AT239" s="355"/>
      <c r="AU239" s="359"/>
      <c r="AV239" s="350"/>
      <c r="AW239" s="360" t="s">
        <v>2921</v>
      </c>
      <c r="AX239" s="361"/>
      <c r="AY239" s="362" t="str">
        <f t="shared" ref="AY239:AY314" si="47">IF(BF239="","",IF(BF239=$C239,"",IF(BB239="","***","")))</f>
        <v/>
      </c>
      <c r="AZ239" s="363" t="str">
        <f t="shared" ref="AZ239:AZ261" si="48">IF($BG239="","",IF($BG239=$AN239,"",IF($BC239="","***","")))</f>
        <v/>
      </c>
      <c r="BA239" s="363" t="str">
        <f t="shared" ref="BA239:BA261" si="49">IF($BL239="","",IF($BL239=$AN239,"",IF($BC239="","***","")))</f>
        <v/>
      </c>
      <c r="BB239" s="363"/>
      <c r="BC239" s="364"/>
      <c r="BD239" s="365" t="str">
        <f t="shared" ref="BD239:BD314" si="50">IF(MID($C239,1,4)&amp;$J239="LVBB"&amp;"LVBB-BHK","(Regisseur)",IF(BF239="",IF(BK239="","","verwijderd"),IF(BK239="","toegevoegd",IF(BG239=BL239,"ongewijzigd","gewijzigd"))))</f>
        <v/>
      </c>
      <c r="BE239" s="365" t="e">
        <f>IF(BF239="",IF(#REF!="","",IF(#REF!="ongebruikt","Ja","")),"")</f>
        <v>#REF!</v>
      </c>
      <c r="BF239" s="366" t="str">
        <f>IF($J239="LVBB-BHK",$C239,IFERROR(VLOOKUP($C239,'[1]CDS-VM-delta'!$A$2:$E$470,1,FALSE),""))</f>
        <v/>
      </c>
      <c r="BG239" s="367" t="str">
        <f>IF($J239="LVBB-BHK",$AN239,IF($BF239="","",IFERROR(VLOOKUP($BF239,'[1]CDS-VM-delta'!$A$2:$E$470,2,FALSE),"")))</f>
        <v/>
      </c>
      <c r="BH239" s="368" t="str">
        <f>IF($BF239="","",IFERROR(VLOOKUP($C239,'[1]CDS-VM-delta'!$A$2:$E$470,3,FALSE),""))</f>
        <v/>
      </c>
      <c r="BI239" s="369" t="str">
        <f>IF($BF239="","",IFERROR(VLOOKUP($C239,'[1]CDS-VM-delta'!$A$2:$E$470,4,FALSE),""))</f>
        <v/>
      </c>
      <c r="BJ239" s="370" t="str">
        <f>IF($BF239="","",IFERROR(VLOOKUP($C239,'[1]CDS-VM-delta'!$A$2:$E$470,5,FALSE),""))</f>
        <v/>
      </c>
      <c r="BK239" s="370" t="str">
        <f>IF($C239="","",IFERROR(VLOOKUP($C239,'[1]CDS-VM-delta'!$L$1:$M$470,1,FALSE),""))</f>
        <v/>
      </c>
      <c r="BL239" s="370" t="str">
        <f>IF($BK239="","",IFERROR(VLOOKUP($BK239,'[1]CDS-VM-delta'!$L$1:$M$470,2,FALSE),""))</f>
        <v/>
      </c>
      <c r="BM239" s="371" t="s">
        <v>1809</v>
      </c>
      <c r="BN239" s="372" t="str">
        <f t="shared" ref="BN239:BN259" si="51">IF(C239=BO239,"","NOK")</f>
        <v/>
      </c>
      <c r="BO239" s="373" t="s">
        <v>768</v>
      </c>
      <c r="BP239" s="349">
        <v>4</v>
      </c>
      <c r="BQ239" s="374" t="s">
        <v>2959</v>
      </c>
      <c r="BR239" s="349" t="s">
        <v>1810</v>
      </c>
      <c r="BS239" s="375">
        <v>273</v>
      </c>
      <c r="BT239" s="376"/>
      <c r="BU239" s="377"/>
      <c r="BV239" s="377"/>
      <c r="BW239" s="377"/>
      <c r="BX239" s="377"/>
      <c r="BY239" s="377"/>
      <c r="BZ239" s="377"/>
      <c r="CA239" s="377"/>
      <c r="CB239" s="377"/>
      <c r="CC239" s="377"/>
      <c r="CD239" s="377"/>
      <c r="CE239" s="377"/>
      <c r="CF239" s="377"/>
      <c r="CG239" s="377"/>
      <c r="CH239" s="377"/>
      <c r="CI239" s="377"/>
      <c r="CJ239" s="377"/>
      <c r="CK239" s="377"/>
      <c r="CL239" s="378"/>
      <c r="CM239" s="379"/>
      <c r="CN239" s="379"/>
      <c r="CO239" s="379"/>
    </row>
    <row r="240" spans="1:93" ht="64" x14ac:dyDescent="0.2">
      <c r="A240" s="346"/>
      <c r="B240" s="347">
        <v>3</v>
      </c>
      <c r="C240" s="348" t="s">
        <v>770</v>
      </c>
      <c r="D240" s="349" t="s">
        <v>771</v>
      </c>
      <c r="E240" s="348" t="s">
        <v>6</v>
      </c>
      <c r="F240" s="348" t="s">
        <v>181</v>
      </c>
      <c r="G240" s="348" t="s">
        <v>7</v>
      </c>
      <c r="H240" s="348" t="s">
        <v>4</v>
      </c>
      <c r="I240" s="348" t="s">
        <v>8</v>
      </c>
      <c r="J240" s="348" t="s">
        <v>22</v>
      </c>
      <c r="K240" s="348" t="s">
        <v>127</v>
      </c>
      <c r="L240" s="348" t="str">
        <f>IFERROR(VLOOKUP($C240,'[2]1.3.7 validaties'!$AL$3:$AY$999,14,FALSE),"")</f>
        <v>4. geen meldingstekst</v>
      </c>
      <c r="M240" s="348" t="str">
        <f>IFERROR(VLOOKUP($C240,'[2]1.3.7 validaties'!$AL$3:$AY$999,13,FALSE),"")</f>
        <v>n.v.t.</v>
      </c>
      <c r="N240" s="348" t="s">
        <v>17</v>
      </c>
      <c r="O240" s="348" t="s">
        <v>17</v>
      </c>
      <c r="P240" s="348" t="s">
        <v>17</v>
      </c>
      <c r="Q240" s="348" t="s">
        <v>17</v>
      </c>
      <c r="R240" s="348" t="s">
        <v>17</v>
      </c>
      <c r="S240" s="348" t="s">
        <v>17</v>
      </c>
      <c r="T240" s="348" t="s">
        <v>17</v>
      </c>
      <c r="U240" s="348" t="s">
        <v>17</v>
      </c>
      <c r="V240" s="348" t="s">
        <v>17</v>
      </c>
      <c r="W240" s="348" t="s">
        <v>17</v>
      </c>
      <c r="X240" s="348" t="s">
        <v>17</v>
      </c>
      <c r="Y240" s="348" t="s">
        <v>17</v>
      </c>
      <c r="Z240" s="348" t="s">
        <v>17</v>
      </c>
      <c r="AA240" s="348" t="s">
        <v>17</v>
      </c>
      <c r="AB240" s="348" t="s">
        <v>17</v>
      </c>
      <c r="AC240" s="348" t="s">
        <v>17</v>
      </c>
      <c r="AD240" s="351"/>
      <c r="AE240" s="352"/>
      <c r="AF240" s="353"/>
      <c r="AG240" s="351" t="s">
        <v>254</v>
      </c>
      <c r="AH240" s="354"/>
      <c r="AI240" s="348"/>
      <c r="AJ240" s="348"/>
      <c r="AK240" s="356"/>
      <c r="AL240" s="357"/>
      <c r="AM240" s="358" t="s">
        <v>770</v>
      </c>
      <c r="AN240" s="348" t="s">
        <v>254</v>
      </c>
      <c r="AO240" s="348"/>
      <c r="AP240" s="348"/>
      <c r="AQ240" s="348"/>
      <c r="AR240" s="348"/>
      <c r="AS240" s="348"/>
      <c r="AT240" s="355"/>
      <c r="AU240" s="359"/>
      <c r="AV240" s="350"/>
      <c r="AW240" s="360" t="s">
        <v>2921</v>
      </c>
      <c r="AX240" s="361"/>
      <c r="AY240" s="362" t="str">
        <f t="shared" si="47"/>
        <v/>
      </c>
      <c r="AZ240" s="363" t="str">
        <f t="shared" si="48"/>
        <v/>
      </c>
      <c r="BA240" s="363" t="str">
        <f t="shared" si="49"/>
        <v/>
      </c>
      <c r="BB240" s="363"/>
      <c r="BC240" s="364"/>
      <c r="BD240" s="365" t="str">
        <f t="shared" si="50"/>
        <v/>
      </c>
      <c r="BE240" s="365" t="e">
        <f>IF(BF240="",IF(#REF!="","",IF(#REF!="ongebruikt","Ja","")),"")</f>
        <v>#REF!</v>
      </c>
      <c r="BF240" s="366" t="str">
        <f>IF($J240="LVBB-BHK",$C240,IFERROR(VLOOKUP($C240,'[1]CDS-VM-delta'!$A$2:$E$470,1,FALSE),""))</f>
        <v/>
      </c>
      <c r="BG240" s="367" t="str">
        <f>IF($J240="LVBB-BHK",$AN240,IF($BF240="","",IFERROR(VLOOKUP($BF240,'[1]CDS-VM-delta'!$A$2:$E$470,2,FALSE),"")))</f>
        <v/>
      </c>
      <c r="BH240" s="368" t="str">
        <f>IF($BF240="","",IFERROR(VLOOKUP($C240,'[1]CDS-VM-delta'!$A$2:$E$470,3,FALSE),""))</f>
        <v/>
      </c>
      <c r="BI240" s="369" t="str">
        <f>IF($BF240="","",IFERROR(VLOOKUP($C240,'[1]CDS-VM-delta'!$A$2:$E$470,4,FALSE),""))</f>
        <v/>
      </c>
      <c r="BJ240" s="370" t="str">
        <f>IF($BF240="","",IFERROR(VLOOKUP($C240,'[1]CDS-VM-delta'!$A$2:$E$470,5,FALSE),""))</f>
        <v/>
      </c>
      <c r="BK240" s="370" t="str">
        <f>IF($C240="","",IFERROR(VLOOKUP($C240,'[1]CDS-VM-delta'!$L$1:$M$470,1,FALSE),""))</f>
        <v/>
      </c>
      <c r="BL240" s="370" t="str">
        <f>IF($BK240="","",IFERROR(VLOOKUP($BK240,'[1]CDS-VM-delta'!$L$1:$M$470,2,FALSE),""))</f>
        <v/>
      </c>
      <c r="BM240" s="371" t="s">
        <v>1809</v>
      </c>
      <c r="BN240" s="372" t="str">
        <f t="shared" si="51"/>
        <v/>
      </c>
      <c r="BO240" s="373" t="s">
        <v>770</v>
      </c>
      <c r="BP240" s="349">
        <v>4</v>
      </c>
      <c r="BQ240" s="349" t="s">
        <v>2959</v>
      </c>
      <c r="BR240" s="349" t="s">
        <v>1810</v>
      </c>
      <c r="BS240" s="375">
        <v>276</v>
      </c>
      <c r="BT240" s="376"/>
      <c r="BU240" s="377"/>
      <c r="BV240" s="377"/>
      <c r="BW240" s="377"/>
      <c r="BX240" s="377"/>
      <c r="BY240" s="377"/>
      <c r="BZ240" s="377"/>
      <c r="CA240" s="377"/>
      <c r="CB240" s="377"/>
      <c r="CC240" s="377"/>
      <c r="CD240" s="377"/>
      <c r="CE240" s="377"/>
      <c r="CF240" s="377"/>
      <c r="CG240" s="377"/>
      <c r="CH240" s="377"/>
      <c r="CI240" s="377"/>
      <c r="CJ240" s="377"/>
      <c r="CK240" s="377"/>
      <c r="CL240" s="378"/>
      <c r="CM240" s="379"/>
      <c r="CN240" s="379"/>
      <c r="CO240" s="379"/>
    </row>
    <row r="241" spans="1:93" ht="48" x14ac:dyDescent="0.2">
      <c r="A241" s="346"/>
      <c r="B241" s="347">
        <v>3</v>
      </c>
      <c r="C241" s="348" t="s">
        <v>772</v>
      </c>
      <c r="D241" s="349" t="s">
        <v>773</v>
      </c>
      <c r="E241" s="348" t="s">
        <v>6</v>
      </c>
      <c r="F241" s="348" t="s">
        <v>181</v>
      </c>
      <c r="G241" s="348" t="s">
        <v>7</v>
      </c>
      <c r="H241" s="348" t="s">
        <v>4</v>
      </c>
      <c r="I241" s="348" t="s">
        <v>8</v>
      </c>
      <c r="J241" s="348" t="s">
        <v>22</v>
      </c>
      <c r="K241" s="348" t="s">
        <v>127</v>
      </c>
      <c r="L241" s="348" t="str">
        <f>IFERROR(VLOOKUP($C241,'[2]1.3.7 validaties'!$AL$3:$AY$999,14,FALSE),"")</f>
        <v>4. geen meldingstekst</v>
      </c>
      <c r="M241" s="348" t="str">
        <f>IFERROR(VLOOKUP($C241,'[2]1.3.7 validaties'!$AL$3:$AY$999,13,FALSE),"")</f>
        <v>n.v.t.</v>
      </c>
      <c r="N241" s="348" t="s">
        <v>17</v>
      </c>
      <c r="O241" s="348" t="s">
        <v>17</v>
      </c>
      <c r="P241" s="348" t="s">
        <v>17</v>
      </c>
      <c r="Q241" s="348" t="s">
        <v>17</v>
      </c>
      <c r="R241" s="348" t="s">
        <v>17</v>
      </c>
      <c r="S241" s="348" t="s">
        <v>17</v>
      </c>
      <c r="T241" s="348" t="s">
        <v>17</v>
      </c>
      <c r="U241" s="348" t="s">
        <v>17</v>
      </c>
      <c r="V241" s="348" t="s">
        <v>17</v>
      </c>
      <c r="W241" s="348" t="s">
        <v>17</v>
      </c>
      <c r="X241" s="348" t="s">
        <v>17</v>
      </c>
      <c r="Y241" s="348" t="s">
        <v>17</v>
      </c>
      <c r="Z241" s="348" t="s">
        <v>17</v>
      </c>
      <c r="AA241" s="348" t="s">
        <v>17</v>
      </c>
      <c r="AB241" s="348" t="s">
        <v>17</v>
      </c>
      <c r="AC241" s="348" t="s">
        <v>17</v>
      </c>
      <c r="AD241" s="351"/>
      <c r="AE241" s="352"/>
      <c r="AF241" s="353"/>
      <c r="AG241" s="351" t="s">
        <v>254</v>
      </c>
      <c r="AH241" s="354"/>
      <c r="AI241" s="348"/>
      <c r="AJ241" s="348"/>
      <c r="AK241" s="356"/>
      <c r="AL241" s="357"/>
      <c r="AM241" s="358" t="s">
        <v>772</v>
      </c>
      <c r="AN241" s="348" t="s">
        <v>254</v>
      </c>
      <c r="AO241" s="348"/>
      <c r="AP241" s="348"/>
      <c r="AQ241" s="348"/>
      <c r="AR241" s="348"/>
      <c r="AS241" s="348"/>
      <c r="AT241" s="355"/>
      <c r="AU241" s="359"/>
      <c r="AV241" s="350"/>
      <c r="AW241" s="360" t="s">
        <v>2921</v>
      </c>
      <c r="AX241" s="361"/>
      <c r="AY241" s="362" t="str">
        <f t="shared" si="47"/>
        <v/>
      </c>
      <c r="AZ241" s="363" t="str">
        <f t="shared" si="48"/>
        <v/>
      </c>
      <c r="BA241" s="363" t="str">
        <f t="shared" si="49"/>
        <v/>
      </c>
      <c r="BB241" s="363"/>
      <c r="BC241" s="364"/>
      <c r="BD241" s="365" t="str">
        <f t="shared" si="50"/>
        <v/>
      </c>
      <c r="BE241" s="365" t="e">
        <f>IF(BF241="",IF(#REF!="","",IF(#REF!="ongebruikt","Ja","")),"")</f>
        <v>#REF!</v>
      </c>
      <c r="BF241" s="366" t="str">
        <f>IF($J241="LVBB-BHK",$C241,IFERROR(VLOOKUP($C241,'[1]CDS-VM-delta'!$A$2:$E$470,1,FALSE),""))</f>
        <v/>
      </c>
      <c r="BG241" s="367" t="str">
        <f>IF($J241="LVBB-BHK",$AN241,IF($BF241="","",IFERROR(VLOOKUP($BF241,'[1]CDS-VM-delta'!$A$2:$E$470,2,FALSE),"")))</f>
        <v/>
      </c>
      <c r="BH241" s="368" t="str">
        <f>IF($BF241="","",IFERROR(VLOOKUP($C241,'[1]CDS-VM-delta'!$A$2:$E$470,3,FALSE),""))</f>
        <v/>
      </c>
      <c r="BI241" s="369" t="str">
        <f>IF($BF241="","",IFERROR(VLOOKUP($C241,'[1]CDS-VM-delta'!$A$2:$E$470,4,FALSE),""))</f>
        <v/>
      </c>
      <c r="BJ241" s="370" t="str">
        <f>IF($BF241="","",IFERROR(VLOOKUP($C241,'[1]CDS-VM-delta'!$A$2:$E$470,5,FALSE),""))</f>
        <v/>
      </c>
      <c r="BK241" s="370" t="str">
        <f>IF($C241="","",IFERROR(VLOOKUP($C241,'[1]CDS-VM-delta'!$L$1:$M$470,1,FALSE),""))</f>
        <v/>
      </c>
      <c r="BL241" s="370" t="str">
        <f>IF($BK241="","",IFERROR(VLOOKUP($BK241,'[1]CDS-VM-delta'!$L$1:$M$470,2,FALSE),""))</f>
        <v/>
      </c>
      <c r="BM241" s="371" t="s">
        <v>1809</v>
      </c>
      <c r="BN241" s="372" t="str">
        <f t="shared" si="51"/>
        <v/>
      </c>
      <c r="BO241" s="373" t="s">
        <v>772</v>
      </c>
      <c r="BP241" s="349">
        <v>4</v>
      </c>
      <c r="BQ241" s="349" t="s">
        <v>2959</v>
      </c>
      <c r="BR241" s="349" t="s">
        <v>1810</v>
      </c>
      <c r="BS241" s="375">
        <v>278</v>
      </c>
      <c r="BT241" s="376"/>
      <c r="BU241" s="377"/>
      <c r="BV241" s="377"/>
      <c r="BW241" s="377"/>
      <c r="BX241" s="377"/>
      <c r="BY241" s="377"/>
      <c r="BZ241" s="377"/>
      <c r="CA241" s="377"/>
      <c r="CB241" s="377"/>
      <c r="CC241" s="377"/>
      <c r="CD241" s="377"/>
      <c r="CE241" s="377"/>
      <c r="CF241" s="377"/>
      <c r="CG241" s="377"/>
      <c r="CH241" s="377"/>
      <c r="CI241" s="377"/>
      <c r="CJ241" s="377"/>
      <c r="CK241" s="377"/>
      <c r="CL241" s="378"/>
      <c r="CM241" s="379"/>
      <c r="CN241" s="379"/>
      <c r="CO241" s="379"/>
    </row>
    <row r="242" spans="1:93" ht="16" x14ac:dyDescent="0.2">
      <c r="A242" s="159"/>
      <c r="B242" s="160"/>
      <c r="C242" s="142"/>
      <c r="D242" s="142"/>
      <c r="E242" s="142"/>
      <c r="F242" s="142"/>
      <c r="G242" s="142"/>
      <c r="H242" s="142"/>
      <c r="I242" s="142"/>
      <c r="J242" s="142"/>
      <c r="K242" s="142"/>
      <c r="L242" s="142">
        <f>IFERROR(VLOOKUP($C242,'[2]1.3.7 validaties'!$AL$3:$AY$999,14,FALSE),"")</f>
        <v>0</v>
      </c>
      <c r="M242" s="142">
        <f>IFERROR(VLOOKUP($C242,'[2]1.3.7 validaties'!$AL$3:$AY$999,13,FALSE),"")</f>
        <v>0</v>
      </c>
      <c r="N242" s="142"/>
      <c r="O242" s="142"/>
      <c r="P242" s="142"/>
      <c r="Q242" s="142"/>
      <c r="R242" s="142"/>
      <c r="S242" s="142"/>
      <c r="T242" s="142"/>
      <c r="U242" s="142"/>
      <c r="V242" s="142"/>
      <c r="W242" s="142"/>
      <c r="X242" s="142"/>
      <c r="Y242" s="142"/>
      <c r="Z242" s="142"/>
      <c r="AA242" s="142"/>
      <c r="AB242" s="142"/>
      <c r="AC242" s="142"/>
      <c r="AD242" s="161"/>
      <c r="AE242" s="83"/>
      <c r="AF242" s="162"/>
      <c r="AG242" s="161" t="s">
        <v>254</v>
      </c>
      <c r="AH242" s="163"/>
      <c r="AI242" s="142"/>
      <c r="AJ242" s="142"/>
      <c r="AK242" s="61"/>
      <c r="AL242" s="165"/>
      <c r="AM242" s="141"/>
      <c r="AN242" s="142" t="s">
        <v>254</v>
      </c>
      <c r="AO242" s="142"/>
      <c r="AP242" s="142"/>
      <c r="AQ242" s="142"/>
      <c r="AR242" s="142"/>
      <c r="AS242" s="142"/>
      <c r="AT242" s="164"/>
      <c r="AU242" s="253"/>
      <c r="AV242" s="275"/>
      <c r="AW242" s="83" t="s">
        <v>263</v>
      </c>
      <c r="AX242" s="57"/>
      <c r="AY242" s="212" t="str">
        <f t="shared" si="47"/>
        <v/>
      </c>
      <c r="AZ242" s="97" t="str">
        <f t="shared" si="48"/>
        <v/>
      </c>
      <c r="BA242" s="97" t="str">
        <f t="shared" si="49"/>
        <v/>
      </c>
      <c r="BB242" s="97"/>
      <c r="BC242" s="213"/>
      <c r="BD242" s="138" t="str">
        <f t="shared" si="50"/>
        <v/>
      </c>
      <c r="BE242" s="138" t="e">
        <f>IF(BF242="",IF(#REF!="","",IF(#REF!="ongebruikt","Ja","")),"")</f>
        <v>#REF!</v>
      </c>
      <c r="BF242" s="321" t="str">
        <f>IF($J242="LVBB-BHK",$C242,IFERROR(VLOOKUP($C242,'[1]CDS-VM-delta'!$A$2:$E$470,1,FALSE),""))</f>
        <v/>
      </c>
      <c r="BG242" s="318" t="str">
        <f>IF($J242="LVBB-BHK",$AN242,IF($BF242="","",IFERROR(VLOOKUP($BF242,'[1]CDS-VM-delta'!$A$2:$E$470,2,FALSE),"")))</f>
        <v/>
      </c>
      <c r="BH242" s="148" t="str">
        <f>IF($BF242="","",IFERROR(VLOOKUP($C242,'[1]CDS-VM-delta'!$A$2:$E$470,3,FALSE),""))</f>
        <v/>
      </c>
      <c r="BI242" s="303" t="str">
        <f>IF($BF242="","",IFERROR(VLOOKUP($C242,'[1]CDS-VM-delta'!$A$2:$E$470,4,FALSE),""))</f>
        <v/>
      </c>
      <c r="BJ242" s="304" t="str">
        <f>IF($BF242="","",IFERROR(VLOOKUP($C242,'[1]CDS-VM-delta'!$A$2:$E$470,5,FALSE),""))</f>
        <v/>
      </c>
      <c r="BK242" s="304" t="str">
        <f>IF($C242="","",IFERROR(VLOOKUP($C242,'[1]CDS-VM-delta'!$L$1:$M$470,1,FALSE),""))</f>
        <v/>
      </c>
      <c r="BL242" s="304" t="str">
        <f>IF($BK242="","",IFERROR(VLOOKUP($BK242,'[1]CDS-VM-delta'!$L$1:$M$470,2,FALSE),""))</f>
        <v/>
      </c>
      <c r="BM242" s="83"/>
      <c r="BN242" s="210" t="str">
        <f t="shared" si="51"/>
        <v/>
      </c>
      <c r="BO242" s="141"/>
      <c r="BP242" s="142"/>
      <c r="BQ242" s="142"/>
      <c r="BR242" s="142"/>
      <c r="BS242" s="83">
        <v>157</v>
      </c>
      <c r="BT242" s="115"/>
      <c r="CL242" s="109"/>
      <c r="CM242" s="101"/>
      <c r="CN242" s="101"/>
      <c r="CO242" s="101"/>
    </row>
    <row r="243" spans="1:93" ht="16" x14ac:dyDescent="0.2">
      <c r="A243" s="159"/>
      <c r="B243" s="160"/>
      <c r="C243" s="142"/>
      <c r="D243" s="173" t="s">
        <v>774</v>
      </c>
      <c r="E243" s="174"/>
      <c r="F243" s="174"/>
      <c r="G243" s="142"/>
      <c r="H243" s="142"/>
      <c r="I243" s="142"/>
      <c r="J243" s="142"/>
      <c r="K243" s="142"/>
      <c r="L243" s="142">
        <f>IFERROR(VLOOKUP($C243,'[2]1.3.7 validaties'!$AL$3:$AY$999,14,FALSE),"")</f>
        <v>0</v>
      </c>
      <c r="M243" s="142">
        <f>IFERROR(VLOOKUP($C243,'[2]1.3.7 validaties'!$AL$3:$AY$999,13,FALSE),"")</f>
        <v>0</v>
      </c>
      <c r="N243" s="142"/>
      <c r="O243" s="142"/>
      <c r="P243" s="142"/>
      <c r="Q243" s="142"/>
      <c r="R243" s="142"/>
      <c r="S243" s="142"/>
      <c r="T243" s="142"/>
      <c r="U243" s="142"/>
      <c r="V243" s="142"/>
      <c r="W243" s="142"/>
      <c r="X243" s="142"/>
      <c r="Y243" s="142"/>
      <c r="Z243" s="142"/>
      <c r="AA243" s="142"/>
      <c r="AB243" s="142"/>
      <c r="AC243" s="142"/>
      <c r="AD243" s="161"/>
      <c r="AE243" s="83"/>
      <c r="AF243" s="162"/>
      <c r="AG243" s="161" t="s">
        <v>254</v>
      </c>
      <c r="AH243" s="163"/>
      <c r="AI243" s="142"/>
      <c r="AJ243" s="142"/>
      <c r="AK243" s="61"/>
      <c r="AL243" s="165"/>
      <c r="AM243" s="141"/>
      <c r="AN243" s="142" t="s">
        <v>254</v>
      </c>
      <c r="AO243" s="142"/>
      <c r="AP243" s="142"/>
      <c r="AQ243" s="142"/>
      <c r="AR243" s="142"/>
      <c r="AS243" s="142"/>
      <c r="AT243" s="164"/>
      <c r="AU243" s="253"/>
      <c r="AV243" s="275"/>
      <c r="AW243" s="83"/>
      <c r="AX243" s="57"/>
      <c r="AY243" s="212" t="str">
        <f t="shared" si="47"/>
        <v/>
      </c>
      <c r="AZ243" s="97" t="str">
        <f t="shared" si="48"/>
        <v/>
      </c>
      <c r="BA243" s="97" t="str">
        <f t="shared" si="49"/>
        <v/>
      </c>
      <c r="BB243" s="97"/>
      <c r="BC243" s="213"/>
      <c r="BD243" s="138" t="str">
        <f t="shared" si="50"/>
        <v/>
      </c>
      <c r="BE243" s="138" t="e">
        <f>IF(BF243="",IF(#REF!="","",IF(#REF!="ongebruikt","Ja","")),"")</f>
        <v>#REF!</v>
      </c>
      <c r="BF243" s="321" t="str">
        <f>IF($J243="LVBB-BHK",$C243,IFERROR(VLOOKUP($C243,'[1]CDS-VM-delta'!$A$2:$E$470,1,FALSE),""))</f>
        <v/>
      </c>
      <c r="BG243" s="318" t="str">
        <f>IF($J243="LVBB-BHK",$AN243,IF($BF243="","",IFERROR(VLOOKUP($BF243,'[1]CDS-VM-delta'!$A$2:$E$470,2,FALSE),"")))</f>
        <v/>
      </c>
      <c r="BH243" s="148" t="str">
        <f>IF($BF243="","",IFERROR(VLOOKUP($C243,'[1]CDS-VM-delta'!$A$2:$E$470,3,FALSE),""))</f>
        <v/>
      </c>
      <c r="BI243" s="303" t="str">
        <f>IF($BF243="","",IFERROR(VLOOKUP($C243,'[1]CDS-VM-delta'!$A$2:$E$470,4,FALSE),""))</f>
        <v/>
      </c>
      <c r="BJ243" s="304" t="str">
        <f>IF($BF243="","",IFERROR(VLOOKUP($C243,'[1]CDS-VM-delta'!$A$2:$E$470,5,FALSE),""))</f>
        <v/>
      </c>
      <c r="BK243" s="304" t="str">
        <f>IF($C243="","",IFERROR(VLOOKUP($C243,'[1]CDS-VM-delta'!$L$1:$M$470,1,FALSE),""))</f>
        <v/>
      </c>
      <c r="BL243" s="304" t="str">
        <f>IF($BK243="","",IFERROR(VLOOKUP($BK243,'[1]CDS-VM-delta'!$L$1:$M$470,2,FALSE),""))</f>
        <v/>
      </c>
      <c r="BM243" s="61"/>
      <c r="BN243" s="210" t="str">
        <f t="shared" si="51"/>
        <v/>
      </c>
      <c r="BO243" s="141"/>
      <c r="BP243" s="142"/>
      <c r="BQ243" s="142"/>
      <c r="BR243" s="142"/>
      <c r="BS243" s="83">
        <v>158</v>
      </c>
      <c r="BT243" s="115"/>
      <c r="CL243" s="109"/>
      <c r="CM243" s="101"/>
      <c r="CN243" s="101"/>
      <c r="CO243" s="101"/>
    </row>
    <row r="244" spans="1:93" ht="208" x14ac:dyDescent="0.2">
      <c r="A244" s="346" t="s">
        <v>2832</v>
      </c>
      <c r="B244" s="347" t="s">
        <v>2878</v>
      </c>
      <c r="C244" s="348" t="s">
        <v>775</v>
      </c>
      <c r="D244" s="348" t="s">
        <v>1962</v>
      </c>
      <c r="E244" s="348" t="s">
        <v>6</v>
      </c>
      <c r="F244" s="348" t="s">
        <v>181</v>
      </c>
      <c r="G244" s="348" t="s">
        <v>7</v>
      </c>
      <c r="H244" s="348" t="s">
        <v>4</v>
      </c>
      <c r="I244" s="348" t="s">
        <v>8</v>
      </c>
      <c r="J244" s="348" t="s">
        <v>22</v>
      </c>
      <c r="K244" s="348" t="s">
        <v>127</v>
      </c>
      <c r="L244" s="348" t="str">
        <f>IFERROR(VLOOKUP($C244,'[2]1.3.7 validaties'!$AL$3:$AY$999,14,FALSE),"")</f>
        <v>10. verbetervoorstel, maar afwijkende parameters</v>
      </c>
      <c r="M244" s="348" t="str">
        <f>IFERROR(VLOOKUP($C244,'[2]1.3.7 validaties'!$AL$3:$AY$999,13,FALSE),"")</f>
        <v>US141701</v>
      </c>
      <c r="N244" s="348" t="s">
        <v>13</v>
      </c>
      <c r="O244" s="348" t="s">
        <v>13</v>
      </c>
      <c r="P244" s="348" t="s">
        <v>13</v>
      </c>
      <c r="Q244" s="348" t="s">
        <v>13</v>
      </c>
      <c r="R244" s="348" t="s">
        <v>13</v>
      </c>
      <c r="S244" s="348" t="s">
        <v>13</v>
      </c>
      <c r="T244" s="348" t="s">
        <v>13</v>
      </c>
      <c r="U244" s="348" t="s">
        <v>13</v>
      </c>
      <c r="V244" s="348" t="s">
        <v>13</v>
      </c>
      <c r="W244" s="348" t="s">
        <v>13</v>
      </c>
      <c r="X244" s="348" t="s">
        <v>13</v>
      </c>
      <c r="Y244" s="348" t="s">
        <v>2892</v>
      </c>
      <c r="Z244" s="348" t="s">
        <v>2892</v>
      </c>
      <c r="AA244" s="348" t="s">
        <v>2892</v>
      </c>
      <c r="AB244" s="348" t="s">
        <v>2892</v>
      </c>
      <c r="AC244" s="348" t="s">
        <v>2892</v>
      </c>
      <c r="AD244" s="351" t="s">
        <v>253</v>
      </c>
      <c r="AE244" s="352" t="s">
        <v>254</v>
      </c>
      <c r="AF244" s="353" t="s">
        <v>253</v>
      </c>
      <c r="AG244" s="351" t="s">
        <v>254</v>
      </c>
      <c r="AH244" s="354" t="s">
        <v>255</v>
      </c>
      <c r="AI244" s="348"/>
      <c r="AJ244" s="348" t="str">
        <f t="shared" ref="AJ244:AJ253" si="52">AJ$66</f>
        <v>Ja</v>
      </c>
      <c r="AK244" s="356" t="s">
        <v>45</v>
      </c>
      <c r="AL244" s="357" t="s">
        <v>45</v>
      </c>
      <c r="AM244" s="358" t="s">
        <v>775</v>
      </c>
      <c r="AN244" s="368" t="s">
        <v>2308</v>
      </c>
      <c r="AO244" s="368" t="s">
        <v>1917</v>
      </c>
      <c r="AP244" s="368" t="s">
        <v>1937</v>
      </c>
      <c r="AQ244" s="368" t="s">
        <v>1938</v>
      </c>
      <c r="AR244" s="348"/>
      <c r="AS244" s="348"/>
      <c r="AT244" s="355"/>
      <c r="AU244" s="359"/>
      <c r="AV244" s="350" t="s">
        <v>776</v>
      </c>
      <c r="AW244" s="352" t="s">
        <v>2835</v>
      </c>
      <c r="AX244" s="795"/>
      <c r="AY244" s="362" t="str">
        <f t="shared" si="47"/>
        <v/>
      </c>
      <c r="AZ244" s="363" t="str">
        <f t="shared" si="48"/>
        <v/>
      </c>
      <c r="BA244" s="363" t="str">
        <f t="shared" si="49"/>
        <v/>
      </c>
      <c r="BB244" s="363"/>
      <c r="BC244" s="364" t="s">
        <v>2259</v>
      </c>
      <c r="BD244" s="365" t="str">
        <f t="shared" si="50"/>
        <v>ongewijzigd</v>
      </c>
      <c r="BE244" s="365" t="str">
        <f>IF(BF244="",IF(#REF!="","",IF(#REF!="ongebruikt","Ja","")),"")</f>
        <v/>
      </c>
      <c r="BF244" s="366" t="str">
        <f>IF($J244="LVBB-BHK",$C244,IFERROR(VLOOKUP($C244,'[1]CDS-VM-delta'!$A$2:$E$470,1,FALSE),""))</f>
        <v>LVBB5002</v>
      </c>
      <c r="BG244" s="367" t="str">
        <f>IF($J244="LVBB-BHK",$AN244,IF($BF244="","",IFERROR(VLOOKUP($BF244,'[1]CDS-VM-delta'!$A$2:$E$470,2,FALSE),"")))</f>
        <v>Er wordt een element verwijderd/vervangen met wId: %2, maar deze bestaat niet bij regelingversie: %1
OF:
Er wordt een element verwijderd/vervangen met wId: %2, maar deze bestaat niet bij regelingversie: %1
OF:
Er wordt een element verwijderd/vervangen met wId: %2, maar deze bestaat niet bij regelingversie: %1
OF:
Er wordt een voegToe gedaan van element met wId: %2, maar het element ten opzichte waarvan je iets wilt toevoegen met wId: %3 kan niet gevonden worden bij regelingversie: %1.</v>
      </c>
      <c r="BH244" s="368" t="str">
        <f>IF($BF244="","",IFERROR(VLOOKUP($C244,'[1]CDS-VM-delta'!$A$2:$E$470,3,FALSE),""))</f>
        <v>mutaties.xqy</v>
      </c>
      <c r="BI244" s="796" t="str">
        <f>IF($BF244="","",IFERROR(VLOOKUP($C244,'[1]CDS-VM-delta'!$A$2:$E$470,4,FALSE),""))</f>
        <v>controleer-voorkomen-muteerbare-delen-ids
OF:
verwerk-vervang-kop
OF:
verwerk-verwijdering
OF:
controleer-context-muteerbare-delen-ids</v>
      </c>
      <c r="BJ244" s="797" t="str">
        <f>IF($BF244="","",IFERROR(VLOOKUP($C244,'[1]CDS-VM-delta'!$A$2:$E$470,5,FALSE),""))</f>
        <v>Het controleren of ids van muteerbare delen wel of niet voorkomen Zo moeten ids bij een VoegToe niet voorkomen maar bij een Vervang juist wel
OF:
Het verwerken van een vervanging
OF:
Het verwerken van een verwijdering
OF:
Het controleren of de context voor de muteerbare delen wel of niet voorkomen</v>
      </c>
      <c r="BK244" s="797" t="str">
        <f>IF($C244="","",IFERROR(VLOOKUP($C244,'[1]CDS-VM-delta'!$L$1:$M$470,1,FALSE),""))</f>
        <v>LVBB5002</v>
      </c>
      <c r="BL244" s="797" t="str">
        <f>IF($BK244="","",IFERROR(VLOOKUP($BK244,'[1]CDS-VM-delta'!$L$1:$M$470,2,FALSE),""))</f>
        <v>Er wordt een element verwijderd/vervangen met wId: %2, maar deze bestaat niet bij regelingversie: %1
OF:
Er wordt een element verwijderd/vervangen met wId: %2, maar deze bestaat niet bij regelingversie: %1
OF:
Er wordt een element verwijderd/vervangen met wId: %2, maar deze bestaat niet bij regelingversie: %1
OF:
Er wordt een voegToe gedaan van element met wId: %2, maar het element ten opzichte waarvan je iets wilt toevoegen met wId: %3 kan niet gevonden worden bij regelingversie: %1.</v>
      </c>
      <c r="BM244" s="356"/>
      <c r="BN244" s="798" t="str">
        <f t="shared" si="51"/>
        <v/>
      </c>
      <c r="BO244" s="358" t="s">
        <v>775</v>
      </c>
      <c r="BP244" s="348"/>
      <c r="BQ244" s="348"/>
      <c r="BR244" s="348"/>
      <c r="BS244" s="352">
        <v>159</v>
      </c>
      <c r="BT244" s="799"/>
      <c r="BU244" s="377"/>
      <c r="BV244" s="377"/>
      <c r="BW244" s="377"/>
      <c r="BX244" s="377"/>
      <c r="BY244" s="377"/>
      <c r="BZ244" s="377"/>
      <c r="CA244" s="377"/>
      <c r="CB244" s="377"/>
      <c r="CC244" s="377"/>
      <c r="CD244" s="377"/>
      <c r="CE244" s="377"/>
      <c r="CF244" s="377"/>
      <c r="CG244" s="377"/>
      <c r="CH244" s="377"/>
      <c r="CI244" s="377"/>
      <c r="CJ244" s="377"/>
      <c r="CK244" s="377"/>
      <c r="CL244" s="378"/>
      <c r="CM244" s="379"/>
      <c r="CN244" s="379"/>
      <c r="CO244" s="379"/>
    </row>
    <row r="245" spans="1:93" ht="96" x14ac:dyDescent="0.2">
      <c r="A245" s="333" t="s">
        <v>2787</v>
      </c>
      <c r="B245" s="332" t="s">
        <v>957</v>
      </c>
      <c r="C245" s="2" t="s">
        <v>2163</v>
      </c>
      <c r="D245" s="2" t="s">
        <v>2165</v>
      </c>
      <c r="E245" s="335" t="s">
        <v>0</v>
      </c>
      <c r="F245" s="335" t="s">
        <v>181</v>
      </c>
      <c r="G245" s="335" t="s">
        <v>7</v>
      </c>
      <c r="H245" s="335" t="s">
        <v>4</v>
      </c>
      <c r="I245" s="335" t="s">
        <v>8</v>
      </c>
      <c r="J245" s="335" t="s">
        <v>22</v>
      </c>
      <c r="K245" s="335" t="s">
        <v>127</v>
      </c>
      <c r="L245" s="470" t="str">
        <f>IFERROR(VLOOKUP($C245,'[2]1.3.7 validaties'!$AL$3:$AY$999,14,FALSE),"")</f>
        <v/>
      </c>
      <c r="M245" s="470" t="str">
        <f>IFERROR(VLOOKUP($C245,'[2]1.3.7 validaties'!$AL$3:$AY$999,13,FALSE),"")</f>
        <v/>
      </c>
      <c r="N245" s="2" t="s">
        <v>14</v>
      </c>
      <c r="O245" s="2" t="s">
        <v>14</v>
      </c>
      <c r="P245" s="2" t="s">
        <v>13</v>
      </c>
      <c r="Q245" s="2" t="s">
        <v>13</v>
      </c>
      <c r="R245" s="2" t="s">
        <v>13</v>
      </c>
      <c r="S245" s="2" t="s">
        <v>13</v>
      </c>
      <c r="T245" s="2" t="s">
        <v>13</v>
      </c>
      <c r="U245" s="2" t="s">
        <v>13</v>
      </c>
      <c r="V245" s="2" t="s">
        <v>13</v>
      </c>
      <c r="W245" s="2" t="s">
        <v>13</v>
      </c>
      <c r="X245" s="2" t="s">
        <v>13</v>
      </c>
      <c r="Y245" s="2" t="s">
        <v>2792</v>
      </c>
      <c r="Z245" s="2" t="s">
        <v>2792</v>
      </c>
      <c r="AA245" s="2" t="s">
        <v>2792</v>
      </c>
      <c r="AB245" s="2" t="s">
        <v>2792</v>
      </c>
      <c r="AC245" s="2" t="s">
        <v>2792</v>
      </c>
      <c r="AD245" s="337" t="s">
        <v>253</v>
      </c>
      <c r="AE245" s="31"/>
      <c r="AF245" s="338" t="s">
        <v>253</v>
      </c>
      <c r="AG245" s="337" t="s">
        <v>254</v>
      </c>
      <c r="AH245" s="380" t="s">
        <v>255</v>
      </c>
      <c r="AI245" s="381"/>
      <c r="AJ245" s="335" t="s">
        <v>13</v>
      </c>
      <c r="AK245" s="383" t="s">
        <v>45</v>
      </c>
      <c r="AL245" s="385" t="s">
        <v>14</v>
      </c>
      <c r="AM245" s="384" t="s">
        <v>2163</v>
      </c>
      <c r="AN245" s="595" t="s">
        <v>2791</v>
      </c>
      <c r="AO245" s="386" t="s">
        <v>1917</v>
      </c>
      <c r="AP245" s="127" t="s">
        <v>1120</v>
      </c>
      <c r="AQ245" s="127" t="s">
        <v>2164</v>
      </c>
      <c r="AR245" s="470"/>
      <c r="AS245" s="470"/>
      <c r="AT245" s="471"/>
      <c r="AU245" s="457"/>
      <c r="AV245" s="345" t="s">
        <v>627</v>
      </c>
      <c r="AW245" s="387" t="s">
        <v>2773</v>
      </c>
      <c r="AY245" s="110" t="str">
        <f t="shared" si="47"/>
        <v/>
      </c>
      <c r="AZ245" s="105" t="str">
        <f t="shared" si="48"/>
        <v>***</v>
      </c>
      <c r="BA245" s="105" t="str">
        <f t="shared" si="49"/>
        <v/>
      </c>
      <c r="BB245" s="105"/>
      <c r="BC245" s="220"/>
      <c r="BD245" s="122" t="str">
        <f t="shared" si="50"/>
        <v>toegevoegd</v>
      </c>
      <c r="BE245" s="122" t="str">
        <f>IF(BF245="",IF(#REF!="","",IF(#REF!="ongebruikt","Ja","")),"")</f>
        <v/>
      </c>
      <c r="BF245" s="467" t="str">
        <f>IF($J245="LVBB-BHK",$C245,IFERROR(VLOOKUP($C245,'[1]CDS-VM-delta'!$A$2:$E$470,1,FALSE),""))</f>
        <v>LVBB5003</v>
      </c>
      <c r="BG245" s="468" t="str">
        <f>IF($J245="LVBB-BHK",$AN245,IF($BF245="","",IFERROR(VLOOKUP($BF245,'[1]CDS-VM-delta'!$A$2:$E$470,2,FALSE),"")))</f>
        <v>Voor regelingversie %1 is er een vervang opdracht waarbij de inhoud van het attribuut 'wat' %2 niet gelijk is aan het wId %3 van het te vervangen element</v>
      </c>
      <c r="BH245" s="127" t="str">
        <f>IF($BF245="","",IFERROR(VLOOKUP($C245,'[1]CDS-VM-delta'!$A$2:$E$470,3,FALSE),""))</f>
        <v>mutaties.xqy</v>
      </c>
      <c r="BI245" s="130" t="str">
        <f>IF($BF245="","",IFERROR(VLOOKUP($C245,'[1]CDS-VM-delta'!$A$2:$E$470,4,FALSE),""))</f>
        <v>verwerk-vervanging</v>
      </c>
      <c r="BJ245" s="128" t="str">
        <f>IF($BF245="","",IFERROR(VLOOKUP($C245,'[1]CDS-VM-delta'!$A$2:$E$470,5,FALSE),""))</f>
        <v>Het verwerken van een vervanging</v>
      </c>
      <c r="BK245" s="128" t="str">
        <f>IF($C245="","",IFERROR(VLOOKUP($C245,'[1]CDS-VM-delta'!$L$1:$M$470,1,FALSE),""))</f>
        <v/>
      </c>
      <c r="BL245" s="128" t="str">
        <f>IF($BK245="","",IFERROR(VLOOKUP($BK245,'[1]CDS-VM-delta'!$L$1:$M$470,2,FALSE),""))</f>
        <v/>
      </c>
      <c r="BM245" s="31"/>
      <c r="BN245" s="53" t="str">
        <f t="shared" si="51"/>
        <v>NOK</v>
      </c>
      <c r="BO245" s="334"/>
      <c r="BP245" s="2"/>
      <c r="BQ245" s="2"/>
      <c r="BR245" s="2"/>
      <c r="BS245" s="31"/>
      <c r="BT245" s="6"/>
      <c r="CL245" s="109"/>
      <c r="CM245" s="101"/>
      <c r="CN245" s="101"/>
      <c r="CO245" s="101"/>
    </row>
    <row r="246" spans="1:93" ht="32" x14ac:dyDescent="0.2">
      <c r="A246" s="159" t="s">
        <v>347</v>
      </c>
      <c r="B246" s="160" t="s">
        <v>957</v>
      </c>
      <c r="C246" s="142" t="s">
        <v>777</v>
      </c>
      <c r="D246" s="142" t="s">
        <v>778</v>
      </c>
      <c r="E246" s="142" t="s">
        <v>0</v>
      </c>
      <c r="F246" s="142" t="s">
        <v>181</v>
      </c>
      <c r="G246" s="142" t="s">
        <v>7</v>
      </c>
      <c r="H246" s="142" t="s">
        <v>4</v>
      </c>
      <c r="I246" s="142" t="s">
        <v>8</v>
      </c>
      <c r="J246" s="142" t="s">
        <v>22</v>
      </c>
      <c r="K246" s="142" t="s">
        <v>127</v>
      </c>
      <c r="L246" s="140" t="str">
        <f>IFERROR(VLOOKUP($C246,'[2]1.3.7 validaties'!$AL$3:$AY$999,14,FALSE),"")</f>
        <v>2. ja, voor technici</v>
      </c>
      <c r="M246" s="140" t="str">
        <f>IFERROR(VLOOKUP($C246,'[2]1.3.7 validaties'!$AL$3:$AY$999,13,FALSE),"")</f>
        <v>niet nodig</v>
      </c>
      <c r="N246" s="142" t="s">
        <v>13</v>
      </c>
      <c r="O246" s="142" t="s">
        <v>13</v>
      </c>
      <c r="P246" s="142" t="s">
        <v>13</v>
      </c>
      <c r="Q246" s="142" t="s">
        <v>13</v>
      </c>
      <c r="R246" s="142" t="s">
        <v>13</v>
      </c>
      <c r="S246" s="142" t="s">
        <v>13</v>
      </c>
      <c r="T246" s="142" t="s">
        <v>13</v>
      </c>
      <c r="U246" s="142" t="s">
        <v>13</v>
      </c>
      <c r="V246" s="142" t="s">
        <v>13</v>
      </c>
      <c r="W246" s="142" t="s">
        <v>13</v>
      </c>
      <c r="X246" s="142" t="s">
        <v>13</v>
      </c>
      <c r="Y246" s="142" t="s">
        <v>13</v>
      </c>
      <c r="Z246" s="142" t="s">
        <v>13</v>
      </c>
      <c r="AA246" s="142" t="s">
        <v>13</v>
      </c>
      <c r="AB246" s="142" t="s">
        <v>13</v>
      </c>
      <c r="AC246" s="142" t="s">
        <v>13</v>
      </c>
      <c r="AD246" s="161" t="s">
        <v>253</v>
      </c>
      <c r="AE246" s="83" t="s">
        <v>254</v>
      </c>
      <c r="AF246" s="162" t="s">
        <v>253</v>
      </c>
      <c r="AG246" s="161" t="s">
        <v>254</v>
      </c>
      <c r="AH246" s="163" t="s">
        <v>255</v>
      </c>
      <c r="AI246" s="142"/>
      <c r="AJ246" s="142" t="str">
        <f t="shared" si="52"/>
        <v>Ja</v>
      </c>
      <c r="AK246" s="61" t="s">
        <v>45</v>
      </c>
      <c r="AL246" s="165" t="s">
        <v>45</v>
      </c>
      <c r="AM246" s="141" t="s">
        <v>777</v>
      </c>
      <c r="AN246" s="140" t="s">
        <v>779</v>
      </c>
      <c r="AO246" s="140"/>
      <c r="AP246" s="140"/>
      <c r="AQ246" s="140"/>
      <c r="AR246" s="140"/>
      <c r="AS246" s="140"/>
      <c r="AT246" s="176"/>
      <c r="AU246" s="253"/>
      <c r="AV246" s="275" t="s">
        <v>627</v>
      </c>
      <c r="AW246" s="83" t="s">
        <v>263</v>
      </c>
      <c r="AX246" s="57"/>
      <c r="AY246" s="212" t="str">
        <f t="shared" si="47"/>
        <v/>
      </c>
      <c r="AZ246" s="97" t="str">
        <f t="shared" si="48"/>
        <v/>
      </c>
      <c r="BA246" s="97" t="str">
        <f t="shared" si="49"/>
        <v/>
      </c>
      <c r="BB246" s="97"/>
      <c r="BC246" s="213"/>
      <c r="BD246" s="138" t="str">
        <f t="shared" si="50"/>
        <v>ongewijzigd</v>
      </c>
      <c r="BE246" s="138" t="str">
        <f>IF(BF246="",IF(#REF!="","",IF(#REF!="ongebruikt","Ja","")),"")</f>
        <v/>
      </c>
      <c r="BF246" s="321" t="str">
        <f>IF($J246="LVBB-BHK",$C246,IFERROR(VLOOKUP($C246,'[1]CDS-VM-delta'!$A$2:$E$470,1,FALSE),""))</f>
        <v>LVBB5005</v>
      </c>
      <c r="BG246" s="318" t="str">
        <f>IF($J246="LVBB-BHK",$AN246,IF($BF246="","",IFERROR(VLOOKUP($BF246,'[1]CDS-VM-delta'!$A$2:$E$470,2,FALSE),"")))</f>
        <v>Geen wordtVersie aanwezig</v>
      </c>
      <c r="BH246" s="148" t="str">
        <f>IF($BF246="","",IFERROR(VLOOKUP($C246,'[1]CDS-VM-delta'!$A$2:$E$470,3,FALSE),""))</f>
        <v>mutaties.xqy</v>
      </c>
      <c r="BI246" s="303" t="str">
        <f>IF($BF246="","",IFERROR(VLOOKUP($C246,'[1]CDS-VM-delta'!$A$2:$E$470,4,FALSE),""))</f>
        <v>controleer-wordt-versie</v>
      </c>
      <c r="BJ246" s="304" t="str">
        <f>IF($BF246="","",IFERROR(VLOOKUP($C246,'[1]CDS-VM-delta'!$A$2:$E$470,5,FALSE),""))</f>
        <v>Controleert of het wordt-versie binnen de metadata van de regelingversie gevuld is en zo ja of deze al bestaat</v>
      </c>
      <c r="BK246" s="304" t="str">
        <f>IF($C246="","",IFERROR(VLOOKUP($C246,'[1]CDS-VM-delta'!$L$1:$M$470,1,FALSE),""))</f>
        <v>LVBB5005</v>
      </c>
      <c r="BL246" s="304" t="str">
        <f>IF($BK246="","",IFERROR(VLOOKUP($BK246,'[1]CDS-VM-delta'!$L$1:$M$470,2,FALSE),""))</f>
        <v>Geen wordtVersie aanwezig</v>
      </c>
      <c r="BM246" s="61"/>
      <c r="BN246" s="210" t="str">
        <f t="shared" si="51"/>
        <v/>
      </c>
      <c r="BO246" s="141" t="s">
        <v>777</v>
      </c>
      <c r="BP246" s="142"/>
      <c r="BQ246" s="142"/>
      <c r="BR246" s="142"/>
      <c r="BS246" s="83">
        <v>160</v>
      </c>
      <c r="BT246" s="215"/>
      <c r="CL246" s="109"/>
      <c r="CM246" s="101"/>
      <c r="CN246" s="101"/>
      <c r="CO246" s="101"/>
    </row>
    <row r="247" spans="1:93" ht="32" x14ac:dyDescent="0.2">
      <c r="A247" s="159" t="s">
        <v>347</v>
      </c>
      <c r="B247" s="160" t="s">
        <v>957</v>
      </c>
      <c r="C247" s="142" t="s">
        <v>780</v>
      </c>
      <c r="D247" s="142" t="s">
        <v>781</v>
      </c>
      <c r="E247" s="142" t="s">
        <v>0</v>
      </c>
      <c r="F247" s="142" t="s">
        <v>181</v>
      </c>
      <c r="G247" s="142" t="s">
        <v>7</v>
      </c>
      <c r="H247" s="142" t="s">
        <v>4</v>
      </c>
      <c r="I247" s="142" t="s">
        <v>8</v>
      </c>
      <c r="J247" s="142" t="s">
        <v>22</v>
      </c>
      <c r="K247" s="142" t="s">
        <v>127</v>
      </c>
      <c r="L247" s="140" t="str">
        <f>IFERROR(VLOOKUP($C247,'[2]1.3.7 validaties'!$AL$3:$AY$999,14,FALSE),"")</f>
        <v>2. ja, voor technici</v>
      </c>
      <c r="M247" s="140" t="str">
        <f>IFERROR(VLOOKUP($C247,'[2]1.3.7 validaties'!$AL$3:$AY$999,13,FALSE),"")</f>
        <v>niet nodig</v>
      </c>
      <c r="N247" s="142" t="s">
        <v>13</v>
      </c>
      <c r="O247" s="142" t="s">
        <v>13</v>
      </c>
      <c r="P247" s="142" t="s">
        <v>13</v>
      </c>
      <c r="Q247" s="142" t="s">
        <v>13</v>
      </c>
      <c r="R247" s="142" t="s">
        <v>13</v>
      </c>
      <c r="S247" s="142" t="s">
        <v>13</v>
      </c>
      <c r="T247" s="142" t="s">
        <v>13</v>
      </c>
      <c r="U247" s="142" t="s">
        <v>13</v>
      </c>
      <c r="V247" s="142" t="s">
        <v>13</v>
      </c>
      <c r="W247" s="142" t="s">
        <v>13</v>
      </c>
      <c r="X247" s="142" t="s">
        <v>13</v>
      </c>
      <c r="Y247" s="142" t="s">
        <v>13</v>
      </c>
      <c r="Z247" s="142" t="s">
        <v>13</v>
      </c>
      <c r="AA247" s="142" t="s">
        <v>13</v>
      </c>
      <c r="AB247" s="142" t="s">
        <v>13</v>
      </c>
      <c r="AC247" s="142" t="s">
        <v>13</v>
      </c>
      <c r="AD247" s="161" t="s">
        <v>253</v>
      </c>
      <c r="AE247" s="83" t="s">
        <v>254</v>
      </c>
      <c r="AF247" s="162" t="s">
        <v>253</v>
      </c>
      <c r="AG247" s="161" t="s">
        <v>254</v>
      </c>
      <c r="AH247" s="163" t="s">
        <v>255</v>
      </c>
      <c r="AI247" s="142"/>
      <c r="AJ247" s="142" t="str">
        <f t="shared" si="52"/>
        <v>Ja</v>
      </c>
      <c r="AK247" s="61" t="s">
        <v>45</v>
      </c>
      <c r="AL247" s="165" t="s">
        <v>45</v>
      </c>
      <c r="AM247" s="141" t="s">
        <v>780</v>
      </c>
      <c r="AN247" s="140" t="s">
        <v>782</v>
      </c>
      <c r="AO247" s="140"/>
      <c r="AP247" s="140"/>
      <c r="AQ247" s="140"/>
      <c r="AR247" s="140"/>
      <c r="AS247" s="140"/>
      <c r="AT247" s="176"/>
      <c r="AU247" s="253"/>
      <c r="AV247" s="275" t="s">
        <v>627</v>
      </c>
      <c r="AW247" s="83" t="s">
        <v>263</v>
      </c>
      <c r="AX247" s="57"/>
      <c r="AY247" s="212" t="str">
        <f t="shared" si="47"/>
        <v/>
      </c>
      <c r="AZ247" s="97" t="str">
        <f t="shared" si="48"/>
        <v/>
      </c>
      <c r="BA247" s="97" t="str">
        <f t="shared" si="49"/>
        <v/>
      </c>
      <c r="BB247" s="97"/>
      <c r="BC247" s="213"/>
      <c r="BD247" s="138" t="str">
        <f t="shared" si="50"/>
        <v>ongewijzigd</v>
      </c>
      <c r="BE247" s="138" t="str">
        <f>IF(BF247="",IF(#REF!="","",IF(#REF!="ongebruikt","Ja","")),"")</f>
        <v/>
      </c>
      <c r="BF247" s="321" t="str">
        <f>IF($J247="LVBB-BHK",$C247,IFERROR(VLOOKUP($C247,'[1]CDS-VM-delta'!$A$2:$E$470,1,FALSE),""))</f>
        <v>LVBB5006</v>
      </c>
      <c r="BG247" s="318" t="str">
        <f>IF($J247="LVBB-BHK",$AN247,IF($BF247="","",IFERROR(VLOOKUP($BF247,'[1]CDS-VM-delta'!$A$2:$E$470,2,FALSE),"")))</f>
        <v>Geen wasVersie aanwezig</v>
      </c>
      <c r="BH247" s="148" t="str">
        <f>IF($BF247="","",IFERROR(VLOOKUP($C247,'[1]CDS-VM-delta'!$A$2:$E$470,3,FALSE),""))</f>
        <v>mutaties.xqy</v>
      </c>
      <c r="BI247" s="303" t="str">
        <f>IF($BF247="","",IFERROR(VLOOKUP($C247,'[1]CDS-VM-delta'!$A$2:$E$470,4,FALSE),""))</f>
        <v>controleer-was-versie</v>
      </c>
      <c r="BJ247" s="304" t="str">
        <f>IF($BF247="","",IFERROR(VLOOKUP($C247,'[1]CDS-VM-delta'!$A$2:$E$470,5,FALSE),""))</f>
        <v>Controleert of het was-versie binnen de metadata van de regelingversie gevuld is en zo ja of deze nog niet bestaat en controleert enkele relatie t.o.v. de wordt-versie</v>
      </c>
      <c r="BK247" s="304" t="str">
        <f>IF($C247="","",IFERROR(VLOOKUP($C247,'[1]CDS-VM-delta'!$L$1:$M$470,1,FALSE),""))</f>
        <v>LVBB5006</v>
      </c>
      <c r="BL247" s="304" t="str">
        <f>IF($BK247="","",IFERROR(VLOOKUP($BK247,'[1]CDS-VM-delta'!$L$1:$M$470,2,FALSE),""))</f>
        <v>Geen wasVersie aanwezig</v>
      </c>
      <c r="BM247" s="83"/>
      <c r="BN247" s="210" t="str">
        <f t="shared" si="51"/>
        <v/>
      </c>
      <c r="BO247" s="141" t="s">
        <v>780</v>
      </c>
      <c r="BP247" s="142"/>
      <c r="BQ247" s="142"/>
      <c r="BR247" s="142"/>
      <c r="BS247" s="83">
        <v>161</v>
      </c>
      <c r="BT247" s="215"/>
      <c r="CL247" s="109"/>
      <c r="CM247" s="101"/>
      <c r="CN247" s="101"/>
      <c r="CO247" s="101"/>
    </row>
    <row r="248" spans="1:93" ht="64" x14ac:dyDescent="0.2">
      <c r="A248" s="159" t="s">
        <v>347</v>
      </c>
      <c r="B248" s="160" t="s">
        <v>957</v>
      </c>
      <c r="C248" s="142" t="s">
        <v>783</v>
      </c>
      <c r="D248" s="142" t="s">
        <v>784</v>
      </c>
      <c r="E248" s="142" t="s">
        <v>6</v>
      </c>
      <c r="F248" s="142" t="s">
        <v>181</v>
      </c>
      <c r="G248" s="142" t="s">
        <v>7</v>
      </c>
      <c r="H248" s="142" t="s">
        <v>4</v>
      </c>
      <c r="I248" s="142" t="s">
        <v>8</v>
      </c>
      <c r="J248" s="142" t="s">
        <v>22</v>
      </c>
      <c r="K248" s="142" t="s">
        <v>127</v>
      </c>
      <c r="L248" s="140" t="str">
        <f>IFERROR(VLOOKUP($C248,'[2]1.3.7 validaties'!$AL$3:$AY$999,14,FALSE),"")</f>
        <v>1. ja, voor iedereen</v>
      </c>
      <c r="M248" s="140" t="str">
        <f>IFERROR(VLOOKUP($C248,'[2]1.3.7 validaties'!$AL$3:$AY$999,13,FALSE),"")</f>
        <v>niet nodig</v>
      </c>
      <c r="N248" s="142" t="s">
        <v>13</v>
      </c>
      <c r="O248" s="142" t="s">
        <v>13</v>
      </c>
      <c r="P248" s="142" t="s">
        <v>13</v>
      </c>
      <c r="Q248" s="142" t="s">
        <v>13</v>
      </c>
      <c r="R248" s="142" t="s">
        <v>13</v>
      </c>
      <c r="S248" s="142" t="s">
        <v>13</v>
      </c>
      <c r="T248" s="142" t="s">
        <v>13</v>
      </c>
      <c r="U248" s="142" t="s">
        <v>13</v>
      </c>
      <c r="V248" s="142" t="s">
        <v>13</v>
      </c>
      <c r="W248" s="142" t="s">
        <v>13</v>
      </c>
      <c r="X248" s="142" t="s">
        <v>13</v>
      </c>
      <c r="Y248" s="142" t="s">
        <v>13</v>
      </c>
      <c r="Z248" s="142" t="s">
        <v>13</v>
      </c>
      <c r="AA248" s="142" t="s">
        <v>13</v>
      </c>
      <c r="AB248" s="142" t="s">
        <v>13</v>
      </c>
      <c r="AC248" s="142" t="s">
        <v>13</v>
      </c>
      <c r="AD248" s="161" t="s">
        <v>253</v>
      </c>
      <c r="AE248" s="83" t="s">
        <v>254</v>
      </c>
      <c r="AF248" s="162" t="s">
        <v>253</v>
      </c>
      <c r="AG248" s="161" t="s">
        <v>254</v>
      </c>
      <c r="AH248" s="163" t="s">
        <v>255</v>
      </c>
      <c r="AI248" s="142"/>
      <c r="AJ248" s="142" t="str">
        <f t="shared" si="52"/>
        <v>Ja</v>
      </c>
      <c r="AK248" s="61" t="s">
        <v>45</v>
      </c>
      <c r="AL248" s="165" t="s">
        <v>45</v>
      </c>
      <c r="AM248" s="141" t="s">
        <v>783</v>
      </c>
      <c r="AN248" s="140" t="s">
        <v>785</v>
      </c>
      <c r="AO248" s="140"/>
      <c r="AP248" s="140"/>
      <c r="AQ248" s="140"/>
      <c r="AR248" s="140"/>
      <c r="AS248" s="140"/>
      <c r="AT248" s="176"/>
      <c r="AU248" s="253"/>
      <c r="AV248" s="275" t="s">
        <v>786</v>
      </c>
      <c r="AW248" s="83" t="s">
        <v>263</v>
      </c>
      <c r="AX248" s="57"/>
      <c r="AY248" s="212" t="str">
        <f t="shared" si="47"/>
        <v/>
      </c>
      <c r="AZ248" s="97" t="str">
        <f t="shared" si="48"/>
        <v/>
      </c>
      <c r="BA248" s="97" t="str">
        <f t="shared" si="49"/>
        <v/>
      </c>
      <c r="BB248" s="97"/>
      <c r="BC248" s="213"/>
      <c r="BD248" s="138" t="str">
        <f t="shared" si="50"/>
        <v>ongewijzigd</v>
      </c>
      <c r="BE248" s="138" t="str">
        <f>IF(BF248="",IF(#REF!="","",IF(#REF!="ongebruikt","Ja","")),"")</f>
        <v/>
      </c>
      <c r="BF248" s="321" t="str">
        <f>IF($J248="LVBB-BHK",$C248,IFERROR(VLOOKUP($C248,'[1]CDS-VM-delta'!$A$2:$E$470,1,FALSE),""))</f>
        <v>LVBB5007</v>
      </c>
      <c r="BG248" s="318" t="str">
        <f>IF($J248="LVBB-BHK",$AN248,IF($BF248="","",IFERROR(VLOOKUP($BF248,'[1]CDS-VM-delta'!$A$2:$E$470,2,FALSE),"")))</f>
        <v>Versie %1 is een ontwerp regelingversie, kan niet als basis dienen voor muteren</v>
      </c>
      <c r="BH248" s="148" t="str">
        <f>IF($BF248="","",IFERROR(VLOOKUP($C248,'[1]CDS-VM-delta'!$A$2:$E$470,3,FALSE),""))</f>
        <v>mutaties.xqy</v>
      </c>
      <c r="BI248" s="148" t="str">
        <f>IF($BF248="","",IFERROR(VLOOKUP($C248,'[1]CDS-VM-delta'!$A$2:$E$470,4,FALSE),""))</f>
        <v/>
      </c>
      <c r="BJ248" s="304" t="str">
        <f>IF($BF248="","",IFERROR(VLOOKUP($C248,'[1]CDS-VM-delta'!$A$2:$E$470,5,FALSE),""))</f>
        <v>Controleert of in te trekken versies aan bepaalde voorwaardes voldoen
OF:
Controleert of het was-versie binnen de metadata van de regelingversie gevuld is en zo ja of deze nog niet bestaat en controleert enkele relatie t.o.v. de wordt-versie</v>
      </c>
      <c r="BK248" s="304" t="str">
        <f>IF($C248="","",IFERROR(VLOOKUP($C248,'[1]CDS-VM-delta'!$L$1:$M$470,1,FALSE),""))</f>
        <v>LVBB5007</v>
      </c>
      <c r="BL248" s="304" t="str">
        <f>IF($BK248="","",IFERROR(VLOOKUP($BK248,'[1]CDS-VM-delta'!$L$1:$M$470,2,FALSE),""))</f>
        <v>Versie %1 is een ontwerp regelingversie, kan niet als basis dienen voor muteren</v>
      </c>
      <c r="BM248" s="83"/>
      <c r="BN248" s="210" t="str">
        <f t="shared" si="51"/>
        <v/>
      </c>
      <c r="BO248" s="141" t="s">
        <v>783</v>
      </c>
      <c r="BP248" s="142"/>
      <c r="BQ248" s="142"/>
      <c r="BR248" s="142"/>
      <c r="BS248" s="83">
        <v>162</v>
      </c>
      <c r="BT248" s="215"/>
      <c r="CL248" s="109"/>
      <c r="CM248" s="101"/>
      <c r="CN248" s="101"/>
      <c r="CO248" s="101"/>
    </row>
    <row r="249" spans="1:93" ht="64" x14ac:dyDescent="0.2">
      <c r="A249" s="159" t="s">
        <v>347</v>
      </c>
      <c r="B249" s="160" t="s">
        <v>957</v>
      </c>
      <c r="C249" s="142" t="s">
        <v>787</v>
      </c>
      <c r="D249" s="142" t="s">
        <v>788</v>
      </c>
      <c r="E249" s="142" t="s">
        <v>6</v>
      </c>
      <c r="F249" s="142" t="s">
        <v>181</v>
      </c>
      <c r="G249" s="142" t="s">
        <v>7</v>
      </c>
      <c r="H249" s="142" t="s">
        <v>4</v>
      </c>
      <c r="I249" s="142" t="s">
        <v>8</v>
      </c>
      <c r="J249" s="142" t="s">
        <v>22</v>
      </c>
      <c r="K249" s="142" t="s">
        <v>127</v>
      </c>
      <c r="L249" s="140" t="str">
        <f>IFERROR(VLOOKUP($C249,'[2]1.3.7 validaties'!$AL$3:$AY$999,14,FALSE),"")</f>
        <v>9. verbetervoorstel</v>
      </c>
      <c r="M249" s="140" t="str">
        <f>IFERROR(VLOOKUP($C249,'[2]1.3.7 validaties'!$AL$3:$AY$999,13,FALSE),"")</f>
        <v>US141701</v>
      </c>
      <c r="N249" s="142" t="s">
        <v>13</v>
      </c>
      <c r="O249" s="142" t="s">
        <v>13</v>
      </c>
      <c r="P249" s="142" t="s">
        <v>13</v>
      </c>
      <c r="Q249" s="142" t="s">
        <v>13</v>
      </c>
      <c r="R249" s="142" t="s">
        <v>13</v>
      </c>
      <c r="S249" s="142" t="s">
        <v>13</v>
      </c>
      <c r="T249" s="142" t="s">
        <v>13</v>
      </c>
      <c r="U249" s="142" t="s">
        <v>13</v>
      </c>
      <c r="V249" s="142" t="s">
        <v>13</v>
      </c>
      <c r="W249" s="142" t="s">
        <v>13</v>
      </c>
      <c r="X249" s="142" t="s">
        <v>13</v>
      </c>
      <c r="Y249" s="142" t="s">
        <v>13</v>
      </c>
      <c r="Z249" s="142" t="s">
        <v>13</v>
      </c>
      <c r="AA249" s="142" t="s">
        <v>13</v>
      </c>
      <c r="AB249" s="142" t="s">
        <v>13</v>
      </c>
      <c r="AC249" s="142" t="s">
        <v>13</v>
      </c>
      <c r="AD249" s="161" t="s">
        <v>253</v>
      </c>
      <c r="AE249" s="83" t="s">
        <v>254</v>
      </c>
      <c r="AF249" s="162" t="s">
        <v>253</v>
      </c>
      <c r="AG249" s="161" t="s">
        <v>254</v>
      </c>
      <c r="AH249" s="163" t="s">
        <v>255</v>
      </c>
      <c r="AI249" s="142"/>
      <c r="AJ249" s="142" t="str">
        <f t="shared" si="52"/>
        <v>Ja</v>
      </c>
      <c r="AK249" s="61" t="s">
        <v>45</v>
      </c>
      <c r="AL249" s="165" t="s">
        <v>45</v>
      </c>
      <c r="AM249" s="141" t="s">
        <v>787</v>
      </c>
      <c r="AN249" s="148" t="s">
        <v>1976</v>
      </c>
      <c r="AO249" s="148" t="s">
        <v>1917</v>
      </c>
      <c r="AP249" s="140"/>
      <c r="AQ249" s="140"/>
      <c r="AR249" s="140"/>
      <c r="AS249" s="140"/>
      <c r="AT249" s="176"/>
      <c r="AU249" s="253"/>
      <c r="AV249" s="275" t="s">
        <v>627</v>
      </c>
      <c r="AW249" s="83" t="s">
        <v>263</v>
      </c>
      <c r="AX249" s="57"/>
      <c r="AY249" s="212" t="str">
        <f t="shared" si="47"/>
        <v/>
      </c>
      <c r="AZ249" s="97" t="str">
        <f t="shared" si="48"/>
        <v/>
      </c>
      <c r="BA249" s="97" t="str">
        <f t="shared" si="49"/>
        <v/>
      </c>
      <c r="BB249" s="97"/>
      <c r="BC249" s="213"/>
      <c r="BD249" s="138" t="str">
        <f t="shared" si="50"/>
        <v>ongewijzigd</v>
      </c>
      <c r="BE249" s="138" t="str">
        <f>IF(BF249="",IF(#REF!="","",IF(#REF!="ongebruikt","Ja","")),"")</f>
        <v/>
      </c>
      <c r="BF249" s="321" t="str">
        <f>IF($J249="LVBB-BHK",$C249,IFERROR(VLOOKUP($C249,'[1]CDS-VM-delta'!$A$2:$E$470,1,FALSE),""))</f>
        <v>LVBB5008</v>
      </c>
      <c r="BG249" s="318" t="str">
        <f>IF($J249="LVBB-BHK",$AN249,IF($BF249="","",IFERROR(VLOOKUP($BF249,'[1]CDS-VM-delta'!$A$2:$E$470,2,FALSE),"")))</f>
        <v>Er kan nu niet geconsolideerd worden bij regelingversie %1, omdat er een afbreekOpdracht in behandeling is voor het besluit dat deze regelingversie vaststelt.</v>
      </c>
      <c r="BH249" s="148" t="str">
        <f>IF($BF249="","",IFERROR(VLOOKUP($C249,'[1]CDS-VM-delta'!$A$2:$E$470,3,FALSE),""))</f>
        <v>mutaties.xqy</v>
      </c>
      <c r="BI249" s="148" t="str">
        <f>IF($BF249="","",IFERROR(VLOOKUP($C249,'[1]CDS-VM-delta'!$A$2:$E$470,4,FALSE),""))</f>
        <v>controleer-in-te-trekken-versies
OF:
controleer-was-versie</v>
      </c>
      <c r="BJ249" s="304" t="str">
        <f>IF($BF249="","",IFERROR(VLOOKUP($C249,'[1]CDS-VM-delta'!$A$2:$E$470,5,FALSE),""))</f>
        <v>Controleert of in te trekken versies aan bepaalde voorwaardes voldoen
OF:
Controleert of het was-versie binnen de metadata van de regelingversie gevuld is en zo ja of deze nog niet bestaat en controleert enkele relatie t.o.v. de wordt-versie</v>
      </c>
      <c r="BK249" s="304" t="str">
        <f>IF($C249="","",IFERROR(VLOOKUP($C249,'[1]CDS-VM-delta'!$L$1:$M$470,1,FALSE),""))</f>
        <v>LVBB5008</v>
      </c>
      <c r="BL249" s="304" t="str">
        <f>IF($BK249="","",IFERROR(VLOOKUP($BK249,'[1]CDS-VM-delta'!$L$1:$M$470,2,FALSE),""))</f>
        <v>Er kan nu niet geconsolideerd worden bij regelingversie %1, omdat er een afbreekOpdracht in behandeling is voor het besluit dat deze regelingversie vaststelt.</v>
      </c>
      <c r="BM249" s="83"/>
      <c r="BN249" s="210" t="str">
        <f t="shared" si="51"/>
        <v/>
      </c>
      <c r="BO249" s="141" t="s">
        <v>787</v>
      </c>
      <c r="BP249" s="142"/>
      <c r="BQ249" s="142"/>
      <c r="BR249" s="142"/>
      <c r="BS249" s="83">
        <v>163</v>
      </c>
      <c r="BT249" s="215"/>
      <c r="CL249" s="109"/>
      <c r="CM249" s="101"/>
      <c r="CN249" s="101"/>
      <c r="CO249" s="101"/>
    </row>
    <row r="250" spans="1:93" ht="32" x14ac:dyDescent="0.2">
      <c r="A250" s="159" t="s">
        <v>381</v>
      </c>
      <c r="B250" s="160" t="s">
        <v>957</v>
      </c>
      <c r="C250" s="142" t="s">
        <v>789</v>
      </c>
      <c r="D250" s="142" t="s">
        <v>790</v>
      </c>
      <c r="E250" s="142" t="s">
        <v>0</v>
      </c>
      <c r="F250" s="142" t="s">
        <v>181</v>
      </c>
      <c r="G250" s="142" t="s">
        <v>7</v>
      </c>
      <c r="H250" s="142" t="s">
        <v>4</v>
      </c>
      <c r="I250" s="142" t="s">
        <v>8</v>
      </c>
      <c r="J250" s="142" t="s">
        <v>22</v>
      </c>
      <c r="K250" s="142" t="s">
        <v>127</v>
      </c>
      <c r="L250" s="142" t="str">
        <f>IFERROR(VLOOKUP($C250,'[2]1.3.7 validaties'!$AL$3:$AY$999,14,FALSE),"")</f>
        <v>2. ja, voor technici</v>
      </c>
      <c r="M250" s="142" t="str">
        <f>IFERROR(VLOOKUP($C250,'[2]1.3.7 validaties'!$AL$3:$AY$999,13,FALSE),"")</f>
        <v>niet nodig</v>
      </c>
      <c r="N250" s="142" t="s">
        <v>13</v>
      </c>
      <c r="O250" s="142" t="s">
        <v>13</v>
      </c>
      <c r="P250" s="142" t="s">
        <v>13</v>
      </c>
      <c r="Q250" s="142" t="s">
        <v>13</v>
      </c>
      <c r="R250" s="142" t="s">
        <v>13</v>
      </c>
      <c r="S250" s="142" t="s">
        <v>13</v>
      </c>
      <c r="T250" s="142" t="s">
        <v>13</v>
      </c>
      <c r="U250" s="142" t="s">
        <v>13</v>
      </c>
      <c r="V250" s="142" t="s">
        <v>13</v>
      </c>
      <c r="W250" s="142" t="s">
        <v>13</v>
      </c>
      <c r="X250" s="142" t="s">
        <v>13</v>
      </c>
      <c r="Y250" s="142" t="s">
        <v>13</v>
      </c>
      <c r="Z250" s="142" t="s">
        <v>13</v>
      </c>
      <c r="AA250" s="142" t="s">
        <v>13</v>
      </c>
      <c r="AB250" s="142" t="s">
        <v>13</v>
      </c>
      <c r="AC250" s="142" t="s">
        <v>13</v>
      </c>
      <c r="AD250" s="161" t="s">
        <v>253</v>
      </c>
      <c r="AE250" s="83" t="s">
        <v>254</v>
      </c>
      <c r="AF250" s="162" t="s">
        <v>253</v>
      </c>
      <c r="AG250" s="161" t="s">
        <v>254</v>
      </c>
      <c r="AH250" s="163" t="s">
        <v>255</v>
      </c>
      <c r="AI250" s="142"/>
      <c r="AJ250" s="142" t="s">
        <v>13</v>
      </c>
      <c r="AK250" s="61" t="s">
        <v>45</v>
      </c>
      <c r="AL250" s="165" t="s">
        <v>45</v>
      </c>
      <c r="AM250" s="141" t="s">
        <v>789</v>
      </c>
      <c r="AN250" s="142" t="s">
        <v>791</v>
      </c>
      <c r="AO250" s="142"/>
      <c r="AP250" s="142"/>
      <c r="AQ250" s="142"/>
      <c r="AR250" s="142"/>
      <c r="AS250" s="142"/>
      <c r="AT250" s="164"/>
      <c r="AU250" s="253"/>
      <c r="AV250" s="275" t="s">
        <v>792</v>
      </c>
      <c r="AW250" s="83"/>
      <c r="AX250" s="57"/>
      <c r="AY250" s="212" t="str">
        <f t="shared" si="47"/>
        <v/>
      </c>
      <c r="AZ250" s="97" t="str">
        <f t="shared" si="48"/>
        <v/>
      </c>
      <c r="BA250" s="97" t="str">
        <f t="shared" si="49"/>
        <v/>
      </c>
      <c r="BB250" s="97"/>
      <c r="BC250" s="213"/>
      <c r="BD250" s="138" t="str">
        <f t="shared" si="50"/>
        <v>ongewijzigd</v>
      </c>
      <c r="BE250" s="138" t="str">
        <f>IF(BF250="",IF(#REF!="","",IF(#REF!="ongebruikt","Ja","")),"")</f>
        <v/>
      </c>
      <c r="BF250" s="321" t="str">
        <f>IF($J250="LVBB-BHK",$C250,IFERROR(VLOOKUP($C250,'[1]CDS-VM-delta'!$A$2:$E$470,1,FALSE),""))</f>
        <v>LVBB5009</v>
      </c>
      <c r="BG250" s="318" t="str">
        <f>IF($J250="LVBB-BHK",$AN250,IF($BF250="","",IFERROR(VLOOKUP($BF250,'[1]CDS-VM-delta'!$A$2:$E$470,2,FALSE),"")))</f>
        <v>WasVersie %1 heeft een soort work %2 die niet gelijk is aan soort work %3 van WordtVersie %4</v>
      </c>
      <c r="BH250" s="148" t="str">
        <f>IF($BF250="","",IFERROR(VLOOKUP($C250,'[1]CDS-VM-delta'!$A$2:$E$470,3,FALSE),""))</f>
        <v>mutaties.xqy</v>
      </c>
      <c r="BI250" s="303" t="str">
        <f>IF($BF250="","",IFERROR(VLOOKUP($C250,'[1]CDS-VM-delta'!$A$2:$E$470,4,FALSE),""))</f>
        <v>controleer-was-versie</v>
      </c>
      <c r="BJ250" s="304" t="str">
        <f>IF($BF250="","",IFERROR(VLOOKUP($C250,'[1]CDS-VM-delta'!$A$2:$E$470,5,FALSE),""))</f>
        <v>Controleert of het was-versie binnen de metadata van de regelingversie gevuld is en zo ja of deze nog niet bestaat en controleert enkele relatie t.o.v. de wordt-versie</v>
      </c>
      <c r="BK250" s="304" t="str">
        <f>IF($C250="","",IFERROR(VLOOKUP($C250,'[1]CDS-VM-delta'!$L$1:$M$470,1,FALSE),""))</f>
        <v>LVBB5009</v>
      </c>
      <c r="BL250" s="304" t="str">
        <f>IF($BK250="","",IFERROR(VLOOKUP($BK250,'[1]CDS-VM-delta'!$L$1:$M$470,2,FALSE),""))</f>
        <v>WasVersie %1 heeft een soort work %2 die niet gelijk is aan soort work %3 van WordtVersie %4</v>
      </c>
      <c r="BM250" s="83" t="s">
        <v>1800</v>
      </c>
      <c r="BN250" s="210" t="str">
        <f t="shared" si="51"/>
        <v/>
      </c>
      <c r="BO250" s="141" t="s">
        <v>789</v>
      </c>
      <c r="BP250" s="142">
        <v>2</v>
      </c>
      <c r="BQ250" s="142" t="s">
        <v>1750</v>
      </c>
      <c r="BR250" s="142" t="s">
        <v>13</v>
      </c>
      <c r="BS250" s="83">
        <v>36</v>
      </c>
      <c r="BT250" s="215"/>
      <c r="BU250" s="111"/>
      <c r="BV250" s="111"/>
      <c r="BW250" s="111"/>
      <c r="BX250" s="108"/>
      <c r="BY250" s="108"/>
      <c r="BZ250" s="108"/>
      <c r="CA250" s="108"/>
      <c r="CB250" s="108"/>
      <c r="CC250" s="108"/>
      <c r="CD250" s="108"/>
      <c r="CE250" s="108"/>
      <c r="CF250" s="108"/>
      <c r="CG250" s="108"/>
      <c r="CH250" s="108"/>
      <c r="CI250" s="108"/>
      <c r="CJ250" s="108"/>
      <c r="CK250" s="111"/>
      <c r="CL250" s="112"/>
      <c r="CM250" s="99"/>
      <c r="CN250" s="99"/>
      <c r="CO250" s="99"/>
    </row>
    <row r="251" spans="1:93" ht="80" x14ac:dyDescent="0.2">
      <c r="A251" s="346" t="s">
        <v>2833</v>
      </c>
      <c r="B251" s="347" t="s">
        <v>2878</v>
      </c>
      <c r="C251" s="348" t="s">
        <v>793</v>
      </c>
      <c r="D251" s="348" t="s">
        <v>794</v>
      </c>
      <c r="E251" s="348" t="s">
        <v>6</v>
      </c>
      <c r="F251" s="348" t="s">
        <v>181</v>
      </c>
      <c r="G251" s="348" t="s">
        <v>7</v>
      </c>
      <c r="H251" s="348" t="s">
        <v>4</v>
      </c>
      <c r="I251" s="348" t="s">
        <v>8</v>
      </c>
      <c r="J251" s="348" t="s">
        <v>22</v>
      </c>
      <c r="K251" s="348" t="s">
        <v>127</v>
      </c>
      <c r="L251" s="348" t="str">
        <f>IFERROR(VLOOKUP($C251,'[2]1.3.7 validaties'!$AL$3:$AY$999,14,FALSE),"")</f>
        <v>2. ja, voor technici</v>
      </c>
      <c r="M251" s="348" t="str">
        <f>IFERROR(VLOOKUP($C251,'[2]1.3.7 validaties'!$AL$3:$AY$999,13,FALSE),"")</f>
        <v>niet nodig</v>
      </c>
      <c r="N251" s="348" t="s">
        <v>13</v>
      </c>
      <c r="O251" s="348" t="s">
        <v>13</v>
      </c>
      <c r="P251" s="348" t="s">
        <v>13</v>
      </c>
      <c r="Q251" s="348" t="s">
        <v>13</v>
      </c>
      <c r="R251" s="348" t="s">
        <v>13</v>
      </c>
      <c r="S251" s="348" t="s">
        <v>13</v>
      </c>
      <c r="T251" s="348" t="s">
        <v>13</v>
      </c>
      <c r="U251" s="348" t="s">
        <v>13</v>
      </c>
      <c r="V251" s="348" t="s">
        <v>13</v>
      </c>
      <c r="W251" s="348" t="s">
        <v>13</v>
      </c>
      <c r="X251" s="348" t="s">
        <v>13</v>
      </c>
      <c r="Y251" s="348" t="s">
        <v>2892</v>
      </c>
      <c r="Z251" s="348" t="s">
        <v>2892</v>
      </c>
      <c r="AA251" s="348" t="s">
        <v>2892</v>
      </c>
      <c r="AB251" s="348" t="s">
        <v>2892</v>
      </c>
      <c r="AC251" s="348" t="s">
        <v>2892</v>
      </c>
      <c r="AD251" s="351" t="s">
        <v>253</v>
      </c>
      <c r="AE251" s="352" t="s">
        <v>254</v>
      </c>
      <c r="AF251" s="353" t="s">
        <v>253</v>
      </c>
      <c r="AG251" s="351" t="s">
        <v>254</v>
      </c>
      <c r="AH251" s="354" t="s">
        <v>255</v>
      </c>
      <c r="AI251" s="348"/>
      <c r="AJ251" s="348" t="str">
        <f t="shared" si="52"/>
        <v>Ja</v>
      </c>
      <c r="AK251" s="356" t="s">
        <v>45</v>
      </c>
      <c r="AL251" s="357" t="s">
        <v>45</v>
      </c>
      <c r="AM251" s="358" t="s">
        <v>793</v>
      </c>
      <c r="AN251" s="348" t="s">
        <v>795</v>
      </c>
      <c r="AO251" s="348"/>
      <c r="AP251" s="348"/>
      <c r="AQ251" s="348"/>
      <c r="AR251" s="348"/>
      <c r="AS251" s="348"/>
      <c r="AT251" s="355"/>
      <c r="AU251" s="359"/>
      <c r="AV251" s="350" t="s">
        <v>776</v>
      </c>
      <c r="AW251" s="800" t="s">
        <v>2834</v>
      </c>
      <c r="AX251" s="795"/>
      <c r="AY251" s="362" t="str">
        <f t="shared" si="47"/>
        <v/>
      </c>
      <c r="AZ251" s="363" t="str">
        <f t="shared" si="48"/>
        <v/>
      </c>
      <c r="BA251" s="363" t="str">
        <f t="shared" si="49"/>
        <v/>
      </c>
      <c r="BB251" s="363"/>
      <c r="BC251" s="364"/>
      <c r="BD251" s="365" t="str">
        <f t="shared" si="50"/>
        <v>ongewijzigd</v>
      </c>
      <c r="BE251" s="365" t="str">
        <f>IF(BF251="",IF(#REF!="","",IF(#REF!="ongebruikt","Ja","")),"")</f>
        <v/>
      </c>
      <c r="BF251" s="366" t="str">
        <f>IF($J251="LVBB-BHK",$C251,IFERROR(VLOOKUP($C251,'[1]CDS-VM-delta'!$A$2:$E$470,1,FALSE),""))</f>
        <v>LVBB5010</v>
      </c>
      <c r="BG251" s="367" t="str">
        <f>IF($J251="LVBB-BHK",$AN251,IF($BF251="","",IFERROR(VLOOKUP($BF251,'[1]CDS-VM-delta'!$A$2:$E$470,2,FALSE),"")))</f>
        <v>Element bestaat al voor versie : %1 en id element : %2
OF:
Toelichting bestaat al voor regeling : %1, opvoeren nieuwe toelichting niet mogelijk met mutatie bij versie : %2 en WijzigArtikel / WijzigLid met wId : %3 en index : %4</v>
      </c>
      <c r="BH251" s="368" t="str">
        <f>IF($BF251="","",IFERROR(VLOOKUP($C251,'[1]CDS-VM-delta'!$A$2:$E$470,3,FALSE),""))</f>
        <v>mutaties.xqy</v>
      </c>
      <c r="BI251" s="368" t="str">
        <f>IF($BF251="","",IFERROR(VLOOKUP($C251,'[1]CDS-VM-delta'!$A$2:$E$470,4,FALSE),""))</f>
        <v>controleer-voorkomen-muteerbare-delen-ids
OF:
verwerk-toevoeging</v>
      </c>
      <c r="BJ251" s="370" t="str">
        <f>IF($BF251="","",IFERROR(VLOOKUP($C251,'[1]CDS-VM-delta'!$A$2:$E$470,5,FALSE),""))</f>
        <v>Het controleren of ids van muteerbare delen wel of niet voorkomen Zo moeten ids bij een VoegToe niet voorkomen maar bij een Vervang juist wel
OF:
Het verwerken van een toevoeging</v>
      </c>
      <c r="BK251" s="370" t="str">
        <f>IF($C251="","",IFERROR(VLOOKUP($C251,'[1]CDS-VM-delta'!$L$1:$M$470,1,FALSE),""))</f>
        <v>LVBB5010</v>
      </c>
      <c r="BL251" s="370" t="str">
        <f>IF($BK251="","",IFERROR(VLOOKUP($BK251,'[1]CDS-VM-delta'!$L$1:$M$470,2,FALSE),""))</f>
        <v>Element bestaat al voor versie : %1 en id element : %2
OF:
Toelichting bestaat al voor regeling : %1, opvoeren nieuwe toelichting niet mogelijk met mutatie bij versie : %2 en WijzigArtikel / WijzigLid met wId : %3 en index : %4</v>
      </c>
      <c r="BM251" s="352"/>
      <c r="BN251" s="798" t="str">
        <f t="shared" si="51"/>
        <v/>
      </c>
      <c r="BO251" s="358" t="s">
        <v>793</v>
      </c>
      <c r="BP251" s="348"/>
      <c r="BQ251" s="348"/>
      <c r="BR251" s="348"/>
      <c r="BS251" s="352">
        <v>165</v>
      </c>
      <c r="BT251" s="799"/>
      <c r="BU251" s="377"/>
      <c r="BV251" s="377"/>
      <c r="BW251" s="377"/>
      <c r="BX251" s="377"/>
      <c r="BY251" s="377"/>
      <c r="BZ251" s="377"/>
      <c r="CA251" s="377"/>
      <c r="CB251" s="377"/>
      <c r="CC251" s="377"/>
      <c r="CD251" s="377"/>
      <c r="CE251" s="377"/>
      <c r="CF251" s="377"/>
      <c r="CG251" s="377"/>
      <c r="CH251" s="377"/>
      <c r="CI251" s="377"/>
      <c r="CJ251" s="377"/>
      <c r="CK251" s="377"/>
      <c r="CL251" s="378"/>
      <c r="CM251" s="379"/>
      <c r="CN251" s="379"/>
      <c r="CO251" s="379"/>
    </row>
    <row r="252" spans="1:93" ht="48" x14ac:dyDescent="0.2">
      <c r="A252" s="159" t="s">
        <v>347</v>
      </c>
      <c r="B252" s="160" t="s">
        <v>957</v>
      </c>
      <c r="C252" s="142" t="s">
        <v>796</v>
      </c>
      <c r="D252" s="142" t="s">
        <v>797</v>
      </c>
      <c r="E252" s="142" t="s">
        <v>0</v>
      </c>
      <c r="F252" s="142" t="s">
        <v>181</v>
      </c>
      <c r="G252" s="142" t="s">
        <v>7</v>
      </c>
      <c r="H252" s="142" t="s">
        <v>4</v>
      </c>
      <c r="I252" s="142" t="s">
        <v>8</v>
      </c>
      <c r="J252" s="142" t="s">
        <v>22</v>
      </c>
      <c r="K252" s="142" t="s">
        <v>127</v>
      </c>
      <c r="L252" s="140" t="str">
        <f>IFERROR(VLOOKUP($C252,'[2]1.3.7 validaties'!$AL$3:$AY$999,14,FALSE),"")</f>
        <v>2. ja, voor technici</v>
      </c>
      <c r="M252" s="140" t="str">
        <f>IFERROR(VLOOKUP($C252,'[2]1.3.7 validaties'!$AL$3:$AY$999,13,FALSE),"")</f>
        <v>niet nodig</v>
      </c>
      <c r="N252" s="142" t="s">
        <v>13</v>
      </c>
      <c r="O252" s="142" t="s">
        <v>13</v>
      </c>
      <c r="P252" s="142" t="s">
        <v>13</v>
      </c>
      <c r="Q252" s="142" t="s">
        <v>13</v>
      </c>
      <c r="R252" s="142" t="s">
        <v>13</v>
      </c>
      <c r="S252" s="142" t="s">
        <v>13</v>
      </c>
      <c r="T252" s="142" t="s">
        <v>13</v>
      </c>
      <c r="U252" s="142" t="s">
        <v>13</v>
      </c>
      <c r="V252" s="142" t="s">
        <v>13</v>
      </c>
      <c r="W252" s="142" t="s">
        <v>13</v>
      </c>
      <c r="X252" s="142" t="s">
        <v>13</v>
      </c>
      <c r="Y252" s="142" t="s">
        <v>13</v>
      </c>
      <c r="Z252" s="142" t="s">
        <v>13</v>
      </c>
      <c r="AA252" s="142" t="s">
        <v>13</v>
      </c>
      <c r="AB252" s="142" t="s">
        <v>13</v>
      </c>
      <c r="AC252" s="142" t="s">
        <v>13</v>
      </c>
      <c r="AD252" s="161" t="s">
        <v>253</v>
      </c>
      <c r="AE252" s="83" t="s">
        <v>254</v>
      </c>
      <c r="AF252" s="162" t="s">
        <v>253</v>
      </c>
      <c r="AG252" s="161" t="s">
        <v>254</v>
      </c>
      <c r="AH252" s="163" t="s">
        <v>255</v>
      </c>
      <c r="AI252" s="142"/>
      <c r="AJ252" s="142" t="str">
        <f t="shared" si="52"/>
        <v>Ja</v>
      </c>
      <c r="AK252" s="61" t="s">
        <v>45</v>
      </c>
      <c r="AL252" s="165" t="s">
        <v>45</v>
      </c>
      <c r="AM252" s="141" t="s">
        <v>796</v>
      </c>
      <c r="AN252" s="140" t="s">
        <v>798</v>
      </c>
      <c r="AO252" s="140"/>
      <c r="AP252" s="140"/>
      <c r="AQ252" s="140"/>
      <c r="AR252" s="140"/>
      <c r="AS252" s="140"/>
      <c r="AT252" s="176"/>
      <c r="AU252" s="253"/>
      <c r="AV252" s="275" t="s">
        <v>776</v>
      </c>
      <c r="AW252" s="83" t="s">
        <v>263</v>
      </c>
      <c r="AX252" s="57"/>
      <c r="AY252" s="212" t="str">
        <f t="shared" si="47"/>
        <v/>
      </c>
      <c r="AZ252" s="97" t="str">
        <f t="shared" si="48"/>
        <v/>
      </c>
      <c r="BA252" s="97" t="str">
        <f t="shared" si="49"/>
        <v/>
      </c>
      <c r="BB252" s="97"/>
      <c r="BC252" s="213"/>
      <c r="BD252" s="138" t="str">
        <f t="shared" si="50"/>
        <v>ongewijzigd</v>
      </c>
      <c r="BE252" s="138" t="str">
        <f>IF(BF252="",IF(#REF!="","",IF(#REF!="ongebruikt","Ja","")),"")</f>
        <v/>
      </c>
      <c r="BF252" s="321" t="str">
        <f>IF($J252="LVBB-BHK",$C252,IFERROR(VLOOKUP($C252,'[1]CDS-VM-delta'!$A$2:$E$470,1,FALSE),""))</f>
        <v>LVBB5011</v>
      </c>
      <c r="BG252" s="318" t="str">
        <f>IF($J252="LVBB-BHK",$AN252,IF($BF252="","",IFERROR(VLOOKUP($BF252,'[1]CDS-VM-delta'!$A$2:$E$470,2,FALSE),"")))</f>
        <v>Er kan maar 1 mutatie voor een toelichting voor mutatie bij versie : %1 en WijzigArtikel / WijzigLid met wId : %2 en index : %3</v>
      </c>
      <c r="BH252" s="148" t="str">
        <f>IF($BF252="","",IFERROR(VLOOKUP($C252,'[1]CDS-VM-delta'!$A$2:$E$470,3,FALSE),""))</f>
        <v>mutaties.xqy</v>
      </c>
      <c r="BI252" s="303" t="str">
        <f>IF($BF252="","",IFERROR(VLOOKUP($C252,'[1]CDS-VM-delta'!$A$2:$E$470,4,FALSE),""))</f>
        <v>verwerk-toevoeging</v>
      </c>
      <c r="BJ252" s="304" t="str">
        <f>IF($BF252="","",IFERROR(VLOOKUP($C252,'[1]CDS-VM-delta'!$A$2:$E$470,5,FALSE),""))</f>
        <v>Het verwerken van een toevoeging</v>
      </c>
      <c r="BK252" s="304" t="str">
        <f>IF($C252="","",IFERROR(VLOOKUP($C252,'[1]CDS-VM-delta'!$L$1:$M$470,1,FALSE),""))</f>
        <v>LVBB5011</v>
      </c>
      <c r="BL252" s="304" t="str">
        <f>IF($BK252="","",IFERROR(VLOOKUP($BK252,'[1]CDS-VM-delta'!$L$1:$M$470,2,FALSE),""))</f>
        <v>Er kan maar 1 mutatie voor een toelichting voor mutatie bij versie : %1 en WijzigArtikel / WijzigLid met wId : %2 en index : %3</v>
      </c>
      <c r="BM252" s="83"/>
      <c r="BN252" s="210" t="str">
        <f t="shared" si="51"/>
        <v/>
      </c>
      <c r="BO252" s="141" t="s">
        <v>796</v>
      </c>
      <c r="BP252" s="142"/>
      <c r="BQ252" s="142"/>
      <c r="BR252" s="142"/>
      <c r="BS252" s="83">
        <v>166</v>
      </c>
      <c r="BT252" s="215"/>
      <c r="CL252" s="109"/>
      <c r="CM252" s="101"/>
      <c r="CN252" s="101"/>
      <c r="CO252" s="101"/>
    </row>
    <row r="253" spans="1:93" ht="48" x14ac:dyDescent="0.2">
      <c r="A253" s="159" t="s">
        <v>304</v>
      </c>
      <c r="B253" s="160" t="s">
        <v>957</v>
      </c>
      <c r="C253" s="142" t="s">
        <v>799</v>
      </c>
      <c r="D253" s="142" t="s">
        <v>800</v>
      </c>
      <c r="E253" s="142" t="s">
        <v>6</v>
      </c>
      <c r="F253" s="142" t="s">
        <v>181</v>
      </c>
      <c r="G253" s="142" t="s">
        <v>7</v>
      </c>
      <c r="H253" s="142" t="s">
        <v>4</v>
      </c>
      <c r="I253" s="142" t="s">
        <v>8</v>
      </c>
      <c r="J253" s="142" t="s">
        <v>22</v>
      </c>
      <c r="K253" s="142" t="s">
        <v>127</v>
      </c>
      <c r="L253" s="140" t="str">
        <f>IFERROR(VLOOKUP($C253,'[2]1.3.7 validaties'!$AL$3:$AY$999,14,FALSE),"")</f>
        <v>2. ja, voor technici</v>
      </c>
      <c r="M253" s="140" t="str">
        <f>IFERROR(VLOOKUP($C253,'[2]1.3.7 validaties'!$AL$3:$AY$999,13,FALSE),"")</f>
        <v>niet nodig</v>
      </c>
      <c r="N253" s="142" t="s">
        <v>13</v>
      </c>
      <c r="O253" s="142" t="s">
        <v>13</v>
      </c>
      <c r="P253" s="142" t="s">
        <v>13</v>
      </c>
      <c r="Q253" s="142" t="s">
        <v>13</v>
      </c>
      <c r="R253" s="142" t="s">
        <v>13</v>
      </c>
      <c r="S253" s="142" t="s">
        <v>13</v>
      </c>
      <c r="T253" s="142" t="s">
        <v>13</v>
      </c>
      <c r="U253" s="142" t="s">
        <v>13</v>
      </c>
      <c r="V253" s="142" t="s">
        <v>13</v>
      </c>
      <c r="W253" s="142" t="s">
        <v>13</v>
      </c>
      <c r="X253" s="142" t="s">
        <v>13</v>
      </c>
      <c r="Y253" s="142" t="s">
        <v>13</v>
      </c>
      <c r="Z253" s="142" t="s">
        <v>13</v>
      </c>
      <c r="AA253" s="142" t="s">
        <v>13</v>
      </c>
      <c r="AB253" s="142" t="s">
        <v>13</v>
      </c>
      <c r="AC253" s="142" t="s">
        <v>13</v>
      </c>
      <c r="AD253" s="161" t="s">
        <v>253</v>
      </c>
      <c r="AE253" s="83" t="s">
        <v>254</v>
      </c>
      <c r="AF253" s="162" t="s">
        <v>253</v>
      </c>
      <c r="AG253" s="161" t="s">
        <v>254</v>
      </c>
      <c r="AH253" s="163" t="s">
        <v>255</v>
      </c>
      <c r="AI253" s="142"/>
      <c r="AJ253" s="142" t="str">
        <f t="shared" si="52"/>
        <v>Ja</v>
      </c>
      <c r="AK253" s="61" t="s">
        <v>45</v>
      </c>
      <c r="AL253" s="165" t="s">
        <v>45</v>
      </c>
      <c r="AM253" s="141" t="s">
        <v>799</v>
      </c>
      <c r="AN253" s="140" t="s">
        <v>801</v>
      </c>
      <c r="AO253" s="140"/>
      <c r="AP253" s="140"/>
      <c r="AQ253" s="140"/>
      <c r="AR253" s="140"/>
      <c r="AS253" s="140"/>
      <c r="AT253" s="176"/>
      <c r="AU253" s="253"/>
      <c r="AV253" s="275" t="s">
        <v>627</v>
      </c>
      <c r="AW253" s="83" t="s">
        <v>2817</v>
      </c>
      <c r="AX253" s="57"/>
      <c r="AY253" s="212" t="str">
        <f t="shared" si="47"/>
        <v/>
      </c>
      <c r="AZ253" s="97" t="str">
        <f t="shared" si="48"/>
        <v/>
      </c>
      <c r="BA253" s="97" t="str">
        <f t="shared" si="49"/>
        <v/>
      </c>
      <c r="BB253" s="97"/>
      <c r="BC253" s="213"/>
      <c r="BD253" s="138" t="str">
        <f t="shared" si="50"/>
        <v>ongewijzigd</v>
      </c>
      <c r="BE253" s="138" t="str">
        <f>IF(BF253="",IF(#REF!="","",IF(#REF!="ongebruikt","Ja","")),"")</f>
        <v/>
      </c>
      <c r="BF253" s="321" t="str">
        <f>IF($J253="LVBB-BHK",$C253,IFERROR(VLOOKUP($C253,'[1]CDS-VM-delta'!$A$2:$E$470,1,FALSE),""))</f>
        <v>LVBB5012</v>
      </c>
      <c r="BG253" s="318" t="str">
        <f>IF($J253="LVBB-BHK",$AN253,IF($BF253="","",IFERROR(VLOOKUP($BF253,'[1]CDS-VM-delta'!$A$2:$E$470,2,FALSE),"")))</f>
        <v>Regeling %1, waarnaar %2 verwijst, is ingetrokken</v>
      </c>
      <c r="BH253" s="148" t="str">
        <f>IF($BF253="","",IFERROR(VLOOKUP($C253,'[1]CDS-VM-delta'!$A$2:$E$470,3,FALSE),""))</f>
        <v>intrekken.xqy</v>
      </c>
      <c r="BI253" s="303" t="str">
        <f>IF($BF253="","",IFERROR(VLOOKUP($C253,'[1]CDS-VM-delta'!$A$2:$E$470,4,FALSE),""))</f>
        <v>check-intrekken-regeling</v>
      </c>
      <c r="BJ253" s="304" t="str">
        <f>IF($BF253="","",IFERROR(VLOOKUP($C253,'[1]CDS-VM-delta'!$A$2:$E$470,5,FALSE),""))</f>
        <v>Controleert of een regeling ingetrokken kan worden</v>
      </c>
      <c r="BK253" s="304" t="str">
        <f>IF($C253="","",IFERROR(VLOOKUP($C253,'[1]CDS-VM-delta'!$L$1:$M$470,1,FALSE),""))</f>
        <v>LVBB5012</v>
      </c>
      <c r="BL253" s="304" t="str">
        <f>IF($BK253="","",IFERROR(VLOOKUP($BK253,'[1]CDS-VM-delta'!$L$1:$M$470,2,FALSE),""))</f>
        <v>Regeling %1, waarnaar %2 verwijst, is ingetrokken</v>
      </c>
      <c r="BM253" s="83"/>
      <c r="BN253" s="210" t="str">
        <f t="shared" si="51"/>
        <v/>
      </c>
      <c r="BO253" s="141" t="s">
        <v>799</v>
      </c>
      <c r="BP253" s="142">
        <v>5</v>
      </c>
      <c r="BQ253" s="142"/>
      <c r="BR253" s="142"/>
      <c r="BS253" s="83">
        <v>308</v>
      </c>
      <c r="BT253" s="215"/>
      <c r="CL253" s="109"/>
      <c r="CM253" s="101"/>
      <c r="CN253" s="101"/>
      <c r="CO253" s="101"/>
    </row>
    <row r="254" spans="1:93" s="408" customFormat="1" ht="144" x14ac:dyDescent="0.2">
      <c r="A254" s="343" t="s">
        <v>2828</v>
      </c>
      <c r="B254" s="342" t="s">
        <v>957</v>
      </c>
      <c r="C254" s="335" t="s">
        <v>803</v>
      </c>
      <c r="D254" s="335" t="s">
        <v>2542</v>
      </c>
      <c r="E254" s="335" t="s">
        <v>0</v>
      </c>
      <c r="F254" s="335" t="s">
        <v>181</v>
      </c>
      <c r="G254" s="335" t="s">
        <v>7</v>
      </c>
      <c r="H254" s="335" t="s">
        <v>4</v>
      </c>
      <c r="I254" s="335" t="s">
        <v>8</v>
      </c>
      <c r="J254" s="335" t="s">
        <v>22</v>
      </c>
      <c r="K254" s="335" t="s">
        <v>127</v>
      </c>
      <c r="L254" s="335" t="str">
        <f>IFERROR(VLOOKUP($C254,'[2]1.3.7 validaties'!$AL$3:$AY$999,14,FALSE),"")</f>
        <v>9. verbetervoorstel</v>
      </c>
      <c r="M254" s="335" t="str">
        <f>IFERROR(VLOOKUP($C254,'[2]1.3.7 validaties'!$AL$3:$AY$999,13,FALSE),"")</f>
        <v>US141701</v>
      </c>
      <c r="N254" s="335" t="s">
        <v>13</v>
      </c>
      <c r="O254" s="335" t="s">
        <v>13</v>
      </c>
      <c r="P254" s="335" t="s">
        <v>13</v>
      </c>
      <c r="Q254" s="335" t="s">
        <v>13</v>
      </c>
      <c r="R254" s="335" t="s">
        <v>13</v>
      </c>
      <c r="S254" s="335" t="s">
        <v>13</v>
      </c>
      <c r="T254" s="335" t="s">
        <v>13</v>
      </c>
      <c r="U254" s="335" t="s">
        <v>13</v>
      </c>
      <c r="V254" s="335" t="s">
        <v>2536</v>
      </c>
      <c r="W254" s="335" t="s">
        <v>13</v>
      </c>
      <c r="X254" s="760" t="s">
        <v>2790</v>
      </c>
      <c r="Y254" s="760" t="s">
        <v>2827</v>
      </c>
      <c r="Z254" s="760" t="s">
        <v>2827</v>
      </c>
      <c r="AA254" s="760" t="s">
        <v>2827</v>
      </c>
      <c r="AB254" s="760" t="s">
        <v>13</v>
      </c>
      <c r="AC254" s="760" t="s">
        <v>13</v>
      </c>
      <c r="AD254" s="391" t="s">
        <v>253</v>
      </c>
      <c r="AE254" s="385"/>
      <c r="AF254" s="392" t="s">
        <v>253</v>
      </c>
      <c r="AG254" s="391" t="s">
        <v>254</v>
      </c>
      <c r="AH254" s="380" t="s">
        <v>255</v>
      </c>
      <c r="AI254" s="381"/>
      <c r="AJ254" s="335" t="s">
        <v>13</v>
      </c>
      <c r="AK254" s="383" t="s">
        <v>45</v>
      </c>
      <c r="AL254" s="385" t="s">
        <v>14</v>
      </c>
      <c r="AM254" s="384" t="s">
        <v>803</v>
      </c>
      <c r="AN254" s="386" t="s">
        <v>2527</v>
      </c>
      <c r="AO254" s="386" t="s">
        <v>1917</v>
      </c>
      <c r="AP254" s="386"/>
      <c r="AQ254" s="335"/>
      <c r="AR254" s="335"/>
      <c r="AS254" s="335"/>
      <c r="AT254" s="382"/>
      <c r="AU254" s="395"/>
      <c r="AV254" s="393" t="s">
        <v>804</v>
      </c>
      <c r="AW254" s="396" t="s">
        <v>2788</v>
      </c>
      <c r="AX254" s="397"/>
      <c r="AY254" s="398" t="str">
        <f t="shared" si="47"/>
        <v/>
      </c>
      <c r="AZ254" s="399" t="str">
        <f t="shared" si="48"/>
        <v>***</v>
      </c>
      <c r="BA254" s="399" t="str">
        <f t="shared" si="49"/>
        <v>***</v>
      </c>
      <c r="BB254" s="399"/>
      <c r="BC254" s="400"/>
      <c r="BD254" s="401" t="str">
        <f t="shared" si="50"/>
        <v>ongewijzigd</v>
      </c>
      <c r="BE254" s="401" t="str">
        <f>IF(BF254="",IF(#REF!="","",IF(#REF!="ongebruikt","Ja","")),"")</f>
        <v/>
      </c>
      <c r="BF254" s="402" t="str">
        <f>IF($J254="LVBB-BHK",$C254,IFERROR(VLOOKUP($C254,'[1]CDS-VM-delta'!$A$2:$E$470,1,FALSE),""))</f>
        <v>LVBB5013</v>
      </c>
      <c r="BG254" s="403" t="str">
        <f>IF($J254="LVBB-BHK",$AN254,IF($BF254="","",IFERROR(VLOOKUP($BF254,'[1]CDS-VM-delta'!$A$2:$E$470,2,FALSE),"")))</f>
        <v>In te trekken regelingversie %1 is niet juridisch werkend meer, hierdoor kan de regeling niet worden ingetrokken.</v>
      </c>
      <c r="BH254" s="386" t="str">
        <f>IF($BF254="","",IFERROR(VLOOKUP($C254,'[1]CDS-VM-delta'!$A$2:$E$470,3,FALSE),""))</f>
        <v>intrekken.xqy</v>
      </c>
      <c r="BI254" s="404" t="str">
        <f>IF($BF254="","",IFERROR(VLOOKUP($C254,'[1]CDS-VM-delta'!$A$2:$E$470,4,FALSE),""))</f>
        <v>check-intrekken-regeling</v>
      </c>
      <c r="BJ254" s="405" t="str">
        <f>IF($BF254="","",IFERROR(VLOOKUP($C254,'[1]CDS-VM-delta'!$A$2:$E$470,5,FALSE),""))</f>
        <v>Controleert of een regeling ingetrokken kan worden</v>
      </c>
      <c r="BK254" s="405" t="str">
        <f>IF($C254="","",IFERROR(VLOOKUP($C254,'[1]CDS-VM-delta'!$L$1:$M$470,1,FALSE),""))</f>
        <v>LVBB5013</v>
      </c>
      <c r="BL254" s="405" t="str">
        <f>IF($BK254="","",IFERROR(VLOOKUP($BK254,'[1]CDS-VM-delta'!$L$1:$M$470,2,FALSE),""))</f>
        <v>In te trekken regelingversie %1 is niet juridisch werkend meer, hierdoor kan de regeling niet worden ingetrokken.</v>
      </c>
      <c r="BM254" s="385" t="s">
        <v>2932</v>
      </c>
      <c r="BN254" s="406" t="str">
        <f t="shared" si="51"/>
        <v/>
      </c>
      <c r="BO254" s="384" t="s">
        <v>803</v>
      </c>
      <c r="BP254" s="335">
        <v>5</v>
      </c>
      <c r="BQ254" s="335"/>
      <c r="BR254" s="335"/>
      <c r="BS254" s="385">
        <v>310</v>
      </c>
      <c r="BT254" s="609"/>
      <c r="CL254" s="409"/>
      <c r="CM254" s="410"/>
      <c r="CN254" s="410"/>
      <c r="CO254" s="410"/>
    </row>
    <row r="255" spans="1:93" ht="32" x14ac:dyDescent="0.2">
      <c r="A255" s="159" t="s">
        <v>381</v>
      </c>
      <c r="B255" s="160" t="s">
        <v>957</v>
      </c>
      <c r="C255" s="142" t="s">
        <v>805</v>
      </c>
      <c r="D255" s="142" t="s">
        <v>806</v>
      </c>
      <c r="E255" s="140" t="s">
        <v>6</v>
      </c>
      <c r="F255" s="140" t="s">
        <v>181</v>
      </c>
      <c r="G255" s="142" t="s">
        <v>7</v>
      </c>
      <c r="H255" s="142" t="s">
        <v>4</v>
      </c>
      <c r="I255" s="140" t="s">
        <v>8</v>
      </c>
      <c r="J255" s="140" t="s">
        <v>22</v>
      </c>
      <c r="K255" s="140" t="s">
        <v>127</v>
      </c>
      <c r="L255" s="142" t="str">
        <f>IFERROR(VLOOKUP($C255,'[2]1.3.7 validaties'!$AL$3:$AY$999,14,FALSE),"")</f>
        <v/>
      </c>
      <c r="M255" s="142" t="str">
        <f>IFERROR(VLOOKUP($C255,'[2]1.3.7 validaties'!$AL$3:$AY$999,13,FALSE),"")</f>
        <v/>
      </c>
      <c r="N255" s="142" t="s">
        <v>13</v>
      </c>
      <c r="O255" s="142" t="s">
        <v>13</v>
      </c>
      <c r="P255" s="142" t="s">
        <v>13</v>
      </c>
      <c r="Q255" s="142" t="s">
        <v>13</v>
      </c>
      <c r="R255" s="142" t="s">
        <v>13</v>
      </c>
      <c r="S255" s="142" t="s">
        <v>13</v>
      </c>
      <c r="T255" s="142" t="s">
        <v>13</v>
      </c>
      <c r="U255" s="142" t="s">
        <v>13</v>
      </c>
      <c r="V255" s="142" t="s">
        <v>13</v>
      </c>
      <c r="W255" s="142" t="s">
        <v>13</v>
      </c>
      <c r="X255" s="142" t="s">
        <v>13</v>
      </c>
      <c r="Y255" s="142" t="s">
        <v>13</v>
      </c>
      <c r="Z255" s="142" t="s">
        <v>13</v>
      </c>
      <c r="AA255" s="142" t="s">
        <v>13</v>
      </c>
      <c r="AB255" s="142" t="s">
        <v>13</v>
      </c>
      <c r="AC255" s="142" t="s">
        <v>13</v>
      </c>
      <c r="AD255" s="161" t="s">
        <v>253</v>
      </c>
      <c r="AE255" s="83"/>
      <c r="AF255" s="162" t="s">
        <v>253</v>
      </c>
      <c r="AG255" s="161" t="s">
        <v>254</v>
      </c>
      <c r="AH255" s="163" t="s">
        <v>255</v>
      </c>
      <c r="AI255" s="175"/>
      <c r="AJ255" s="140" t="s">
        <v>13</v>
      </c>
      <c r="AK255" s="61" t="s">
        <v>45</v>
      </c>
      <c r="AL255" s="178" t="s">
        <v>14</v>
      </c>
      <c r="AM255" s="141" t="s">
        <v>805</v>
      </c>
      <c r="AN255" s="142" t="s">
        <v>807</v>
      </c>
      <c r="AO255" s="142"/>
      <c r="AP255" s="142"/>
      <c r="AQ255" s="142"/>
      <c r="AR255" s="142"/>
      <c r="AS255" s="142"/>
      <c r="AT255" s="164"/>
      <c r="AU255" s="253"/>
      <c r="AV255" s="278" t="s">
        <v>804</v>
      </c>
      <c r="AW255" s="84"/>
      <c r="AX255" s="57"/>
      <c r="AY255" s="212" t="str">
        <f t="shared" si="47"/>
        <v/>
      </c>
      <c r="AZ255" s="97" t="str">
        <f t="shared" si="48"/>
        <v/>
      </c>
      <c r="BA255" s="97" t="str">
        <f t="shared" si="49"/>
        <v/>
      </c>
      <c r="BB255" s="97"/>
      <c r="BC255" s="213"/>
      <c r="BD255" s="138" t="str">
        <f t="shared" si="50"/>
        <v>ongewijzigd</v>
      </c>
      <c r="BE255" s="138" t="str">
        <f>IF(BF255="",IF(#REF!="","",IF(#REF!="ongebruikt","Ja","")),"")</f>
        <v/>
      </c>
      <c r="BF255" s="321" t="str">
        <f>IF($J255="LVBB-BHK",$C255,IFERROR(VLOOKUP($C255,'[1]CDS-VM-delta'!$A$2:$E$470,1,FALSE),""))</f>
        <v>LVBB5014</v>
      </c>
      <c r="BG255" s="318" t="str">
        <f>IF($J255="LVBB-BHK",$AN255,IF($BF255="","",IFERROR(VLOOKUP($BF255,'[1]CDS-VM-delta'!$A$2:$E$470,2,FALSE),"")))</f>
        <v>Regeling, waarnaar %2 verwijst, bestaat niet : %1</v>
      </c>
      <c r="BH255" s="148" t="str">
        <f>IF($BF255="","",IFERROR(VLOOKUP($C255,'[1]CDS-VM-delta'!$A$2:$E$470,3,FALSE),""))</f>
        <v>mutaties.xqy</v>
      </c>
      <c r="BI255" s="303" t="str">
        <f>IF($BF255="","",IFERROR(VLOOKUP($C255,'[1]CDS-VM-delta'!$A$2:$E$470,4,FALSE),""))</f>
        <v>controleer-regeling</v>
      </c>
      <c r="BJ255" s="304" t="str">
        <f>IF($BF255="","",IFERROR(VLOOKUP($C255,'[1]CDS-VM-delta'!$A$2:$E$470,5,FALSE),""))</f>
        <v>Controleert of het regeling-id binnen de metadata van de regelingversie gevuld is</v>
      </c>
      <c r="BK255" s="304" t="str">
        <f>IF($C255="","",IFERROR(VLOOKUP($C255,'[1]CDS-VM-delta'!$L$1:$M$470,1,FALSE),""))</f>
        <v>LVBB5014</v>
      </c>
      <c r="BL255" s="304" t="str">
        <f>IF($BK255="","",IFERROR(VLOOKUP($BK255,'[1]CDS-VM-delta'!$L$1:$M$470,2,FALSE),""))</f>
        <v>Regeling, waarnaar %2 verwijst, bestaat niet : %1</v>
      </c>
      <c r="BM255" s="83" t="s">
        <v>1800</v>
      </c>
      <c r="BN255" s="210" t="str">
        <f t="shared" si="51"/>
        <v/>
      </c>
      <c r="BO255" s="141" t="s">
        <v>805</v>
      </c>
      <c r="BP255" s="142">
        <v>2</v>
      </c>
      <c r="BQ255" s="142"/>
      <c r="BR255" s="142" t="s">
        <v>13</v>
      </c>
      <c r="BS255" s="83">
        <v>39</v>
      </c>
      <c r="BT255" s="215"/>
      <c r="BU255" s="111"/>
      <c r="BV255" s="111"/>
      <c r="BW255" s="111"/>
      <c r="BX255" s="108"/>
      <c r="BY255" s="108"/>
      <c r="BZ255" s="108"/>
      <c r="CA255" s="108"/>
      <c r="CB255" s="108"/>
      <c r="CC255" s="108"/>
      <c r="CD255" s="108"/>
      <c r="CE255" s="108"/>
      <c r="CF255" s="108"/>
      <c r="CG255" s="108"/>
      <c r="CH255" s="108"/>
      <c r="CI255" s="108"/>
      <c r="CJ255" s="108"/>
      <c r="CK255" s="111"/>
      <c r="CL255" s="112"/>
      <c r="CM255" s="99"/>
      <c r="CN255" s="99"/>
      <c r="CO255" s="99"/>
    </row>
    <row r="256" spans="1:93" ht="32" x14ac:dyDescent="0.2">
      <c r="A256" s="159" t="s">
        <v>439</v>
      </c>
      <c r="B256" s="160" t="s">
        <v>957</v>
      </c>
      <c r="C256" s="142" t="s">
        <v>808</v>
      </c>
      <c r="D256" s="142" t="s">
        <v>809</v>
      </c>
      <c r="E256" s="140" t="s">
        <v>6</v>
      </c>
      <c r="F256" s="140" t="s">
        <v>181</v>
      </c>
      <c r="G256" s="142" t="s">
        <v>7</v>
      </c>
      <c r="H256" s="142" t="s">
        <v>4</v>
      </c>
      <c r="I256" s="140" t="s">
        <v>8</v>
      </c>
      <c r="J256" s="140" t="s">
        <v>22</v>
      </c>
      <c r="K256" s="140" t="s">
        <v>127</v>
      </c>
      <c r="L256" s="142" t="str">
        <f>IFERROR(VLOOKUP($C256,'[2]1.3.7 validaties'!$AL$3:$AY$999,14,FALSE),"")</f>
        <v/>
      </c>
      <c r="M256" s="142" t="str">
        <f>IFERROR(VLOOKUP($C256,'[2]1.3.7 validaties'!$AL$3:$AY$999,13,FALSE),"")</f>
        <v/>
      </c>
      <c r="N256" s="142" t="s">
        <v>13</v>
      </c>
      <c r="O256" s="142" t="s">
        <v>13</v>
      </c>
      <c r="P256" s="142" t="s">
        <v>13</v>
      </c>
      <c r="Q256" s="142" t="s">
        <v>13</v>
      </c>
      <c r="R256" s="142" t="s">
        <v>13</v>
      </c>
      <c r="S256" s="142" t="s">
        <v>13</v>
      </c>
      <c r="T256" s="142" t="s">
        <v>13</v>
      </c>
      <c r="U256" s="142" t="s">
        <v>13</v>
      </c>
      <c r="V256" s="142" t="s">
        <v>13</v>
      </c>
      <c r="W256" s="142" t="s">
        <v>13</v>
      </c>
      <c r="X256" s="142" t="s">
        <v>13</v>
      </c>
      <c r="Y256" s="142" t="s">
        <v>13</v>
      </c>
      <c r="Z256" s="142" t="s">
        <v>13</v>
      </c>
      <c r="AA256" s="142" t="s">
        <v>13</v>
      </c>
      <c r="AB256" s="142" t="s">
        <v>13</v>
      </c>
      <c r="AC256" s="142" t="s">
        <v>13</v>
      </c>
      <c r="AD256" s="161" t="s">
        <v>253</v>
      </c>
      <c r="AE256" s="83"/>
      <c r="AF256" s="162" t="s">
        <v>253</v>
      </c>
      <c r="AG256" s="161" t="s">
        <v>254</v>
      </c>
      <c r="AH256" s="163" t="s">
        <v>255</v>
      </c>
      <c r="AI256" s="175"/>
      <c r="AJ256" s="140" t="s">
        <v>13</v>
      </c>
      <c r="AK256" s="61" t="s">
        <v>45</v>
      </c>
      <c r="AL256" s="178" t="s">
        <v>14</v>
      </c>
      <c r="AM256" s="141" t="s">
        <v>808</v>
      </c>
      <c r="AN256" s="142" t="s">
        <v>1981</v>
      </c>
      <c r="AO256" s="142"/>
      <c r="AP256" s="142"/>
      <c r="AQ256" s="142"/>
      <c r="AR256" s="142"/>
      <c r="AS256" s="142"/>
      <c r="AT256" s="164"/>
      <c r="AU256" s="253"/>
      <c r="AV256" s="278" t="s">
        <v>627</v>
      </c>
      <c r="AW256" s="84"/>
      <c r="AX256" s="57"/>
      <c r="AY256" s="212" t="str">
        <f t="shared" si="47"/>
        <v/>
      </c>
      <c r="AZ256" s="97" t="str">
        <f t="shared" si="48"/>
        <v/>
      </c>
      <c r="BA256" s="97" t="str">
        <f t="shared" si="49"/>
        <v/>
      </c>
      <c r="BB256" s="97"/>
      <c r="BC256" s="213"/>
      <c r="BD256" s="138" t="str">
        <f t="shared" si="50"/>
        <v>ongewijzigd</v>
      </c>
      <c r="BE256" s="138" t="str">
        <f>IF(BF256="",IF(#REF!="","",IF(#REF!="ongebruikt","Ja","")),"")</f>
        <v/>
      </c>
      <c r="BF256" s="321" t="str">
        <f>IF($J256="LVBB-BHK",$C256,IFERROR(VLOOKUP($C256,'[1]CDS-VM-delta'!$A$2:$E$470,1,FALSE),""))</f>
        <v>LVBB5015</v>
      </c>
      <c r="BG256" s="318" t="str">
        <f>IF($J256="LVBB-BHK",$AN256,IF($BF256="","",IFERROR(VLOOKUP($BF256,'[1]CDS-VM-delta'!$A$2:$E$470,2,FALSE),"")))</f>
        <v>WasVersie %1 is eerder als versie gebaseerd op gebruikt in een definitief besluit, nl bij %2</v>
      </c>
      <c r="BH256" s="148" t="str">
        <f>IF($BF256="","",IFERROR(VLOOKUP($C256,'[1]CDS-VM-delta'!$A$2:$E$470,3,FALSE),""))</f>
        <v>mutaties.xqy</v>
      </c>
      <c r="BI256" s="303" t="str">
        <f>IF($BF256="","",IFERROR(VLOOKUP($C256,'[1]CDS-VM-delta'!$A$2:$E$470,4,FALSE),""))</f>
        <v>controleer-was-versie-eerder-gebruikt</v>
      </c>
      <c r="BJ256" s="304" t="str">
        <f>IF($BF256="","",IFERROR(VLOOKUP($C256,'[1]CDS-VM-delta'!$A$2:$E$470,5,FALSE),""))</f>
        <v>Controleert of de was-versie binnen de regeling al eerder is gebruikt als versie-gebaseerd-op binnen een regelingversie die via een definitief besluit is ingebracht</v>
      </c>
      <c r="BK256" s="304" t="str">
        <f>IF($C256="","",IFERROR(VLOOKUP($C256,'[1]CDS-VM-delta'!$L$1:$M$470,1,FALSE),""))</f>
        <v>LVBB5015</v>
      </c>
      <c r="BL256" s="304" t="str">
        <f>IF($BK256="","",IFERROR(VLOOKUP($BK256,'[1]CDS-VM-delta'!$L$1:$M$470,2,FALSE),""))</f>
        <v>WasVersie %1 is eerder als versie gebaseerd op gebruikt in een definitief besluit, nl bij %2</v>
      </c>
      <c r="BM256" s="83"/>
      <c r="BN256" s="210" t="str">
        <f t="shared" si="51"/>
        <v/>
      </c>
      <c r="BO256" s="141" t="s">
        <v>808</v>
      </c>
      <c r="BP256" s="142">
        <v>2</v>
      </c>
      <c r="BQ256" s="142"/>
      <c r="BR256" s="142"/>
      <c r="BS256" s="83"/>
      <c r="BT256" s="215"/>
      <c r="BU256" s="111"/>
      <c r="BV256" s="111"/>
      <c r="BW256" s="111"/>
      <c r="BX256" s="108"/>
      <c r="BY256" s="108"/>
      <c r="BZ256" s="108"/>
      <c r="CA256" s="108"/>
      <c r="CB256" s="108"/>
      <c r="CC256" s="108"/>
      <c r="CD256" s="108"/>
      <c r="CE256" s="108"/>
      <c r="CF256" s="108"/>
      <c r="CG256" s="108"/>
      <c r="CH256" s="108"/>
      <c r="CI256" s="108"/>
      <c r="CJ256" s="108"/>
      <c r="CK256" s="111"/>
      <c r="CL256" s="112"/>
      <c r="CM256" s="99"/>
      <c r="CN256" s="99"/>
      <c r="CO256" s="99"/>
    </row>
    <row r="257" spans="1:93" ht="64" x14ac:dyDescent="0.2">
      <c r="A257" s="418" t="s">
        <v>2389</v>
      </c>
      <c r="B257" s="419" t="s">
        <v>2878</v>
      </c>
      <c r="C257" s="421" t="s">
        <v>810</v>
      </c>
      <c r="D257" s="421" t="s">
        <v>1907</v>
      </c>
      <c r="E257" s="445" t="s">
        <v>6</v>
      </c>
      <c r="F257" s="445" t="s">
        <v>85</v>
      </c>
      <c r="G257" s="421" t="s">
        <v>179</v>
      </c>
      <c r="H257" s="421" t="s">
        <v>4</v>
      </c>
      <c r="I257" s="445" t="s">
        <v>8</v>
      </c>
      <c r="J257" s="445" t="s">
        <v>22</v>
      </c>
      <c r="K257" s="445" t="s">
        <v>127</v>
      </c>
      <c r="L257" s="421" t="str">
        <f>IFERROR(VLOOKUP($C257,'[2]1.3.7 validaties'!$AL$3:$AY$999,14,FALSE),"")</f>
        <v/>
      </c>
      <c r="M257" s="421" t="str">
        <f>IFERROR(VLOOKUP($C257,'[2]1.3.7 validaties'!$AL$3:$AY$999,13,FALSE),"")</f>
        <v/>
      </c>
      <c r="N257" s="421" t="s">
        <v>14</v>
      </c>
      <c r="O257" s="421" t="s">
        <v>1989</v>
      </c>
      <c r="P257" s="421" t="s">
        <v>1989</v>
      </c>
      <c r="Q257" s="421" t="s">
        <v>1989</v>
      </c>
      <c r="R257" s="421" t="s">
        <v>1989</v>
      </c>
      <c r="S257" s="421" t="s">
        <v>1989</v>
      </c>
      <c r="T257" s="422" t="s">
        <v>2388</v>
      </c>
      <c r="U257" s="422" t="s">
        <v>2388</v>
      </c>
      <c r="V257" s="422" t="s">
        <v>2388</v>
      </c>
      <c r="W257" s="422" t="s">
        <v>2388</v>
      </c>
      <c r="X257" s="422" t="s">
        <v>2388</v>
      </c>
      <c r="Y257" s="422" t="s">
        <v>2388</v>
      </c>
      <c r="Z257" s="422" t="s">
        <v>2388</v>
      </c>
      <c r="AA257" s="422" t="s">
        <v>2388</v>
      </c>
      <c r="AB257" s="422" t="s">
        <v>2388</v>
      </c>
      <c r="AC257" s="422" t="s">
        <v>2388</v>
      </c>
      <c r="AD257" s="423" t="s">
        <v>253</v>
      </c>
      <c r="AE257" s="424"/>
      <c r="AF257" s="425" t="s">
        <v>253</v>
      </c>
      <c r="AG257" s="423" t="s">
        <v>254</v>
      </c>
      <c r="AH257" s="426" t="s">
        <v>255</v>
      </c>
      <c r="AI257" s="446"/>
      <c r="AJ257" s="445" t="s">
        <v>13</v>
      </c>
      <c r="AK257" s="427" t="s">
        <v>45</v>
      </c>
      <c r="AL257" s="447" t="s">
        <v>14</v>
      </c>
      <c r="AM257" s="444" t="s">
        <v>810</v>
      </c>
      <c r="AN257" s="421" t="s">
        <v>2321</v>
      </c>
      <c r="AO257" s="421" t="s">
        <v>2339</v>
      </c>
      <c r="AP257" s="421"/>
      <c r="AQ257" s="421"/>
      <c r="AR257" s="421"/>
      <c r="AS257" s="421"/>
      <c r="AT257" s="448"/>
      <c r="AU257" s="430"/>
      <c r="AV257" s="449" t="s">
        <v>804</v>
      </c>
      <c r="AW257" s="432" t="s">
        <v>1983</v>
      </c>
      <c r="AX257" s="433"/>
      <c r="AY257" s="434" t="str">
        <f t="shared" si="47"/>
        <v/>
      </c>
      <c r="AZ257" s="435" t="str">
        <f t="shared" si="48"/>
        <v/>
      </c>
      <c r="BA257" s="435" t="str">
        <f t="shared" si="49"/>
        <v/>
      </c>
      <c r="BB257" s="435"/>
      <c r="BC257" s="436" t="s">
        <v>2259</v>
      </c>
      <c r="BD257" s="437" t="str">
        <f t="shared" si="50"/>
        <v>gewijzigd</v>
      </c>
      <c r="BE257" s="437" t="str">
        <f>IF(BF257="",IF(#REF!="","",IF(#REF!="ongebruikt","Ja","")),"")</f>
        <v/>
      </c>
      <c r="BF257" s="438" t="str">
        <f>IF($J257="LVBB-BHK",$C257,IFERROR(VLOOKUP($C257,'[1]CDS-VM-delta'!$A$2:$E$470,1,FALSE),""))</f>
        <v>LVBB5016</v>
      </c>
      <c r="BG257" s="439" t="str">
        <f>IF($J257="LVBB-BHK",$AN257,IF($BF257="","",IFERROR(VLOOKUP($BF257,'[1]CDS-VM-delta'!$A$2:$E$470,2,FALSE),"")))</f>
        <v xml:space="preserve">Informatie-object (werk-nivo) %1 bestaat niet </v>
      </c>
      <c r="BH257" s="440" t="str">
        <f>IF($BF257="","",IFERROR(VLOOKUP($C257,'[1]CDS-VM-delta'!$A$2:$E$470,3,FALSE),""))</f>
        <v>intrekken.xqy</v>
      </c>
      <c r="BI257" s="441" t="str">
        <f>IF($BF257="","",IFERROR(VLOOKUP($C257,'[1]CDS-VM-delta'!$A$2:$E$470,4,FALSE),""))</f>
        <v>check-intrekken-io</v>
      </c>
      <c r="BJ257" s="442" t="str">
        <f>IF($BF257="","",IFERROR(VLOOKUP($C257,'[1]CDS-VM-delta'!$A$2:$E$470,5,FALSE),""))</f>
        <v>Controleert of een io (werk nivo) ingetrokken kan worden</v>
      </c>
      <c r="BK257" s="442" t="str">
        <f>IF($C257="","",IFERROR(VLOOKUP($C257,'[1]CDS-VM-delta'!$L$1:$M$470,1,FALSE),""))</f>
        <v>LVBB5016</v>
      </c>
      <c r="BL257" s="442" t="str">
        <f>IF($BK257="","",IFERROR(VLOOKUP($BK257,'[1]CDS-VM-delta'!$L$1:$M$470,2,FALSE),""))</f>
        <v>Informatie-object (werk-nivo) bestaat niet : %1</v>
      </c>
      <c r="BM257" s="424"/>
      <c r="BN257" s="443" t="str">
        <f t="shared" si="51"/>
        <v>NOK</v>
      </c>
      <c r="BO257" s="444" t="s">
        <v>1858</v>
      </c>
      <c r="BP257" s="421"/>
      <c r="BQ257" s="421"/>
      <c r="BR257" s="421"/>
      <c r="BS257" s="424"/>
      <c r="BT257" s="450"/>
      <c r="BU257" s="451"/>
      <c r="BV257" s="451"/>
      <c r="BW257" s="451"/>
      <c r="BX257" s="452"/>
      <c r="BY257" s="452"/>
      <c r="BZ257" s="452"/>
      <c r="CA257" s="452"/>
      <c r="CB257" s="452"/>
      <c r="CC257" s="452"/>
      <c r="CD257" s="452"/>
      <c r="CE257" s="452"/>
      <c r="CF257" s="452"/>
      <c r="CG257" s="452"/>
      <c r="CH257" s="452"/>
      <c r="CI257" s="452"/>
      <c r="CJ257" s="452"/>
      <c r="CK257" s="451"/>
      <c r="CL257" s="453"/>
      <c r="CM257" s="454"/>
      <c r="CN257" s="454"/>
      <c r="CO257" s="454"/>
    </row>
    <row r="258" spans="1:93" ht="64" x14ac:dyDescent="0.2">
      <c r="A258" s="418" t="s">
        <v>2389</v>
      </c>
      <c r="B258" s="419" t="s">
        <v>2878</v>
      </c>
      <c r="C258" s="421" t="s">
        <v>811</v>
      </c>
      <c r="D258" s="421" t="s">
        <v>1908</v>
      </c>
      <c r="E258" s="445" t="s">
        <v>6</v>
      </c>
      <c r="F258" s="445" t="s">
        <v>85</v>
      </c>
      <c r="G258" s="421" t="s">
        <v>179</v>
      </c>
      <c r="H258" s="421" t="s">
        <v>4</v>
      </c>
      <c r="I258" s="445" t="s">
        <v>8</v>
      </c>
      <c r="J258" s="445" t="s">
        <v>22</v>
      </c>
      <c r="K258" s="445" t="s">
        <v>127</v>
      </c>
      <c r="L258" s="421" t="str">
        <f>IFERROR(VLOOKUP($C258,'[2]1.3.7 validaties'!$AL$3:$AY$999,14,FALSE),"")</f>
        <v/>
      </c>
      <c r="M258" s="421" t="str">
        <f>IFERROR(VLOOKUP($C258,'[2]1.3.7 validaties'!$AL$3:$AY$999,13,FALSE),"")</f>
        <v/>
      </c>
      <c r="N258" s="421" t="s">
        <v>14</v>
      </c>
      <c r="O258" s="421" t="s">
        <v>1989</v>
      </c>
      <c r="P258" s="421" t="s">
        <v>1989</v>
      </c>
      <c r="Q258" s="421" t="s">
        <v>1989</v>
      </c>
      <c r="R258" s="421" t="s">
        <v>1989</v>
      </c>
      <c r="S258" s="421" t="s">
        <v>1989</v>
      </c>
      <c r="T258" s="422" t="s">
        <v>2388</v>
      </c>
      <c r="U258" s="422" t="s">
        <v>2388</v>
      </c>
      <c r="V258" s="422" t="s">
        <v>2388</v>
      </c>
      <c r="W258" s="422" t="s">
        <v>2388</v>
      </c>
      <c r="X258" s="422" t="s">
        <v>2388</v>
      </c>
      <c r="Y258" s="422" t="s">
        <v>2388</v>
      </c>
      <c r="Z258" s="422" t="s">
        <v>2388</v>
      </c>
      <c r="AA258" s="422" t="s">
        <v>2388</v>
      </c>
      <c r="AB258" s="422" t="s">
        <v>2388</v>
      </c>
      <c r="AC258" s="422" t="s">
        <v>2388</v>
      </c>
      <c r="AD258" s="423" t="s">
        <v>253</v>
      </c>
      <c r="AE258" s="424"/>
      <c r="AF258" s="425" t="s">
        <v>253</v>
      </c>
      <c r="AG258" s="423" t="s">
        <v>254</v>
      </c>
      <c r="AH258" s="426" t="s">
        <v>255</v>
      </c>
      <c r="AI258" s="446"/>
      <c r="AJ258" s="445" t="s">
        <v>13</v>
      </c>
      <c r="AK258" s="427" t="s">
        <v>45</v>
      </c>
      <c r="AL258" s="447" t="s">
        <v>14</v>
      </c>
      <c r="AM258" s="444" t="s">
        <v>811</v>
      </c>
      <c r="AN258" s="421" t="s">
        <v>2320</v>
      </c>
      <c r="AO258" s="421" t="s">
        <v>2339</v>
      </c>
      <c r="AP258" s="421"/>
      <c r="AQ258" s="421"/>
      <c r="AR258" s="421"/>
      <c r="AS258" s="421"/>
      <c r="AT258" s="448"/>
      <c r="AU258" s="430"/>
      <c r="AV258" s="449" t="s">
        <v>804</v>
      </c>
      <c r="AW258" s="432" t="s">
        <v>1984</v>
      </c>
      <c r="AX258" s="433"/>
      <c r="AY258" s="434" t="str">
        <f t="shared" si="47"/>
        <v/>
      </c>
      <c r="AZ258" s="435" t="str">
        <f t="shared" si="48"/>
        <v/>
      </c>
      <c r="BA258" s="435" t="str">
        <f t="shared" si="49"/>
        <v/>
      </c>
      <c r="BB258" s="435"/>
      <c r="BC258" s="436" t="s">
        <v>2259</v>
      </c>
      <c r="BD258" s="437" t="str">
        <f t="shared" si="50"/>
        <v>gewijzigd</v>
      </c>
      <c r="BE258" s="437" t="str">
        <f>IF(BF258="",IF(#REF!="","",IF(#REF!="ongebruikt","Ja","")),"")</f>
        <v/>
      </c>
      <c r="BF258" s="438" t="str">
        <f>IF($J258="LVBB-BHK",$C258,IFERROR(VLOOKUP($C258,'[1]CDS-VM-delta'!$A$2:$E$470,1,FALSE),""))</f>
        <v>LVBB5017</v>
      </c>
      <c r="BG258" s="439" t="str">
        <f>IF($J258="LVBB-BHK",$AN258,IF($BF258="","",IFERROR(VLOOKUP($BF258,'[1]CDS-VM-delta'!$A$2:$E$470,2,FALSE),"")))</f>
        <v>Informatie-object (werk-nivo) %1, gebruikt bij intrekking, is reeds ingetrokken</v>
      </c>
      <c r="BH258" s="440" t="str">
        <f>IF($BF258="","",IFERROR(VLOOKUP($C258,'[1]CDS-VM-delta'!$A$2:$E$470,3,FALSE),""))</f>
        <v>intrekken.xqy</v>
      </c>
      <c r="BI258" s="441" t="str">
        <f>IF($BF258="","",IFERROR(VLOOKUP($C258,'[1]CDS-VM-delta'!$A$2:$E$470,4,FALSE),""))</f>
        <v>check-intrekken-io</v>
      </c>
      <c r="BJ258" s="442" t="str">
        <f>IF($BF258="","",IFERROR(VLOOKUP($C258,'[1]CDS-VM-delta'!$A$2:$E$470,5,FALSE),""))</f>
        <v>Controleert of een io (werk nivo) ingetrokken kan worden</v>
      </c>
      <c r="BK258" s="442" t="str">
        <f>IF($C258="","",IFERROR(VLOOKUP($C258,'[1]CDS-VM-delta'!$L$1:$M$470,1,FALSE),""))</f>
        <v>LVBB5017</v>
      </c>
      <c r="BL258" s="442" t="str">
        <f>IF($BK258="","",IFERROR(VLOOKUP($BK258,'[1]CDS-VM-delta'!$L$1:$M$470,2,FALSE),""))</f>
        <v>Informatie-object (werk-nivo), gebruikt bij intrekking, is reeds ingetrokken</v>
      </c>
      <c r="BM258" s="424"/>
      <c r="BN258" s="443" t="str">
        <f t="shared" si="51"/>
        <v>NOK</v>
      </c>
      <c r="BO258" s="444" t="s">
        <v>1858</v>
      </c>
      <c r="BP258" s="421"/>
      <c r="BQ258" s="421"/>
      <c r="BR258" s="421"/>
      <c r="BS258" s="424"/>
      <c r="BT258" s="450"/>
      <c r="BU258" s="451"/>
      <c r="BV258" s="451"/>
      <c r="BW258" s="451"/>
      <c r="BX258" s="452"/>
      <c r="BY258" s="452"/>
      <c r="BZ258" s="452"/>
      <c r="CA258" s="452"/>
      <c r="CB258" s="452"/>
      <c r="CC258" s="452"/>
      <c r="CD258" s="452"/>
      <c r="CE258" s="452"/>
      <c r="CF258" s="452"/>
      <c r="CG258" s="452"/>
      <c r="CH258" s="452"/>
      <c r="CI258" s="452"/>
      <c r="CJ258" s="452"/>
      <c r="CK258" s="451"/>
      <c r="CL258" s="453"/>
      <c r="CM258" s="454"/>
      <c r="CN258" s="454"/>
      <c r="CO258" s="454"/>
    </row>
    <row r="259" spans="1:93" ht="64" x14ac:dyDescent="0.2">
      <c r="A259" s="418" t="s">
        <v>2389</v>
      </c>
      <c r="B259" s="419" t="s">
        <v>2878</v>
      </c>
      <c r="C259" s="421" t="s">
        <v>812</v>
      </c>
      <c r="D259" s="421" t="s">
        <v>1909</v>
      </c>
      <c r="E259" s="445" t="s">
        <v>6</v>
      </c>
      <c r="F259" s="445" t="s">
        <v>85</v>
      </c>
      <c r="G259" s="421" t="s">
        <v>179</v>
      </c>
      <c r="H259" s="421" t="s">
        <v>4</v>
      </c>
      <c r="I259" s="445" t="s">
        <v>8</v>
      </c>
      <c r="J259" s="445" t="s">
        <v>22</v>
      </c>
      <c r="K259" s="445" t="s">
        <v>127</v>
      </c>
      <c r="L259" s="421" t="str">
        <f>IFERROR(VLOOKUP($C259,'[2]1.3.7 validaties'!$AL$3:$AY$999,14,FALSE),"")</f>
        <v/>
      </c>
      <c r="M259" s="421" t="str">
        <f>IFERROR(VLOOKUP($C259,'[2]1.3.7 validaties'!$AL$3:$AY$999,13,FALSE),"")</f>
        <v/>
      </c>
      <c r="N259" s="421" t="s">
        <v>14</v>
      </c>
      <c r="O259" s="421" t="s">
        <v>1989</v>
      </c>
      <c r="P259" s="421" t="s">
        <v>1989</v>
      </c>
      <c r="Q259" s="421" t="s">
        <v>1989</v>
      </c>
      <c r="R259" s="421" t="s">
        <v>1989</v>
      </c>
      <c r="S259" s="421" t="s">
        <v>1989</v>
      </c>
      <c r="T259" s="422" t="s">
        <v>2388</v>
      </c>
      <c r="U259" s="422" t="s">
        <v>2388</v>
      </c>
      <c r="V259" s="422" t="s">
        <v>2388</v>
      </c>
      <c r="W259" s="422" t="s">
        <v>2388</v>
      </c>
      <c r="X259" s="422" t="s">
        <v>2388</v>
      </c>
      <c r="Y259" s="422" t="s">
        <v>2388</v>
      </c>
      <c r="Z259" s="422" t="s">
        <v>2388</v>
      </c>
      <c r="AA259" s="422" t="s">
        <v>2388</v>
      </c>
      <c r="AB259" s="422" t="s">
        <v>2388</v>
      </c>
      <c r="AC259" s="422" t="s">
        <v>2388</v>
      </c>
      <c r="AD259" s="423" t="s">
        <v>253</v>
      </c>
      <c r="AE259" s="424"/>
      <c r="AF259" s="425" t="s">
        <v>253</v>
      </c>
      <c r="AG259" s="423" t="s">
        <v>254</v>
      </c>
      <c r="AH259" s="426" t="s">
        <v>255</v>
      </c>
      <c r="AI259" s="446"/>
      <c r="AJ259" s="445" t="s">
        <v>13</v>
      </c>
      <c r="AK259" s="427" t="s">
        <v>45</v>
      </c>
      <c r="AL259" s="447" t="s">
        <v>14</v>
      </c>
      <c r="AM259" s="444" t="s">
        <v>812</v>
      </c>
      <c r="AN259" s="421" t="s">
        <v>2322</v>
      </c>
      <c r="AO259" s="421" t="s">
        <v>2339</v>
      </c>
      <c r="AP259" s="421"/>
      <c r="AQ259" s="421"/>
      <c r="AR259" s="421"/>
      <c r="AS259" s="421"/>
      <c r="AT259" s="448"/>
      <c r="AU259" s="430"/>
      <c r="AV259" s="449" t="s">
        <v>804</v>
      </c>
      <c r="AW259" s="432" t="s">
        <v>1985</v>
      </c>
      <c r="AX259" s="433"/>
      <c r="AY259" s="434" t="str">
        <f t="shared" si="47"/>
        <v/>
      </c>
      <c r="AZ259" s="435" t="str">
        <f t="shared" si="48"/>
        <v/>
      </c>
      <c r="BA259" s="435" t="str">
        <f t="shared" si="49"/>
        <v/>
      </c>
      <c r="BB259" s="435"/>
      <c r="BC259" s="436" t="s">
        <v>2259</v>
      </c>
      <c r="BD259" s="437" t="str">
        <f t="shared" si="50"/>
        <v>gewijzigd</v>
      </c>
      <c r="BE259" s="437" t="str">
        <f>IF(BF259="",IF(#REF!="","",IF(#REF!="ongebruikt","Ja","")),"")</f>
        <v/>
      </c>
      <c r="BF259" s="438" t="str">
        <f>IF($J259="LVBB-BHK",$C259,IFERROR(VLOOKUP($C259,'[1]CDS-VM-delta'!$A$2:$E$470,1,FALSE),""))</f>
        <v>LVBB5018</v>
      </c>
      <c r="BG259" s="439" t="str">
        <f>IF($J259="LVBB-BHK",$AN259,IF($BF259="","",IFERROR(VLOOKUP($BF259,'[1]CDS-VM-delta'!$A$2:$E$470,2,FALSE),"")))</f>
        <v>Informatie-object (werk-nivo) %1, gebruikt bij intrekking, heeft geen openstaande expressie</v>
      </c>
      <c r="BH259" s="440" t="str">
        <f>IF($BF259="","",IFERROR(VLOOKUP($C259,'[1]CDS-VM-delta'!$A$2:$E$470,3,FALSE),""))</f>
        <v>intrekken.xqy</v>
      </c>
      <c r="BI259" s="441" t="str">
        <f>IF($BF259="","",IFERROR(VLOOKUP($C259,'[1]CDS-VM-delta'!$A$2:$E$470,4,FALSE),""))</f>
        <v>check-intrekken-io</v>
      </c>
      <c r="BJ259" s="442" t="str">
        <f>IF($BF259="","",IFERROR(VLOOKUP($C259,'[1]CDS-VM-delta'!$A$2:$E$470,5,FALSE),""))</f>
        <v>Controleert of een io (werk nivo) ingetrokken kan worden</v>
      </c>
      <c r="BK259" s="442" t="str">
        <f>IF($C259="","",IFERROR(VLOOKUP($C259,'[1]CDS-VM-delta'!$L$1:$M$470,1,FALSE),""))</f>
        <v>LVBB5018</v>
      </c>
      <c r="BL259" s="442" t="str">
        <f>IF($BK259="","",IFERROR(VLOOKUP($BK259,'[1]CDS-VM-delta'!$L$1:$M$470,2,FALSE),""))</f>
        <v>Informatie-object (werk-nivo), gebruikt bij intrekking, heeft geen openstaande expressie</v>
      </c>
      <c r="BM259" s="424"/>
      <c r="BN259" s="443" t="str">
        <f t="shared" si="51"/>
        <v>NOK</v>
      </c>
      <c r="BO259" s="444" t="s">
        <v>1858</v>
      </c>
      <c r="BP259" s="421"/>
      <c r="BQ259" s="421"/>
      <c r="BR259" s="421"/>
      <c r="BS259" s="424"/>
      <c r="BT259" s="450"/>
      <c r="BU259" s="451"/>
      <c r="BV259" s="451"/>
      <c r="BW259" s="451"/>
      <c r="BX259" s="452"/>
      <c r="BY259" s="452"/>
      <c r="BZ259" s="452"/>
      <c r="CA259" s="452"/>
      <c r="CB259" s="452"/>
      <c r="CC259" s="452"/>
      <c r="CD259" s="452"/>
      <c r="CE259" s="452"/>
      <c r="CF259" s="452"/>
      <c r="CG259" s="452"/>
      <c r="CH259" s="452"/>
      <c r="CI259" s="452"/>
      <c r="CJ259" s="452"/>
      <c r="CK259" s="451"/>
      <c r="CL259" s="453"/>
      <c r="CM259" s="454"/>
      <c r="CN259" s="454"/>
      <c r="CO259" s="454"/>
    </row>
    <row r="260" spans="1:93" ht="32" x14ac:dyDescent="0.2">
      <c r="A260" s="333" t="s">
        <v>2241</v>
      </c>
      <c r="B260" s="332">
        <v>3</v>
      </c>
      <c r="C260" s="2" t="s">
        <v>2247</v>
      </c>
      <c r="D260" s="2" t="s">
        <v>2341</v>
      </c>
      <c r="E260" s="335" t="s">
        <v>0</v>
      </c>
      <c r="F260" s="335" t="s">
        <v>243</v>
      </c>
      <c r="G260" s="335" t="s">
        <v>7</v>
      </c>
      <c r="H260" s="335" t="s">
        <v>4</v>
      </c>
      <c r="I260" s="335" t="s">
        <v>8</v>
      </c>
      <c r="J260" s="335" t="s">
        <v>22</v>
      </c>
      <c r="K260" s="335" t="s">
        <v>127</v>
      </c>
      <c r="L260" s="470"/>
      <c r="M260" s="470"/>
      <c r="N260" s="106" t="s">
        <v>14</v>
      </c>
      <c r="O260" s="106" t="s">
        <v>14</v>
      </c>
      <c r="P260" s="106" t="s">
        <v>14</v>
      </c>
      <c r="Q260" s="106" t="s">
        <v>14</v>
      </c>
      <c r="R260" s="106" t="s">
        <v>13</v>
      </c>
      <c r="S260" s="340" t="s">
        <v>13</v>
      </c>
      <c r="T260" s="340" t="s">
        <v>13</v>
      </c>
      <c r="U260" s="340" t="s">
        <v>13</v>
      </c>
      <c r="V260" s="340" t="s">
        <v>13</v>
      </c>
      <c r="W260" s="340" t="s">
        <v>13</v>
      </c>
      <c r="X260" s="340" t="s">
        <v>13</v>
      </c>
      <c r="Y260" s="340" t="s">
        <v>13</v>
      </c>
      <c r="Z260" s="340" t="s">
        <v>13</v>
      </c>
      <c r="AA260" s="340" t="s">
        <v>13</v>
      </c>
      <c r="AB260" s="340" t="s">
        <v>13</v>
      </c>
      <c r="AC260" s="340" t="s">
        <v>13</v>
      </c>
      <c r="AD260" s="337" t="s">
        <v>253</v>
      </c>
      <c r="AE260" s="31"/>
      <c r="AF260" s="338" t="s">
        <v>253</v>
      </c>
      <c r="AG260" s="337"/>
      <c r="AH260" s="344" t="s">
        <v>255</v>
      </c>
      <c r="AI260" s="2"/>
      <c r="AJ260" s="2" t="s">
        <v>13</v>
      </c>
      <c r="AK260" s="86" t="s">
        <v>45</v>
      </c>
      <c r="AL260" s="31" t="s">
        <v>13</v>
      </c>
      <c r="AM260" s="334" t="s">
        <v>2247</v>
      </c>
      <c r="AN260" s="2" t="s">
        <v>2309</v>
      </c>
      <c r="AO260" s="127" t="s">
        <v>1921</v>
      </c>
      <c r="AP260" s="2"/>
      <c r="AQ260" s="2"/>
      <c r="AR260" s="2"/>
      <c r="AS260" s="2"/>
      <c r="AT260" s="455"/>
      <c r="AU260" s="457"/>
      <c r="AV260" s="389"/>
      <c r="AW260" s="387"/>
      <c r="AY260" s="110" t="str">
        <f t="shared" si="47"/>
        <v/>
      </c>
      <c r="AZ260" s="105" t="str">
        <f t="shared" si="48"/>
        <v/>
      </c>
      <c r="BA260" s="105" t="str">
        <f t="shared" si="49"/>
        <v/>
      </c>
      <c r="BB260" s="105"/>
      <c r="BC260" s="220"/>
      <c r="BD260" s="122" t="str">
        <f t="shared" si="50"/>
        <v>toegevoegd</v>
      </c>
      <c r="BE260" s="122" t="str">
        <f>IF(BF260="",IF(#REF!="","",IF(#REF!="ongebruikt","Ja","")),"")</f>
        <v/>
      </c>
      <c r="BF260" s="467" t="str">
        <f>IF($J260="LVBB-BHK",$C260,IFERROR(VLOOKUP($C260,'[1]CDS-VM-delta'!$A$2:$E$470,1,FALSE),""))</f>
        <v>LVBB5019</v>
      </c>
      <c r="BG260" s="468" t="str">
        <f>IF($J260="LVBB-BHK",$AN260,IF($BF260="","",IFERROR(VLOOKUP($BF260,'[1]CDS-VM-delta'!$A$2:$E$470,2,FALSE),"")))</f>
        <v>Nieuwe aan te maken regeling bestaat al : %1</v>
      </c>
      <c r="BH260" s="127" t="str">
        <f>IF($BF260="","",IFERROR(VLOOKUP($C260,'[1]CDS-VM-delta'!$A$2:$E$470,3,FALSE),""))</f>
        <v>mutaties.xqy</v>
      </c>
      <c r="BI260" s="130" t="str">
        <f>IF($BF260="","",IFERROR(VLOOKUP($C260,'[1]CDS-VM-delta'!$A$2:$E$470,4,FALSE),""))</f>
        <v>controleer-regeling</v>
      </c>
      <c r="BJ260" s="128" t="str">
        <f>IF($BF260="","",IFERROR(VLOOKUP($C260,'[1]CDS-VM-delta'!$A$2:$E$470,5,FALSE),""))</f>
        <v>Controleert of het regeling-id binnen de metadata van de regelingversie gevuld is</v>
      </c>
      <c r="BK260" s="128" t="str">
        <f>IF($C260="","",IFERROR(VLOOKUP($C260,'[1]CDS-VM-delta'!$L$1:$M$470,1,FALSE),""))</f>
        <v/>
      </c>
      <c r="BL260" s="128" t="str">
        <f>IF($BK260="","",IFERROR(VLOOKUP($BK260,'[1]CDS-VM-delta'!$L$1:$M$470,2,FALSE),""))</f>
        <v/>
      </c>
      <c r="BM260" s="31"/>
      <c r="BN260" s="53"/>
      <c r="BO260" s="334"/>
      <c r="BP260" s="2"/>
      <c r="BQ260" s="2"/>
      <c r="BR260" s="2"/>
      <c r="BS260" s="31"/>
      <c r="BT260" s="6"/>
      <c r="CL260" s="109"/>
      <c r="CM260" s="101"/>
      <c r="CN260" s="101"/>
      <c r="CO260" s="101"/>
    </row>
    <row r="261" spans="1:93" ht="48" x14ac:dyDescent="0.2">
      <c r="A261" s="333" t="s">
        <v>2241</v>
      </c>
      <c r="B261" s="332" t="s">
        <v>305</v>
      </c>
      <c r="C261" s="2" t="s">
        <v>2248</v>
      </c>
      <c r="D261" s="2" t="s">
        <v>2385</v>
      </c>
      <c r="E261" s="335" t="s">
        <v>0</v>
      </c>
      <c r="F261" s="335" t="s">
        <v>243</v>
      </c>
      <c r="G261" s="335" t="s">
        <v>7</v>
      </c>
      <c r="H261" s="335" t="s">
        <v>4</v>
      </c>
      <c r="I261" s="335" t="s">
        <v>8</v>
      </c>
      <c r="J261" s="335" t="s">
        <v>22</v>
      </c>
      <c r="K261" s="335" t="s">
        <v>127</v>
      </c>
      <c r="L261" s="470"/>
      <c r="M261" s="470"/>
      <c r="N261" s="106" t="s">
        <v>14</v>
      </c>
      <c r="O261" s="106" t="s">
        <v>14</v>
      </c>
      <c r="P261" s="106" t="s">
        <v>14</v>
      </c>
      <c r="Q261" s="106" t="s">
        <v>14</v>
      </c>
      <c r="R261" s="106" t="s">
        <v>13</v>
      </c>
      <c r="S261" s="340" t="s">
        <v>13</v>
      </c>
      <c r="T261" s="340" t="s">
        <v>13</v>
      </c>
      <c r="U261" s="340" t="s">
        <v>13</v>
      </c>
      <c r="V261" s="340" t="s">
        <v>13</v>
      </c>
      <c r="W261" s="340" t="s">
        <v>13</v>
      </c>
      <c r="X261" s="340" t="s">
        <v>13</v>
      </c>
      <c r="Y261" s="340" t="s">
        <v>13</v>
      </c>
      <c r="Z261" s="340" t="s">
        <v>13</v>
      </c>
      <c r="AA261" s="340" t="s">
        <v>13</v>
      </c>
      <c r="AB261" s="340" t="s">
        <v>13</v>
      </c>
      <c r="AC261" s="340" t="s">
        <v>13</v>
      </c>
      <c r="AD261" s="337" t="s">
        <v>253</v>
      </c>
      <c r="AE261" s="31"/>
      <c r="AF261" s="338" t="s">
        <v>253</v>
      </c>
      <c r="AG261" s="337"/>
      <c r="AH261" s="344" t="s">
        <v>255</v>
      </c>
      <c r="AI261" s="2"/>
      <c r="AJ261" s="2" t="s">
        <v>13</v>
      </c>
      <c r="AK261" s="86" t="s">
        <v>45</v>
      </c>
      <c r="AL261" s="31" t="s">
        <v>13</v>
      </c>
      <c r="AM261" s="334" t="s">
        <v>2248</v>
      </c>
      <c r="AN261" s="2" t="s">
        <v>2310</v>
      </c>
      <c r="AO261" s="2"/>
      <c r="AP261" s="2"/>
      <c r="AQ261" s="2"/>
      <c r="AR261" s="2"/>
      <c r="AS261" s="2"/>
      <c r="AT261" s="455"/>
      <c r="AU261" s="457"/>
      <c r="AV261" s="389" t="s">
        <v>2347</v>
      </c>
      <c r="AW261" s="387"/>
      <c r="AY261" s="110" t="str">
        <f t="shared" si="47"/>
        <v/>
      </c>
      <c r="AZ261" s="105" t="str">
        <f t="shared" si="48"/>
        <v/>
      </c>
      <c r="BA261" s="105" t="str">
        <f t="shared" si="49"/>
        <v/>
      </c>
      <c r="BB261" s="105"/>
      <c r="BC261" s="220"/>
      <c r="BD261" s="122" t="str">
        <f t="shared" si="50"/>
        <v>toegevoegd</v>
      </c>
      <c r="BE261" s="122" t="str">
        <f>IF(BF261="",IF(#REF!="","",IF(#REF!="ongebruikt","Ja","")),"")</f>
        <v/>
      </c>
      <c r="BF261" s="467" t="str">
        <f>IF($J261="LVBB-BHK",$C261,IFERROR(VLOOKUP($C261,'[1]CDS-VM-delta'!$A$2:$E$470,1,FALSE),""))</f>
        <v>LVBB5020</v>
      </c>
      <c r="BG261" s="468" t="str">
        <f>IF($J261="LVBB-BHK",$AN261,IF($BF261="","",IFERROR(VLOOKUP($BF261,'[1]CDS-VM-delta'!$A$2:$E$470,2,FALSE),"")))</f>
        <v>%1 %2 heeft schemaversie %3 en dat sluit niet aan op %4 met schemaversie %5</v>
      </c>
      <c r="BH261" s="127" t="str">
        <f>IF($BF261="","",IFERROR(VLOOKUP($C261,'[1]CDS-VM-delta'!$A$2:$E$470,3,FALSE),""))</f>
        <v>opdracht.xqy</v>
      </c>
      <c r="BI261" s="130" t="str">
        <f>IF($BF261="","",IFERROR(VLOOKUP($C261,'[1]CDS-VM-delta'!$A$2:$E$470,4,FALSE),""))</f>
        <v>valideer-vaststelling</v>
      </c>
      <c r="BJ261" s="128" t="str">
        <f>IF($BF261="","",IFERROR(VLOOKUP($C261,'[1]CDS-VM-delta'!$A$2:$E$470,5,FALSE),""))</f>
        <v>Het valideren of de vaststelling, als deze gevonden kan worden, bij dezelfde schemaversie hioort als die van de opdracht Dit kan optreden bij een opdracht om uitsluitend gio's te valideren/publiceren</v>
      </c>
      <c r="BK261" s="128" t="str">
        <f>IF($C261="","",IFERROR(VLOOKUP($C261,'[1]CDS-VM-delta'!$L$1:$M$470,1,FALSE),""))</f>
        <v/>
      </c>
      <c r="BL261" s="128" t="str">
        <f>IF($BK261="","",IFERROR(VLOOKUP($BK261,'[1]CDS-VM-delta'!$L$1:$M$470,2,FALSE),""))</f>
        <v/>
      </c>
      <c r="BM261" s="31"/>
      <c r="BN261" s="53"/>
      <c r="BO261" s="334"/>
      <c r="BP261" s="2"/>
      <c r="BQ261" s="2"/>
      <c r="BR261" s="2"/>
      <c r="BS261" s="31"/>
      <c r="BT261" s="6"/>
      <c r="CL261" s="109"/>
      <c r="CM261" s="101"/>
      <c r="CN261" s="101"/>
      <c r="CO261" s="101"/>
    </row>
    <row r="262" spans="1:93" ht="32" x14ac:dyDescent="0.2">
      <c r="A262" s="333" t="s">
        <v>2326</v>
      </c>
      <c r="B262" s="332">
        <v>3</v>
      </c>
      <c r="C262" s="2" t="s">
        <v>2323</v>
      </c>
      <c r="D262" s="2" t="s">
        <v>2324</v>
      </c>
      <c r="E262" s="335" t="s">
        <v>0</v>
      </c>
      <c r="F262" s="335" t="s">
        <v>243</v>
      </c>
      <c r="G262" s="335" t="s">
        <v>7</v>
      </c>
      <c r="H262" s="335" t="s">
        <v>4</v>
      </c>
      <c r="I262" s="335" t="s">
        <v>8</v>
      </c>
      <c r="J262" s="335" t="s">
        <v>22</v>
      </c>
      <c r="K262" s="335" t="s">
        <v>127</v>
      </c>
      <c r="L262" s="470"/>
      <c r="M262" s="470"/>
      <c r="N262" s="106" t="s">
        <v>14</v>
      </c>
      <c r="O262" s="106" t="s">
        <v>14</v>
      </c>
      <c r="P262" s="106" t="s">
        <v>14</v>
      </c>
      <c r="Q262" s="106" t="s">
        <v>14</v>
      </c>
      <c r="R262" s="106" t="s">
        <v>14</v>
      </c>
      <c r="S262" s="340" t="s">
        <v>13</v>
      </c>
      <c r="T262" s="340" t="s">
        <v>13</v>
      </c>
      <c r="U262" s="340" t="s">
        <v>13</v>
      </c>
      <c r="V262" s="340" t="s">
        <v>13</v>
      </c>
      <c r="W262" s="340" t="s">
        <v>13</v>
      </c>
      <c r="X262" s="340" t="s">
        <v>13</v>
      </c>
      <c r="Y262" s="340" t="s">
        <v>13</v>
      </c>
      <c r="Z262" s="340" t="s">
        <v>13</v>
      </c>
      <c r="AA262" s="340" t="s">
        <v>13</v>
      </c>
      <c r="AB262" s="340" t="s">
        <v>13</v>
      </c>
      <c r="AC262" s="340" t="s">
        <v>13</v>
      </c>
      <c r="AD262" s="337" t="s">
        <v>253</v>
      </c>
      <c r="AE262" s="31"/>
      <c r="AF262" s="338" t="s">
        <v>253</v>
      </c>
      <c r="AG262" s="337"/>
      <c r="AH262" s="344" t="s">
        <v>255</v>
      </c>
      <c r="AI262" s="2"/>
      <c r="AJ262" s="470" t="s">
        <v>13</v>
      </c>
      <c r="AK262" s="86" t="s">
        <v>45</v>
      </c>
      <c r="AL262" s="480" t="s">
        <v>14</v>
      </c>
      <c r="AM262" s="2" t="s">
        <v>2323</v>
      </c>
      <c r="AN262" s="2" t="s">
        <v>2325</v>
      </c>
      <c r="AO262" s="2" t="s">
        <v>969</v>
      </c>
      <c r="AP262" s="2"/>
      <c r="AQ262" s="2"/>
      <c r="AR262" s="2"/>
      <c r="AS262" s="2"/>
      <c r="AT262" s="455"/>
      <c r="AU262" s="457"/>
      <c r="AV262" s="389" t="s">
        <v>851</v>
      </c>
      <c r="AW262" s="387"/>
      <c r="AY262" s="110"/>
      <c r="AZ262" s="105"/>
      <c r="BA262" s="105"/>
      <c r="BB262" s="105"/>
      <c r="BC262" s="220"/>
      <c r="BD262" s="122"/>
      <c r="BE262" s="122"/>
      <c r="BF262" s="467"/>
      <c r="BG262" s="468"/>
      <c r="BH262" s="127"/>
      <c r="BI262" s="130"/>
      <c r="BJ262" s="128"/>
      <c r="BK262" s="128"/>
      <c r="BL262" s="128"/>
      <c r="BM262" s="31"/>
      <c r="BN262" s="53"/>
      <c r="BO262" s="334"/>
      <c r="BP262" s="2"/>
      <c r="BQ262" s="2"/>
      <c r="BR262" s="2"/>
      <c r="BS262" s="31"/>
      <c r="BT262" s="6"/>
      <c r="CL262" s="109"/>
      <c r="CM262" s="101"/>
      <c r="CN262" s="101"/>
      <c r="CO262" s="101"/>
    </row>
    <row r="263" spans="1:93" ht="48" x14ac:dyDescent="0.2">
      <c r="A263" s="333" t="s">
        <v>2822</v>
      </c>
      <c r="B263" s="332">
        <v>3</v>
      </c>
      <c r="C263" s="2" t="s">
        <v>2528</v>
      </c>
      <c r="D263" s="2" t="s">
        <v>2529</v>
      </c>
      <c r="E263" s="2" t="s">
        <v>0</v>
      </c>
      <c r="F263" s="2" t="s">
        <v>243</v>
      </c>
      <c r="G263" s="335" t="s">
        <v>7</v>
      </c>
      <c r="H263" s="335" t="s">
        <v>4</v>
      </c>
      <c r="I263" s="335"/>
      <c r="J263" s="335"/>
      <c r="K263" s="335"/>
      <c r="L263" s="470"/>
      <c r="M263" s="470"/>
      <c r="N263" s="106"/>
      <c r="O263" s="106"/>
      <c r="P263" s="106"/>
      <c r="Q263" s="106"/>
      <c r="R263" s="106"/>
      <c r="S263" s="340" t="s">
        <v>14</v>
      </c>
      <c r="T263" s="340" t="s">
        <v>14</v>
      </c>
      <c r="U263" s="340" t="s">
        <v>14</v>
      </c>
      <c r="V263" s="340" t="s">
        <v>17</v>
      </c>
      <c r="W263" s="340" t="s">
        <v>14</v>
      </c>
      <c r="X263" s="340" t="s">
        <v>14</v>
      </c>
      <c r="Y263" s="340" t="s">
        <v>2825</v>
      </c>
      <c r="Z263" s="340" t="s">
        <v>2825</v>
      </c>
      <c r="AA263" s="340" t="s">
        <v>2825</v>
      </c>
      <c r="AB263" s="340" t="s">
        <v>13</v>
      </c>
      <c r="AC263" s="340" t="s">
        <v>13</v>
      </c>
      <c r="AD263" s="338" t="s">
        <v>253</v>
      </c>
      <c r="AE263" s="31"/>
      <c r="AF263" s="338" t="s">
        <v>253</v>
      </c>
      <c r="AG263" s="337"/>
      <c r="AH263" s="344" t="s">
        <v>255</v>
      </c>
      <c r="AI263" s="2"/>
      <c r="AJ263" s="470" t="s">
        <v>13</v>
      </c>
      <c r="AK263" s="86" t="s">
        <v>45</v>
      </c>
      <c r="AL263" s="480" t="s">
        <v>14</v>
      </c>
      <c r="AM263" s="2" t="s">
        <v>2528</v>
      </c>
      <c r="AN263" s="2" t="s">
        <v>2530</v>
      </c>
      <c r="AO263" s="127" t="s">
        <v>1921</v>
      </c>
      <c r="AP263" s="2"/>
      <c r="AQ263" s="2"/>
      <c r="AR263" s="2"/>
      <c r="AS263" s="2"/>
      <c r="AT263" s="455"/>
      <c r="AU263" s="457"/>
      <c r="AV263" s="389" t="s">
        <v>2706</v>
      </c>
      <c r="AW263" s="387" t="s">
        <v>2531</v>
      </c>
      <c r="AY263" s="110"/>
      <c r="AZ263" s="105"/>
      <c r="BA263" s="105"/>
      <c r="BB263" s="105"/>
      <c r="BC263" s="220"/>
      <c r="BD263" s="122"/>
      <c r="BE263" s="122"/>
      <c r="BF263" s="467"/>
      <c r="BG263" s="468"/>
      <c r="BH263" s="127"/>
      <c r="BI263" s="130"/>
      <c r="BJ263" s="128"/>
      <c r="BK263" s="128"/>
      <c r="BL263" s="128"/>
      <c r="BM263" s="31"/>
      <c r="BN263" s="53"/>
      <c r="BO263" s="334"/>
      <c r="BP263" s="2"/>
      <c r="BQ263" s="2"/>
      <c r="BR263" s="2"/>
      <c r="BS263" s="31"/>
      <c r="BT263" s="6"/>
      <c r="CL263" s="109"/>
      <c r="CM263" s="101"/>
      <c r="CN263" s="101"/>
      <c r="CO263" s="101"/>
    </row>
    <row r="264" spans="1:93" ht="48" x14ac:dyDescent="0.2">
      <c r="A264" s="333" t="s">
        <v>2822</v>
      </c>
      <c r="B264" s="332">
        <v>3</v>
      </c>
      <c r="C264" s="2" t="s">
        <v>2729</v>
      </c>
      <c r="D264" s="2" t="s">
        <v>2730</v>
      </c>
      <c r="E264" s="2" t="s">
        <v>0</v>
      </c>
      <c r="F264" s="2" t="s">
        <v>243</v>
      </c>
      <c r="G264" s="335" t="s">
        <v>7</v>
      </c>
      <c r="H264" s="335" t="s">
        <v>4</v>
      </c>
      <c r="I264" s="335"/>
      <c r="J264" s="335"/>
      <c r="K264" s="335"/>
      <c r="L264" s="470"/>
      <c r="M264" s="470"/>
      <c r="N264" s="106"/>
      <c r="O264" s="106"/>
      <c r="P264" s="106"/>
      <c r="Q264" s="106"/>
      <c r="R264" s="106"/>
      <c r="S264" s="340"/>
      <c r="T264" s="340"/>
      <c r="U264" s="340"/>
      <c r="V264" s="340" t="s">
        <v>14</v>
      </c>
      <c r="W264" s="340" t="s">
        <v>14</v>
      </c>
      <c r="X264" s="340" t="s">
        <v>14</v>
      </c>
      <c r="Y264" s="340" t="s">
        <v>2825</v>
      </c>
      <c r="Z264" s="340" t="s">
        <v>2825</v>
      </c>
      <c r="AA264" s="340" t="s">
        <v>2825</v>
      </c>
      <c r="AB264" s="340" t="s">
        <v>13</v>
      </c>
      <c r="AC264" s="340" t="s">
        <v>13</v>
      </c>
      <c r="AD264" s="338" t="s">
        <v>253</v>
      </c>
      <c r="AE264" s="31"/>
      <c r="AF264" s="338" t="s">
        <v>253</v>
      </c>
      <c r="AG264" s="337"/>
      <c r="AH264" s="344" t="s">
        <v>255</v>
      </c>
      <c r="AI264" s="2"/>
      <c r="AJ264" s="470" t="s">
        <v>13</v>
      </c>
      <c r="AK264" s="86" t="s">
        <v>45</v>
      </c>
      <c r="AL264" s="480" t="s">
        <v>14</v>
      </c>
      <c r="AM264" s="345" t="s">
        <v>2729</v>
      </c>
      <c r="AN264" s="2" t="s">
        <v>2746</v>
      </c>
      <c r="AO264" s="2" t="s">
        <v>1002</v>
      </c>
      <c r="AP264" s="2"/>
      <c r="AQ264" s="2"/>
      <c r="AR264" s="2"/>
      <c r="AS264" s="2"/>
      <c r="AT264" s="455"/>
      <c r="AU264" s="457"/>
      <c r="AV264" s="345" t="s">
        <v>627</v>
      </c>
      <c r="AW264" s="387" t="s">
        <v>2736</v>
      </c>
      <c r="AY264" s="110"/>
      <c r="AZ264" s="105"/>
      <c r="BA264" s="105"/>
      <c r="BB264" s="105"/>
      <c r="BC264" s="220"/>
      <c r="BD264" s="122"/>
      <c r="BE264" s="122"/>
      <c r="BF264" s="467"/>
      <c r="BG264" s="468"/>
      <c r="BH264" s="127"/>
      <c r="BI264" s="130"/>
      <c r="BJ264" s="128"/>
      <c r="BK264" s="128"/>
      <c r="BL264" s="128"/>
      <c r="BM264" s="31"/>
      <c r="BN264" s="53"/>
      <c r="BO264" s="334"/>
      <c r="BP264" s="2"/>
      <c r="BQ264" s="2"/>
      <c r="BR264" s="2"/>
      <c r="BS264" s="31"/>
      <c r="BT264" s="6"/>
      <c r="CL264" s="109"/>
      <c r="CM264" s="101"/>
      <c r="CN264" s="101"/>
      <c r="CO264" s="101"/>
    </row>
    <row r="265" spans="1:93" ht="48" x14ac:dyDescent="0.2">
      <c r="A265" s="333" t="s">
        <v>2822</v>
      </c>
      <c r="B265" s="332">
        <v>3</v>
      </c>
      <c r="C265" s="2" t="s">
        <v>2731</v>
      </c>
      <c r="D265" s="2" t="s">
        <v>2733</v>
      </c>
      <c r="E265" s="2" t="s">
        <v>0</v>
      </c>
      <c r="F265" s="2" t="s">
        <v>243</v>
      </c>
      <c r="G265" s="335" t="s">
        <v>7</v>
      </c>
      <c r="H265" s="335" t="s">
        <v>4</v>
      </c>
      <c r="I265" s="335"/>
      <c r="J265" s="335"/>
      <c r="K265" s="335"/>
      <c r="L265" s="470"/>
      <c r="M265" s="470"/>
      <c r="N265" s="106"/>
      <c r="O265" s="106"/>
      <c r="P265" s="106"/>
      <c r="Q265" s="106"/>
      <c r="R265" s="106"/>
      <c r="S265" s="340"/>
      <c r="T265" s="340"/>
      <c r="U265" s="340"/>
      <c r="V265" s="340" t="s">
        <v>14</v>
      </c>
      <c r="W265" s="340" t="s">
        <v>14</v>
      </c>
      <c r="X265" s="340" t="s">
        <v>14</v>
      </c>
      <c r="Y265" s="340" t="s">
        <v>2825</v>
      </c>
      <c r="Z265" s="340" t="s">
        <v>2825</v>
      </c>
      <c r="AA265" s="340" t="s">
        <v>2825</v>
      </c>
      <c r="AB265" s="340" t="s">
        <v>13</v>
      </c>
      <c r="AC265" s="340" t="s">
        <v>13</v>
      </c>
      <c r="AD265" s="338" t="s">
        <v>253</v>
      </c>
      <c r="AE265" s="31"/>
      <c r="AF265" s="338" t="s">
        <v>253</v>
      </c>
      <c r="AG265" s="337"/>
      <c r="AH265" s="344" t="s">
        <v>255</v>
      </c>
      <c r="AI265" s="2"/>
      <c r="AJ265" s="470" t="s">
        <v>13</v>
      </c>
      <c r="AK265" s="86" t="s">
        <v>45</v>
      </c>
      <c r="AL265" s="480" t="s">
        <v>14</v>
      </c>
      <c r="AM265" s="345" t="s">
        <v>2731</v>
      </c>
      <c r="AN265" s="2" t="s">
        <v>2747</v>
      </c>
      <c r="AO265" s="2" t="s">
        <v>1002</v>
      </c>
      <c r="AP265" s="2"/>
      <c r="AQ265" s="2"/>
      <c r="AR265" s="2"/>
      <c r="AS265" s="2"/>
      <c r="AT265" s="455"/>
      <c r="AU265" s="457"/>
      <c r="AV265" s="345" t="s">
        <v>627</v>
      </c>
      <c r="AW265" s="387" t="s">
        <v>2736</v>
      </c>
      <c r="AY265" s="110"/>
      <c r="AZ265" s="105"/>
      <c r="BA265" s="105"/>
      <c r="BB265" s="105"/>
      <c r="BC265" s="220"/>
      <c r="BD265" s="122"/>
      <c r="BE265" s="122"/>
      <c r="BF265" s="467"/>
      <c r="BG265" s="468"/>
      <c r="BH265" s="127"/>
      <c r="BI265" s="130"/>
      <c r="BJ265" s="128"/>
      <c r="BK265" s="128"/>
      <c r="BL265" s="128"/>
      <c r="BM265" s="31"/>
      <c r="BN265" s="53"/>
      <c r="BO265" s="334"/>
      <c r="BP265" s="2"/>
      <c r="BQ265" s="2"/>
      <c r="BR265" s="2"/>
      <c r="BS265" s="31"/>
      <c r="BT265" s="6"/>
      <c r="CL265" s="109"/>
      <c r="CM265" s="101"/>
      <c r="CN265" s="101"/>
      <c r="CO265" s="101"/>
    </row>
    <row r="266" spans="1:93" ht="48" x14ac:dyDescent="0.2">
      <c r="A266" s="333" t="s">
        <v>2822</v>
      </c>
      <c r="B266" s="332">
        <v>3</v>
      </c>
      <c r="C266" s="2" t="s">
        <v>2732</v>
      </c>
      <c r="D266" s="2" t="s">
        <v>2748</v>
      </c>
      <c r="E266" s="2" t="s">
        <v>0</v>
      </c>
      <c r="F266" s="2" t="s">
        <v>243</v>
      </c>
      <c r="G266" s="335" t="s">
        <v>7</v>
      </c>
      <c r="H266" s="335" t="s">
        <v>4</v>
      </c>
      <c r="I266" s="335"/>
      <c r="J266" s="335"/>
      <c r="K266" s="335"/>
      <c r="L266" s="470"/>
      <c r="M266" s="470"/>
      <c r="N266" s="106"/>
      <c r="O266" s="106"/>
      <c r="P266" s="106"/>
      <c r="Q266" s="106"/>
      <c r="R266" s="106"/>
      <c r="S266" s="340"/>
      <c r="T266" s="340"/>
      <c r="U266" s="340"/>
      <c r="V266" s="340" t="s">
        <v>14</v>
      </c>
      <c r="W266" s="340" t="s">
        <v>14</v>
      </c>
      <c r="X266" s="340" t="s">
        <v>14</v>
      </c>
      <c r="Y266" s="340" t="s">
        <v>2825</v>
      </c>
      <c r="Z266" s="340" t="s">
        <v>2825</v>
      </c>
      <c r="AA266" s="340" t="s">
        <v>2825</v>
      </c>
      <c r="AB266" s="340" t="s">
        <v>13</v>
      </c>
      <c r="AC266" s="340" t="s">
        <v>13</v>
      </c>
      <c r="AD266" s="338" t="s">
        <v>253</v>
      </c>
      <c r="AE266" s="31"/>
      <c r="AF266" s="338" t="s">
        <v>253</v>
      </c>
      <c r="AG266" s="337"/>
      <c r="AH266" s="344" t="s">
        <v>255</v>
      </c>
      <c r="AI266" s="2"/>
      <c r="AJ266" s="470" t="s">
        <v>13</v>
      </c>
      <c r="AK266" s="86" t="s">
        <v>45</v>
      </c>
      <c r="AL266" s="480" t="s">
        <v>14</v>
      </c>
      <c r="AM266" s="345" t="s">
        <v>2732</v>
      </c>
      <c r="AN266" s="2" t="s">
        <v>2749</v>
      </c>
      <c r="AO266" s="2" t="s">
        <v>1002</v>
      </c>
      <c r="AP266" s="2"/>
      <c r="AQ266" s="2"/>
      <c r="AR266" s="2"/>
      <c r="AS266" s="2"/>
      <c r="AT266" s="455"/>
      <c r="AU266" s="457"/>
      <c r="AV266" s="345" t="s">
        <v>627</v>
      </c>
      <c r="AW266" s="387" t="s">
        <v>2736</v>
      </c>
      <c r="AY266" s="110"/>
      <c r="AZ266" s="105"/>
      <c r="BA266" s="105"/>
      <c r="BB266" s="105"/>
      <c r="BC266" s="220"/>
      <c r="BD266" s="122"/>
      <c r="BE266" s="122"/>
      <c r="BF266" s="467"/>
      <c r="BG266" s="468"/>
      <c r="BH266" s="127"/>
      <c r="BI266" s="130"/>
      <c r="BJ266" s="128"/>
      <c r="BK266" s="128"/>
      <c r="BL266" s="128"/>
      <c r="BM266" s="31"/>
      <c r="BN266" s="53"/>
      <c r="BO266" s="334"/>
      <c r="BP266" s="2"/>
      <c r="BQ266" s="2"/>
      <c r="BR266" s="2"/>
      <c r="BS266" s="31"/>
      <c r="BT266" s="6"/>
      <c r="CL266" s="109"/>
      <c r="CM266" s="101"/>
      <c r="CN266" s="101"/>
      <c r="CO266" s="101"/>
    </row>
    <row r="267" spans="1:93" ht="48" x14ac:dyDescent="0.2">
      <c r="A267" s="333" t="s">
        <v>2822</v>
      </c>
      <c r="B267" s="332">
        <v>3</v>
      </c>
      <c r="C267" s="2" t="s">
        <v>2734</v>
      </c>
      <c r="D267" s="2" t="s">
        <v>2750</v>
      </c>
      <c r="E267" s="2" t="s">
        <v>0</v>
      </c>
      <c r="F267" s="2" t="s">
        <v>243</v>
      </c>
      <c r="G267" s="335" t="s">
        <v>7</v>
      </c>
      <c r="H267" s="335" t="s">
        <v>4</v>
      </c>
      <c r="I267" s="335"/>
      <c r="J267" s="335"/>
      <c r="K267" s="335"/>
      <c r="L267" s="470"/>
      <c r="M267" s="470"/>
      <c r="N267" s="106"/>
      <c r="O267" s="106"/>
      <c r="P267" s="106"/>
      <c r="Q267" s="106"/>
      <c r="R267" s="106"/>
      <c r="S267" s="340"/>
      <c r="T267" s="340"/>
      <c r="U267" s="340"/>
      <c r="V267" s="340" t="s">
        <v>14</v>
      </c>
      <c r="W267" s="340" t="s">
        <v>14</v>
      </c>
      <c r="X267" s="340" t="s">
        <v>14</v>
      </c>
      <c r="Y267" s="340" t="s">
        <v>2825</v>
      </c>
      <c r="Z267" s="340" t="s">
        <v>2825</v>
      </c>
      <c r="AA267" s="340" t="s">
        <v>2825</v>
      </c>
      <c r="AB267" s="340" t="s">
        <v>13</v>
      </c>
      <c r="AC267" s="340" t="s">
        <v>13</v>
      </c>
      <c r="AD267" s="338" t="s">
        <v>253</v>
      </c>
      <c r="AE267" s="31"/>
      <c r="AF267" s="338" t="s">
        <v>253</v>
      </c>
      <c r="AG267" s="337"/>
      <c r="AH267" s="344" t="s">
        <v>255</v>
      </c>
      <c r="AI267" s="2"/>
      <c r="AJ267" s="470" t="s">
        <v>13</v>
      </c>
      <c r="AK267" s="86" t="s">
        <v>45</v>
      </c>
      <c r="AL267" s="480" t="s">
        <v>14</v>
      </c>
      <c r="AM267" s="345" t="s">
        <v>2734</v>
      </c>
      <c r="AN267" s="2" t="s">
        <v>2751</v>
      </c>
      <c r="AO267" s="2" t="s">
        <v>1002</v>
      </c>
      <c r="AP267" s="2"/>
      <c r="AQ267" s="2"/>
      <c r="AR267" s="2"/>
      <c r="AS267" s="2"/>
      <c r="AT267" s="455"/>
      <c r="AU267" s="457"/>
      <c r="AV267" s="345" t="s">
        <v>627</v>
      </c>
      <c r="AW267" s="387" t="s">
        <v>2736</v>
      </c>
      <c r="AY267" s="110"/>
      <c r="AZ267" s="105"/>
      <c r="BA267" s="105"/>
      <c r="BB267" s="105"/>
      <c r="BC267" s="220"/>
      <c r="BD267" s="122"/>
      <c r="BE267" s="122"/>
      <c r="BF267" s="467"/>
      <c r="BG267" s="468"/>
      <c r="BH267" s="127"/>
      <c r="BI267" s="130"/>
      <c r="BJ267" s="128"/>
      <c r="BK267" s="128"/>
      <c r="BL267" s="128"/>
      <c r="BM267" s="31"/>
      <c r="BN267" s="53"/>
      <c r="BO267" s="334"/>
      <c r="BP267" s="2"/>
      <c r="BQ267" s="2"/>
      <c r="BR267" s="2"/>
      <c r="BS267" s="31"/>
      <c r="BT267" s="6"/>
      <c r="CL267" s="109"/>
      <c r="CM267" s="101"/>
      <c r="CN267" s="101"/>
      <c r="CO267" s="101"/>
    </row>
    <row r="268" spans="1:93" ht="64" x14ac:dyDescent="0.2">
      <c r="A268" s="333" t="s">
        <v>2822</v>
      </c>
      <c r="B268" s="332">
        <v>3</v>
      </c>
      <c r="C268" s="2" t="s">
        <v>2735</v>
      </c>
      <c r="D268" s="2" t="s">
        <v>2759</v>
      </c>
      <c r="E268" s="2" t="s">
        <v>0</v>
      </c>
      <c r="F268" s="2" t="s">
        <v>243</v>
      </c>
      <c r="G268" s="335" t="s">
        <v>7</v>
      </c>
      <c r="H268" s="335" t="s">
        <v>4</v>
      </c>
      <c r="I268" s="335"/>
      <c r="J268" s="335"/>
      <c r="K268" s="335"/>
      <c r="L268" s="470"/>
      <c r="M268" s="470"/>
      <c r="N268" s="106"/>
      <c r="O268" s="106"/>
      <c r="P268" s="106"/>
      <c r="Q268" s="106"/>
      <c r="R268" s="106"/>
      <c r="S268" s="340"/>
      <c r="T268" s="340"/>
      <c r="U268" s="340"/>
      <c r="V268" s="340" t="s">
        <v>14</v>
      </c>
      <c r="W268" s="340" t="s">
        <v>14</v>
      </c>
      <c r="X268" s="340" t="s">
        <v>14</v>
      </c>
      <c r="Y268" s="340" t="s">
        <v>2825</v>
      </c>
      <c r="Z268" s="340" t="s">
        <v>2825</v>
      </c>
      <c r="AA268" s="340" t="s">
        <v>2825</v>
      </c>
      <c r="AB268" s="340" t="s">
        <v>13</v>
      </c>
      <c r="AC268" s="340" t="s">
        <v>13</v>
      </c>
      <c r="AD268" s="338" t="s">
        <v>253</v>
      </c>
      <c r="AE268" s="31"/>
      <c r="AF268" s="338" t="s">
        <v>253</v>
      </c>
      <c r="AG268" s="337"/>
      <c r="AH268" s="344" t="s">
        <v>255</v>
      </c>
      <c r="AI268" s="2"/>
      <c r="AJ268" s="470" t="s">
        <v>13</v>
      </c>
      <c r="AK268" s="86" t="s">
        <v>45</v>
      </c>
      <c r="AL268" s="480" t="s">
        <v>14</v>
      </c>
      <c r="AM268" s="345" t="s">
        <v>2735</v>
      </c>
      <c r="AN268" s="2" t="s">
        <v>2757</v>
      </c>
      <c r="AO268" s="2" t="s">
        <v>1002</v>
      </c>
      <c r="AP268" s="2"/>
      <c r="AQ268" s="2"/>
      <c r="AR268" s="2"/>
      <c r="AS268" s="2"/>
      <c r="AT268" s="455"/>
      <c r="AU268" s="457"/>
      <c r="AV268" s="345" t="s">
        <v>627</v>
      </c>
      <c r="AW268" s="387" t="s">
        <v>2736</v>
      </c>
      <c r="AY268" s="110"/>
      <c r="AZ268" s="105"/>
      <c r="BA268" s="105"/>
      <c r="BB268" s="105"/>
      <c r="BC268" s="220"/>
      <c r="BD268" s="122"/>
      <c r="BE268" s="122"/>
      <c r="BF268" s="467"/>
      <c r="BG268" s="468"/>
      <c r="BH268" s="127"/>
      <c r="BI268" s="130"/>
      <c r="BJ268" s="128"/>
      <c r="BK268" s="128"/>
      <c r="BL268" s="128"/>
      <c r="BM268" s="31"/>
      <c r="BN268" s="53"/>
      <c r="BO268" s="334"/>
      <c r="BP268" s="2"/>
      <c r="BQ268" s="2"/>
      <c r="BR268" s="2"/>
      <c r="BS268" s="31"/>
      <c r="BT268" s="6"/>
      <c r="CL268" s="109"/>
      <c r="CM268" s="101"/>
      <c r="CN268" s="101"/>
      <c r="CO268" s="101"/>
    </row>
    <row r="269" spans="1:93" ht="80" x14ac:dyDescent="0.2">
      <c r="A269" s="333" t="s">
        <v>2822</v>
      </c>
      <c r="B269" s="332">
        <v>3</v>
      </c>
      <c r="C269" s="2" t="s">
        <v>2753</v>
      </c>
      <c r="D269" s="2" t="s">
        <v>2760</v>
      </c>
      <c r="E269" s="2" t="s">
        <v>0</v>
      </c>
      <c r="F269" s="2" t="s">
        <v>243</v>
      </c>
      <c r="G269" s="335" t="s">
        <v>7</v>
      </c>
      <c r="H269" s="335" t="s">
        <v>4</v>
      </c>
      <c r="I269" s="335"/>
      <c r="J269" s="335"/>
      <c r="K269" s="335"/>
      <c r="L269" s="470"/>
      <c r="M269" s="470"/>
      <c r="N269" s="106"/>
      <c r="O269" s="106"/>
      <c r="P269" s="106"/>
      <c r="Q269" s="106"/>
      <c r="R269" s="106"/>
      <c r="S269" s="340"/>
      <c r="T269" s="340"/>
      <c r="U269" s="340"/>
      <c r="V269" s="340" t="s">
        <v>14</v>
      </c>
      <c r="W269" s="340" t="s">
        <v>14</v>
      </c>
      <c r="X269" s="340" t="s">
        <v>14</v>
      </c>
      <c r="Y269" s="340" t="s">
        <v>2825</v>
      </c>
      <c r="Z269" s="340" t="s">
        <v>2825</v>
      </c>
      <c r="AA269" s="340" t="s">
        <v>2825</v>
      </c>
      <c r="AB269" s="340" t="s">
        <v>13</v>
      </c>
      <c r="AC269" s="340" t="s">
        <v>13</v>
      </c>
      <c r="AD269" s="338" t="s">
        <v>253</v>
      </c>
      <c r="AE269" s="31"/>
      <c r="AF269" s="338" t="s">
        <v>253</v>
      </c>
      <c r="AG269" s="337"/>
      <c r="AH269" s="344" t="s">
        <v>255</v>
      </c>
      <c r="AI269" s="2"/>
      <c r="AJ269" s="470"/>
      <c r="AK269" s="86"/>
      <c r="AL269" s="480"/>
      <c r="AM269" s="345" t="s">
        <v>2753</v>
      </c>
      <c r="AN269" s="2" t="s">
        <v>2840</v>
      </c>
      <c r="AO269" s="2" t="s">
        <v>1002</v>
      </c>
      <c r="AP269" s="2"/>
      <c r="AQ269" s="2"/>
      <c r="AR269" s="2"/>
      <c r="AS269" s="2"/>
      <c r="AT269" s="455"/>
      <c r="AU269" s="457"/>
      <c r="AV269" s="345" t="s">
        <v>627</v>
      </c>
      <c r="AW269" s="387" t="s">
        <v>2736</v>
      </c>
      <c r="AY269" s="110"/>
      <c r="AZ269" s="105"/>
      <c r="BA269" s="105"/>
      <c r="BB269" s="105"/>
      <c r="BC269" s="220"/>
      <c r="BD269" s="122"/>
      <c r="BE269" s="122"/>
      <c r="BF269" s="467"/>
      <c r="BG269" s="468"/>
      <c r="BH269" s="127"/>
      <c r="BI269" s="130"/>
      <c r="BJ269" s="128"/>
      <c r="BK269" s="128"/>
      <c r="BL269" s="128"/>
      <c r="BM269" s="31"/>
      <c r="BN269" s="53"/>
      <c r="BO269" s="334"/>
      <c r="BP269" s="2"/>
      <c r="BQ269" s="2"/>
      <c r="BR269" s="2"/>
      <c r="BS269" s="31"/>
      <c r="BT269" s="6"/>
      <c r="CL269" s="109"/>
      <c r="CM269" s="101"/>
      <c r="CN269" s="101"/>
      <c r="CO269" s="101"/>
    </row>
    <row r="270" spans="1:93" ht="64" x14ac:dyDescent="0.2">
      <c r="A270" s="333" t="s">
        <v>2822</v>
      </c>
      <c r="B270" s="332">
        <v>3</v>
      </c>
      <c r="C270" s="2" t="s">
        <v>2754</v>
      </c>
      <c r="D270" s="2" t="s">
        <v>2756</v>
      </c>
      <c r="E270" s="2" t="s">
        <v>0</v>
      </c>
      <c r="F270" s="2" t="s">
        <v>243</v>
      </c>
      <c r="G270" s="335" t="s">
        <v>7</v>
      </c>
      <c r="H270" s="335" t="s">
        <v>4</v>
      </c>
      <c r="I270" s="335"/>
      <c r="J270" s="335"/>
      <c r="K270" s="335"/>
      <c r="L270" s="470"/>
      <c r="M270" s="470"/>
      <c r="N270" s="106"/>
      <c r="O270" s="106"/>
      <c r="P270" s="106"/>
      <c r="Q270" s="106"/>
      <c r="R270" s="106"/>
      <c r="S270" s="340"/>
      <c r="T270" s="340"/>
      <c r="U270" s="340"/>
      <c r="V270" s="340" t="s">
        <v>14</v>
      </c>
      <c r="W270" s="340" t="s">
        <v>14</v>
      </c>
      <c r="X270" s="340" t="s">
        <v>14</v>
      </c>
      <c r="Y270" s="340" t="s">
        <v>2825</v>
      </c>
      <c r="Z270" s="340" t="s">
        <v>2825</v>
      </c>
      <c r="AA270" s="340" t="s">
        <v>2825</v>
      </c>
      <c r="AB270" s="340" t="s">
        <v>13</v>
      </c>
      <c r="AC270" s="340" t="s">
        <v>13</v>
      </c>
      <c r="AD270" s="338" t="s">
        <v>253</v>
      </c>
      <c r="AE270" s="31"/>
      <c r="AF270" s="338" t="s">
        <v>253</v>
      </c>
      <c r="AG270" s="337"/>
      <c r="AH270" s="344" t="s">
        <v>255</v>
      </c>
      <c r="AI270" s="2"/>
      <c r="AJ270" s="470"/>
      <c r="AK270" s="86"/>
      <c r="AL270" s="480"/>
      <c r="AM270" s="345" t="s">
        <v>2754</v>
      </c>
      <c r="AN270" s="2" t="s">
        <v>2758</v>
      </c>
      <c r="AO270" s="2" t="s">
        <v>193</v>
      </c>
      <c r="AP270" s="2"/>
      <c r="AQ270" s="2"/>
      <c r="AR270" s="2"/>
      <c r="AS270" s="2"/>
      <c r="AT270" s="455"/>
      <c r="AU270" s="457"/>
      <c r="AV270" s="345" t="s">
        <v>627</v>
      </c>
      <c r="AW270" s="387" t="s">
        <v>2736</v>
      </c>
      <c r="AY270" s="110"/>
      <c r="AZ270" s="105"/>
      <c r="BA270" s="105"/>
      <c r="BB270" s="105"/>
      <c r="BC270" s="220"/>
      <c r="BD270" s="122"/>
      <c r="BE270" s="122"/>
      <c r="BF270" s="467"/>
      <c r="BG270" s="468"/>
      <c r="BH270" s="127"/>
      <c r="BI270" s="130"/>
      <c r="BJ270" s="128"/>
      <c r="BK270" s="128"/>
      <c r="BL270" s="128"/>
      <c r="BM270" s="31"/>
      <c r="BN270" s="53"/>
      <c r="BO270" s="334"/>
      <c r="BP270" s="2"/>
      <c r="BQ270" s="2"/>
      <c r="BR270" s="2"/>
      <c r="BS270" s="31"/>
      <c r="BT270" s="6"/>
      <c r="CL270" s="109"/>
      <c r="CM270" s="101"/>
      <c r="CN270" s="101"/>
      <c r="CO270" s="101"/>
    </row>
    <row r="271" spans="1:93" ht="48" x14ac:dyDescent="0.2">
      <c r="A271" s="333" t="s">
        <v>2822</v>
      </c>
      <c r="B271" s="332">
        <v>3</v>
      </c>
      <c r="C271" s="2" t="s">
        <v>2755</v>
      </c>
      <c r="D271" s="2" t="s">
        <v>2761</v>
      </c>
      <c r="E271" s="2" t="s">
        <v>0</v>
      </c>
      <c r="F271" s="2" t="s">
        <v>243</v>
      </c>
      <c r="G271" s="335" t="s">
        <v>7</v>
      </c>
      <c r="H271" s="335" t="s">
        <v>4</v>
      </c>
      <c r="I271" s="335"/>
      <c r="J271" s="335"/>
      <c r="K271" s="335"/>
      <c r="L271" s="470"/>
      <c r="M271" s="470"/>
      <c r="N271" s="106"/>
      <c r="O271" s="106"/>
      <c r="P271" s="106"/>
      <c r="Q271" s="106"/>
      <c r="R271" s="106"/>
      <c r="S271" s="340"/>
      <c r="T271" s="340"/>
      <c r="U271" s="340"/>
      <c r="V271" s="340" t="s">
        <v>14</v>
      </c>
      <c r="W271" s="340" t="s">
        <v>14</v>
      </c>
      <c r="X271" s="340" t="s">
        <v>14</v>
      </c>
      <c r="Y271" s="340" t="s">
        <v>2825</v>
      </c>
      <c r="Z271" s="340" t="s">
        <v>2825</v>
      </c>
      <c r="AA271" s="340" t="s">
        <v>2825</v>
      </c>
      <c r="AB271" s="340" t="s">
        <v>13</v>
      </c>
      <c r="AC271" s="340" t="s">
        <v>13</v>
      </c>
      <c r="AD271" s="338" t="s">
        <v>253</v>
      </c>
      <c r="AE271" s="31"/>
      <c r="AF271" s="338" t="s">
        <v>253</v>
      </c>
      <c r="AG271" s="337"/>
      <c r="AH271" s="344" t="s">
        <v>255</v>
      </c>
      <c r="AI271" s="2"/>
      <c r="AJ271" s="470"/>
      <c r="AK271" s="86"/>
      <c r="AL271" s="480"/>
      <c r="AM271" s="345" t="s">
        <v>2755</v>
      </c>
      <c r="AN271" s="2" t="s">
        <v>2841</v>
      </c>
      <c r="AO271" s="2" t="s">
        <v>1002</v>
      </c>
      <c r="AP271" s="2"/>
      <c r="AQ271" s="2"/>
      <c r="AR271" s="2"/>
      <c r="AS271" s="2"/>
      <c r="AT271" s="455"/>
      <c r="AU271" s="457"/>
      <c r="AV271" s="345" t="s">
        <v>627</v>
      </c>
      <c r="AW271" s="387" t="s">
        <v>2736</v>
      </c>
      <c r="AY271" s="110"/>
      <c r="AZ271" s="105"/>
      <c r="BA271" s="105"/>
      <c r="BB271" s="105"/>
      <c r="BC271" s="220"/>
      <c r="BD271" s="122"/>
      <c r="BE271" s="122"/>
      <c r="BF271" s="467"/>
      <c r="BG271" s="468"/>
      <c r="BH271" s="127"/>
      <c r="BI271" s="130"/>
      <c r="BJ271" s="128"/>
      <c r="BK271" s="128"/>
      <c r="BL271" s="128"/>
      <c r="BM271" s="31"/>
      <c r="BN271" s="53"/>
      <c r="BO271" s="334"/>
      <c r="BP271" s="2"/>
      <c r="BQ271" s="2"/>
      <c r="BR271" s="2"/>
      <c r="BS271" s="31"/>
      <c r="BT271" s="6"/>
      <c r="CL271" s="109"/>
      <c r="CM271" s="101"/>
      <c r="CN271" s="101"/>
      <c r="CO271" s="101"/>
    </row>
    <row r="272" spans="1:93" ht="64" x14ac:dyDescent="0.2">
      <c r="A272" s="333" t="s">
        <v>2822</v>
      </c>
      <c r="B272" s="332">
        <v>3</v>
      </c>
      <c r="C272" s="2" t="s">
        <v>2767</v>
      </c>
      <c r="D272" s="2" t="s">
        <v>2768</v>
      </c>
      <c r="E272" s="2" t="s">
        <v>0</v>
      </c>
      <c r="F272" s="2" t="s">
        <v>243</v>
      </c>
      <c r="G272" s="335" t="s">
        <v>7</v>
      </c>
      <c r="H272" s="335" t="s">
        <v>4</v>
      </c>
      <c r="I272" s="335"/>
      <c r="J272" s="335"/>
      <c r="K272" s="335"/>
      <c r="L272" s="470"/>
      <c r="M272" s="470"/>
      <c r="N272" s="106"/>
      <c r="O272" s="106"/>
      <c r="P272" s="106"/>
      <c r="Q272" s="106"/>
      <c r="R272" s="106"/>
      <c r="S272" s="340"/>
      <c r="T272" s="340"/>
      <c r="U272" s="340"/>
      <c r="V272" s="340" t="s">
        <v>14</v>
      </c>
      <c r="W272" s="340" t="s">
        <v>14</v>
      </c>
      <c r="X272" s="340" t="s">
        <v>14</v>
      </c>
      <c r="Y272" s="340" t="s">
        <v>2825</v>
      </c>
      <c r="Z272" s="340" t="s">
        <v>2825</v>
      </c>
      <c r="AA272" s="340" t="s">
        <v>2825</v>
      </c>
      <c r="AB272" s="340" t="s">
        <v>13</v>
      </c>
      <c r="AC272" s="340" t="s">
        <v>13</v>
      </c>
      <c r="AD272" s="338" t="s">
        <v>253</v>
      </c>
      <c r="AE272" s="31"/>
      <c r="AF272" s="338" t="s">
        <v>253</v>
      </c>
      <c r="AG272" s="337"/>
      <c r="AH272" s="344" t="s">
        <v>255</v>
      </c>
      <c r="AI272" s="2"/>
      <c r="AJ272" s="470"/>
      <c r="AK272" s="86"/>
      <c r="AL272" s="480"/>
      <c r="AM272" s="345" t="s">
        <v>2767</v>
      </c>
      <c r="AN272" s="2" t="s">
        <v>2774</v>
      </c>
      <c r="AO272" s="2" t="s">
        <v>2769</v>
      </c>
      <c r="AP272" s="2"/>
      <c r="AQ272" s="2"/>
      <c r="AR272" s="2"/>
      <c r="AS272" s="2"/>
      <c r="AT272" s="455"/>
      <c r="AU272" s="457"/>
      <c r="AV272" s="345"/>
      <c r="AW272" s="387" t="s">
        <v>2736</v>
      </c>
      <c r="AY272" s="110"/>
      <c r="AZ272" s="105"/>
      <c r="BA272" s="105"/>
      <c r="BB272" s="105"/>
      <c r="BC272" s="220"/>
      <c r="BD272" s="122"/>
      <c r="BE272" s="122"/>
      <c r="BF272" s="467"/>
      <c r="BG272" s="468"/>
      <c r="BH272" s="127"/>
      <c r="BI272" s="130"/>
      <c r="BJ272" s="128"/>
      <c r="BK272" s="128"/>
      <c r="BL272" s="128"/>
      <c r="BM272" s="31"/>
      <c r="BN272" s="53"/>
      <c r="BO272" s="334"/>
      <c r="BP272" s="2"/>
      <c r="BQ272" s="2"/>
      <c r="BR272" s="2"/>
      <c r="BS272" s="31"/>
      <c r="BT272" s="6"/>
      <c r="CL272" s="109"/>
      <c r="CM272" s="101"/>
      <c r="CN272" s="101"/>
      <c r="CO272" s="101"/>
    </row>
    <row r="273" spans="1:93" ht="48" x14ac:dyDescent="0.2">
      <c r="A273" s="333" t="s">
        <v>2822</v>
      </c>
      <c r="B273" s="332">
        <v>3</v>
      </c>
      <c r="C273" s="2" t="s">
        <v>2770</v>
      </c>
      <c r="D273" s="2" t="s">
        <v>2772</v>
      </c>
      <c r="E273" s="2" t="s">
        <v>0</v>
      </c>
      <c r="F273" s="2" t="s">
        <v>243</v>
      </c>
      <c r="G273" s="335" t="s">
        <v>7</v>
      </c>
      <c r="H273" s="335" t="s">
        <v>4</v>
      </c>
      <c r="I273" s="335"/>
      <c r="J273" s="335"/>
      <c r="K273" s="335"/>
      <c r="L273" s="470"/>
      <c r="M273" s="470"/>
      <c r="N273" s="106"/>
      <c r="O273" s="106"/>
      <c r="P273" s="106"/>
      <c r="Q273" s="106"/>
      <c r="R273" s="106"/>
      <c r="S273" s="340"/>
      <c r="T273" s="340"/>
      <c r="U273" s="340"/>
      <c r="V273" s="340" t="s">
        <v>14</v>
      </c>
      <c r="W273" s="340" t="s">
        <v>14</v>
      </c>
      <c r="X273" s="340" t="s">
        <v>14</v>
      </c>
      <c r="Y273" s="340" t="s">
        <v>2825</v>
      </c>
      <c r="Z273" s="340" t="s">
        <v>2825</v>
      </c>
      <c r="AA273" s="340" t="s">
        <v>2825</v>
      </c>
      <c r="AB273" s="340" t="s">
        <v>13</v>
      </c>
      <c r="AC273" s="340" t="s">
        <v>13</v>
      </c>
      <c r="AD273" s="338" t="s">
        <v>253</v>
      </c>
      <c r="AE273" s="31"/>
      <c r="AF273" s="338" t="s">
        <v>253</v>
      </c>
      <c r="AG273" s="337"/>
      <c r="AH273" s="344" t="s">
        <v>255</v>
      </c>
      <c r="AI273" s="2"/>
      <c r="AJ273" s="470"/>
      <c r="AK273" s="86"/>
      <c r="AL273" s="480"/>
      <c r="AM273" s="345" t="s">
        <v>2770</v>
      </c>
      <c r="AN273" s="2" t="s">
        <v>2771</v>
      </c>
      <c r="AO273" s="2"/>
      <c r="AP273" s="2"/>
      <c r="AQ273" s="2"/>
      <c r="AR273" s="2"/>
      <c r="AS273" s="2"/>
      <c r="AT273" s="455"/>
      <c r="AU273" s="457"/>
      <c r="AV273" s="345"/>
      <c r="AW273" s="387" t="s">
        <v>2736</v>
      </c>
      <c r="AY273" s="110"/>
      <c r="AZ273" s="105"/>
      <c r="BA273" s="105"/>
      <c r="BB273" s="105"/>
      <c r="BC273" s="220"/>
      <c r="BD273" s="122"/>
      <c r="BE273" s="122"/>
      <c r="BF273" s="467"/>
      <c r="BG273" s="468"/>
      <c r="BH273" s="127"/>
      <c r="BI273" s="130"/>
      <c r="BJ273" s="128"/>
      <c r="BK273" s="128"/>
      <c r="BL273" s="128"/>
      <c r="BM273" s="31"/>
      <c r="BN273" s="53"/>
      <c r="BO273" s="334"/>
      <c r="BP273" s="2"/>
      <c r="BQ273" s="2"/>
      <c r="BR273" s="2"/>
      <c r="BS273" s="31"/>
      <c r="BT273" s="6"/>
      <c r="CL273" s="109"/>
      <c r="CM273" s="101"/>
      <c r="CN273" s="101"/>
      <c r="CO273" s="101"/>
    </row>
    <row r="274" spans="1:93" ht="64" x14ac:dyDescent="0.2">
      <c r="A274" s="333" t="s">
        <v>2156</v>
      </c>
      <c r="B274" s="2">
        <v>3</v>
      </c>
      <c r="C274" s="2" t="s">
        <v>2159</v>
      </c>
      <c r="D274" s="2" t="s">
        <v>2158</v>
      </c>
      <c r="E274" s="335" t="s">
        <v>0</v>
      </c>
      <c r="F274" s="335" t="s">
        <v>243</v>
      </c>
      <c r="G274" s="335" t="s">
        <v>7</v>
      </c>
      <c r="H274" s="335" t="s">
        <v>4</v>
      </c>
      <c r="I274" s="335" t="s">
        <v>8</v>
      </c>
      <c r="J274" s="335" t="s">
        <v>22</v>
      </c>
      <c r="K274" s="335" t="s">
        <v>127</v>
      </c>
      <c r="L274" s="470" t="str">
        <f>IFERROR(VLOOKUP($C274,'[2]1.3.7 validaties'!$AL$3:$AY$999,14,FALSE),"")</f>
        <v/>
      </c>
      <c r="M274" s="470" t="str">
        <f>IFERROR(VLOOKUP($C274,'[2]1.3.7 validaties'!$AL$3:$AY$999,13,FALSE),"")</f>
        <v/>
      </c>
      <c r="N274" s="2" t="s">
        <v>14</v>
      </c>
      <c r="O274" s="2" t="s">
        <v>14</v>
      </c>
      <c r="P274" s="2" t="s">
        <v>14</v>
      </c>
      <c r="Q274" s="2" t="s">
        <v>14</v>
      </c>
      <c r="R274" s="2" t="s">
        <v>13</v>
      </c>
      <c r="S274" s="345" t="s">
        <v>13</v>
      </c>
      <c r="T274" s="345" t="s">
        <v>13</v>
      </c>
      <c r="U274" s="345" t="s">
        <v>13</v>
      </c>
      <c r="V274" s="345" t="s">
        <v>13</v>
      </c>
      <c r="W274" s="345" t="s">
        <v>13</v>
      </c>
      <c r="X274" s="345" t="s">
        <v>13</v>
      </c>
      <c r="Y274" s="345" t="s">
        <v>13</v>
      </c>
      <c r="Z274" s="345" t="s">
        <v>13</v>
      </c>
      <c r="AA274" s="345" t="s">
        <v>13</v>
      </c>
      <c r="AB274" s="345" t="s">
        <v>13</v>
      </c>
      <c r="AC274" s="345" t="s">
        <v>13</v>
      </c>
      <c r="AD274" s="162" t="s">
        <v>253</v>
      </c>
      <c r="AE274" s="31"/>
      <c r="AF274" s="338" t="s">
        <v>253</v>
      </c>
      <c r="AG274" s="337" t="s">
        <v>254</v>
      </c>
      <c r="AH274" s="344" t="s">
        <v>255</v>
      </c>
      <c r="AI274" s="481"/>
      <c r="AJ274" s="335" t="s">
        <v>13</v>
      </c>
      <c r="AK274" s="383" t="s">
        <v>45</v>
      </c>
      <c r="AL274" s="385" t="s">
        <v>14</v>
      </c>
      <c r="AM274" s="384" t="s">
        <v>2159</v>
      </c>
      <c r="AN274" s="386" t="s">
        <v>2311</v>
      </c>
      <c r="AO274" s="386" t="s">
        <v>2161</v>
      </c>
      <c r="AP274" s="386" t="s">
        <v>1917</v>
      </c>
      <c r="AQ274" s="127" t="s">
        <v>2160</v>
      </c>
      <c r="AR274" s="470"/>
      <c r="AS274" s="470"/>
      <c r="AT274" s="471"/>
      <c r="AU274" s="457"/>
      <c r="AV274" s="345" t="s">
        <v>627</v>
      </c>
      <c r="AW274" s="387" t="s">
        <v>2162</v>
      </c>
      <c r="AY274" s="110" t="str">
        <f t="shared" si="47"/>
        <v/>
      </c>
      <c r="AZ274" s="105" t="str">
        <f>IF($BG274="","",IF($BG274=$AN274,"",IF($BC274="","***","")))</f>
        <v/>
      </c>
      <c r="BA274" s="105" t="str">
        <f>IF($BL274="","",IF($BL274=$AN274,"",IF($BC274="","***","")))</f>
        <v/>
      </c>
      <c r="BB274" s="105"/>
      <c r="BC274" s="220"/>
      <c r="BD274" s="122" t="str">
        <f t="shared" si="50"/>
        <v>toegevoegd</v>
      </c>
      <c r="BE274" s="122" t="str">
        <f>IF(BF274="",IF(#REF!="","",IF(#REF!="ongebruikt","Ja","")),"")</f>
        <v/>
      </c>
      <c r="BF274" s="467" t="str">
        <f>IF($J274="LVBB-BHK",$C274,IFERROR(VLOOKUP($C274,'[1]CDS-VM-delta'!$A$2:$E$470,1,FALSE),""))</f>
        <v>LVBB5100</v>
      </c>
      <c r="BG274" s="468" t="str">
        <f>IF($J274="LVBB-BHK",$AN274,IF($BF274="","",IFERROR(VLOOKUP($BF274,'[1]CDS-VM-delta'!$A$2:$E$470,2,FALSE),"")))</f>
        <v>Regeling %1 is aanwezig met model %2 en kan niet worden vervangen door een model %3</v>
      </c>
      <c r="BH274" s="127" t="str">
        <f>IF($BF274="","",IFERROR(VLOOKUP($C274,'[1]CDS-VM-delta'!$A$2:$E$470,3,FALSE),""))</f>
        <v>mutaties.xqy</v>
      </c>
      <c r="BI274" s="130" t="str">
        <f>IF($BF274="","",IFERROR(VLOOKUP($C274,'[1]CDS-VM-delta'!$A$2:$E$470,4,FALSE),""))</f>
        <v>verwerk-vervang-regeling</v>
      </c>
      <c r="BJ274" s="128" t="str">
        <f>IF($BF274="","",IFERROR(VLOOKUP($C274,'[1]CDS-VM-delta'!$A$2:$E$470,5,FALSE),""))</f>
        <v>Het verwerken van de vervanging van een regeling</v>
      </c>
      <c r="BK274" s="128" t="str">
        <f>IF($C274="","",IFERROR(VLOOKUP($C274,'[1]CDS-VM-delta'!$L$1:$M$470,1,FALSE),""))</f>
        <v/>
      </c>
      <c r="BL274" s="128" t="str">
        <f>IF($BK274="","",IFERROR(VLOOKUP($BK274,'[1]CDS-VM-delta'!$L$1:$M$470,2,FALSE),""))</f>
        <v/>
      </c>
      <c r="BM274" s="31"/>
      <c r="BN274" s="53" t="str">
        <f>IF(C274=BO274,"","NOK")</f>
        <v>NOK</v>
      </c>
      <c r="BO274" s="334" t="s">
        <v>803</v>
      </c>
      <c r="BP274" s="2">
        <v>5</v>
      </c>
      <c r="BQ274" s="2"/>
      <c r="BR274" s="2"/>
      <c r="BS274" s="31">
        <v>310</v>
      </c>
      <c r="BT274" s="6"/>
      <c r="CL274" s="109"/>
      <c r="CM274" s="101"/>
      <c r="CN274" s="101"/>
      <c r="CO274" s="101"/>
    </row>
    <row r="275" spans="1:93" ht="48" x14ac:dyDescent="0.2">
      <c r="A275" s="341" t="s">
        <v>2822</v>
      </c>
      <c r="B275" s="568">
        <v>3</v>
      </c>
      <c r="C275" s="569" t="s">
        <v>2532</v>
      </c>
      <c r="D275" s="569" t="s">
        <v>2533</v>
      </c>
      <c r="E275" s="569" t="s">
        <v>0</v>
      </c>
      <c r="F275" s="569" t="s">
        <v>243</v>
      </c>
      <c r="G275" s="349" t="s">
        <v>1</v>
      </c>
      <c r="H275" s="349" t="s">
        <v>4</v>
      </c>
      <c r="I275" s="349"/>
      <c r="J275" s="349"/>
      <c r="K275" s="349"/>
      <c r="L275" s="916"/>
      <c r="M275" s="916"/>
      <c r="N275" s="569"/>
      <c r="O275" s="569"/>
      <c r="P275" s="569"/>
      <c r="Q275" s="569"/>
      <c r="R275" s="569"/>
      <c r="S275" s="917" t="s">
        <v>14</v>
      </c>
      <c r="T275" s="917" t="s">
        <v>14</v>
      </c>
      <c r="U275" s="917" t="s">
        <v>14</v>
      </c>
      <c r="V275" s="917" t="s">
        <v>17</v>
      </c>
      <c r="W275" s="917" t="s">
        <v>14</v>
      </c>
      <c r="X275" s="917" t="s">
        <v>14</v>
      </c>
      <c r="Y275" s="917" t="s">
        <v>2825</v>
      </c>
      <c r="Z275" s="917" t="s">
        <v>2825</v>
      </c>
      <c r="AA275" s="917" t="s">
        <v>2970</v>
      </c>
      <c r="AB275" s="917" t="s">
        <v>14</v>
      </c>
      <c r="AC275" s="917" t="s">
        <v>14</v>
      </c>
      <c r="AD275" s="338" t="s">
        <v>253</v>
      </c>
      <c r="AE275" s="31"/>
      <c r="AF275" s="338" t="s">
        <v>253</v>
      </c>
      <c r="AG275" s="337"/>
      <c r="AH275" s="344" t="s">
        <v>255</v>
      </c>
      <c r="AI275" s="481"/>
      <c r="AJ275" s="335"/>
      <c r="AK275" s="383"/>
      <c r="AL275" s="385"/>
      <c r="AM275" s="384" t="s">
        <v>2532</v>
      </c>
      <c r="AN275" s="386" t="s">
        <v>2534</v>
      </c>
      <c r="AO275" s="386"/>
      <c r="AP275" s="386"/>
      <c r="AQ275" s="127"/>
      <c r="AR275" s="470"/>
      <c r="AS275" s="470"/>
      <c r="AT275" s="471"/>
      <c r="AU275" s="457"/>
      <c r="AV275" s="345"/>
      <c r="AW275" s="387" t="s">
        <v>2531</v>
      </c>
      <c r="AY275" s="110"/>
      <c r="AZ275" s="105"/>
      <c r="BA275" s="105"/>
      <c r="BB275" s="105"/>
      <c r="BC275" s="220"/>
      <c r="BD275" s="122"/>
      <c r="BE275" s="122"/>
      <c r="BF275" s="467"/>
      <c r="BG275" s="468"/>
      <c r="BH275" s="127"/>
      <c r="BI275" s="130"/>
      <c r="BJ275" s="128"/>
      <c r="BK275" s="128"/>
      <c r="BL275" s="128"/>
      <c r="BM275" s="31"/>
      <c r="BN275" s="53"/>
      <c r="BO275" s="334"/>
      <c r="BP275" s="2"/>
      <c r="BQ275" s="2"/>
      <c r="BR275" s="2"/>
      <c r="BS275" s="31"/>
      <c r="BT275" s="6"/>
      <c r="CL275" s="109"/>
      <c r="CM275" s="101"/>
      <c r="CN275" s="101"/>
      <c r="CO275" s="101"/>
    </row>
    <row r="276" spans="1:93" ht="16" x14ac:dyDescent="0.2">
      <c r="A276" s="159"/>
      <c r="B276" s="160"/>
      <c r="C276" s="142"/>
      <c r="D276" s="173" t="s">
        <v>813</v>
      </c>
      <c r="E276" s="140"/>
      <c r="F276" s="140"/>
      <c r="G276" s="142"/>
      <c r="H276" s="142"/>
      <c r="I276" s="140"/>
      <c r="J276" s="140"/>
      <c r="K276" s="140"/>
      <c r="L276" s="142">
        <f>IFERROR(VLOOKUP($C276,'[2]1.3.7 validaties'!$AL$3:$AY$999,14,FALSE),"")</f>
        <v>0</v>
      </c>
      <c r="M276" s="142">
        <f>IFERROR(VLOOKUP($C276,'[2]1.3.7 validaties'!$AL$3:$AY$999,13,FALSE),"")</f>
        <v>0</v>
      </c>
      <c r="N276" s="142"/>
      <c r="O276" s="142"/>
      <c r="P276" s="142"/>
      <c r="Q276" s="142"/>
      <c r="R276" s="142"/>
      <c r="S276" s="142"/>
      <c r="T276" s="142"/>
      <c r="U276" s="142"/>
      <c r="V276" s="142"/>
      <c r="W276" s="142"/>
      <c r="X276" s="142"/>
      <c r="Y276" s="142"/>
      <c r="Z276" s="142"/>
      <c r="AA276" s="142"/>
      <c r="AB276" s="142"/>
      <c r="AC276" s="142"/>
      <c r="AD276" s="161"/>
      <c r="AE276" s="83"/>
      <c r="AF276" s="162"/>
      <c r="AG276" s="161"/>
      <c r="AH276" s="163"/>
      <c r="AI276" s="175"/>
      <c r="AJ276" s="140"/>
      <c r="AK276" s="61"/>
      <c r="AL276" s="178"/>
      <c r="AM276" s="141"/>
      <c r="AN276" s="142" t="s">
        <v>254</v>
      </c>
      <c r="AO276" s="142"/>
      <c r="AP276" s="142"/>
      <c r="AQ276" s="142"/>
      <c r="AR276" s="142"/>
      <c r="AS276" s="142"/>
      <c r="AT276" s="164"/>
      <c r="AU276" s="253"/>
      <c r="AV276" s="278"/>
      <c r="AW276" s="84"/>
      <c r="AX276" s="57"/>
      <c r="AY276" s="212" t="str">
        <f t="shared" si="47"/>
        <v/>
      </c>
      <c r="AZ276" s="97" t="str">
        <f t="shared" ref="AZ276:AZ307" si="53">IF($BG276="","",IF($BG276=$AN276,"",IF($BC276="","***","")))</f>
        <v/>
      </c>
      <c r="BA276" s="97" t="str">
        <f t="shared" ref="BA276:BA307" si="54">IF($BL276="","",IF($BL276=$AN276,"",IF($BC276="","***","")))</f>
        <v/>
      </c>
      <c r="BB276" s="97"/>
      <c r="BC276" s="213"/>
      <c r="BD276" s="138" t="str">
        <f t="shared" si="50"/>
        <v/>
      </c>
      <c r="BE276" s="138" t="e">
        <f>IF(BF276="",IF(#REF!="","",IF(#REF!="ongebruikt","Ja","")),"")</f>
        <v>#REF!</v>
      </c>
      <c r="BF276" s="321" t="str">
        <f>IF($J276="LVBB-BHK",$C276,IFERROR(VLOOKUP($C276,'[1]CDS-VM-delta'!$A$2:$E$470,1,FALSE),""))</f>
        <v/>
      </c>
      <c r="BG276" s="331" t="str">
        <f>IF($J276="LVBB-BHK",$AN276,IF($BF276="","",IFERROR(VLOOKUP($BF276,'[1]CDS-VM-delta'!$A$2:$E$470,2,FALSE),"")))</f>
        <v/>
      </c>
      <c r="BH276" s="148" t="str">
        <f>IF($BF276="","",IFERROR(VLOOKUP($C276,'[1]CDS-VM-delta'!$A$2:$E$470,3,FALSE),""))</f>
        <v/>
      </c>
      <c r="BI276" s="303" t="str">
        <f>IF($BF276="","",IFERROR(VLOOKUP($C276,'[1]CDS-VM-delta'!$A$2:$E$470,4,FALSE),""))</f>
        <v/>
      </c>
      <c r="BJ276" s="304" t="str">
        <f>IF($BF276="","",IFERROR(VLOOKUP($C276,'[1]CDS-VM-delta'!$A$2:$E$470,5,FALSE),""))</f>
        <v/>
      </c>
      <c r="BK276" s="304" t="str">
        <f>IF($C276="","",IFERROR(VLOOKUP($C276,'[1]CDS-VM-delta'!$L$1:$M$470,1,FALSE),""))</f>
        <v/>
      </c>
      <c r="BL276" s="304" t="str">
        <f>IF($BK276="","",IFERROR(VLOOKUP($BK276,'[1]CDS-VM-delta'!$L$1:$M$470,2,FALSE),""))</f>
        <v/>
      </c>
      <c r="BM276" s="83"/>
      <c r="BN276" s="210" t="str">
        <f t="shared" ref="BN276:BN291" si="55">IF(C276=BO276,"","NOK")</f>
        <v/>
      </c>
      <c r="BO276" s="141"/>
      <c r="BP276" s="142"/>
      <c r="BQ276" s="142"/>
      <c r="BR276" s="142"/>
      <c r="BS276" s="83"/>
      <c r="BT276" s="215"/>
      <c r="BU276" s="108"/>
      <c r="BV276" s="108"/>
      <c r="BW276" s="108"/>
      <c r="BX276" s="108"/>
      <c r="BY276" s="108"/>
      <c r="BZ276" s="108"/>
      <c r="CA276" s="108"/>
      <c r="CB276" s="108"/>
      <c r="CC276" s="108"/>
      <c r="CD276" s="108"/>
      <c r="CE276" s="108"/>
      <c r="CF276" s="108"/>
      <c r="CG276" s="108"/>
      <c r="CH276" s="108"/>
      <c r="CI276" s="108"/>
      <c r="CJ276" s="108"/>
      <c r="CK276" s="108"/>
      <c r="CL276" s="113"/>
      <c r="CM276" s="98"/>
      <c r="CN276" s="98"/>
      <c r="CO276" s="98"/>
    </row>
    <row r="277" spans="1:93" ht="32" x14ac:dyDescent="0.2">
      <c r="A277" s="159" t="s">
        <v>1142</v>
      </c>
      <c r="B277" s="142">
        <v>3</v>
      </c>
      <c r="C277" s="142" t="s">
        <v>814</v>
      </c>
      <c r="D277" s="142" t="s">
        <v>2356</v>
      </c>
      <c r="E277" s="140" t="s">
        <v>0</v>
      </c>
      <c r="F277" s="140" t="s">
        <v>243</v>
      </c>
      <c r="G277" s="142" t="s">
        <v>204</v>
      </c>
      <c r="H277" s="142" t="s">
        <v>4</v>
      </c>
      <c r="I277" s="140" t="s">
        <v>8</v>
      </c>
      <c r="J277" s="140" t="s">
        <v>22</v>
      </c>
      <c r="K277" s="140" t="s">
        <v>127</v>
      </c>
      <c r="L277" s="142" t="str">
        <f>IFERROR(VLOOKUP($C277,'[2]1.3.7 validaties'!$AL$3:$AY$999,14,FALSE),"")</f>
        <v/>
      </c>
      <c r="M277" s="142" t="str">
        <f>IFERROR(VLOOKUP($C277,'[2]1.3.7 validaties'!$AL$3:$AY$999,13,FALSE),"")</f>
        <v/>
      </c>
      <c r="N277" s="142" t="s">
        <v>14</v>
      </c>
      <c r="O277" s="142" t="s">
        <v>13</v>
      </c>
      <c r="P277" s="142" t="s">
        <v>13</v>
      </c>
      <c r="Q277" s="142" t="s">
        <v>13</v>
      </c>
      <c r="R277" s="142" t="s">
        <v>13</v>
      </c>
      <c r="S277" s="390" t="s">
        <v>13</v>
      </c>
      <c r="T277" s="390" t="s">
        <v>13</v>
      </c>
      <c r="U277" s="390" t="s">
        <v>13</v>
      </c>
      <c r="V277" s="390" t="s">
        <v>13</v>
      </c>
      <c r="W277" s="390" t="s">
        <v>13</v>
      </c>
      <c r="X277" s="390" t="s">
        <v>13</v>
      </c>
      <c r="Y277" s="390" t="s">
        <v>13</v>
      </c>
      <c r="Z277" s="390" t="s">
        <v>13</v>
      </c>
      <c r="AA277" s="390" t="s">
        <v>13</v>
      </c>
      <c r="AB277" s="390" t="s">
        <v>13</v>
      </c>
      <c r="AC277" s="390" t="s">
        <v>13</v>
      </c>
      <c r="AD277" s="161" t="s">
        <v>253</v>
      </c>
      <c r="AE277" s="83"/>
      <c r="AF277" s="162" t="s">
        <v>253</v>
      </c>
      <c r="AG277" s="161" t="s">
        <v>254</v>
      </c>
      <c r="AH277" s="163" t="s">
        <v>255</v>
      </c>
      <c r="AI277" s="175"/>
      <c r="AJ277" s="140" t="s">
        <v>13</v>
      </c>
      <c r="AK277" s="61" t="s">
        <v>45</v>
      </c>
      <c r="AL277" s="178" t="s">
        <v>14</v>
      </c>
      <c r="AM277" s="113" t="s">
        <v>814</v>
      </c>
      <c r="AN277" s="98" t="s">
        <v>1814</v>
      </c>
      <c r="AO277" s="142"/>
      <c r="AP277" s="142"/>
      <c r="AQ277" s="142"/>
      <c r="AR277" s="142"/>
      <c r="AS277" s="142"/>
      <c r="AT277" s="164"/>
      <c r="AU277" s="253"/>
      <c r="AV277" s="278"/>
      <c r="AW277" s="84"/>
      <c r="AX277" s="57"/>
      <c r="AY277" s="212" t="str">
        <f t="shared" si="47"/>
        <v/>
      </c>
      <c r="AZ277" s="97" t="str">
        <f t="shared" si="53"/>
        <v/>
      </c>
      <c r="BA277" s="97" t="str">
        <f t="shared" si="54"/>
        <v/>
      </c>
      <c r="BB277" s="97"/>
      <c r="BC277" s="213"/>
      <c r="BD277" s="138" t="str">
        <f t="shared" si="50"/>
        <v>ongewijzigd</v>
      </c>
      <c r="BE277" s="138" t="str">
        <f>IF(BF277="",IF(#REF!="","",IF(#REF!="ongebruikt","Ja","")),"")</f>
        <v/>
      </c>
      <c r="BF277" s="321" t="str">
        <f>IF($J277="LVBB-BHK",$C277,IFERROR(VLOOKUP($C277,'[1]CDS-VM-delta'!$A$2:$E$470,1,FALSE),""))</f>
        <v>LVBB6000</v>
      </c>
      <c r="BG277" s="318" t="str">
        <f>IF($J277="LVBB-BHK",$AN277,IF($BF277="","",IFERROR(VLOOKUP($BF277,'[1]CDS-VM-delta'!$A$2:$E$470,2,FALSE),"")))</f>
        <v>Fouten in schema bij AfwijkVergunning</v>
      </c>
      <c r="BH277" s="148" t="str">
        <f>IF($BF277="","",IFERROR(VLOOKUP($C277,'[1]CDS-VM-delta'!$A$2:$E$470,3,FALSE),""))</f>
        <v>manifest.xml</v>
      </c>
      <c r="BI277" s="303" t="str">
        <f>IF($BF277="","",IFERROR(VLOOKUP($C277,'[1]CDS-VM-delta'!$A$2:$E$470,4,FALSE),""))</f>
        <v/>
      </c>
      <c r="BJ277" s="304" t="str">
        <f>IF($BF277="","",IFERROR(VLOOKUP($C277,'[1]CDS-VM-delta'!$A$2:$E$470,5,FALSE),""))</f>
        <v/>
      </c>
      <c r="BK277" s="304" t="str">
        <f>IF($C277="","",IFERROR(VLOOKUP($C277,'[1]CDS-VM-delta'!$L$1:$M$470,1,FALSE),""))</f>
        <v>LVBB6000</v>
      </c>
      <c r="BL277" s="304" t="str">
        <f>IF($BK277="","",IFERROR(VLOOKUP($BK277,'[1]CDS-VM-delta'!$L$1:$M$470,2,FALSE),""))</f>
        <v>Fouten in schema bij AfwijkVergunning</v>
      </c>
      <c r="BM277" s="83"/>
      <c r="BN277" s="210" t="str">
        <f t="shared" si="55"/>
        <v>NOK</v>
      </c>
      <c r="BO277" s="141" t="s">
        <v>1858</v>
      </c>
      <c r="BP277" s="142"/>
      <c r="BQ277" s="142"/>
      <c r="BR277" s="142"/>
      <c r="BS277" s="83"/>
      <c r="BT277" s="215"/>
      <c r="BU277" s="108"/>
      <c r="BV277" s="108"/>
      <c r="BW277" s="108"/>
      <c r="BX277" s="108"/>
      <c r="BY277" s="108"/>
      <c r="BZ277" s="108"/>
      <c r="CA277" s="108"/>
      <c r="CB277" s="108"/>
      <c r="CC277" s="108"/>
      <c r="CD277" s="108"/>
      <c r="CE277" s="108"/>
      <c r="CF277" s="108"/>
      <c r="CG277" s="108"/>
      <c r="CH277" s="108"/>
      <c r="CI277" s="108"/>
      <c r="CJ277" s="108"/>
      <c r="CK277" s="108"/>
      <c r="CL277" s="113"/>
      <c r="CM277" s="98"/>
      <c r="CN277" s="98"/>
      <c r="CO277" s="98"/>
    </row>
    <row r="278" spans="1:93" ht="48" x14ac:dyDescent="0.2">
      <c r="A278" s="159" t="s">
        <v>439</v>
      </c>
      <c r="B278" s="142">
        <v>3</v>
      </c>
      <c r="C278" s="142" t="s">
        <v>815</v>
      </c>
      <c r="D278" s="142" t="s">
        <v>816</v>
      </c>
      <c r="E278" s="140" t="s">
        <v>6</v>
      </c>
      <c r="F278" s="140" t="s">
        <v>181</v>
      </c>
      <c r="G278" s="142" t="s">
        <v>204</v>
      </c>
      <c r="H278" s="142" t="s">
        <v>4</v>
      </c>
      <c r="I278" s="140" t="s">
        <v>357</v>
      </c>
      <c r="J278" s="140" t="s">
        <v>22</v>
      </c>
      <c r="K278" s="140" t="s">
        <v>127</v>
      </c>
      <c r="L278" s="142" t="str">
        <f>IFERROR(VLOOKUP($C278,'[2]1.3.7 validaties'!$AL$3:$AY$999,14,FALSE),"")</f>
        <v>12. afwijkvergunning buiten scope</v>
      </c>
      <c r="M278" s="142" t="str">
        <f>IFERROR(VLOOKUP($C278,'[2]1.3.7 validaties'!$AL$3:$AY$999,13,FALSE),"")</f>
        <v>n.v.t.</v>
      </c>
      <c r="N278" s="142" t="s">
        <v>319</v>
      </c>
      <c r="O278" s="142" t="s">
        <v>319</v>
      </c>
      <c r="P278" s="142" t="s">
        <v>319</v>
      </c>
      <c r="Q278" s="142" t="s">
        <v>319</v>
      </c>
      <c r="R278" s="142" t="s">
        <v>319</v>
      </c>
      <c r="S278" s="142" t="s">
        <v>319</v>
      </c>
      <c r="T278" s="142" t="s">
        <v>319</v>
      </c>
      <c r="U278" s="142" t="s">
        <v>319</v>
      </c>
      <c r="V278" s="142" t="s">
        <v>319</v>
      </c>
      <c r="W278" s="142" t="s">
        <v>13</v>
      </c>
      <c r="X278" s="142" t="s">
        <v>13</v>
      </c>
      <c r="Y278" s="142" t="s">
        <v>13</v>
      </c>
      <c r="Z278" s="142" t="s">
        <v>13</v>
      </c>
      <c r="AA278" s="142" t="s">
        <v>13</v>
      </c>
      <c r="AB278" s="142" t="s">
        <v>13</v>
      </c>
      <c r="AC278" s="142" t="s">
        <v>13</v>
      </c>
      <c r="AD278" s="161" t="s">
        <v>253</v>
      </c>
      <c r="AE278" s="83"/>
      <c r="AF278" s="162" t="s">
        <v>253</v>
      </c>
      <c r="AG278" s="161" t="s">
        <v>254</v>
      </c>
      <c r="AH278" s="163" t="s">
        <v>255</v>
      </c>
      <c r="AI278" s="175"/>
      <c r="AJ278" s="140" t="s">
        <v>13</v>
      </c>
      <c r="AK278" s="61" t="s">
        <v>45</v>
      </c>
      <c r="AL278" s="178" t="s">
        <v>14</v>
      </c>
      <c r="AM278" s="141" t="s">
        <v>815</v>
      </c>
      <c r="AN278" s="142" t="s">
        <v>817</v>
      </c>
      <c r="AO278" s="142"/>
      <c r="AP278" s="142"/>
      <c r="AQ278" s="142"/>
      <c r="AR278" s="142"/>
      <c r="AS278" s="142"/>
      <c r="AT278" s="164"/>
      <c r="AU278" s="253"/>
      <c r="AV278" s="278"/>
      <c r="AW278" s="84" t="s">
        <v>818</v>
      </c>
      <c r="AX278" s="57"/>
      <c r="AY278" s="212" t="str">
        <f t="shared" si="47"/>
        <v/>
      </c>
      <c r="AZ278" s="97" t="str">
        <f t="shared" si="53"/>
        <v/>
      </c>
      <c r="BA278" s="97" t="str">
        <f t="shared" si="54"/>
        <v/>
      </c>
      <c r="BB278" s="97"/>
      <c r="BC278" s="213"/>
      <c r="BD278" s="138" t="str">
        <f t="shared" si="50"/>
        <v/>
      </c>
      <c r="BE278" s="138" t="e">
        <f>IF(BF278="",IF(#REF!="","",IF(#REF!="ongebruikt","Ja","")),"")</f>
        <v>#REF!</v>
      </c>
      <c r="BF278" s="321" t="str">
        <f>IF($J278="LVBB-BHK",$C278,IFERROR(VLOOKUP($C278,'[1]CDS-VM-delta'!$A$2:$E$470,1,FALSE),""))</f>
        <v/>
      </c>
      <c r="BG278" s="301" t="s">
        <v>817</v>
      </c>
      <c r="BH278" s="148" t="str">
        <f>IF($BF278="","",IFERROR(VLOOKUP($C278,'[1]CDS-VM-delta'!$A$2:$E$470,3,FALSE),""))</f>
        <v/>
      </c>
      <c r="BI278" s="303" t="str">
        <f>IF($BF278="","",IFERROR(VLOOKUP($C278,'[1]CDS-VM-delta'!$A$2:$E$470,4,FALSE),""))</f>
        <v/>
      </c>
      <c r="BJ278" s="304" t="str">
        <f>IF($BF278="","",IFERROR(VLOOKUP($C278,'[1]CDS-VM-delta'!$A$2:$E$470,5,FALSE),""))</f>
        <v/>
      </c>
      <c r="BK278" s="304" t="str">
        <f>IF($C278="","",IFERROR(VLOOKUP($C278,'[1]CDS-VM-delta'!$L$1:$M$470,1,FALSE),""))</f>
        <v/>
      </c>
      <c r="BL278" s="304" t="str">
        <f>IF($BK278="","",IFERROR(VLOOKUP($BK278,'[1]CDS-VM-delta'!$L$1:$M$470,2,FALSE),""))</f>
        <v/>
      </c>
      <c r="BM278" s="83"/>
      <c r="BN278" s="210" t="str">
        <f t="shared" si="55"/>
        <v/>
      </c>
      <c r="BO278" s="142" t="s">
        <v>815</v>
      </c>
      <c r="BP278" s="142"/>
      <c r="BQ278" s="142"/>
      <c r="BR278" s="142"/>
      <c r="BS278" s="83"/>
      <c r="BT278" s="215"/>
      <c r="BU278" s="111"/>
      <c r="BV278" s="111"/>
      <c r="BW278" s="111"/>
      <c r="BX278" s="108"/>
      <c r="BY278" s="108"/>
      <c r="BZ278" s="108"/>
      <c r="CA278" s="108"/>
      <c r="CB278" s="108"/>
      <c r="CC278" s="108"/>
      <c r="CD278" s="108"/>
      <c r="CE278" s="108"/>
      <c r="CF278" s="108"/>
      <c r="CG278" s="108"/>
      <c r="CH278" s="108"/>
      <c r="CI278" s="108"/>
      <c r="CJ278" s="108"/>
      <c r="CK278" s="111"/>
      <c r="CL278" s="112"/>
      <c r="CM278" s="99"/>
      <c r="CN278" s="99"/>
      <c r="CO278" s="99"/>
    </row>
    <row r="279" spans="1:93" ht="48" x14ac:dyDescent="0.2">
      <c r="A279" s="159" t="s">
        <v>439</v>
      </c>
      <c r="B279" s="142">
        <v>3</v>
      </c>
      <c r="C279" s="142" t="s">
        <v>819</v>
      </c>
      <c r="D279" s="142" t="s">
        <v>820</v>
      </c>
      <c r="E279" s="140" t="s">
        <v>6</v>
      </c>
      <c r="F279" s="140" t="s">
        <v>181</v>
      </c>
      <c r="G279" s="142" t="s">
        <v>204</v>
      </c>
      <c r="H279" s="142" t="s">
        <v>4</v>
      </c>
      <c r="I279" s="140" t="s">
        <v>357</v>
      </c>
      <c r="J279" s="140" t="s">
        <v>22</v>
      </c>
      <c r="K279" s="140" t="s">
        <v>127</v>
      </c>
      <c r="L279" s="142" t="str">
        <f>IFERROR(VLOOKUP($C279,'[2]1.3.7 validaties'!$AL$3:$AY$999,14,FALSE),"")</f>
        <v>12. afwijkvergunning buiten scope</v>
      </c>
      <c r="M279" s="142" t="str">
        <f>IFERROR(VLOOKUP($C279,'[2]1.3.7 validaties'!$AL$3:$AY$999,13,FALSE),"")</f>
        <v>n.v.t.</v>
      </c>
      <c r="N279" s="142" t="s">
        <v>319</v>
      </c>
      <c r="O279" s="142" t="s">
        <v>319</v>
      </c>
      <c r="P279" s="142" t="s">
        <v>319</v>
      </c>
      <c r="Q279" s="142" t="s">
        <v>319</v>
      </c>
      <c r="R279" s="142" t="s">
        <v>319</v>
      </c>
      <c r="S279" s="142" t="s">
        <v>319</v>
      </c>
      <c r="T279" s="142" t="s">
        <v>319</v>
      </c>
      <c r="U279" s="142" t="s">
        <v>319</v>
      </c>
      <c r="V279" s="142" t="s">
        <v>319</v>
      </c>
      <c r="W279" s="142" t="s">
        <v>13</v>
      </c>
      <c r="X279" s="142" t="s">
        <v>13</v>
      </c>
      <c r="Y279" s="142" t="s">
        <v>13</v>
      </c>
      <c r="Z279" s="142" t="s">
        <v>13</v>
      </c>
      <c r="AA279" s="142" t="s">
        <v>13</v>
      </c>
      <c r="AB279" s="142" t="s">
        <v>13</v>
      </c>
      <c r="AC279" s="142" t="s">
        <v>13</v>
      </c>
      <c r="AD279" s="161" t="s">
        <v>253</v>
      </c>
      <c r="AE279" s="83"/>
      <c r="AF279" s="162" t="s">
        <v>253</v>
      </c>
      <c r="AG279" s="161" t="s">
        <v>254</v>
      </c>
      <c r="AH279" s="163" t="s">
        <v>255</v>
      </c>
      <c r="AI279" s="175"/>
      <c r="AJ279" s="140" t="s">
        <v>13</v>
      </c>
      <c r="AK279" s="61" t="s">
        <v>45</v>
      </c>
      <c r="AL279" s="178" t="s">
        <v>14</v>
      </c>
      <c r="AM279" s="141" t="s">
        <v>819</v>
      </c>
      <c r="AN279" s="142" t="s">
        <v>821</v>
      </c>
      <c r="AO279" s="142"/>
      <c r="AP279" s="142"/>
      <c r="AQ279" s="142"/>
      <c r="AR279" s="142"/>
      <c r="AS279" s="142"/>
      <c r="AT279" s="164"/>
      <c r="AU279" s="253"/>
      <c r="AV279" s="278"/>
      <c r="AW279" s="84" t="s">
        <v>818</v>
      </c>
      <c r="AX279" s="57"/>
      <c r="AY279" s="212" t="str">
        <f t="shared" si="47"/>
        <v/>
      </c>
      <c r="AZ279" s="97" t="str">
        <f t="shared" si="53"/>
        <v/>
      </c>
      <c r="BA279" s="97" t="str">
        <f t="shared" si="54"/>
        <v/>
      </c>
      <c r="BB279" s="97"/>
      <c r="BC279" s="213"/>
      <c r="BD279" s="138" t="str">
        <f t="shared" si="50"/>
        <v/>
      </c>
      <c r="BE279" s="138" t="e">
        <f>IF(BF279="",IF(#REF!="","",IF(#REF!="ongebruikt","Ja","")),"")</f>
        <v>#REF!</v>
      </c>
      <c r="BF279" s="321" t="str">
        <f>IF($J279="LVBB-BHK",$C279,IFERROR(VLOOKUP($C279,'[1]CDS-VM-delta'!$A$2:$E$470,1,FALSE),""))</f>
        <v/>
      </c>
      <c r="BG279" s="301" t="s">
        <v>821</v>
      </c>
      <c r="BH279" s="148" t="str">
        <f>IF($BF279="","",IFERROR(VLOOKUP($C279,'[1]CDS-VM-delta'!$A$2:$E$470,3,FALSE),""))</f>
        <v/>
      </c>
      <c r="BI279" s="303" t="str">
        <f>IF($BF279="","",IFERROR(VLOOKUP($C279,'[1]CDS-VM-delta'!$A$2:$E$470,4,FALSE),""))</f>
        <v/>
      </c>
      <c r="BJ279" s="304" t="str">
        <f>IF($BF279="","",IFERROR(VLOOKUP($C279,'[1]CDS-VM-delta'!$A$2:$E$470,5,FALSE),""))</f>
        <v/>
      </c>
      <c r="BK279" s="304" t="str">
        <f>IF($C279="","",IFERROR(VLOOKUP($C279,'[1]CDS-VM-delta'!$L$1:$M$470,1,FALSE),""))</f>
        <v/>
      </c>
      <c r="BL279" s="304" t="str">
        <f>IF($BK279="","",IFERROR(VLOOKUP($BK279,'[1]CDS-VM-delta'!$L$1:$M$470,2,FALSE),""))</f>
        <v/>
      </c>
      <c r="BM279" s="83"/>
      <c r="BN279" s="210" t="str">
        <f t="shared" si="55"/>
        <v/>
      </c>
      <c r="BO279" s="142" t="s">
        <v>819</v>
      </c>
      <c r="BP279" s="142"/>
      <c r="BQ279" s="142"/>
      <c r="BR279" s="142"/>
      <c r="BS279" s="83"/>
      <c r="BT279" s="215"/>
      <c r="BU279" s="111"/>
      <c r="BV279" s="111"/>
      <c r="BW279" s="111"/>
      <c r="BX279" s="108"/>
      <c r="BY279" s="108"/>
      <c r="BZ279" s="108"/>
      <c r="CA279" s="108"/>
      <c r="CB279" s="108"/>
      <c r="CC279" s="108"/>
      <c r="CD279" s="108"/>
      <c r="CE279" s="108"/>
      <c r="CF279" s="108"/>
      <c r="CG279" s="108"/>
      <c r="CH279" s="108"/>
      <c r="CI279" s="108"/>
      <c r="CJ279" s="108"/>
      <c r="CK279" s="111"/>
      <c r="CL279" s="112"/>
      <c r="CM279" s="99"/>
      <c r="CN279" s="99"/>
      <c r="CO279" s="99"/>
    </row>
    <row r="280" spans="1:93" ht="48" x14ac:dyDescent="0.2">
      <c r="A280" s="159" t="s">
        <v>439</v>
      </c>
      <c r="B280" s="142">
        <v>3</v>
      </c>
      <c r="C280" s="142" t="s">
        <v>822</v>
      </c>
      <c r="D280" s="142" t="s">
        <v>823</v>
      </c>
      <c r="E280" s="140" t="s">
        <v>6</v>
      </c>
      <c r="F280" s="140" t="s">
        <v>181</v>
      </c>
      <c r="G280" s="142" t="s">
        <v>204</v>
      </c>
      <c r="H280" s="142" t="s">
        <v>4</v>
      </c>
      <c r="I280" s="140" t="s">
        <v>357</v>
      </c>
      <c r="J280" s="140" t="s">
        <v>22</v>
      </c>
      <c r="K280" s="140" t="s">
        <v>127</v>
      </c>
      <c r="L280" s="142" t="str">
        <f>IFERROR(VLOOKUP($C280,'[2]1.3.7 validaties'!$AL$3:$AY$999,14,FALSE),"")</f>
        <v>12. afwijkvergunning buiten scope</v>
      </c>
      <c r="M280" s="142" t="str">
        <f>IFERROR(VLOOKUP($C280,'[2]1.3.7 validaties'!$AL$3:$AY$999,13,FALSE),"")</f>
        <v>n.v.t.</v>
      </c>
      <c r="N280" s="142" t="s">
        <v>319</v>
      </c>
      <c r="O280" s="142" t="s">
        <v>319</v>
      </c>
      <c r="P280" s="142" t="s">
        <v>319</v>
      </c>
      <c r="Q280" s="142" t="s">
        <v>319</v>
      </c>
      <c r="R280" s="142" t="s">
        <v>319</v>
      </c>
      <c r="S280" s="142" t="s">
        <v>319</v>
      </c>
      <c r="T280" s="142" t="s">
        <v>319</v>
      </c>
      <c r="U280" s="142" t="s">
        <v>319</v>
      </c>
      <c r="V280" s="142" t="s">
        <v>319</v>
      </c>
      <c r="W280" s="142" t="s">
        <v>13</v>
      </c>
      <c r="X280" s="142" t="s">
        <v>13</v>
      </c>
      <c r="Y280" s="142" t="s">
        <v>13</v>
      </c>
      <c r="Z280" s="142" t="s">
        <v>13</v>
      </c>
      <c r="AA280" s="142" t="s">
        <v>13</v>
      </c>
      <c r="AB280" s="142" t="s">
        <v>13</v>
      </c>
      <c r="AC280" s="142" t="s">
        <v>13</v>
      </c>
      <c r="AD280" s="161" t="s">
        <v>253</v>
      </c>
      <c r="AE280" s="83"/>
      <c r="AF280" s="162" t="s">
        <v>253</v>
      </c>
      <c r="AG280" s="161" t="s">
        <v>254</v>
      </c>
      <c r="AH280" s="163" t="s">
        <v>255</v>
      </c>
      <c r="AI280" s="175"/>
      <c r="AJ280" s="140" t="s">
        <v>13</v>
      </c>
      <c r="AK280" s="61" t="s">
        <v>45</v>
      </c>
      <c r="AL280" s="178" t="s">
        <v>14</v>
      </c>
      <c r="AM280" s="141" t="s">
        <v>822</v>
      </c>
      <c r="AN280" s="142" t="s">
        <v>824</v>
      </c>
      <c r="AO280" s="142"/>
      <c r="AP280" s="142"/>
      <c r="AQ280" s="142"/>
      <c r="AR280" s="142"/>
      <c r="AS280" s="142"/>
      <c r="AT280" s="164"/>
      <c r="AU280" s="253"/>
      <c r="AV280" s="278"/>
      <c r="AW280" s="84" t="s">
        <v>818</v>
      </c>
      <c r="AX280" s="57"/>
      <c r="AY280" s="212" t="str">
        <f t="shared" si="47"/>
        <v/>
      </c>
      <c r="AZ280" s="97" t="str">
        <f t="shared" si="53"/>
        <v/>
      </c>
      <c r="BA280" s="97" t="str">
        <f t="shared" si="54"/>
        <v/>
      </c>
      <c r="BB280" s="97"/>
      <c r="BC280" s="213"/>
      <c r="BD280" s="138" t="str">
        <f t="shared" si="50"/>
        <v/>
      </c>
      <c r="BE280" s="138" t="e">
        <f>IF(BF280="",IF(#REF!="","",IF(#REF!="ongebruikt","Ja","")),"")</f>
        <v>#REF!</v>
      </c>
      <c r="BF280" s="321" t="str">
        <f>IF($J280="LVBB-BHK",$C280,IFERROR(VLOOKUP($C280,'[1]CDS-VM-delta'!$A$2:$E$470,1,FALSE),""))</f>
        <v/>
      </c>
      <c r="BG280" s="301" t="s">
        <v>824</v>
      </c>
      <c r="BH280" s="148" t="str">
        <f>IF($BF280="","",IFERROR(VLOOKUP($C280,'[1]CDS-VM-delta'!$A$2:$E$470,3,FALSE),""))</f>
        <v/>
      </c>
      <c r="BI280" s="303" t="str">
        <f>IF($BF280="","",IFERROR(VLOOKUP($C280,'[1]CDS-VM-delta'!$A$2:$E$470,4,FALSE),""))</f>
        <v/>
      </c>
      <c r="BJ280" s="304" t="str">
        <f>IF($BF280="","",IFERROR(VLOOKUP($C280,'[1]CDS-VM-delta'!$A$2:$E$470,5,FALSE),""))</f>
        <v/>
      </c>
      <c r="BK280" s="304" t="str">
        <f>IF($C280="","",IFERROR(VLOOKUP($C280,'[1]CDS-VM-delta'!$L$1:$M$470,1,FALSE),""))</f>
        <v/>
      </c>
      <c r="BL280" s="304" t="str">
        <f>IF($BK280="","",IFERROR(VLOOKUP($BK280,'[1]CDS-VM-delta'!$L$1:$M$470,2,FALSE),""))</f>
        <v/>
      </c>
      <c r="BM280" s="83"/>
      <c r="BN280" s="210" t="str">
        <f t="shared" si="55"/>
        <v/>
      </c>
      <c r="BO280" s="142" t="s">
        <v>822</v>
      </c>
      <c r="BP280" s="142"/>
      <c r="BQ280" s="142"/>
      <c r="BR280" s="142"/>
      <c r="BS280" s="83"/>
      <c r="BT280" s="215"/>
      <c r="BU280" s="111"/>
      <c r="BV280" s="111"/>
      <c r="BW280" s="111"/>
      <c r="BX280" s="108"/>
      <c r="BY280" s="108"/>
      <c r="BZ280" s="108"/>
      <c r="CA280" s="108"/>
      <c r="CB280" s="108"/>
      <c r="CC280" s="108"/>
      <c r="CD280" s="108"/>
      <c r="CE280" s="108"/>
      <c r="CF280" s="108"/>
      <c r="CG280" s="108"/>
      <c r="CH280" s="108"/>
      <c r="CI280" s="108"/>
      <c r="CJ280" s="108"/>
      <c r="CK280" s="111"/>
      <c r="CL280" s="112"/>
      <c r="CM280" s="99"/>
      <c r="CN280" s="99"/>
      <c r="CO280" s="99"/>
    </row>
    <row r="281" spans="1:93" ht="16" x14ac:dyDescent="0.2">
      <c r="A281" s="159"/>
      <c r="B281" s="160"/>
      <c r="C281" s="142"/>
      <c r="D281" s="142"/>
      <c r="E281" s="142"/>
      <c r="F281" s="142"/>
      <c r="G281" s="142"/>
      <c r="H281" s="142"/>
      <c r="I281" s="142"/>
      <c r="J281" s="142"/>
      <c r="K281" s="142"/>
      <c r="L281" s="140">
        <f>IFERROR(VLOOKUP($C281,'[2]1.3.7 validaties'!$AL$3:$AY$999,14,FALSE),"")</f>
        <v>0</v>
      </c>
      <c r="M281" s="140">
        <f>IFERROR(VLOOKUP($C281,'[2]1.3.7 validaties'!$AL$3:$AY$999,13,FALSE),"")</f>
        <v>0</v>
      </c>
      <c r="N281" s="142"/>
      <c r="O281" s="142"/>
      <c r="P281" s="142"/>
      <c r="Q281" s="142"/>
      <c r="R281" s="142"/>
      <c r="S281" s="275"/>
      <c r="T281" s="275"/>
      <c r="U281" s="275"/>
      <c r="V281" s="275"/>
      <c r="W281" s="275"/>
      <c r="X281" s="275"/>
      <c r="Y281" s="275"/>
      <c r="Z281" s="275"/>
      <c r="AA281" s="275"/>
      <c r="AB281" s="275"/>
      <c r="AC281" s="275"/>
      <c r="AD281" s="161"/>
      <c r="AE281" s="83"/>
      <c r="AF281" s="162"/>
      <c r="AG281" s="161" t="s">
        <v>254</v>
      </c>
      <c r="AH281" s="163"/>
      <c r="AI281" s="142"/>
      <c r="AJ281" s="142"/>
      <c r="AK281" s="61"/>
      <c r="AL281" s="165"/>
      <c r="AM281" s="141"/>
      <c r="AN281" s="140" t="s">
        <v>254</v>
      </c>
      <c r="AO281" s="140"/>
      <c r="AP281" s="140"/>
      <c r="AQ281" s="140"/>
      <c r="AR281" s="140"/>
      <c r="AS281" s="140"/>
      <c r="AT281" s="176"/>
      <c r="AU281" s="253"/>
      <c r="AV281" s="275"/>
      <c r="AW281" s="83"/>
      <c r="AX281" s="57"/>
      <c r="AY281" s="212" t="str">
        <f t="shared" si="47"/>
        <v/>
      </c>
      <c r="AZ281" s="97" t="str">
        <f t="shared" si="53"/>
        <v/>
      </c>
      <c r="BA281" s="97" t="str">
        <f t="shared" si="54"/>
        <v/>
      </c>
      <c r="BB281" s="97"/>
      <c r="BC281" s="213"/>
      <c r="BD281" s="138" t="str">
        <f t="shared" si="50"/>
        <v/>
      </c>
      <c r="BE281" s="138" t="e">
        <f>IF(BF281="",IF(#REF!="","",IF(#REF!="ongebruikt","Ja","")),"")</f>
        <v>#REF!</v>
      </c>
      <c r="BF281" s="321" t="str">
        <f>IF($J281="LVBB-BHK",$C281,IFERROR(VLOOKUP($C281,'[1]CDS-VM-delta'!$A$2:$E$470,1,FALSE),""))</f>
        <v/>
      </c>
      <c r="BG281" s="318" t="str">
        <f>IF($J281="LVBB-BHK",$AN281,IF($BF281="","",IFERROR(VLOOKUP($BF281,'[1]CDS-VM-delta'!$A$2:$E$470,2,FALSE),"")))</f>
        <v/>
      </c>
      <c r="BH281" s="148" t="str">
        <f>IF($BF281="","",IFERROR(VLOOKUP($C281,'[1]CDS-VM-delta'!$A$2:$E$470,3,FALSE),""))</f>
        <v/>
      </c>
      <c r="BI281" s="303" t="str">
        <f>IF($BF281="","",IFERROR(VLOOKUP($C281,'[1]CDS-VM-delta'!$A$2:$E$470,4,FALSE),""))</f>
        <v/>
      </c>
      <c r="BJ281" s="304" t="str">
        <f>IF($BF281="","",IFERROR(VLOOKUP($C281,'[1]CDS-VM-delta'!$A$2:$E$470,5,FALSE),""))</f>
        <v/>
      </c>
      <c r="BK281" s="304" t="str">
        <f>IF($C281="","",IFERROR(VLOOKUP($C281,'[1]CDS-VM-delta'!$L$1:$M$470,1,FALSE),""))</f>
        <v/>
      </c>
      <c r="BL281" s="304" t="str">
        <f>IF($BK281="","",IFERROR(VLOOKUP($BK281,'[1]CDS-VM-delta'!$L$1:$M$470,2,FALSE),""))</f>
        <v/>
      </c>
      <c r="BM281" s="83"/>
      <c r="BN281" s="210" t="str">
        <f t="shared" si="55"/>
        <v/>
      </c>
      <c r="BO281" s="212"/>
      <c r="BP281" s="97"/>
      <c r="BQ281" s="97"/>
      <c r="BR281" s="97"/>
      <c r="BS281" s="83">
        <v>170</v>
      </c>
      <c r="BT281" s="215"/>
      <c r="CL281" s="109"/>
      <c r="CM281" s="101"/>
      <c r="CN281" s="101"/>
      <c r="CO281" s="101"/>
    </row>
    <row r="282" spans="1:93" ht="16" x14ac:dyDescent="0.2">
      <c r="A282" s="159"/>
      <c r="B282" s="160"/>
      <c r="C282" s="142"/>
      <c r="D282" s="173" t="s">
        <v>825</v>
      </c>
      <c r="E282" s="174"/>
      <c r="F282" s="174"/>
      <c r="G282" s="142"/>
      <c r="H282" s="142"/>
      <c r="I282" s="142"/>
      <c r="J282" s="142"/>
      <c r="K282" s="142"/>
      <c r="L282" s="142">
        <f>IFERROR(VLOOKUP($C282,'[2]1.3.7 validaties'!$AL$3:$AY$999,14,FALSE),"")</f>
        <v>0</v>
      </c>
      <c r="M282" s="142">
        <f>IFERROR(VLOOKUP($C282,'[2]1.3.7 validaties'!$AL$3:$AY$999,13,FALSE),"")</f>
        <v>0</v>
      </c>
      <c r="N282" s="142"/>
      <c r="O282" s="142"/>
      <c r="P282" s="142"/>
      <c r="Q282" s="142"/>
      <c r="R282" s="142"/>
      <c r="S282" s="275"/>
      <c r="T282" s="275"/>
      <c r="U282" s="275"/>
      <c r="V282" s="275"/>
      <c r="W282" s="275"/>
      <c r="X282" s="275"/>
      <c r="Y282" s="275"/>
      <c r="Z282" s="275"/>
      <c r="AA282" s="275"/>
      <c r="AB282" s="275"/>
      <c r="AC282" s="275"/>
      <c r="AD282" s="161"/>
      <c r="AE282" s="83"/>
      <c r="AF282" s="162"/>
      <c r="AG282" s="161" t="s">
        <v>254</v>
      </c>
      <c r="AH282" s="163"/>
      <c r="AI282" s="142"/>
      <c r="AJ282" s="142"/>
      <c r="AK282" s="61"/>
      <c r="AL282" s="165"/>
      <c r="AM282" s="141"/>
      <c r="AN282" s="142" t="s">
        <v>254</v>
      </c>
      <c r="AO282" s="142"/>
      <c r="AP282" s="142"/>
      <c r="AQ282" s="142"/>
      <c r="AR282" s="142"/>
      <c r="AS282" s="142"/>
      <c r="AT282" s="164"/>
      <c r="AU282" s="253"/>
      <c r="AV282" s="275"/>
      <c r="AW282" s="83" t="s">
        <v>263</v>
      </c>
      <c r="AX282" s="57"/>
      <c r="AY282" s="212" t="str">
        <f t="shared" si="47"/>
        <v/>
      </c>
      <c r="AZ282" s="97" t="str">
        <f t="shared" si="53"/>
        <v/>
      </c>
      <c r="BA282" s="97" t="str">
        <f t="shared" si="54"/>
        <v/>
      </c>
      <c r="BB282" s="97"/>
      <c r="BC282" s="213"/>
      <c r="BD282" s="138" t="str">
        <f t="shared" si="50"/>
        <v/>
      </c>
      <c r="BE282" s="138" t="e">
        <f>IF(BF282="",IF(#REF!="","",IF(#REF!="ongebruikt","Ja","")),"")</f>
        <v>#REF!</v>
      </c>
      <c r="BF282" s="321" t="str">
        <f>IF($J282="LVBB-BHK",$C282,IFERROR(VLOOKUP($C282,'[1]CDS-VM-delta'!$A$2:$E$470,1,FALSE),""))</f>
        <v/>
      </c>
      <c r="BG282" s="318" t="str">
        <f>IF($J282="LVBB-BHK",$AN282,IF($BF282="","",IFERROR(VLOOKUP($BF282,'[1]CDS-VM-delta'!$A$2:$E$470,2,FALSE),"")))</f>
        <v/>
      </c>
      <c r="BH282" s="148" t="str">
        <f>IF($BF282="","",IFERROR(VLOOKUP($C282,'[1]CDS-VM-delta'!$A$2:$E$470,3,FALSE),""))</f>
        <v/>
      </c>
      <c r="BI282" s="303" t="str">
        <f>IF($BF282="","",IFERROR(VLOOKUP($C282,'[1]CDS-VM-delta'!$A$2:$E$470,4,FALSE),""))</f>
        <v/>
      </c>
      <c r="BJ282" s="304" t="str">
        <f>IF($BF282="","",IFERROR(VLOOKUP($C282,'[1]CDS-VM-delta'!$A$2:$E$470,5,FALSE),""))</f>
        <v/>
      </c>
      <c r="BK282" s="304" t="str">
        <f>IF($C282="","",IFERROR(VLOOKUP($C282,'[1]CDS-VM-delta'!$L$1:$M$470,1,FALSE),""))</f>
        <v/>
      </c>
      <c r="BL282" s="304" t="str">
        <f>IF($BK282="","",IFERROR(VLOOKUP($BK282,'[1]CDS-VM-delta'!$L$1:$M$470,2,FALSE),""))</f>
        <v/>
      </c>
      <c r="BM282" s="83"/>
      <c r="BN282" s="210" t="str">
        <f t="shared" si="55"/>
        <v/>
      </c>
      <c r="BO282" s="141"/>
      <c r="BP282" s="142"/>
      <c r="BQ282" s="142"/>
      <c r="BR282" s="142"/>
      <c r="BS282" s="83">
        <v>171</v>
      </c>
      <c r="BT282" s="115"/>
      <c r="CL282" s="109"/>
      <c r="CM282" s="101"/>
      <c r="CN282" s="101"/>
      <c r="CO282" s="101"/>
    </row>
    <row r="283" spans="1:93" ht="32" x14ac:dyDescent="0.2">
      <c r="A283" s="159" t="s">
        <v>274</v>
      </c>
      <c r="B283" s="142">
        <v>3</v>
      </c>
      <c r="C283" s="142" t="s">
        <v>826</v>
      </c>
      <c r="D283" s="142" t="s">
        <v>827</v>
      </c>
      <c r="E283" s="142" t="s">
        <v>6</v>
      </c>
      <c r="F283" s="142" t="s">
        <v>181</v>
      </c>
      <c r="G283" s="142" t="s">
        <v>828</v>
      </c>
      <c r="H283" s="142" t="s">
        <v>4</v>
      </c>
      <c r="I283" s="140" t="s">
        <v>357</v>
      </c>
      <c r="J283" s="142" t="s">
        <v>22</v>
      </c>
      <c r="K283" s="142" t="s">
        <v>127</v>
      </c>
      <c r="L283" s="142" t="str">
        <f>IFERROR(VLOOKUP($C283,'[2]1.3.7 validaties'!$AL$3:$AY$999,14,FALSE),"")</f>
        <v>2. ja, voor technici</v>
      </c>
      <c r="M283" s="142" t="str">
        <f>IFERROR(VLOOKUP($C283,'[2]1.3.7 validaties'!$AL$3:$AY$999,13,FALSE),"")</f>
        <v>niet nodig</v>
      </c>
      <c r="N283" s="142" t="s">
        <v>13</v>
      </c>
      <c r="O283" s="142" t="s">
        <v>13</v>
      </c>
      <c r="P283" s="142" t="s">
        <v>13</v>
      </c>
      <c r="Q283" s="142" t="s">
        <v>13</v>
      </c>
      <c r="R283" s="142" t="s">
        <v>13</v>
      </c>
      <c r="S283" s="390" t="s">
        <v>13</v>
      </c>
      <c r="T283" s="390" t="s">
        <v>13</v>
      </c>
      <c r="U283" s="390" t="s">
        <v>13</v>
      </c>
      <c r="V283" s="390" t="s">
        <v>13</v>
      </c>
      <c r="W283" s="390" t="s">
        <v>13</v>
      </c>
      <c r="X283" s="390" t="s">
        <v>13</v>
      </c>
      <c r="Y283" s="390" t="s">
        <v>13</v>
      </c>
      <c r="Z283" s="390" t="s">
        <v>13</v>
      </c>
      <c r="AA283" s="390" t="s">
        <v>13</v>
      </c>
      <c r="AB283" s="390" t="s">
        <v>13</v>
      </c>
      <c r="AC283" s="390" t="s">
        <v>13</v>
      </c>
      <c r="AD283" s="161" t="s">
        <v>253</v>
      </c>
      <c r="AE283" s="83" t="s">
        <v>254</v>
      </c>
      <c r="AF283" s="162" t="s">
        <v>253</v>
      </c>
      <c r="AG283" s="161" t="s">
        <v>254</v>
      </c>
      <c r="AH283" s="163" t="s">
        <v>255</v>
      </c>
      <c r="AI283" s="142"/>
      <c r="AJ283" s="142" t="s">
        <v>45</v>
      </c>
      <c r="AK283" s="61" t="s">
        <v>45</v>
      </c>
      <c r="AL283" s="165" t="s">
        <v>45</v>
      </c>
      <c r="AM283" s="141" t="s">
        <v>826</v>
      </c>
      <c r="AN283" s="142" t="s">
        <v>829</v>
      </c>
      <c r="AO283" s="142"/>
      <c r="AP283" s="142"/>
      <c r="AQ283" s="142"/>
      <c r="AR283" s="142"/>
      <c r="AS283" s="142"/>
      <c r="AT283" s="164"/>
      <c r="AU283" s="253"/>
      <c r="AV283" s="275"/>
      <c r="AW283" s="179" t="s">
        <v>263</v>
      </c>
      <c r="AX283" s="57"/>
      <c r="AY283" s="212" t="str">
        <f t="shared" si="47"/>
        <v/>
      </c>
      <c r="AZ283" s="97" t="str">
        <f t="shared" si="53"/>
        <v/>
      </c>
      <c r="BA283" s="97" t="str">
        <f t="shared" si="54"/>
        <v/>
      </c>
      <c r="BB283" s="97"/>
      <c r="BC283" s="213"/>
      <c r="BD283" s="138" t="str">
        <f t="shared" si="50"/>
        <v>ongewijzigd</v>
      </c>
      <c r="BE283" s="138" t="str">
        <f>IF(BF283="",IF(#REF!="","",IF(#REF!="ongebruikt","Ja","")),"")</f>
        <v/>
      </c>
      <c r="BF283" s="321" t="str">
        <f>IF($J283="LVBB-BHK",$C283,IFERROR(VLOOKUP($C283,'[1]CDS-VM-delta'!$A$2:$E$470,1,FALSE),""))</f>
        <v>LVBB7001</v>
      </c>
      <c r="BG283" s="318" t="str">
        <f>IF($J283="LVBB-BHK",$AN283,IF($BF283="","",IFERROR(VLOOKUP($BF283,'[1]CDS-VM-delta'!$A$2:$E$470,2,FALSE),"")))</f>
        <v>Versie niet kunnen expanderen voor : %1</v>
      </c>
      <c r="BH283" s="148" t="str">
        <f>IF($BF283="","",IFERROR(VLOOKUP($C283,'[1]CDS-VM-delta'!$A$2:$E$470,3,FALSE),""))</f>
        <v>expanderen.xqy</v>
      </c>
      <c r="BI283" s="303" t="str">
        <f>IF($BF283="","",IFERROR(VLOOKUP($C283,'[1]CDS-VM-delta'!$A$2:$E$470,4,FALSE),""))</f>
        <v>expandeer-versie</v>
      </c>
      <c r="BJ283" s="304" t="str">
        <f>IF($BF283="","",IFERROR(VLOOKUP($C283,'[1]CDS-VM-delta'!$A$2:$E$470,5,FALSE),""))</f>
        <v>Het expanderen van een versie (vanuit akn id versie)</v>
      </c>
      <c r="BK283" s="304" t="str">
        <f>IF($C283="","",IFERROR(VLOOKUP($C283,'[1]CDS-VM-delta'!$L$1:$M$470,1,FALSE),""))</f>
        <v>LVBB7001</v>
      </c>
      <c r="BL283" s="304" t="str">
        <f>IF($BK283="","",IFERROR(VLOOKUP($BK283,'[1]CDS-VM-delta'!$L$1:$M$470,2,FALSE),""))</f>
        <v>Versie niet kunnen expanderen voor : %1</v>
      </c>
      <c r="BM283" s="83"/>
      <c r="BN283" s="210" t="str">
        <f t="shared" si="55"/>
        <v/>
      </c>
      <c r="BO283" s="141" t="s">
        <v>826</v>
      </c>
      <c r="BP283" s="142"/>
      <c r="BQ283" s="142"/>
      <c r="BR283" s="142"/>
      <c r="BS283" s="83">
        <v>172</v>
      </c>
      <c r="BT283" s="115"/>
      <c r="CL283" s="109"/>
      <c r="CM283" s="101"/>
      <c r="CN283" s="101"/>
      <c r="CO283" s="101"/>
    </row>
    <row r="284" spans="1:93" s="408" customFormat="1" ht="64" x14ac:dyDescent="0.2">
      <c r="A284" s="343" t="s">
        <v>2149</v>
      </c>
      <c r="B284" s="335">
        <v>3</v>
      </c>
      <c r="C284" s="335" t="s">
        <v>2150</v>
      </c>
      <c r="D284" s="2" t="s">
        <v>2151</v>
      </c>
      <c r="E284" s="335" t="s">
        <v>6</v>
      </c>
      <c r="F284" s="335" t="s">
        <v>181</v>
      </c>
      <c r="G284" s="335" t="s">
        <v>832</v>
      </c>
      <c r="H284" s="335" t="s">
        <v>4</v>
      </c>
      <c r="I284" s="335" t="s">
        <v>8</v>
      </c>
      <c r="J284" s="335" t="s">
        <v>22</v>
      </c>
      <c r="K284" s="335" t="s">
        <v>127</v>
      </c>
      <c r="L284" s="335" t="str">
        <f>IFERROR(VLOOKUP($C284,'[2]1.3.7 validaties'!$AL$3:$AY$999,14,FALSE),"")</f>
        <v/>
      </c>
      <c r="M284" s="335" t="str">
        <f>IFERROR(VLOOKUP($C284,'[2]1.3.7 validaties'!$AL$3:$AY$999,13,FALSE),"")</f>
        <v/>
      </c>
      <c r="N284" s="335" t="s">
        <v>14</v>
      </c>
      <c r="O284" s="335" t="s">
        <v>14</v>
      </c>
      <c r="P284" s="335" t="s">
        <v>13</v>
      </c>
      <c r="Q284" s="335" t="s">
        <v>13</v>
      </c>
      <c r="R284" s="335" t="s">
        <v>13</v>
      </c>
      <c r="S284" s="335" t="s">
        <v>13</v>
      </c>
      <c r="T284" s="335" t="s">
        <v>13</v>
      </c>
      <c r="U284" s="335" t="s">
        <v>13</v>
      </c>
      <c r="V284" s="335" t="s">
        <v>13</v>
      </c>
      <c r="W284" s="335" t="s">
        <v>13</v>
      </c>
      <c r="X284" s="335" t="s">
        <v>13</v>
      </c>
      <c r="Y284" s="335" t="s">
        <v>13</v>
      </c>
      <c r="Z284" s="335" t="s">
        <v>13</v>
      </c>
      <c r="AA284" s="335" t="s">
        <v>13</v>
      </c>
      <c r="AB284" s="335" t="s">
        <v>13</v>
      </c>
      <c r="AC284" s="335" t="s">
        <v>13</v>
      </c>
      <c r="AD284" s="391" t="s">
        <v>253</v>
      </c>
      <c r="AE284" s="385" t="s">
        <v>254</v>
      </c>
      <c r="AF284" s="392" t="s">
        <v>253</v>
      </c>
      <c r="AG284" s="391" t="s">
        <v>254</v>
      </c>
      <c r="AH284" s="380" t="s">
        <v>255</v>
      </c>
      <c r="AI284" s="335"/>
      <c r="AJ284" s="335" t="s">
        <v>45</v>
      </c>
      <c r="AK284" s="383" t="s">
        <v>45</v>
      </c>
      <c r="AL284" s="411" t="s">
        <v>45</v>
      </c>
      <c r="AM284" s="384" t="s">
        <v>2150</v>
      </c>
      <c r="AN284" s="410" t="s">
        <v>2312</v>
      </c>
      <c r="AO284" s="335"/>
      <c r="AP284" s="335"/>
      <c r="AQ284" s="335"/>
      <c r="AR284" s="335"/>
      <c r="AS284" s="335"/>
      <c r="AT284" s="382"/>
      <c r="AU284" s="395"/>
      <c r="AV284" s="393" t="s">
        <v>833</v>
      </c>
      <c r="AW284" s="385" t="s">
        <v>2152</v>
      </c>
      <c r="AX284" s="397"/>
      <c r="AY284" s="398" t="str">
        <f t="shared" si="47"/>
        <v/>
      </c>
      <c r="AZ284" s="399" t="str">
        <f t="shared" si="53"/>
        <v/>
      </c>
      <c r="BA284" s="399" t="str">
        <f t="shared" si="54"/>
        <v/>
      </c>
      <c r="BB284" s="399"/>
      <c r="BC284" s="400"/>
      <c r="BD284" s="401" t="str">
        <f t="shared" si="50"/>
        <v>toegevoegd</v>
      </c>
      <c r="BE284" s="401" t="str">
        <f>IF(BF284="",IF(#REF!="","",IF(#REF!="ongebruikt","Ja","")),"")</f>
        <v/>
      </c>
      <c r="BF284" s="402" t="str">
        <f>IF($J284="LVBB-BHK",$C284,IFERROR(VLOOKUP($C284,'[1]CDS-VM-delta'!$A$2:$E$470,1,FALSE),""))</f>
        <v>LVBB7002</v>
      </c>
      <c r="BG284" s="403" t="str">
        <f>IF($J284="LVBB-BHK",$AN284,IF($BF284="","",IFERROR(VLOOKUP($BF284,'[1]CDS-VM-delta'!$A$2:$E$470,2,FALSE),"")))</f>
        <v>Geen versies gevonden bij doel %1</v>
      </c>
      <c r="BH284" s="386" t="str">
        <f>IF($BF284="","",IFERROR(VLOOKUP($C284,'[1]CDS-VM-delta'!$A$2:$E$470,3,FALSE),""))</f>
        <v>doelen.xqy</v>
      </c>
      <c r="BI284" s="404" t="str">
        <f>IF($BF284="","",IFERROR(VLOOKUP($C284,'[1]CDS-VM-delta'!$A$2:$E$470,4,FALSE),""))</f>
        <v>check-informatie-objecten-bij-doel</v>
      </c>
      <c r="BJ284" s="405" t="str">
        <f>IF($BF284="","",IFERROR(VLOOKUP($C284,'[1]CDS-VM-delta'!$A$2:$E$470,5,FALSE),""))</f>
        <v>Controleert of er informatie-object versies bij het doel zijn die gepubliceerd zijn</v>
      </c>
      <c r="BK284" s="405" t="str">
        <f>IF($C284="","",IFERROR(VLOOKUP($C284,'[1]CDS-VM-delta'!$L$1:$M$470,1,FALSE),""))</f>
        <v/>
      </c>
      <c r="BL284" s="405" t="str">
        <f>IF($BK284="","",IFERROR(VLOOKUP($BK284,'[1]CDS-VM-delta'!$L$1:$M$470,2,FALSE),""))</f>
        <v/>
      </c>
      <c r="BM284" s="383"/>
      <c r="BN284" s="406" t="str">
        <f t="shared" si="55"/>
        <v>NOK</v>
      </c>
      <c r="BO284" s="384" t="s">
        <v>830</v>
      </c>
      <c r="BP284" s="335">
        <v>5</v>
      </c>
      <c r="BQ284" s="335"/>
      <c r="BR284" s="335"/>
      <c r="BS284" s="385">
        <v>320</v>
      </c>
      <c r="BT284" s="407"/>
      <c r="CL284" s="409"/>
      <c r="CM284" s="410"/>
      <c r="CN284" s="410"/>
      <c r="CO284" s="410"/>
    </row>
    <row r="285" spans="1:93" ht="48" x14ac:dyDescent="0.2">
      <c r="A285" s="159" t="s">
        <v>347</v>
      </c>
      <c r="B285" s="142">
        <v>3</v>
      </c>
      <c r="C285" s="142" t="s">
        <v>830</v>
      </c>
      <c r="D285" s="142" t="s">
        <v>831</v>
      </c>
      <c r="E285" s="142" t="s">
        <v>6</v>
      </c>
      <c r="F285" s="142" t="s">
        <v>181</v>
      </c>
      <c r="G285" s="142" t="s">
        <v>832</v>
      </c>
      <c r="H285" s="142" t="s">
        <v>4</v>
      </c>
      <c r="I285" s="142" t="s">
        <v>8</v>
      </c>
      <c r="J285" s="142" t="s">
        <v>22</v>
      </c>
      <c r="K285" s="142" t="s">
        <v>127</v>
      </c>
      <c r="L285" s="140" t="str">
        <f>IFERROR(VLOOKUP($C285,'[2]1.3.7 validaties'!$AL$3:$AY$999,14,FALSE),"")</f>
        <v>2. ja, voor technici</v>
      </c>
      <c r="M285" s="140" t="str">
        <f>IFERROR(VLOOKUP($C285,'[2]1.3.7 validaties'!$AL$3:$AY$999,13,FALSE),"")</f>
        <v>niet nodig</v>
      </c>
      <c r="N285" s="142" t="s">
        <v>13</v>
      </c>
      <c r="O285" s="142" t="s">
        <v>13</v>
      </c>
      <c r="P285" s="142" t="s">
        <v>13</v>
      </c>
      <c r="Q285" s="142" t="s">
        <v>13</v>
      </c>
      <c r="R285" s="142" t="s">
        <v>13</v>
      </c>
      <c r="S285" s="390" t="s">
        <v>13</v>
      </c>
      <c r="T285" s="390" t="s">
        <v>13</v>
      </c>
      <c r="U285" s="390" t="s">
        <v>13</v>
      </c>
      <c r="V285" s="390" t="s">
        <v>13</v>
      </c>
      <c r="W285" s="390" t="s">
        <v>13</v>
      </c>
      <c r="X285" s="390" t="s">
        <v>13</v>
      </c>
      <c r="Y285" s="390" t="s">
        <v>13</v>
      </c>
      <c r="Z285" s="390" t="s">
        <v>13</v>
      </c>
      <c r="AA285" s="390" t="s">
        <v>13</v>
      </c>
      <c r="AB285" s="390" t="s">
        <v>13</v>
      </c>
      <c r="AC285" s="390" t="s">
        <v>13</v>
      </c>
      <c r="AD285" s="161" t="s">
        <v>253</v>
      </c>
      <c r="AE285" s="83" t="s">
        <v>254</v>
      </c>
      <c r="AF285" s="162" t="s">
        <v>253</v>
      </c>
      <c r="AG285" s="161" t="s">
        <v>254</v>
      </c>
      <c r="AH285" s="163" t="s">
        <v>255</v>
      </c>
      <c r="AI285" s="142"/>
      <c r="AJ285" s="142" t="s">
        <v>45</v>
      </c>
      <c r="AK285" s="61" t="s">
        <v>45</v>
      </c>
      <c r="AL285" s="165" t="s">
        <v>45</v>
      </c>
      <c r="AM285" s="141" t="s">
        <v>830</v>
      </c>
      <c r="AN285" s="98" t="s">
        <v>1815</v>
      </c>
      <c r="AO285" s="140"/>
      <c r="AP285" s="140"/>
      <c r="AQ285" s="140"/>
      <c r="AR285" s="140"/>
      <c r="AS285" s="140"/>
      <c r="AT285" s="176"/>
      <c r="AU285" s="253"/>
      <c r="AV285" s="275" t="s">
        <v>833</v>
      </c>
      <c r="AW285" s="83" t="s">
        <v>263</v>
      </c>
      <c r="AX285" s="57"/>
      <c r="AY285" s="212" t="str">
        <f t="shared" si="47"/>
        <v/>
      </c>
      <c r="AZ285" s="97" t="str">
        <f t="shared" si="53"/>
        <v/>
      </c>
      <c r="BA285" s="97" t="str">
        <f t="shared" si="54"/>
        <v/>
      </c>
      <c r="BB285" s="97"/>
      <c r="BC285" s="213"/>
      <c r="BD285" s="138" t="str">
        <f t="shared" si="50"/>
        <v>ongewijzigd</v>
      </c>
      <c r="BE285" s="138" t="str">
        <f>IF(BF285="",IF(#REF!="","",IF(#REF!="ongebruikt","Ja","")),"")</f>
        <v/>
      </c>
      <c r="BF285" s="321" t="str">
        <f>IF($J285="LVBB-BHK",$C285,IFERROR(VLOOKUP($C285,'[1]CDS-VM-delta'!$A$2:$E$470,1,FALSE),""))</f>
        <v>LVBB7003</v>
      </c>
      <c r="BG285" s="318" t="str">
        <f>IF($J285="LVBB-BHK",$AN285,IF($BF285="","",IFERROR(VLOOKUP($BF285,'[1]CDS-VM-delta'!$A$2:$E$470,2,FALSE),"")))</f>
        <v>Geen versies gekoppeld aan doel %4 ; toekennen datum juridisch werkend vanaf in %1 bij oin %2 en id-levering %3 is niet geldig</v>
      </c>
      <c r="BH285" s="148" t="str">
        <f>IF($BF285="","",IFERROR(VLOOKUP($C285,'[1]CDS-VM-delta'!$A$2:$E$470,3,FALSE),""))</f>
        <v>tijdstempels.xqy</v>
      </c>
      <c r="BI285" s="303" t="str">
        <f>IF($BF285="","",IFERROR(VLOOKUP($C285,'[1]CDS-VM-delta'!$A$2:$E$470,4,FALSE),""))</f>
        <v>verwerk-tijdstempels-vervolg</v>
      </c>
      <c r="BJ285" s="304" t="str">
        <f>IF($BF285="","",IFERROR(VLOOKUP($C285,'[1]CDS-VM-delta'!$A$2:$E$470,5,FALSE),""))</f>
        <v>De verdere vewerking van de tijdstempels Dit komt erop neer dat de maps map-versies en map-ios worden gevuld. De opbouw van map-versies en map-ios is aangegeven binnen functie verwerk-tijdstempels Als er een fout wordt aangetroffen dan wordt dat in de map met errors gezet.</v>
      </c>
      <c r="BK285" s="304" t="str">
        <f>IF($C285="","",IFERROR(VLOOKUP($C285,'[1]CDS-VM-delta'!$L$1:$M$470,1,FALSE),""))</f>
        <v>LVBB7003</v>
      </c>
      <c r="BL285" s="304" t="str">
        <f>IF($BK285="","",IFERROR(VLOOKUP($BK285,'[1]CDS-VM-delta'!$L$1:$M$470,2,FALSE),""))</f>
        <v>Geen versies gekoppeld aan doel %4 ; toekennen datum juridisch werkend vanaf in %1 bij oin %2 en id-levering %3 is niet geldig</v>
      </c>
      <c r="BM285" s="61"/>
      <c r="BN285" s="210" t="str">
        <f t="shared" si="55"/>
        <v/>
      </c>
      <c r="BO285" s="141" t="s">
        <v>830</v>
      </c>
      <c r="BP285" s="142">
        <v>5</v>
      </c>
      <c r="BQ285" s="142"/>
      <c r="BR285" s="142"/>
      <c r="BS285" s="83">
        <v>320</v>
      </c>
      <c r="BT285" s="115"/>
      <c r="CL285" s="109"/>
      <c r="CM285" s="101"/>
      <c r="CN285" s="101"/>
      <c r="CO285" s="101"/>
    </row>
    <row r="286" spans="1:93" ht="80" x14ac:dyDescent="0.2">
      <c r="A286" s="159" t="s">
        <v>347</v>
      </c>
      <c r="B286" s="142">
        <v>3</v>
      </c>
      <c r="C286" s="142" t="s">
        <v>834</v>
      </c>
      <c r="D286" s="142" t="s">
        <v>1963</v>
      </c>
      <c r="E286" s="142" t="s">
        <v>0</v>
      </c>
      <c r="F286" s="142" t="s">
        <v>181</v>
      </c>
      <c r="G286" s="142" t="s">
        <v>832</v>
      </c>
      <c r="H286" s="142" t="s">
        <v>4</v>
      </c>
      <c r="I286" s="142" t="s">
        <v>8</v>
      </c>
      <c r="J286" s="142" t="s">
        <v>22</v>
      </c>
      <c r="K286" s="142" t="s">
        <v>127</v>
      </c>
      <c r="L286" s="140" t="str">
        <f>IFERROR(VLOOKUP($C286,'[2]1.3.7 validaties'!$AL$3:$AY$999,14,FALSE),"")</f>
        <v>9. verbetervoorstel</v>
      </c>
      <c r="M286" s="140" t="str">
        <f>IFERROR(VLOOKUP($C286,'[2]1.3.7 validaties'!$AL$3:$AY$999,13,FALSE),"")</f>
        <v>US141701</v>
      </c>
      <c r="N286" s="142" t="s">
        <v>13</v>
      </c>
      <c r="O286" s="142" t="s">
        <v>13</v>
      </c>
      <c r="P286" s="142" t="s">
        <v>13</v>
      </c>
      <c r="Q286" s="142" t="s">
        <v>13</v>
      </c>
      <c r="R286" s="142" t="s">
        <v>13</v>
      </c>
      <c r="S286" s="390" t="s">
        <v>13</v>
      </c>
      <c r="T286" s="390" t="s">
        <v>13</v>
      </c>
      <c r="U286" s="390" t="s">
        <v>13</v>
      </c>
      <c r="V286" s="390" t="s">
        <v>13</v>
      </c>
      <c r="W286" s="390" t="s">
        <v>13</v>
      </c>
      <c r="X286" s="390" t="s">
        <v>13</v>
      </c>
      <c r="Y286" s="390" t="s">
        <v>13</v>
      </c>
      <c r="Z286" s="390" t="s">
        <v>13</v>
      </c>
      <c r="AA286" s="390" t="s">
        <v>13</v>
      </c>
      <c r="AB286" s="390" t="s">
        <v>13</v>
      </c>
      <c r="AC286" s="390" t="s">
        <v>13</v>
      </c>
      <c r="AD286" s="161" t="s">
        <v>253</v>
      </c>
      <c r="AE286" s="83" t="s">
        <v>254</v>
      </c>
      <c r="AF286" s="162" t="s">
        <v>253</v>
      </c>
      <c r="AG286" s="161" t="s">
        <v>254</v>
      </c>
      <c r="AH286" s="163" t="s">
        <v>255</v>
      </c>
      <c r="AI286" s="142"/>
      <c r="AJ286" s="142" t="s">
        <v>45</v>
      </c>
      <c r="AK286" s="61" t="s">
        <v>45</v>
      </c>
      <c r="AL286" s="165" t="s">
        <v>45</v>
      </c>
      <c r="AM286" s="141" t="s">
        <v>834</v>
      </c>
      <c r="AN286" s="148" t="s">
        <v>1939</v>
      </c>
      <c r="AO286" s="148" t="s">
        <v>1940</v>
      </c>
      <c r="AP286" s="148" t="s">
        <v>1921</v>
      </c>
      <c r="AQ286" s="148"/>
      <c r="AR286" s="140"/>
      <c r="AS286" s="140"/>
      <c r="AT286" s="176"/>
      <c r="AU286" s="253"/>
      <c r="AV286" s="275" t="s">
        <v>833</v>
      </c>
      <c r="AW286" s="83" t="s">
        <v>263</v>
      </c>
      <c r="AX286" s="57"/>
      <c r="AY286" s="212" t="str">
        <f t="shared" si="47"/>
        <v/>
      </c>
      <c r="AZ286" s="97" t="str">
        <f t="shared" si="53"/>
        <v/>
      </c>
      <c r="BA286" s="97" t="str">
        <f t="shared" si="54"/>
        <v/>
      </c>
      <c r="BB286" s="97"/>
      <c r="BC286" s="213"/>
      <c r="BD286" s="138" t="str">
        <f t="shared" si="50"/>
        <v>ongewijzigd</v>
      </c>
      <c r="BE286" s="138" t="str">
        <f>IF(BF286="",IF(#REF!="","",IF(#REF!="ongebruikt","Ja","")),"")</f>
        <v/>
      </c>
      <c r="BF286" s="321" t="str">
        <f>IF($J286="LVBB-BHK",$C286,IFERROR(VLOOKUP($C286,'[1]CDS-VM-delta'!$A$2:$E$470,1,FALSE),""))</f>
        <v>LVBB7004</v>
      </c>
      <c r="BG286" s="318" t="str">
        <f>IF($J286="LVBB-BHK",$AN286,IF($BF286="","",IFERROR(VLOOKUP($BF286,'[1]CDS-VM-delta'!$A$2:$E$470,2,FALSE),"")))</f>
        <v>Het doel met id %1 is al eerder gebruikt bij regeling %2.</v>
      </c>
      <c r="BH286" s="148" t="str">
        <f>IF($BF286="","",IFERROR(VLOOKUP($C286,'[1]CDS-VM-delta'!$A$2:$E$470,3,FALSE),""))</f>
        <v>tijdstempels.xqy</v>
      </c>
      <c r="BI286" s="148" t="str">
        <f>IF($BF286="","",IFERROR(VLOOKUP($C286,'[1]CDS-VM-delta'!$A$2:$E$470,4,FALSE),""))</f>
        <v>verwerk-gerealiseerd
OF:
verwerk-ingetrokken</v>
      </c>
      <c r="BJ286" s="304" t="str">
        <f>IF($BF286="","",IFERROR(VLOOKUP($C286,'[1]CDS-VM-delta'!$A$2:$E$470,5,FALSE),""))</f>
        <v>Verwerken van de gerealiseerde doelen voor versies of informatie-objecten In de maps met versies en informatie-objecten worden de vanaf datums gevuld. Voor de was-versie kunnen daarbij ook de tot datums gevuld worden.
OF:
Verwerken van de gerealiseerde doelen voor versies of informatie-objecten. In de maps met versies en informatie-objecten worden de tot datums gevuld.</v>
      </c>
      <c r="BK286" s="304" t="str">
        <f>IF($C286="","",IFERROR(VLOOKUP($C286,'[1]CDS-VM-delta'!$L$1:$M$470,1,FALSE),""))</f>
        <v>LVBB7004</v>
      </c>
      <c r="BL286" s="304" t="str">
        <f>IF($BK286="","",IFERROR(VLOOKUP($BK286,'[1]CDS-VM-delta'!$L$1:$M$470,2,FALSE),""))</f>
        <v>Het doel met id %1 is al eerder gebruikt bij regeling %2.</v>
      </c>
      <c r="BM286" s="83"/>
      <c r="BN286" s="210" t="str">
        <f t="shared" si="55"/>
        <v/>
      </c>
      <c r="BO286" s="141" t="s">
        <v>834</v>
      </c>
      <c r="BP286" s="142">
        <v>4</v>
      </c>
      <c r="BQ286" s="142"/>
      <c r="BR286" s="142" t="s">
        <v>1791</v>
      </c>
      <c r="BS286" s="83">
        <v>279</v>
      </c>
      <c r="BT286" s="115"/>
      <c r="CL286" s="109"/>
      <c r="CM286" s="101"/>
      <c r="CN286" s="101"/>
      <c r="CO286" s="101"/>
    </row>
    <row r="287" spans="1:93" ht="80" x14ac:dyDescent="0.2">
      <c r="A287" s="159" t="s">
        <v>347</v>
      </c>
      <c r="B287" s="142">
        <v>3</v>
      </c>
      <c r="C287" s="142" t="s">
        <v>835</v>
      </c>
      <c r="D287" s="142" t="s">
        <v>2026</v>
      </c>
      <c r="E287" s="142" t="s">
        <v>6</v>
      </c>
      <c r="F287" s="142" t="s">
        <v>181</v>
      </c>
      <c r="G287" s="142" t="s">
        <v>832</v>
      </c>
      <c r="H287" s="142" t="s">
        <v>4</v>
      </c>
      <c r="I287" s="142" t="s">
        <v>8</v>
      </c>
      <c r="J287" s="142" t="s">
        <v>22</v>
      </c>
      <c r="K287" s="142" t="s">
        <v>127</v>
      </c>
      <c r="L287" s="140" t="str">
        <f>IFERROR(VLOOKUP($C287,'[2]1.3.7 validaties'!$AL$3:$AY$999,14,FALSE),"")</f>
        <v>10. verbetervoorstel, maar afwijkende parameters</v>
      </c>
      <c r="M287" s="140" t="str">
        <f>IFERROR(VLOOKUP($C287,'[2]1.3.7 validaties'!$AL$3:$AY$999,13,FALSE),"")</f>
        <v>US141701</v>
      </c>
      <c r="N287" s="142" t="s">
        <v>13</v>
      </c>
      <c r="O287" s="142" t="s">
        <v>13</v>
      </c>
      <c r="P287" s="142" t="s">
        <v>13</v>
      </c>
      <c r="Q287" s="142" t="s">
        <v>13</v>
      </c>
      <c r="R287" s="142" t="s">
        <v>13</v>
      </c>
      <c r="S287" s="390" t="s">
        <v>13</v>
      </c>
      <c r="T287" s="390" t="s">
        <v>13</v>
      </c>
      <c r="U287" s="390" t="s">
        <v>13</v>
      </c>
      <c r="V287" s="390" t="s">
        <v>13</v>
      </c>
      <c r="W287" s="390" t="s">
        <v>13</v>
      </c>
      <c r="X287" s="390" t="s">
        <v>13</v>
      </c>
      <c r="Y287" s="390" t="s">
        <v>13</v>
      </c>
      <c r="Z287" s="390" t="s">
        <v>13</v>
      </c>
      <c r="AA287" s="390" t="s">
        <v>13</v>
      </c>
      <c r="AB287" s="390" t="s">
        <v>13</v>
      </c>
      <c r="AC287" s="390" t="s">
        <v>13</v>
      </c>
      <c r="AD287" s="161" t="s">
        <v>253</v>
      </c>
      <c r="AE287" s="83" t="s">
        <v>254</v>
      </c>
      <c r="AF287" s="162" t="s">
        <v>253</v>
      </c>
      <c r="AG287" s="161" t="s">
        <v>254</v>
      </c>
      <c r="AH287" s="163" t="s">
        <v>255</v>
      </c>
      <c r="AI287" s="142"/>
      <c r="AJ287" s="142" t="s">
        <v>45</v>
      </c>
      <c r="AK287" s="61" t="s">
        <v>45</v>
      </c>
      <c r="AL287" s="165" t="s">
        <v>45</v>
      </c>
      <c r="AM287" s="141" t="s">
        <v>835</v>
      </c>
      <c r="AN287" s="148" t="s">
        <v>1941</v>
      </c>
      <c r="AO287" s="148" t="s">
        <v>1916</v>
      </c>
      <c r="AP287" s="148" t="s">
        <v>1917</v>
      </c>
      <c r="AQ287" s="148" t="s">
        <v>1918</v>
      </c>
      <c r="AR287" s="140"/>
      <c r="AS287" s="140"/>
      <c r="AT287" s="176"/>
      <c r="AU287" s="253"/>
      <c r="AV287" s="275" t="s">
        <v>836</v>
      </c>
      <c r="AW287" s="179" t="s">
        <v>263</v>
      </c>
      <c r="AX287" s="57"/>
      <c r="AY287" s="212" t="str">
        <f t="shared" si="47"/>
        <v/>
      </c>
      <c r="AZ287" s="97" t="str">
        <f t="shared" si="53"/>
        <v/>
      </c>
      <c r="BA287" s="97" t="str">
        <f t="shared" si="54"/>
        <v/>
      </c>
      <c r="BB287" s="97"/>
      <c r="BC287" s="213"/>
      <c r="BD287" s="138" t="str">
        <f t="shared" si="50"/>
        <v>ongewijzigd</v>
      </c>
      <c r="BE287" s="138" t="str">
        <f>IF(BF287="",IF(#REF!="","",IF(#REF!="ongebruikt","Ja","")),"")</f>
        <v/>
      </c>
      <c r="BF287" s="321" t="str">
        <f>IF($J287="LVBB-BHK",$C287,IFERROR(VLOOKUP($C287,'[1]CDS-VM-delta'!$A$2:$E$470,1,FALSE),""))</f>
        <v>LVBB7005</v>
      </c>
      <c r="BG287" s="318" t="str">
        <f>IF($J287="LVBB-BHK",$AN287,IF($BF287="","",IFERROR(VLOOKUP($BF287,'[1]CDS-VM-delta'!$A$2:$E$470,2,FALSE),"")))</f>
        <v>Het besluit %1 stelt regelingversie %2 in, maar deze regelingversie heeft dezelfde juridisch-werkend-vanaf-datum, namelijk: %3 als een andere regelingversie %4 binnen dezelfde regeling.</v>
      </c>
      <c r="BH287" s="148" t="str">
        <f>IF($BF287="","",IFERROR(VLOOKUP($C287,'[1]CDS-VM-delta'!$A$2:$E$470,3,FALSE),""))</f>
        <v>tijdstempels.xqy</v>
      </c>
      <c r="BI287" s="148" t="str">
        <f>IF($BF287="","",IFERROR(VLOOKUP($C287,'[1]CDS-VM-delta'!$A$2:$E$470,4,FALSE),""))</f>
        <v>controleer-datums</v>
      </c>
      <c r="BJ287" s="304" t="str">
        <f>IF($BF287="","",IFERROR(VLOOKUP($C287,'[1]CDS-VM-delta'!$A$2:$E$470,5,FALSE),""))</f>
        <v>Voor twee opeenvolgende expressies een aantal controles doen mbt datums van de expressie en de was-expressie</v>
      </c>
      <c r="BK287" s="304" t="str">
        <f>IF($C287="","",IFERROR(VLOOKUP($C287,'[1]CDS-VM-delta'!$L$1:$M$470,1,FALSE),""))</f>
        <v>LVBB7005</v>
      </c>
      <c r="BL287" s="304" t="str">
        <f>IF($BK287="","",IFERROR(VLOOKUP($BK287,'[1]CDS-VM-delta'!$L$1:$M$470,2,FALSE),""))</f>
        <v>Het besluit %1 stelt regelingversie %2 in, maar deze regelingversie heeft dezelfde juridisch-werkend-vanaf-datum, namelijk: %3 als een andere regelingversie %4 binnen dezelfde regeling.</v>
      </c>
      <c r="BM287" s="83"/>
      <c r="BN287" s="210" t="str">
        <f t="shared" si="55"/>
        <v/>
      </c>
      <c r="BO287" s="141" t="s">
        <v>835</v>
      </c>
      <c r="BP287" s="142">
        <v>5</v>
      </c>
      <c r="BQ287" s="142"/>
      <c r="BR287" s="142"/>
      <c r="BS287" s="83">
        <v>322</v>
      </c>
      <c r="BT287" s="115"/>
      <c r="CL287" s="109"/>
      <c r="CM287" s="101"/>
      <c r="CN287" s="101"/>
      <c r="CO287" s="101"/>
    </row>
    <row r="288" spans="1:93" ht="32" x14ac:dyDescent="0.2">
      <c r="A288" s="159" t="s">
        <v>304</v>
      </c>
      <c r="B288" s="142">
        <v>3</v>
      </c>
      <c r="C288" s="142" t="s">
        <v>837</v>
      </c>
      <c r="D288" s="142" t="s">
        <v>838</v>
      </c>
      <c r="E288" s="142" t="s">
        <v>6</v>
      </c>
      <c r="F288" s="142" t="s">
        <v>181</v>
      </c>
      <c r="G288" s="142" t="s">
        <v>832</v>
      </c>
      <c r="H288" s="142" t="s">
        <v>4</v>
      </c>
      <c r="I288" s="142" t="s">
        <v>8</v>
      </c>
      <c r="J288" s="142" t="s">
        <v>22</v>
      </c>
      <c r="K288" s="142" t="s">
        <v>127</v>
      </c>
      <c r="L288" s="140" t="str">
        <f>IFERROR(VLOOKUP($C288,'[2]1.3.7 validaties'!$AL$3:$AY$999,14,FALSE),"")</f>
        <v>2. ja, voor technici</v>
      </c>
      <c r="M288" s="140" t="str">
        <f>IFERROR(VLOOKUP($C288,'[2]1.3.7 validaties'!$AL$3:$AY$999,13,FALSE),"")</f>
        <v>niet nodig</v>
      </c>
      <c r="N288" s="142" t="s">
        <v>13</v>
      </c>
      <c r="O288" s="142" t="s">
        <v>13</v>
      </c>
      <c r="P288" s="142" t="s">
        <v>13</v>
      </c>
      <c r="Q288" s="142" t="s">
        <v>13</v>
      </c>
      <c r="R288" s="142" t="s">
        <v>13</v>
      </c>
      <c r="S288" s="390" t="s">
        <v>13</v>
      </c>
      <c r="T288" s="390" t="s">
        <v>13</v>
      </c>
      <c r="U288" s="390" t="s">
        <v>13</v>
      </c>
      <c r="V288" s="390" t="s">
        <v>13</v>
      </c>
      <c r="W288" s="390" t="s">
        <v>13</v>
      </c>
      <c r="X288" s="390" t="s">
        <v>13</v>
      </c>
      <c r="Y288" s="390" t="s">
        <v>13</v>
      </c>
      <c r="Z288" s="390" t="s">
        <v>13</v>
      </c>
      <c r="AA288" s="390" t="s">
        <v>13</v>
      </c>
      <c r="AB288" s="390" t="s">
        <v>13</v>
      </c>
      <c r="AC288" s="390" t="s">
        <v>13</v>
      </c>
      <c r="AD288" s="161" t="s">
        <v>253</v>
      </c>
      <c r="AE288" s="83" t="s">
        <v>254</v>
      </c>
      <c r="AF288" s="162" t="s">
        <v>253</v>
      </c>
      <c r="AG288" s="161" t="s">
        <v>254</v>
      </c>
      <c r="AH288" s="163" t="s">
        <v>255</v>
      </c>
      <c r="AI288" s="142"/>
      <c r="AJ288" s="142" t="s">
        <v>45</v>
      </c>
      <c r="AK288" s="61" t="s">
        <v>45</v>
      </c>
      <c r="AL288" s="165" t="s">
        <v>45</v>
      </c>
      <c r="AM288" s="141" t="s">
        <v>837</v>
      </c>
      <c r="AN288" s="140" t="s">
        <v>839</v>
      </c>
      <c r="AO288" s="140"/>
      <c r="AP288" s="140"/>
      <c r="AQ288" s="140"/>
      <c r="AR288" s="140"/>
      <c r="AS288" s="140"/>
      <c r="AT288" s="176"/>
      <c r="AU288" s="253"/>
      <c r="AV288" s="275" t="s">
        <v>836</v>
      </c>
      <c r="AW288" s="83"/>
      <c r="AX288" s="57"/>
      <c r="AY288" s="212" t="str">
        <f t="shared" si="47"/>
        <v/>
      </c>
      <c r="AZ288" s="97" t="str">
        <f t="shared" si="53"/>
        <v/>
      </c>
      <c r="BA288" s="97" t="str">
        <f t="shared" si="54"/>
        <v/>
      </c>
      <c r="BB288" s="97"/>
      <c r="BC288" s="213"/>
      <c r="BD288" s="138" t="str">
        <f t="shared" si="50"/>
        <v>ongewijzigd</v>
      </c>
      <c r="BE288" s="138" t="str">
        <f>IF(BF288="",IF(#REF!="","",IF(#REF!="ongebruikt","Ja","")),"")</f>
        <v/>
      </c>
      <c r="BF288" s="321" t="str">
        <f>IF($J288="LVBB-BHK",$C288,IFERROR(VLOOKUP($C288,'[1]CDS-VM-delta'!$A$2:$E$470,1,FALSE),""))</f>
        <v>LVBB7006</v>
      </c>
      <c r="BG288" s="318" t="str">
        <f>IF($J288="LVBB-BHK",$AN288,IF($BF288="","",IFERROR(VLOOKUP($BF288,'[1]CDS-VM-delta'!$A$2:$E$470,2,FALSE),"")))</f>
        <v>Versie %1 gekoppeld aan doel bestaat niet</v>
      </c>
      <c r="BH288" s="148" t="str">
        <f>IF($BF288="","",IFERROR(VLOOKUP($C288,'[1]CDS-VM-delta'!$A$2:$E$470,3,FALSE),""))</f>
        <v>doelen.xqy</v>
      </c>
      <c r="BI288" s="303" t="str">
        <f>IF($BF288="","",IFERROR(VLOOKUP($C288,'[1]CDS-VM-delta'!$A$2:$E$470,4,FALSE),""))</f>
        <v>verwerk-doelen</v>
      </c>
      <c r="BJ288" s="304" t="str">
        <f>IF($BF288="","",IFERROR(VLOOKUP($C288,'[1]CDS-VM-delta'!$A$2:$E$470,5,FALSE),""))</f>
        <v>valideer informatie over doelen, die genoemd zijn in het besluit indien geen fouten zijn aangetroffen dan wordt gerealiseerde doelen en alle doelen gevuld tevens wordt gevalideerd of deze uitleveringversie aan het validatieplan voldoet</v>
      </c>
      <c r="BK288" s="304" t="str">
        <f>IF($C288="","",IFERROR(VLOOKUP($C288,'[1]CDS-VM-delta'!$L$1:$M$470,1,FALSE),""))</f>
        <v>LVBB7006</v>
      </c>
      <c r="BL288" s="304" t="str">
        <f>IF($BK288="","",IFERROR(VLOOKUP($BK288,'[1]CDS-VM-delta'!$L$1:$M$470,2,FALSE),""))</f>
        <v>Versie %1 gekoppeld aan doel bestaat niet</v>
      </c>
      <c r="BM288" s="83" t="s">
        <v>2933</v>
      </c>
      <c r="BN288" s="210" t="str">
        <f t="shared" si="55"/>
        <v/>
      </c>
      <c r="BO288" s="141" t="s">
        <v>837</v>
      </c>
      <c r="BP288" s="142"/>
      <c r="BQ288" s="142"/>
      <c r="BR288" s="142"/>
      <c r="BS288" s="83">
        <v>176</v>
      </c>
      <c r="BT288" s="115"/>
      <c r="CL288" s="109"/>
      <c r="CM288" s="101"/>
      <c r="CN288" s="101"/>
      <c r="CO288" s="101"/>
    </row>
    <row r="289" spans="1:93" ht="32" x14ac:dyDescent="0.2">
      <c r="A289" s="159" t="s">
        <v>304</v>
      </c>
      <c r="B289" s="142">
        <v>3</v>
      </c>
      <c r="C289" s="142" t="s">
        <v>840</v>
      </c>
      <c r="D289" s="142" t="s">
        <v>841</v>
      </c>
      <c r="E289" s="142" t="s">
        <v>6</v>
      </c>
      <c r="F289" s="142" t="s">
        <v>181</v>
      </c>
      <c r="G289" s="142" t="s">
        <v>832</v>
      </c>
      <c r="H289" s="142" t="s">
        <v>4</v>
      </c>
      <c r="I289" s="142" t="s">
        <v>8</v>
      </c>
      <c r="J289" s="142" t="s">
        <v>22</v>
      </c>
      <c r="K289" s="142" t="s">
        <v>127</v>
      </c>
      <c r="L289" s="140" t="str">
        <f>IFERROR(VLOOKUP($C289,'[2]1.3.7 validaties'!$AL$3:$AY$999,14,FALSE),"")</f>
        <v>2. ja, voor technici</v>
      </c>
      <c r="M289" s="140" t="str">
        <f>IFERROR(VLOOKUP($C289,'[2]1.3.7 validaties'!$AL$3:$AY$999,13,FALSE),"")</f>
        <v>niet nodig</v>
      </c>
      <c r="N289" s="142" t="s">
        <v>13</v>
      </c>
      <c r="O289" s="142" t="s">
        <v>13</v>
      </c>
      <c r="P289" s="142" t="s">
        <v>13</v>
      </c>
      <c r="Q289" s="142" t="s">
        <v>13</v>
      </c>
      <c r="R289" s="142" t="s">
        <v>13</v>
      </c>
      <c r="S289" s="390" t="s">
        <v>13</v>
      </c>
      <c r="T289" s="390" t="s">
        <v>13</v>
      </c>
      <c r="U289" s="390" t="s">
        <v>13</v>
      </c>
      <c r="V289" s="390" t="s">
        <v>13</v>
      </c>
      <c r="W289" s="390" t="s">
        <v>13</v>
      </c>
      <c r="X289" s="390" t="s">
        <v>13</v>
      </c>
      <c r="Y289" s="390" t="s">
        <v>13</v>
      </c>
      <c r="Z289" s="390" t="s">
        <v>13</v>
      </c>
      <c r="AA289" s="390" t="s">
        <v>13</v>
      </c>
      <c r="AB289" s="390" t="s">
        <v>13</v>
      </c>
      <c r="AC289" s="390" t="s">
        <v>13</v>
      </c>
      <c r="AD289" s="161" t="s">
        <v>253</v>
      </c>
      <c r="AE289" s="83" t="s">
        <v>254</v>
      </c>
      <c r="AF289" s="162" t="s">
        <v>253</v>
      </c>
      <c r="AG289" s="161" t="s">
        <v>254</v>
      </c>
      <c r="AH289" s="163" t="s">
        <v>255</v>
      </c>
      <c r="AI289" s="142"/>
      <c r="AJ289" s="142" t="s">
        <v>45</v>
      </c>
      <c r="AK289" s="61" t="s">
        <v>45</v>
      </c>
      <c r="AL289" s="165" t="s">
        <v>45</v>
      </c>
      <c r="AM289" s="141" t="s">
        <v>840</v>
      </c>
      <c r="AN289" s="140" t="s">
        <v>842</v>
      </c>
      <c r="AO289" s="140"/>
      <c r="AP289" s="140"/>
      <c r="AQ289" s="140"/>
      <c r="AR289" s="140"/>
      <c r="AS289" s="140"/>
      <c r="AT289" s="176"/>
      <c r="AU289" s="253"/>
      <c r="AV289" s="275" t="s">
        <v>2027</v>
      </c>
      <c r="AW289" s="83"/>
      <c r="AX289" s="57"/>
      <c r="AY289" s="212" t="str">
        <f t="shared" si="47"/>
        <v/>
      </c>
      <c r="AZ289" s="97" t="str">
        <f t="shared" si="53"/>
        <v/>
      </c>
      <c r="BA289" s="97" t="str">
        <f t="shared" si="54"/>
        <v/>
      </c>
      <c r="BB289" s="97"/>
      <c r="BC289" s="213"/>
      <c r="BD289" s="138" t="str">
        <f t="shared" si="50"/>
        <v>ongewijzigd</v>
      </c>
      <c r="BE289" s="138" t="str">
        <f>IF(BF289="",IF(#REF!="","",IF(#REF!="ongebruikt","Ja","")),"")</f>
        <v/>
      </c>
      <c r="BF289" s="321" t="str">
        <f>IF($J289="LVBB-BHK",$C289,IFERROR(VLOOKUP($C289,'[1]CDS-VM-delta'!$A$2:$E$470,1,FALSE),""))</f>
        <v>LVBB7007</v>
      </c>
      <c r="BG289" s="318" t="str">
        <f>IF($J289="LVBB-BHK",$AN289,IF($BF289="","",IFERROR(VLOOKUP($BF289,'[1]CDS-VM-delta'!$A$2:$E$470,2,FALSE),"")))</f>
        <v>Informatie-object %1 gekoppeld aan doel bestaat niet</v>
      </c>
      <c r="BH289" s="148" t="str">
        <f>IF($BF289="","",IFERROR(VLOOKUP($C289,'[1]CDS-VM-delta'!$A$2:$E$470,3,FALSE),""))</f>
        <v>doelen.xqy</v>
      </c>
      <c r="BI289" s="303" t="str">
        <f>IF($BF289="","",IFERROR(VLOOKUP($C289,'[1]CDS-VM-delta'!$A$2:$E$470,4,FALSE),""))</f>
        <v>verwerk-doelen</v>
      </c>
      <c r="BJ289" s="304" t="str">
        <f>IF($BF289="","",IFERROR(VLOOKUP($C289,'[1]CDS-VM-delta'!$A$2:$E$470,5,FALSE),""))</f>
        <v>valideer informatie over doelen, die genoemd zijn in het besluit indien geen fouten zijn aangetroffen dan wordt gerealiseerde doelen en alle doelen gevuld tevens wordt gevalideerd of deze uitleveringversie aan het validatieplan voldoet</v>
      </c>
      <c r="BK289" s="304" t="str">
        <f>IF($C289="","",IFERROR(VLOOKUP($C289,'[1]CDS-VM-delta'!$L$1:$M$470,1,FALSE),""))</f>
        <v>LVBB7007</v>
      </c>
      <c r="BL289" s="304" t="str">
        <f>IF($BK289="","",IFERROR(VLOOKUP($BK289,'[1]CDS-VM-delta'!$L$1:$M$470,2,FALSE),""))</f>
        <v>Informatie-object %1 gekoppeld aan doel bestaat niet</v>
      </c>
      <c r="BM289" s="83" t="s">
        <v>1790</v>
      </c>
      <c r="BN289" s="210" t="str">
        <f t="shared" si="55"/>
        <v/>
      </c>
      <c r="BO289" s="141" t="s">
        <v>840</v>
      </c>
      <c r="BP289" s="142"/>
      <c r="BQ289" s="142"/>
      <c r="BR289" s="142"/>
      <c r="BS289" s="83">
        <v>177</v>
      </c>
      <c r="BT289" s="115"/>
      <c r="CL289" s="109"/>
      <c r="CM289" s="101"/>
      <c r="CN289" s="101"/>
      <c r="CO289" s="101"/>
    </row>
    <row r="290" spans="1:93" ht="32" x14ac:dyDescent="0.2">
      <c r="A290" s="159" t="s">
        <v>304</v>
      </c>
      <c r="B290" s="142">
        <v>3</v>
      </c>
      <c r="C290" s="142" t="s">
        <v>843</v>
      </c>
      <c r="D290" s="142" t="s">
        <v>844</v>
      </c>
      <c r="E290" s="142" t="s">
        <v>6</v>
      </c>
      <c r="F290" s="142" t="s">
        <v>181</v>
      </c>
      <c r="G290" s="142" t="s">
        <v>832</v>
      </c>
      <c r="H290" s="142" t="s">
        <v>4</v>
      </c>
      <c r="I290" s="142" t="s">
        <v>8</v>
      </c>
      <c r="J290" s="142" t="s">
        <v>22</v>
      </c>
      <c r="K290" s="142" t="s">
        <v>127</v>
      </c>
      <c r="L290" s="140" t="str">
        <f>IFERROR(VLOOKUP($C290,'[2]1.3.7 validaties'!$AL$3:$AY$999,14,FALSE),"")</f>
        <v>2. ja, voor technici</v>
      </c>
      <c r="M290" s="140" t="str">
        <f>IFERROR(VLOOKUP($C290,'[2]1.3.7 validaties'!$AL$3:$AY$999,13,FALSE),"")</f>
        <v>niet nodig</v>
      </c>
      <c r="N290" s="142" t="s">
        <v>13</v>
      </c>
      <c r="O290" s="142" t="s">
        <v>13</v>
      </c>
      <c r="P290" s="142" t="s">
        <v>13</v>
      </c>
      <c r="Q290" s="142" t="s">
        <v>13</v>
      </c>
      <c r="R290" s="142" t="s">
        <v>13</v>
      </c>
      <c r="S290" s="390" t="s">
        <v>13</v>
      </c>
      <c r="T290" s="390" t="s">
        <v>13</v>
      </c>
      <c r="U290" s="390" t="s">
        <v>13</v>
      </c>
      <c r="V290" s="390" t="s">
        <v>13</v>
      </c>
      <c r="W290" s="390" t="s">
        <v>13</v>
      </c>
      <c r="X290" s="390" t="s">
        <v>13</v>
      </c>
      <c r="Y290" s="390" t="s">
        <v>13</v>
      </c>
      <c r="Z290" s="390" t="s">
        <v>13</v>
      </c>
      <c r="AA290" s="390" t="s">
        <v>13</v>
      </c>
      <c r="AB290" s="390" t="s">
        <v>13</v>
      </c>
      <c r="AC290" s="390" t="s">
        <v>13</v>
      </c>
      <c r="AD290" s="161" t="s">
        <v>253</v>
      </c>
      <c r="AE290" s="83" t="s">
        <v>254</v>
      </c>
      <c r="AF290" s="162" t="s">
        <v>253</v>
      </c>
      <c r="AG290" s="161" t="s">
        <v>254</v>
      </c>
      <c r="AH290" s="163" t="s">
        <v>255</v>
      </c>
      <c r="AI290" s="142"/>
      <c r="AJ290" s="142" t="s">
        <v>45</v>
      </c>
      <c r="AK290" s="61" t="s">
        <v>45</v>
      </c>
      <c r="AL290" s="165" t="s">
        <v>45</v>
      </c>
      <c r="AM290" s="141" t="s">
        <v>843</v>
      </c>
      <c r="AN290" s="140" t="s">
        <v>845</v>
      </c>
      <c r="AO290" s="140"/>
      <c r="AP290" s="140"/>
      <c r="AQ290" s="140"/>
      <c r="AR290" s="140"/>
      <c r="AS290" s="140"/>
      <c r="AT290" s="176"/>
      <c r="AU290" s="253"/>
      <c r="AV290" s="275" t="s">
        <v>846</v>
      </c>
      <c r="AW290" s="83"/>
      <c r="AX290" s="57"/>
      <c r="AY290" s="212" t="str">
        <f t="shared" si="47"/>
        <v/>
      </c>
      <c r="AZ290" s="97" t="str">
        <f t="shared" si="53"/>
        <v/>
      </c>
      <c r="BA290" s="97" t="str">
        <f t="shared" si="54"/>
        <v/>
      </c>
      <c r="BB290" s="97"/>
      <c r="BC290" s="213"/>
      <c r="BD290" s="138" t="str">
        <f t="shared" si="50"/>
        <v>ongewijzigd</v>
      </c>
      <c r="BE290" s="138" t="str">
        <f>IF(BF290="",IF(#REF!="","",IF(#REF!="ongebruikt","Ja","")),"")</f>
        <v/>
      </c>
      <c r="BF290" s="321" t="str">
        <f>IF($J290="LVBB-BHK",$C290,IFERROR(VLOOKUP($C290,'[1]CDS-VM-delta'!$A$2:$E$470,1,FALSE),""))</f>
        <v>LVBB7008</v>
      </c>
      <c r="BG290" s="318" t="str">
        <f>IF($J290="LVBB-BHK",$AN290,IF($BF290="","",IFERROR(VLOOKUP($BF290,'[1]CDS-VM-delta'!$A$2:$E$470,2,FALSE),"")))</f>
        <v>Ingetrokken regeling %1 gekoppeld aan doel bestaat niet</v>
      </c>
      <c r="BH290" s="148" t="str">
        <f>IF($BF290="","",IFERROR(VLOOKUP($C290,'[1]CDS-VM-delta'!$A$2:$E$470,3,FALSE),""))</f>
        <v>doelen.xqy</v>
      </c>
      <c r="BI290" s="303" t="str">
        <f>IF($BF290="","",IFERROR(VLOOKUP($C290,'[1]CDS-VM-delta'!$A$2:$E$470,4,FALSE),""))</f>
        <v>verwerk-doelen</v>
      </c>
      <c r="BJ290" s="304" t="str">
        <f>IF($BF290="","",IFERROR(VLOOKUP($C290,'[1]CDS-VM-delta'!$A$2:$E$470,5,FALSE),""))</f>
        <v>valideer informatie over doelen, die genoemd zijn in het besluit indien geen fouten zijn aangetroffen dan wordt gerealiseerde doelen en alle doelen gevuld tevens wordt gevalideerd of deze uitleveringversie aan het validatieplan voldoet</v>
      </c>
      <c r="BK290" s="304" t="str">
        <f>IF($C290="","",IFERROR(VLOOKUP($C290,'[1]CDS-VM-delta'!$L$1:$M$470,1,FALSE),""))</f>
        <v>LVBB7008</v>
      </c>
      <c r="BL290" s="304" t="str">
        <f>IF($BK290="","",IFERROR(VLOOKUP($BK290,'[1]CDS-VM-delta'!$L$1:$M$470,2,FALSE),""))</f>
        <v>Ingetrokken regeling %1 gekoppeld aan doel bestaat niet</v>
      </c>
      <c r="BM290" s="83"/>
      <c r="BN290" s="210" t="str">
        <f t="shared" si="55"/>
        <v/>
      </c>
      <c r="BO290" s="141" t="s">
        <v>843</v>
      </c>
      <c r="BP290" s="142"/>
      <c r="BQ290" s="142"/>
      <c r="BR290" s="142"/>
      <c r="BS290" s="83">
        <v>178</v>
      </c>
      <c r="BT290" s="115"/>
      <c r="CL290" s="109"/>
      <c r="CM290" s="101"/>
      <c r="CN290" s="101"/>
      <c r="CO290" s="101"/>
    </row>
    <row r="291" spans="1:93" ht="32" x14ac:dyDescent="0.2">
      <c r="A291" s="159" t="s">
        <v>1142</v>
      </c>
      <c r="B291" s="142">
        <v>3</v>
      </c>
      <c r="C291" s="142" t="s">
        <v>847</v>
      </c>
      <c r="D291" s="142" t="s">
        <v>1910</v>
      </c>
      <c r="E291" s="142" t="s">
        <v>6</v>
      </c>
      <c r="F291" s="142" t="s">
        <v>243</v>
      </c>
      <c r="G291" s="142" t="s">
        <v>832</v>
      </c>
      <c r="H291" s="142" t="s">
        <v>4</v>
      </c>
      <c r="I291" s="142" t="s">
        <v>8</v>
      </c>
      <c r="J291" s="142" t="s">
        <v>22</v>
      </c>
      <c r="K291" s="142" t="s">
        <v>127</v>
      </c>
      <c r="L291" s="140" t="str">
        <f>IFERROR(VLOOKUP($C291,'[2]1.3.7 validaties'!$AL$3:$AY$999,14,FALSE),"")</f>
        <v/>
      </c>
      <c r="M291" s="140" t="str">
        <f>IFERROR(VLOOKUP($C291,'[2]1.3.7 validaties'!$AL$3:$AY$999,13,FALSE),"")</f>
        <v/>
      </c>
      <c r="N291" s="142" t="s">
        <v>14</v>
      </c>
      <c r="O291" s="142" t="s">
        <v>13</v>
      </c>
      <c r="P291" s="142" t="s">
        <v>13</v>
      </c>
      <c r="Q291" s="142" t="s">
        <v>13</v>
      </c>
      <c r="R291" s="142" t="s">
        <v>13</v>
      </c>
      <c r="S291" s="390" t="s">
        <v>13</v>
      </c>
      <c r="T291" s="390" t="s">
        <v>13</v>
      </c>
      <c r="U291" s="390" t="s">
        <v>13</v>
      </c>
      <c r="V291" s="390" t="s">
        <v>13</v>
      </c>
      <c r="W291" s="390" t="s">
        <v>13</v>
      </c>
      <c r="X291" s="390" t="s">
        <v>13</v>
      </c>
      <c r="Y291" s="390" t="s">
        <v>13</v>
      </c>
      <c r="Z291" s="390" t="s">
        <v>13</v>
      </c>
      <c r="AA291" s="390" t="s">
        <v>13</v>
      </c>
      <c r="AB291" s="390" t="s">
        <v>13</v>
      </c>
      <c r="AC291" s="390" t="s">
        <v>13</v>
      </c>
      <c r="AD291" s="161" t="s">
        <v>253</v>
      </c>
      <c r="AE291" s="83" t="s">
        <v>254</v>
      </c>
      <c r="AF291" s="162" t="s">
        <v>253</v>
      </c>
      <c r="AG291" s="161" t="s">
        <v>254</v>
      </c>
      <c r="AH291" s="163" t="s">
        <v>255</v>
      </c>
      <c r="AI291" s="142"/>
      <c r="AJ291" s="142" t="s">
        <v>45</v>
      </c>
      <c r="AK291" s="61" t="s">
        <v>45</v>
      </c>
      <c r="AL291" s="165" t="s">
        <v>45</v>
      </c>
      <c r="AM291" s="113" t="s">
        <v>847</v>
      </c>
      <c r="AN291" s="98" t="s">
        <v>1816</v>
      </c>
      <c r="AO291" s="140"/>
      <c r="AP291" s="140"/>
      <c r="AQ291" s="140"/>
      <c r="AR291" s="140"/>
      <c r="AS291" s="140"/>
      <c r="AT291" s="176"/>
      <c r="AU291" s="253"/>
      <c r="AV291" s="275" t="s">
        <v>846</v>
      </c>
      <c r="AW291" s="83"/>
      <c r="AX291" s="57"/>
      <c r="AY291" s="212" t="str">
        <f t="shared" si="47"/>
        <v/>
      </c>
      <c r="AZ291" s="97" t="str">
        <f t="shared" si="53"/>
        <v/>
      </c>
      <c r="BA291" s="97" t="str">
        <f t="shared" si="54"/>
        <v/>
      </c>
      <c r="BB291" s="97"/>
      <c r="BC291" s="213"/>
      <c r="BD291" s="138" t="str">
        <f t="shared" si="50"/>
        <v>ongewijzigd</v>
      </c>
      <c r="BE291" s="138" t="str">
        <f>IF(BF291="",IF(#REF!="","",IF(#REF!="ongebruikt","Ja","")),"")</f>
        <v/>
      </c>
      <c r="BF291" s="321" t="str">
        <f>IF($J291="LVBB-BHK",$C291,IFERROR(VLOOKUP($C291,'[1]CDS-VM-delta'!$A$2:$E$470,1,FALSE),""))</f>
        <v>LVBB7009</v>
      </c>
      <c r="BG291" s="318" t="str">
        <f>IF($J291="LVBB-BHK",$AN291,IF($BF291="","",IFERROR(VLOOKUP($BF291,'[1]CDS-VM-delta'!$A$2:$E$470,2,FALSE),"")))</f>
        <v>Ingetrokken informatie-object (werk-nivo) %1 gekoppeld aan doel bestaat niet</v>
      </c>
      <c r="BH291" s="148" t="str">
        <f>IF($BF291="","",IFERROR(VLOOKUP($C291,'[1]CDS-VM-delta'!$A$2:$E$470,3,FALSE),""))</f>
        <v>doelen.xqy</v>
      </c>
      <c r="BI291" s="303" t="str">
        <f>IF($BF291="","",IFERROR(VLOOKUP($C291,'[1]CDS-VM-delta'!$A$2:$E$470,4,FALSE),""))</f>
        <v>verwerk-doelen</v>
      </c>
      <c r="BJ291" s="304" t="str">
        <f>IF($BF291="","",IFERROR(VLOOKUP($C291,'[1]CDS-VM-delta'!$A$2:$E$470,5,FALSE),""))</f>
        <v>valideer informatie over doelen, die genoemd zijn in het besluit indien geen fouten zijn aangetroffen dan wordt gerealiseerde doelen en alle doelen gevuld tevens wordt gevalideerd of deze uitleveringversie aan het validatieplan voldoet</v>
      </c>
      <c r="BK291" s="304" t="str">
        <f>IF($C291="","",IFERROR(VLOOKUP($C291,'[1]CDS-VM-delta'!$L$1:$M$470,1,FALSE),""))</f>
        <v>LVBB7009</v>
      </c>
      <c r="BL291" s="304" t="str">
        <f>IF($BK291="","",IFERROR(VLOOKUP($BK291,'[1]CDS-VM-delta'!$L$1:$M$470,2,FALSE),""))</f>
        <v>Ingetrokken informatie-object (werk-nivo) %1 gekoppeld aan doel bestaat niet</v>
      </c>
      <c r="BM291" s="83"/>
      <c r="BN291" s="210" t="str">
        <f t="shared" si="55"/>
        <v>NOK</v>
      </c>
      <c r="BO291" s="141" t="s">
        <v>1858</v>
      </c>
      <c r="BP291" s="142"/>
      <c r="BQ291" s="142"/>
      <c r="BR291" s="142"/>
      <c r="BS291" s="83"/>
      <c r="BT291" s="115"/>
      <c r="CL291" s="109"/>
      <c r="CM291" s="101"/>
      <c r="CN291" s="101"/>
      <c r="CO291" s="101"/>
    </row>
    <row r="292" spans="1:93" s="408" customFormat="1" ht="80" x14ac:dyDescent="0.2">
      <c r="A292" s="343" t="s">
        <v>2241</v>
      </c>
      <c r="B292" s="142">
        <v>3</v>
      </c>
      <c r="C292" s="335" t="s">
        <v>2249</v>
      </c>
      <c r="D292" s="2" t="s">
        <v>2355</v>
      </c>
      <c r="E292" s="335" t="s">
        <v>6</v>
      </c>
      <c r="F292" s="335" t="s">
        <v>243</v>
      </c>
      <c r="G292" s="335" t="s">
        <v>832</v>
      </c>
      <c r="H292" s="335" t="s">
        <v>4</v>
      </c>
      <c r="I292" s="335" t="s">
        <v>8</v>
      </c>
      <c r="J292" s="335" t="s">
        <v>22</v>
      </c>
      <c r="K292" s="335" t="s">
        <v>127</v>
      </c>
      <c r="L292" s="335"/>
      <c r="M292" s="335"/>
      <c r="N292" s="336" t="s">
        <v>14</v>
      </c>
      <c r="O292" s="336" t="s">
        <v>14</v>
      </c>
      <c r="P292" s="336" t="s">
        <v>14</v>
      </c>
      <c r="Q292" s="336" t="s">
        <v>14</v>
      </c>
      <c r="R292" s="336" t="s">
        <v>13</v>
      </c>
      <c r="S292" s="339" t="s">
        <v>13</v>
      </c>
      <c r="T292" s="339" t="s">
        <v>13</v>
      </c>
      <c r="U292" s="339" t="s">
        <v>13</v>
      </c>
      <c r="V292" s="339" t="s">
        <v>13</v>
      </c>
      <c r="W292" s="339" t="s">
        <v>13</v>
      </c>
      <c r="X292" s="339" t="s">
        <v>13</v>
      </c>
      <c r="Y292" s="339" t="s">
        <v>13</v>
      </c>
      <c r="Z292" s="339" t="s">
        <v>13</v>
      </c>
      <c r="AA292" s="339" t="s">
        <v>13</v>
      </c>
      <c r="AB292" s="339" t="s">
        <v>13</v>
      </c>
      <c r="AC292" s="339" t="s">
        <v>13</v>
      </c>
      <c r="AD292" s="391" t="s">
        <v>253</v>
      </c>
      <c r="AE292" s="385"/>
      <c r="AF292" s="392" t="s">
        <v>253</v>
      </c>
      <c r="AG292" s="391"/>
      <c r="AH292" s="380" t="s">
        <v>255</v>
      </c>
      <c r="AI292" s="335"/>
      <c r="AJ292" s="335" t="s">
        <v>13</v>
      </c>
      <c r="AK292" s="383" t="s">
        <v>45</v>
      </c>
      <c r="AL292" s="385" t="s">
        <v>13</v>
      </c>
      <c r="AM292" s="409" t="s">
        <v>2249</v>
      </c>
      <c r="AN292" s="410" t="s">
        <v>2313</v>
      </c>
      <c r="AO292" s="335"/>
      <c r="AP292" s="335"/>
      <c r="AQ292" s="335"/>
      <c r="AR292" s="335"/>
      <c r="AS292" s="335"/>
      <c r="AT292" s="382"/>
      <c r="AU292" s="395"/>
      <c r="AV292" s="393" t="s">
        <v>833</v>
      </c>
      <c r="AW292" s="385"/>
      <c r="AX292" s="397"/>
      <c r="AY292" s="398" t="str">
        <f t="shared" si="47"/>
        <v/>
      </c>
      <c r="AZ292" s="399" t="str">
        <f t="shared" si="53"/>
        <v/>
      </c>
      <c r="BA292" s="399" t="str">
        <f t="shared" si="54"/>
        <v/>
      </c>
      <c r="BB292" s="399"/>
      <c r="BC292" s="400"/>
      <c r="BD292" s="401" t="str">
        <f t="shared" si="50"/>
        <v>toegevoegd</v>
      </c>
      <c r="BE292" s="401" t="str">
        <f>IF(BF292="",IF(#REF!="","",IF(#REF!="ongebruikt","Ja","")),"")</f>
        <v/>
      </c>
      <c r="BF292" s="402" t="str">
        <f>IF($J292="LVBB-BHK",$C292,IFERROR(VLOOKUP($C292,'[1]CDS-VM-delta'!$A$2:$E$470,1,FALSE),""))</f>
        <v>LVBB7010</v>
      </c>
      <c r="BG292" s="403" t="str">
        <f>IF($J292="LVBB-BHK",$AN292,IF($BF292="","",IFERROR(VLOOKUP($BF292,'[1]CDS-VM-delta'!$A$2:$E$470,2,FALSE),"")))</f>
        <v>Doel %1 heeft een tijdstempel en is gekoppeld aan een ontwerp regelingversie %2, dat is niet toegestaan</v>
      </c>
      <c r="BH292" s="386" t="str">
        <f>IF($BF292="","",IFERROR(VLOOKUP($C292,'[1]CDS-VM-delta'!$A$2:$E$470,3,FALSE),""))</f>
        <v>tijdstempels.xqy</v>
      </c>
      <c r="BI292" s="404" t="str">
        <f>IF($BF292="","",IFERROR(VLOOKUP($C292,'[1]CDS-VM-delta'!$A$2:$E$470,4,FALSE),""))</f>
        <v>verwerk-gerealiseerd
OF:
verwerk-ingetrokken</v>
      </c>
      <c r="BJ292" s="405" t="str">
        <f>IF($BF292="","",IFERROR(VLOOKUP($C292,'[1]CDS-VM-delta'!$A$2:$E$470,5,FALSE),""))</f>
        <v>Verwerken van de gerealiseerde doelen voor versies of informatie-objecten In de maps met versies en informatie-objecten worden de vanaf datums gevuld. Voor de was-versie kunnen daarbij ook de tot datums gevuld worden.
OF:
Verwerken van de gerealiseerde doelen voor versies of informatie-objecten. In de maps met versies en informatie-objecten worden de tot datums gevuld.</v>
      </c>
      <c r="BK292" s="405" t="str">
        <f>IF($C292="","",IFERROR(VLOOKUP($C292,'[1]CDS-VM-delta'!$L$1:$M$470,1,FALSE),""))</f>
        <v/>
      </c>
      <c r="BL292" s="405" t="str">
        <f>IF($BK292="","",IFERROR(VLOOKUP($BK292,'[1]CDS-VM-delta'!$L$1:$M$470,2,FALSE),""))</f>
        <v/>
      </c>
      <c r="BM292" s="385"/>
      <c r="BN292" s="406"/>
      <c r="BO292" s="384"/>
      <c r="BP292" s="335"/>
      <c r="BQ292" s="335"/>
      <c r="BR292" s="335"/>
      <c r="BS292" s="385"/>
      <c r="BT292" s="407"/>
      <c r="CL292" s="409"/>
      <c r="CM292" s="410"/>
      <c r="CN292" s="410"/>
      <c r="CO292" s="410"/>
    </row>
    <row r="293" spans="1:93" s="408" customFormat="1" ht="48" x14ac:dyDescent="0.2">
      <c r="A293" s="343" t="s">
        <v>2241</v>
      </c>
      <c r="B293" s="142">
        <v>3</v>
      </c>
      <c r="C293" s="335" t="s">
        <v>2250</v>
      </c>
      <c r="D293" s="2" t="s">
        <v>2357</v>
      </c>
      <c r="E293" s="335" t="s">
        <v>6</v>
      </c>
      <c r="F293" s="335" t="s">
        <v>243</v>
      </c>
      <c r="G293" s="335" t="s">
        <v>832</v>
      </c>
      <c r="H293" s="335" t="s">
        <v>4</v>
      </c>
      <c r="I293" s="335" t="s">
        <v>8</v>
      </c>
      <c r="J293" s="335" t="s">
        <v>22</v>
      </c>
      <c r="K293" s="335" t="s">
        <v>127</v>
      </c>
      <c r="L293" s="335"/>
      <c r="M293" s="335"/>
      <c r="N293" s="336" t="s">
        <v>14</v>
      </c>
      <c r="O293" s="336" t="s">
        <v>14</v>
      </c>
      <c r="P293" s="336" t="s">
        <v>14</v>
      </c>
      <c r="Q293" s="336" t="s">
        <v>14</v>
      </c>
      <c r="R293" s="336" t="s">
        <v>13</v>
      </c>
      <c r="S293" s="339" t="s">
        <v>13</v>
      </c>
      <c r="T293" s="339" t="s">
        <v>13</v>
      </c>
      <c r="U293" s="339" t="s">
        <v>13</v>
      </c>
      <c r="V293" s="339" t="s">
        <v>13</v>
      </c>
      <c r="W293" s="339" t="s">
        <v>13</v>
      </c>
      <c r="X293" s="339" t="s">
        <v>13</v>
      </c>
      <c r="Y293" s="339" t="s">
        <v>13</v>
      </c>
      <c r="Z293" s="339" t="s">
        <v>13</v>
      </c>
      <c r="AA293" s="339" t="s">
        <v>13</v>
      </c>
      <c r="AB293" s="339" t="s">
        <v>13</v>
      </c>
      <c r="AC293" s="339" t="s">
        <v>13</v>
      </c>
      <c r="AD293" s="391" t="s">
        <v>253</v>
      </c>
      <c r="AE293" s="385"/>
      <c r="AF293" s="392" t="s">
        <v>253</v>
      </c>
      <c r="AG293" s="391"/>
      <c r="AH293" s="380" t="s">
        <v>255</v>
      </c>
      <c r="AI293" s="335"/>
      <c r="AJ293" s="335" t="s">
        <v>13</v>
      </c>
      <c r="AK293" s="383" t="s">
        <v>45</v>
      </c>
      <c r="AL293" s="385" t="s">
        <v>13</v>
      </c>
      <c r="AM293" s="409" t="s">
        <v>2250</v>
      </c>
      <c r="AN293" s="410" t="s">
        <v>2314</v>
      </c>
      <c r="AO293" s="335"/>
      <c r="AP293" s="335"/>
      <c r="AQ293" s="335"/>
      <c r="AR293" s="335"/>
      <c r="AS293" s="335"/>
      <c r="AT293" s="382"/>
      <c r="AU293" s="395"/>
      <c r="AV293" s="393" t="s">
        <v>833</v>
      </c>
      <c r="AW293" s="385"/>
      <c r="AX293" s="397"/>
      <c r="AY293" s="398" t="str">
        <f t="shared" si="47"/>
        <v/>
      </c>
      <c r="AZ293" s="399" t="str">
        <f t="shared" si="53"/>
        <v/>
      </c>
      <c r="BA293" s="399" t="str">
        <f t="shared" si="54"/>
        <v/>
      </c>
      <c r="BB293" s="399"/>
      <c r="BC293" s="400"/>
      <c r="BD293" s="401" t="str">
        <f t="shared" si="50"/>
        <v>toegevoegd</v>
      </c>
      <c r="BE293" s="401" t="str">
        <f>IF(BF293="",IF(#REF!="","",IF(#REF!="ongebruikt","Ja","")),"")</f>
        <v/>
      </c>
      <c r="BF293" s="402" t="str">
        <f>IF($J293="LVBB-BHK",$C293,IFERROR(VLOOKUP($C293,'[1]CDS-VM-delta'!$A$2:$E$470,1,FALSE),""))</f>
        <v>LVBB7011</v>
      </c>
      <c r="BG293" s="403" t="str">
        <f>IF($J293="LVBB-BHK",$AN293,IF($BF293="","",IFERROR(VLOOKUP($BF293,'[1]CDS-VM-delta'!$A$2:$E$470,2,FALSE),"")))</f>
        <v>Het besluit %1 stelt regelingversie %2 in, maar deze regelingversie heeft dezelfde geldig-datum, namelijk: %3 als een andere regelingversie %4 binnen dezelfde regeling.</v>
      </c>
      <c r="BH293" s="386" t="str">
        <f>IF($BF293="","",IFERROR(VLOOKUP($C293,'[1]CDS-VM-delta'!$A$2:$E$470,3,FALSE),""))</f>
        <v>tijdstempels.xqy</v>
      </c>
      <c r="BI293" s="404" t="str">
        <f>IF($BF293="","",IFERROR(VLOOKUP($C293,'[1]CDS-VM-delta'!$A$2:$E$470,4,FALSE),""))</f>
        <v>controleer-datums</v>
      </c>
      <c r="BJ293" s="405" t="str">
        <f>IF($BF293="","",IFERROR(VLOOKUP($C293,'[1]CDS-VM-delta'!$A$2:$E$470,5,FALSE),""))</f>
        <v>Voor twee opeenvolgende expressies een aantal controles doen mbt datums van de expressie en de was-expressie</v>
      </c>
      <c r="BK293" s="405" t="str">
        <f>IF($C293="","",IFERROR(VLOOKUP($C293,'[1]CDS-VM-delta'!$L$1:$M$470,1,FALSE),""))</f>
        <v/>
      </c>
      <c r="BL293" s="405" t="str">
        <f>IF($BK293="","",IFERROR(VLOOKUP($BK293,'[1]CDS-VM-delta'!$L$1:$M$470,2,FALSE),""))</f>
        <v/>
      </c>
      <c r="BM293" s="385"/>
      <c r="BN293" s="406"/>
      <c r="BO293" s="384"/>
      <c r="BP293" s="335"/>
      <c r="BQ293" s="335"/>
      <c r="BR293" s="335"/>
      <c r="BS293" s="385"/>
      <c r="BT293" s="407"/>
      <c r="CL293" s="409"/>
      <c r="CM293" s="410"/>
      <c r="CN293" s="410"/>
      <c r="CO293" s="410"/>
    </row>
    <row r="294" spans="1:93" ht="16" x14ac:dyDescent="0.2">
      <c r="A294" s="159"/>
      <c r="B294" s="160"/>
      <c r="C294" s="142"/>
      <c r="D294" s="173" t="s">
        <v>848</v>
      </c>
      <c r="E294" s="142"/>
      <c r="F294" s="142"/>
      <c r="G294" s="142"/>
      <c r="H294" s="142"/>
      <c r="I294" s="142"/>
      <c r="J294" s="142"/>
      <c r="K294" s="142"/>
      <c r="L294" s="142">
        <f>IFERROR(VLOOKUP($C294,'[2]1.3.7 validaties'!$AL$3:$AY$999,14,FALSE),"")</f>
        <v>0</v>
      </c>
      <c r="M294" s="142">
        <f>IFERROR(VLOOKUP($C294,'[2]1.3.7 validaties'!$AL$3:$AY$999,13,FALSE),"")</f>
        <v>0</v>
      </c>
      <c r="N294" s="142"/>
      <c r="O294" s="142"/>
      <c r="P294" s="142"/>
      <c r="Q294" s="142"/>
      <c r="R294" s="142"/>
      <c r="S294" s="275"/>
      <c r="T294" s="275"/>
      <c r="U294" s="275"/>
      <c r="V294" s="275"/>
      <c r="W294" s="275"/>
      <c r="X294" s="275"/>
      <c r="Y294" s="275"/>
      <c r="Z294" s="275"/>
      <c r="AA294" s="275"/>
      <c r="AB294" s="275"/>
      <c r="AC294" s="275"/>
      <c r="AD294" s="161"/>
      <c r="AE294" s="83"/>
      <c r="AF294" s="162"/>
      <c r="AG294" s="161" t="s">
        <v>254</v>
      </c>
      <c r="AH294" s="163"/>
      <c r="AI294" s="142"/>
      <c r="AJ294" s="142"/>
      <c r="AK294" s="61"/>
      <c r="AL294" s="165"/>
      <c r="AM294" s="141"/>
      <c r="AN294" s="142" t="s">
        <v>254</v>
      </c>
      <c r="AO294" s="142"/>
      <c r="AP294" s="142"/>
      <c r="AQ294" s="142"/>
      <c r="AR294" s="142"/>
      <c r="AS294" s="142"/>
      <c r="AT294" s="164"/>
      <c r="AU294" s="253"/>
      <c r="AV294" s="275"/>
      <c r="AW294" s="83"/>
      <c r="AX294" s="57"/>
      <c r="AY294" s="212" t="str">
        <f t="shared" si="47"/>
        <v/>
      </c>
      <c r="AZ294" s="97" t="str">
        <f t="shared" si="53"/>
        <v/>
      </c>
      <c r="BA294" s="97" t="str">
        <f t="shared" si="54"/>
        <v/>
      </c>
      <c r="BB294" s="97"/>
      <c r="BC294" s="213"/>
      <c r="BD294" s="138" t="str">
        <f t="shared" si="50"/>
        <v/>
      </c>
      <c r="BE294" s="138" t="e">
        <f>IF(BF294="",IF(#REF!="","",IF(#REF!="ongebruikt","Ja","")),"")</f>
        <v>#REF!</v>
      </c>
      <c r="BF294" s="321" t="str">
        <f>IF($J294="LVBB-BHK",$C294,IFERROR(VLOOKUP($C294,'[1]CDS-VM-delta'!$A$2:$E$470,1,FALSE),""))</f>
        <v/>
      </c>
      <c r="BG294" s="318" t="str">
        <f>IF($J294="LVBB-BHK",$AN294,IF($BF294="","",IFERROR(VLOOKUP($BF294,'[1]CDS-VM-delta'!$A$2:$E$470,2,FALSE),"")))</f>
        <v/>
      </c>
      <c r="BH294" s="148" t="str">
        <f>IF($BF294="","",IFERROR(VLOOKUP($C294,'[1]CDS-VM-delta'!$A$2:$E$470,3,FALSE),""))</f>
        <v/>
      </c>
      <c r="BI294" s="303" t="str">
        <f>IF($BF294="","",IFERROR(VLOOKUP($C294,'[1]CDS-VM-delta'!$A$2:$E$470,4,FALSE),""))</f>
        <v/>
      </c>
      <c r="BJ294" s="304" t="str">
        <f>IF($BF294="","",IFERROR(VLOOKUP($C294,'[1]CDS-VM-delta'!$A$2:$E$470,5,FALSE),""))</f>
        <v/>
      </c>
      <c r="BK294" s="304" t="str">
        <f>IF($C294="","",IFERROR(VLOOKUP($C294,'[1]CDS-VM-delta'!$L$1:$M$470,1,FALSE),""))</f>
        <v/>
      </c>
      <c r="BL294" s="304" t="str">
        <f>IF($BK294="","",IFERROR(VLOOKUP($BK294,'[1]CDS-VM-delta'!$L$1:$M$470,2,FALSE),""))</f>
        <v/>
      </c>
      <c r="BM294" s="83"/>
      <c r="BN294" s="210" t="str">
        <f t="shared" ref="BN294:BN339" si="56">IF(C294=BO294,"","NOK")</f>
        <v/>
      </c>
      <c r="BO294" s="141"/>
      <c r="BP294" s="142"/>
      <c r="BQ294" s="142"/>
      <c r="BR294" s="142"/>
      <c r="BS294" s="83">
        <v>179</v>
      </c>
      <c r="BT294" s="115"/>
      <c r="CL294" s="109"/>
      <c r="CM294" s="101"/>
      <c r="CN294" s="101"/>
      <c r="CO294" s="101"/>
    </row>
    <row r="295" spans="1:93" ht="32" x14ac:dyDescent="0.2">
      <c r="A295" s="333" t="s">
        <v>304</v>
      </c>
      <c r="B295" s="142">
        <v>3</v>
      </c>
      <c r="C295" s="2" t="s">
        <v>849</v>
      </c>
      <c r="D295" s="2" t="s">
        <v>2272</v>
      </c>
      <c r="E295" s="2" t="s">
        <v>0</v>
      </c>
      <c r="F295" s="2" t="s">
        <v>181</v>
      </c>
      <c r="G295" s="2" t="s">
        <v>828</v>
      </c>
      <c r="H295" s="2" t="s">
        <v>4</v>
      </c>
      <c r="I295" s="2" t="s">
        <v>8</v>
      </c>
      <c r="J295" s="2" t="s">
        <v>22</v>
      </c>
      <c r="K295" s="2" t="s">
        <v>127</v>
      </c>
      <c r="L295" s="2" t="str">
        <f>IFERROR(VLOOKUP($C295,'[2]1.3.7 validaties'!$AL$3:$AY$999,14,FALSE),"")</f>
        <v>2. ja, voor technici</v>
      </c>
      <c r="M295" s="2" t="str">
        <f>IFERROR(VLOOKUP($C295,'[2]1.3.7 validaties'!$AL$3:$AY$999,13,FALSE),"")</f>
        <v>niet nodig</v>
      </c>
      <c r="N295" s="2" t="s">
        <v>13</v>
      </c>
      <c r="O295" s="2" t="s">
        <v>13</v>
      </c>
      <c r="P295" s="2" t="s">
        <v>13</v>
      </c>
      <c r="Q295" s="2" t="s">
        <v>13</v>
      </c>
      <c r="R295" s="2" t="s">
        <v>13</v>
      </c>
      <c r="S295" s="345" t="s">
        <v>13</v>
      </c>
      <c r="T295" s="345" t="s">
        <v>13</v>
      </c>
      <c r="U295" s="345" t="s">
        <v>13</v>
      </c>
      <c r="V295" s="345" t="s">
        <v>13</v>
      </c>
      <c r="W295" s="345" t="s">
        <v>13</v>
      </c>
      <c r="X295" s="345" t="s">
        <v>13</v>
      </c>
      <c r="Y295" s="345" t="s">
        <v>13</v>
      </c>
      <c r="Z295" s="345" t="s">
        <v>13</v>
      </c>
      <c r="AA295" s="345" t="s">
        <v>13</v>
      </c>
      <c r="AB295" s="345" t="s">
        <v>13</v>
      </c>
      <c r="AC295" s="345" t="s">
        <v>13</v>
      </c>
      <c r="AD295" s="337" t="s">
        <v>255</v>
      </c>
      <c r="AE295" s="31" t="s">
        <v>850</v>
      </c>
      <c r="AF295" s="338" t="s">
        <v>253</v>
      </c>
      <c r="AG295" s="337" t="s">
        <v>254</v>
      </c>
      <c r="AH295" s="344" t="s">
        <v>253</v>
      </c>
      <c r="AI295" s="2"/>
      <c r="AJ295" s="2" t="s">
        <v>45</v>
      </c>
      <c r="AK295" s="86" t="s">
        <v>45</v>
      </c>
      <c r="AL295" s="456" t="s">
        <v>45</v>
      </c>
      <c r="AM295" s="334" t="s">
        <v>849</v>
      </c>
      <c r="AN295" s="101" t="s">
        <v>1817</v>
      </c>
      <c r="AO295" s="2"/>
      <c r="AP295" s="2"/>
      <c r="AQ295" s="2"/>
      <c r="AR295" s="2"/>
      <c r="AS295" s="2"/>
      <c r="AT295" s="455"/>
      <c r="AU295" s="457"/>
      <c r="AV295" s="345" t="s">
        <v>851</v>
      </c>
      <c r="AW295" s="31" t="s">
        <v>852</v>
      </c>
      <c r="AY295" s="110" t="str">
        <f t="shared" si="47"/>
        <v/>
      </c>
      <c r="AZ295" s="105" t="str">
        <f t="shared" si="53"/>
        <v/>
      </c>
      <c r="BA295" s="105" t="str">
        <f t="shared" si="54"/>
        <v/>
      </c>
      <c r="BB295" s="105"/>
      <c r="BC295" s="220"/>
      <c r="BD295" s="122" t="str">
        <f t="shared" si="50"/>
        <v>ongewijzigd</v>
      </c>
      <c r="BE295" s="122" t="str">
        <f>IF(BF295="",IF(#REF!="","",IF(#REF!="ongebruikt","Ja","")),"")</f>
        <v/>
      </c>
      <c r="BF295" s="467" t="str">
        <f>IF($J295="LVBB-BHK",$C295,IFERROR(VLOOKUP($C295,'[1]CDS-VM-delta'!$A$2:$E$470,1,FALSE),""))</f>
        <v>LVBB7501</v>
      </c>
      <c r="BG295" s="468" t="str">
        <f>IF($J295="LVBB-BHK",$AN295,IF($BF295="","",IFERROR(VLOOKUP($BF295,'[1]CDS-VM-delta'!$A$2:$E$470,2,FALSE),"")))</f>
        <v>Fouten in schema bij RegelingVersie</v>
      </c>
      <c r="BH295" s="127" t="str">
        <f>IF($BF295="","",IFERROR(VLOOKUP($C295,'[1]CDS-VM-delta'!$A$2:$E$470,3,FALSE),""))</f>
        <v>manifest.xml</v>
      </c>
      <c r="BI295" s="130" t="str">
        <f>IF($BF295="","",IFERROR(VLOOKUP($C295,'[1]CDS-VM-delta'!$A$2:$E$470,4,FALSE),""))</f>
        <v/>
      </c>
      <c r="BJ295" s="128" t="str">
        <f>IF($BF295="","",IFERROR(VLOOKUP($C295,'[1]CDS-VM-delta'!$A$2:$E$470,5,FALSE),""))</f>
        <v/>
      </c>
      <c r="BK295" s="128" t="str">
        <f>IF($C295="","",IFERROR(VLOOKUP($C295,'[1]CDS-VM-delta'!$L$1:$M$470,1,FALSE),""))</f>
        <v>LVBB7501</v>
      </c>
      <c r="BL295" s="128" t="str">
        <f>IF($BK295="","",IFERROR(VLOOKUP($BK295,'[1]CDS-VM-delta'!$L$1:$M$470,2,FALSE),""))</f>
        <v>Fouten in schema bij RegelingVersie</v>
      </c>
      <c r="BM295" s="31"/>
      <c r="BN295" s="53" t="str">
        <f t="shared" si="56"/>
        <v/>
      </c>
      <c r="BO295" s="334" t="s">
        <v>849</v>
      </c>
      <c r="BP295" s="2">
        <v>5</v>
      </c>
      <c r="BQ295" s="2"/>
      <c r="BR295" s="2"/>
      <c r="BS295" s="31">
        <v>323</v>
      </c>
      <c r="BT295" s="114"/>
      <c r="CL295" s="109"/>
      <c r="CM295" s="101"/>
      <c r="CN295" s="101"/>
      <c r="CO295" s="101"/>
    </row>
    <row r="296" spans="1:93" ht="32" x14ac:dyDescent="0.2">
      <c r="A296" s="333" t="s">
        <v>304</v>
      </c>
      <c r="B296" s="142">
        <v>3</v>
      </c>
      <c r="C296" s="2" t="s">
        <v>853</v>
      </c>
      <c r="D296" s="2" t="s">
        <v>2273</v>
      </c>
      <c r="E296" s="2" t="s">
        <v>0</v>
      </c>
      <c r="F296" s="2" t="s">
        <v>181</v>
      </c>
      <c r="G296" s="2" t="s">
        <v>828</v>
      </c>
      <c r="H296" s="2" t="s">
        <v>4</v>
      </c>
      <c r="I296" s="2" t="s">
        <v>8</v>
      </c>
      <c r="J296" s="2" t="s">
        <v>22</v>
      </c>
      <c r="K296" s="2" t="s">
        <v>127</v>
      </c>
      <c r="L296" s="2" t="str">
        <f>IFERROR(VLOOKUP($C296,'[2]1.3.7 validaties'!$AL$3:$AY$999,14,FALSE),"")</f>
        <v>2. ja, voor technici</v>
      </c>
      <c r="M296" s="2" t="str">
        <f>IFERROR(VLOOKUP($C296,'[2]1.3.7 validaties'!$AL$3:$AY$999,13,FALSE),"")</f>
        <v>niet nodig</v>
      </c>
      <c r="N296" s="2" t="s">
        <v>13</v>
      </c>
      <c r="O296" s="2" t="s">
        <v>13</v>
      </c>
      <c r="P296" s="2" t="s">
        <v>13</v>
      </c>
      <c r="Q296" s="2" t="s">
        <v>13</v>
      </c>
      <c r="R296" s="2" t="s">
        <v>13</v>
      </c>
      <c r="S296" s="345" t="s">
        <v>13</v>
      </c>
      <c r="T296" s="345" t="s">
        <v>13</v>
      </c>
      <c r="U296" s="345" t="s">
        <v>13</v>
      </c>
      <c r="V296" s="345" t="s">
        <v>13</v>
      </c>
      <c r="W296" s="345" t="s">
        <v>13</v>
      </c>
      <c r="X296" s="345" t="s">
        <v>13</v>
      </c>
      <c r="Y296" s="345" t="s">
        <v>13</v>
      </c>
      <c r="Z296" s="345" t="s">
        <v>13</v>
      </c>
      <c r="AA296" s="345" t="s">
        <v>13</v>
      </c>
      <c r="AB296" s="345" t="s">
        <v>13</v>
      </c>
      <c r="AC296" s="345" t="s">
        <v>13</v>
      </c>
      <c r="AD296" s="337" t="s">
        <v>255</v>
      </c>
      <c r="AE296" s="31" t="s">
        <v>850</v>
      </c>
      <c r="AF296" s="338" t="s">
        <v>253</v>
      </c>
      <c r="AG296" s="337" t="s">
        <v>254</v>
      </c>
      <c r="AH296" s="344" t="s">
        <v>253</v>
      </c>
      <c r="AI296" s="2"/>
      <c r="AJ296" s="2" t="s">
        <v>45</v>
      </c>
      <c r="AK296" s="86" t="s">
        <v>45</v>
      </c>
      <c r="AL296" s="456" t="s">
        <v>45</v>
      </c>
      <c r="AM296" s="334" t="s">
        <v>853</v>
      </c>
      <c r="AN296" s="101" t="s">
        <v>1818</v>
      </c>
      <c r="AO296" s="2"/>
      <c r="AP296" s="2"/>
      <c r="AQ296" s="2"/>
      <c r="AR296" s="2"/>
      <c r="AS296" s="2"/>
      <c r="AT296" s="455"/>
      <c r="AU296" s="457"/>
      <c r="AV296" s="345" t="s">
        <v>854</v>
      </c>
      <c r="AW296" s="31" t="s">
        <v>855</v>
      </c>
      <c r="AY296" s="110" t="str">
        <f t="shared" si="47"/>
        <v/>
      </c>
      <c r="AZ296" s="105" t="str">
        <f t="shared" si="53"/>
        <v/>
      </c>
      <c r="BA296" s="105" t="str">
        <f t="shared" si="54"/>
        <v/>
      </c>
      <c r="BB296" s="105"/>
      <c r="BC296" s="220"/>
      <c r="BD296" s="122" t="str">
        <f t="shared" si="50"/>
        <v>ongewijzigd</v>
      </c>
      <c r="BE296" s="122" t="str">
        <f>IF(BF296="",IF(#REF!="","",IF(#REF!="ongebruikt","Ja","")),"")</f>
        <v/>
      </c>
      <c r="BF296" s="467" t="str">
        <f>IF($J296="LVBB-BHK",$C296,IFERROR(VLOOKUP($C296,'[1]CDS-VM-delta'!$A$2:$E$470,1,FALSE),""))</f>
        <v>LVBB7502</v>
      </c>
      <c r="BG296" s="468" t="str">
        <f>IF($J296="LVBB-BHK",$AN296,IF($BF296="","",IFERROR(VLOOKUP($BF296,'[1]CDS-VM-delta'!$A$2:$E$470,2,FALSE),"")))</f>
        <v>Fouten in schema bij Consolidaties</v>
      </c>
      <c r="BH296" s="127" t="str">
        <f>IF($BF296="","",IFERROR(VLOOKUP($C296,'[1]CDS-VM-delta'!$A$2:$E$470,3,FALSE),""))</f>
        <v>manifest.xml</v>
      </c>
      <c r="BI296" s="130" t="str">
        <f>IF($BF296="","",IFERROR(VLOOKUP($C296,'[1]CDS-VM-delta'!$A$2:$E$470,4,FALSE),""))</f>
        <v/>
      </c>
      <c r="BJ296" s="128" t="str">
        <f>IF($BF296="","",IFERROR(VLOOKUP($C296,'[1]CDS-VM-delta'!$A$2:$E$470,5,FALSE),""))</f>
        <v/>
      </c>
      <c r="BK296" s="128" t="str">
        <f>IF($C296="","",IFERROR(VLOOKUP($C296,'[1]CDS-VM-delta'!$L$1:$M$470,1,FALSE),""))</f>
        <v>LVBB7502</v>
      </c>
      <c r="BL296" s="128" t="str">
        <f>IF($BK296="","",IFERROR(VLOOKUP($BK296,'[1]CDS-VM-delta'!$L$1:$M$470,2,FALSE),""))</f>
        <v>Fouten in schema bij Consolidaties</v>
      </c>
      <c r="BM296" s="31"/>
      <c r="BN296" s="53" t="str">
        <f t="shared" si="56"/>
        <v/>
      </c>
      <c r="BO296" s="334" t="s">
        <v>853</v>
      </c>
      <c r="BP296" s="2">
        <v>5</v>
      </c>
      <c r="BQ296" s="2"/>
      <c r="BR296" s="2"/>
      <c r="BS296" s="31">
        <v>325</v>
      </c>
      <c r="BT296" s="114"/>
      <c r="CL296" s="109"/>
      <c r="CM296" s="101"/>
      <c r="CN296" s="101"/>
      <c r="CO296" s="101"/>
    </row>
    <row r="297" spans="1:93" ht="32" x14ac:dyDescent="0.2">
      <c r="A297" s="333" t="s">
        <v>304</v>
      </c>
      <c r="B297" s="142">
        <v>3</v>
      </c>
      <c r="C297" s="2" t="s">
        <v>856</v>
      </c>
      <c r="D297" s="2" t="s">
        <v>2274</v>
      </c>
      <c r="E297" s="2" t="s">
        <v>0</v>
      </c>
      <c r="F297" s="2" t="s">
        <v>181</v>
      </c>
      <c r="G297" s="2" t="s">
        <v>828</v>
      </c>
      <c r="H297" s="2" t="s">
        <v>4</v>
      </c>
      <c r="I297" s="2" t="s">
        <v>8</v>
      </c>
      <c r="J297" s="2" t="s">
        <v>22</v>
      </c>
      <c r="K297" s="2" t="s">
        <v>127</v>
      </c>
      <c r="L297" s="2" t="str">
        <f>IFERROR(VLOOKUP($C297,'[2]1.3.7 validaties'!$AL$3:$AY$999,14,FALSE),"")</f>
        <v>2. ja, voor technici</v>
      </c>
      <c r="M297" s="2" t="str">
        <f>IFERROR(VLOOKUP($C297,'[2]1.3.7 validaties'!$AL$3:$AY$999,13,FALSE),"")</f>
        <v>niet nodig</v>
      </c>
      <c r="N297" s="2" t="s">
        <v>13</v>
      </c>
      <c r="O297" s="2" t="s">
        <v>13</v>
      </c>
      <c r="P297" s="2" t="s">
        <v>13</v>
      </c>
      <c r="Q297" s="2" t="s">
        <v>13</v>
      </c>
      <c r="R297" s="2" t="s">
        <v>13</v>
      </c>
      <c r="S297" s="345" t="s">
        <v>13</v>
      </c>
      <c r="T297" s="345" t="s">
        <v>13</v>
      </c>
      <c r="U297" s="345" t="s">
        <v>13</v>
      </c>
      <c r="V297" s="345" t="s">
        <v>13</v>
      </c>
      <c r="W297" s="345" t="s">
        <v>13</v>
      </c>
      <c r="X297" s="345" t="s">
        <v>13</v>
      </c>
      <c r="Y297" s="345" t="s">
        <v>13</v>
      </c>
      <c r="Z297" s="345" t="s">
        <v>13</v>
      </c>
      <c r="AA297" s="345" t="s">
        <v>13</v>
      </c>
      <c r="AB297" s="345" t="s">
        <v>13</v>
      </c>
      <c r="AC297" s="345" t="s">
        <v>13</v>
      </c>
      <c r="AD297" s="337" t="s">
        <v>255</v>
      </c>
      <c r="AE297" s="31" t="s">
        <v>850</v>
      </c>
      <c r="AF297" s="338" t="s">
        <v>253</v>
      </c>
      <c r="AG297" s="337" t="s">
        <v>254</v>
      </c>
      <c r="AH297" s="344" t="s">
        <v>253</v>
      </c>
      <c r="AI297" s="2"/>
      <c r="AJ297" s="2" t="s">
        <v>45</v>
      </c>
      <c r="AK297" s="86" t="s">
        <v>45</v>
      </c>
      <c r="AL297" s="456" t="s">
        <v>45</v>
      </c>
      <c r="AM297" s="334" t="s">
        <v>856</v>
      </c>
      <c r="AN297" s="101" t="s">
        <v>1819</v>
      </c>
      <c r="AO297" s="2"/>
      <c r="AP297" s="2"/>
      <c r="AQ297" s="2"/>
      <c r="AR297" s="2"/>
      <c r="AS297" s="2"/>
      <c r="AT297" s="455"/>
      <c r="AU297" s="457"/>
      <c r="AV297" s="345" t="s">
        <v>857</v>
      </c>
      <c r="AW297" s="31" t="s">
        <v>858</v>
      </c>
      <c r="AY297" s="110" t="str">
        <f t="shared" si="47"/>
        <v/>
      </c>
      <c r="AZ297" s="105" t="str">
        <f t="shared" si="53"/>
        <v/>
      </c>
      <c r="BA297" s="105" t="str">
        <f t="shared" si="54"/>
        <v/>
      </c>
      <c r="BB297" s="105"/>
      <c r="BC297" s="220"/>
      <c r="BD297" s="122" t="str">
        <f t="shared" si="50"/>
        <v>ongewijzigd</v>
      </c>
      <c r="BE297" s="122" t="str">
        <f>IF(BF297="",IF(#REF!="","",IF(#REF!="ongebruikt","Ja","")),"")</f>
        <v/>
      </c>
      <c r="BF297" s="467" t="str">
        <f>IF($J297="LVBB-BHK",$C297,IFERROR(VLOOKUP($C297,'[1]CDS-VM-delta'!$A$2:$E$470,1,FALSE),""))</f>
        <v>LVBB7503</v>
      </c>
      <c r="BG297" s="468" t="str">
        <f>IF($J297="LVBB-BHK",$AN297,IF($BF297="","",IFERROR(VLOOKUP($BF297,'[1]CDS-VM-delta'!$A$2:$E$470,2,FALSE),"")))</f>
        <v>Fouten in schema bij UitleveringProefversieBesluit</v>
      </c>
      <c r="BH297" s="127" t="str">
        <f>IF($BF297="","",IFERROR(VLOOKUP($C297,'[1]CDS-VM-delta'!$A$2:$E$470,3,FALSE),""))</f>
        <v>manifest.xml</v>
      </c>
      <c r="BI297" s="130" t="str">
        <f>IF($BF297="","",IFERROR(VLOOKUP($C297,'[1]CDS-VM-delta'!$A$2:$E$470,4,FALSE),""))</f>
        <v/>
      </c>
      <c r="BJ297" s="128" t="str">
        <f>IF($BF297="","",IFERROR(VLOOKUP($C297,'[1]CDS-VM-delta'!$A$2:$E$470,5,FALSE),""))</f>
        <v/>
      </c>
      <c r="BK297" s="128" t="str">
        <f>IF($C297="","",IFERROR(VLOOKUP($C297,'[1]CDS-VM-delta'!$L$1:$M$470,1,FALSE),""))</f>
        <v>LVBB7503</v>
      </c>
      <c r="BL297" s="128" t="str">
        <f>IF($BK297="","",IFERROR(VLOOKUP($BK297,'[1]CDS-VM-delta'!$L$1:$M$470,2,FALSE),""))</f>
        <v>Fouten in schema bij UitleveringProefversieBesluit</v>
      </c>
      <c r="BM297" s="31"/>
      <c r="BN297" s="53" t="str">
        <f t="shared" si="56"/>
        <v/>
      </c>
      <c r="BO297" s="334" t="s">
        <v>856</v>
      </c>
      <c r="BP297" s="2">
        <v>5</v>
      </c>
      <c r="BQ297" s="2"/>
      <c r="BR297" s="2"/>
      <c r="BS297" s="31">
        <v>326</v>
      </c>
      <c r="BT297" s="114"/>
      <c r="CL297" s="109"/>
      <c r="CM297" s="101"/>
      <c r="CN297" s="101"/>
      <c r="CO297" s="101"/>
    </row>
    <row r="298" spans="1:93" ht="32" x14ac:dyDescent="0.2">
      <c r="A298" s="333" t="s">
        <v>1142</v>
      </c>
      <c r="B298" s="142">
        <v>3</v>
      </c>
      <c r="C298" s="2" t="s">
        <v>859</v>
      </c>
      <c r="D298" s="2" t="s">
        <v>2275</v>
      </c>
      <c r="E298" s="2" t="s">
        <v>0</v>
      </c>
      <c r="F298" s="2" t="s">
        <v>243</v>
      </c>
      <c r="G298" s="2" t="s">
        <v>828</v>
      </c>
      <c r="H298" s="2" t="s">
        <v>4</v>
      </c>
      <c r="I298" s="2" t="s">
        <v>8</v>
      </c>
      <c r="J298" s="2" t="s">
        <v>22</v>
      </c>
      <c r="K298" s="2" t="s">
        <v>127</v>
      </c>
      <c r="L298" s="2" t="str">
        <f>IFERROR(VLOOKUP($C298,'[2]1.3.7 validaties'!$AL$3:$AY$999,14,FALSE),"")</f>
        <v/>
      </c>
      <c r="M298" s="2" t="str">
        <f>IFERROR(VLOOKUP($C298,'[2]1.3.7 validaties'!$AL$3:$AY$999,13,FALSE),"")</f>
        <v/>
      </c>
      <c r="N298" s="2" t="s">
        <v>14</v>
      </c>
      <c r="O298" s="2" t="s">
        <v>13</v>
      </c>
      <c r="P298" s="2" t="s">
        <v>13</v>
      </c>
      <c r="Q298" s="2" t="s">
        <v>13</v>
      </c>
      <c r="R298" s="2" t="s">
        <v>13</v>
      </c>
      <c r="S298" s="345" t="s">
        <v>13</v>
      </c>
      <c r="T298" s="345" t="s">
        <v>13</v>
      </c>
      <c r="U298" s="345" t="s">
        <v>13</v>
      </c>
      <c r="V298" s="345" t="s">
        <v>13</v>
      </c>
      <c r="W298" s="345" t="s">
        <v>13</v>
      </c>
      <c r="X298" s="345" t="s">
        <v>13</v>
      </c>
      <c r="Y298" s="345" t="s">
        <v>13</v>
      </c>
      <c r="Z298" s="345" t="s">
        <v>13</v>
      </c>
      <c r="AA298" s="345" t="s">
        <v>13</v>
      </c>
      <c r="AB298" s="345" t="s">
        <v>13</v>
      </c>
      <c r="AC298" s="345" t="s">
        <v>13</v>
      </c>
      <c r="AD298" s="337" t="s">
        <v>255</v>
      </c>
      <c r="AE298" s="31" t="s">
        <v>2948</v>
      </c>
      <c r="AF298" s="338" t="s">
        <v>253</v>
      </c>
      <c r="AG298" s="337" t="s">
        <v>254</v>
      </c>
      <c r="AH298" s="344" t="s">
        <v>253</v>
      </c>
      <c r="AI298" s="2"/>
      <c r="AJ298" s="2" t="s">
        <v>45</v>
      </c>
      <c r="AK298" s="86" t="s">
        <v>45</v>
      </c>
      <c r="AL298" s="456" t="s">
        <v>45</v>
      </c>
      <c r="AM298" s="109" t="s">
        <v>859</v>
      </c>
      <c r="AN298" s="101" t="s">
        <v>1820</v>
      </c>
      <c r="AO298" s="2"/>
      <c r="AP298" s="2"/>
      <c r="AQ298" s="2"/>
      <c r="AR298" s="2"/>
      <c r="AS298" s="2"/>
      <c r="AT298" s="455"/>
      <c r="AU298" s="457"/>
      <c r="AV298" s="345"/>
      <c r="AW298" s="31"/>
      <c r="AY298" s="110" t="str">
        <f t="shared" si="47"/>
        <v/>
      </c>
      <c r="AZ298" s="105" t="str">
        <f t="shared" si="53"/>
        <v/>
      </c>
      <c r="BA298" s="105" t="str">
        <f t="shared" si="54"/>
        <v/>
      </c>
      <c r="BB298" s="105"/>
      <c r="BC298" s="220"/>
      <c r="BD298" s="122" t="str">
        <f t="shared" si="50"/>
        <v>ongewijzigd</v>
      </c>
      <c r="BE298" s="122" t="str">
        <f>IF(BF298="",IF(#REF!="","",IF(#REF!="ongebruikt","Ja","")),"")</f>
        <v/>
      </c>
      <c r="BF298" s="467" t="str">
        <f>IF($J298="LVBB-BHK",$C298,IFERROR(VLOOKUP($C298,'[1]CDS-VM-delta'!$A$2:$E$470,1,FALSE),""))</f>
        <v>LVBB7504</v>
      </c>
      <c r="BG298" s="468" t="str">
        <f>IF($J298="LVBB-BHK",$AN298,IF($BF298="","",IFERROR(VLOOKUP($BF298,'[1]CDS-VM-delta'!$A$2:$E$470,2,FALSE),"")))</f>
        <v>Fouten in schema bij WettechnischeInformatie</v>
      </c>
      <c r="BH298" s="127" t="str">
        <f>IF($BF298="","",IFERROR(VLOOKUP($C298,'[1]CDS-VM-delta'!$A$2:$E$470,3,FALSE),""))</f>
        <v>manifest.xml</v>
      </c>
      <c r="BI298" s="130" t="str">
        <f>IF($BF298="","",IFERROR(VLOOKUP($C298,'[1]CDS-VM-delta'!$A$2:$E$470,4,FALSE),""))</f>
        <v/>
      </c>
      <c r="BJ298" s="128" t="str">
        <f>IF($BF298="","",IFERROR(VLOOKUP($C298,'[1]CDS-VM-delta'!$A$2:$E$470,5,FALSE),""))</f>
        <v/>
      </c>
      <c r="BK298" s="128" t="str">
        <f>IF($C298="","",IFERROR(VLOOKUP($C298,'[1]CDS-VM-delta'!$L$1:$M$470,1,FALSE),""))</f>
        <v>LVBB7504</v>
      </c>
      <c r="BL298" s="128" t="str">
        <f>IF($BK298="","",IFERROR(VLOOKUP($BK298,'[1]CDS-VM-delta'!$L$1:$M$470,2,FALSE),""))</f>
        <v>Fouten in schema bij WettechnischeInformatie</v>
      </c>
      <c r="BM298" s="31"/>
      <c r="BN298" s="53" t="str">
        <f t="shared" si="56"/>
        <v>NOK</v>
      </c>
      <c r="BO298" s="334" t="s">
        <v>1858</v>
      </c>
      <c r="BP298" s="2"/>
      <c r="BQ298" s="2"/>
      <c r="BR298" s="2"/>
      <c r="BS298" s="31"/>
      <c r="BT298" s="114"/>
      <c r="CL298" s="109"/>
      <c r="CM298" s="101"/>
      <c r="CN298" s="101"/>
      <c r="CO298" s="101"/>
    </row>
    <row r="299" spans="1:93" ht="48" x14ac:dyDescent="0.2">
      <c r="A299" s="159" t="s">
        <v>440</v>
      </c>
      <c r="B299" s="142">
        <v>3</v>
      </c>
      <c r="C299" s="142" t="s">
        <v>860</v>
      </c>
      <c r="D299" s="142" t="s">
        <v>861</v>
      </c>
      <c r="E299" s="142" t="s">
        <v>0</v>
      </c>
      <c r="F299" s="142" t="s">
        <v>181</v>
      </c>
      <c r="G299" s="142" t="s">
        <v>828</v>
      </c>
      <c r="H299" s="142" t="s">
        <v>4</v>
      </c>
      <c r="I299" s="142" t="s">
        <v>29</v>
      </c>
      <c r="J299" s="142" t="s">
        <v>22</v>
      </c>
      <c r="K299" s="142" t="s">
        <v>127</v>
      </c>
      <c r="L299" s="140" t="str">
        <f>IFERROR(VLOOKUP($C299,'[2]1.3.7 validaties'!$AL$3:$AY$999,14,FALSE),"")</f>
        <v>2. ja, voor technici</v>
      </c>
      <c r="M299" s="140" t="str">
        <f>IFERROR(VLOOKUP($C299,'[2]1.3.7 validaties'!$AL$3:$AY$999,13,FALSE),"")</f>
        <v>niet nodig</v>
      </c>
      <c r="N299" s="142" t="s">
        <v>13</v>
      </c>
      <c r="O299" s="142" t="s">
        <v>13</v>
      </c>
      <c r="P299" s="142" t="s">
        <v>13</v>
      </c>
      <c r="Q299" s="142" t="s">
        <v>13</v>
      </c>
      <c r="R299" s="142" t="s">
        <v>13</v>
      </c>
      <c r="S299" s="390" t="s">
        <v>13</v>
      </c>
      <c r="T299" s="390" t="s">
        <v>13</v>
      </c>
      <c r="U299" s="390" t="s">
        <v>13</v>
      </c>
      <c r="V299" s="390" t="s">
        <v>13</v>
      </c>
      <c r="W299" s="390" t="s">
        <v>13</v>
      </c>
      <c r="X299" s="390" t="s">
        <v>13</v>
      </c>
      <c r="Y299" s="390" t="s">
        <v>13</v>
      </c>
      <c r="Z299" s="390" t="s">
        <v>13</v>
      </c>
      <c r="AA299" s="390" t="s">
        <v>13</v>
      </c>
      <c r="AB299" s="390" t="s">
        <v>13</v>
      </c>
      <c r="AC299" s="390" t="s">
        <v>13</v>
      </c>
      <c r="AD299" s="161" t="s">
        <v>253</v>
      </c>
      <c r="AE299" s="83"/>
      <c r="AF299" s="162" t="s">
        <v>253</v>
      </c>
      <c r="AG299" s="161" t="s">
        <v>254</v>
      </c>
      <c r="AH299" s="163" t="s">
        <v>255</v>
      </c>
      <c r="AI299" s="142"/>
      <c r="AJ299" s="142" t="str">
        <f t="shared" ref="AJ299:AJ308" si="57">AJ$66</f>
        <v>Ja</v>
      </c>
      <c r="AK299" s="61" t="s">
        <v>45</v>
      </c>
      <c r="AL299" s="165" t="s">
        <v>45</v>
      </c>
      <c r="AM299" s="141" t="s">
        <v>860</v>
      </c>
      <c r="AN299" s="140" t="s">
        <v>862</v>
      </c>
      <c r="AO299" s="140"/>
      <c r="AP299" s="140"/>
      <c r="AQ299" s="140"/>
      <c r="AR299" s="140"/>
      <c r="AS299" s="140"/>
      <c r="AT299" s="176"/>
      <c r="AU299" s="253"/>
      <c r="AV299" s="275" t="s">
        <v>863</v>
      </c>
      <c r="AW299" s="84" t="s">
        <v>864</v>
      </c>
      <c r="AX299" s="57"/>
      <c r="AY299" s="212" t="str">
        <f t="shared" si="47"/>
        <v/>
      </c>
      <c r="AZ299" s="97" t="str">
        <f t="shared" si="53"/>
        <v/>
      </c>
      <c r="BA299" s="97" t="str">
        <f t="shared" si="54"/>
        <v/>
      </c>
      <c r="BB299" s="97"/>
      <c r="BC299" s="213"/>
      <c r="BD299" s="138" t="str">
        <f t="shared" si="50"/>
        <v>ongewijzigd</v>
      </c>
      <c r="BE299" s="138" t="str">
        <f>IF(BF299="",IF(#REF!="","",IF(#REF!="ongebruikt","Ja","")),"")</f>
        <v/>
      </c>
      <c r="BF299" s="321" t="str">
        <f>IF($J299="LVBB-BHK",$C299,IFERROR(VLOOKUP($C299,'[1]CDS-VM-delta'!$A$2:$E$470,1,FALSE),""))</f>
        <v>LVBB7701</v>
      </c>
      <c r="BG299" s="318" t="str">
        <f>IF($J299="LVBB-BHK",$AN299,IF($BF299="","",IFERROR(VLOOKUP($BF299,'[1]CDS-VM-delta'!$A$2:$E$470,2,FALSE),"")))</f>
        <v>[Controleer voorkomens BekendeToestand] Aantal voorkomens van BekendeToestand is niet gelijk aan 1</v>
      </c>
      <c r="BH299" s="148" t="str">
        <f>IF($BF299="","",IFERROR(VLOOKUP($C299,'[1]CDS-VM-delta'!$A$2:$E$470,3,FALSE),""))</f>
        <v>VP-Consolidaties-invoer-definitief-opslaan.sch</v>
      </c>
      <c r="BI299" s="303" t="str">
        <f>IF($BF299="","",IFERROR(VLOOKUP($C299,'[1]CDS-VM-delta'!$A$2:$E$470,4,FALSE),""))</f>
        <v>Controleer voorkomen BekendeToestand / ToestandMetSamenloop</v>
      </c>
      <c r="BJ299" s="304" t="str">
        <f>IF($BF299="","",IFERROR(VLOOKUP($C299,'[1]CDS-VM-delta'!$A$2:$E$470,5,FALSE),""))</f>
        <v/>
      </c>
      <c r="BK299" s="304" t="str">
        <f>IF($C299="","",IFERROR(VLOOKUP($C299,'[1]CDS-VM-delta'!$L$1:$M$470,1,FALSE),""))</f>
        <v>LVBB7701</v>
      </c>
      <c r="BL299" s="304" t="str">
        <f>IF($BK299="","",IFERROR(VLOOKUP($BK299,'[1]CDS-VM-delta'!$L$1:$M$470,2,FALSE),""))</f>
        <v>[Controleer voorkomens BekendeToestand] Aantal voorkomens van BekendeToestand is niet gelijk aan 1</v>
      </c>
      <c r="BM299" s="83"/>
      <c r="BN299" s="210" t="str">
        <f t="shared" si="56"/>
        <v/>
      </c>
      <c r="BO299" s="141" t="s">
        <v>860</v>
      </c>
      <c r="BP299" s="142"/>
      <c r="BQ299" s="142"/>
      <c r="BR299" s="142"/>
      <c r="BS299" s="83">
        <v>183</v>
      </c>
      <c r="BT299" s="115"/>
      <c r="CL299" s="109"/>
      <c r="CM299" s="101"/>
      <c r="CN299" s="101"/>
      <c r="CO299" s="101"/>
    </row>
    <row r="300" spans="1:93" ht="48" x14ac:dyDescent="0.2">
      <c r="A300" s="159" t="s">
        <v>440</v>
      </c>
      <c r="B300" s="142">
        <v>3</v>
      </c>
      <c r="C300" s="142" t="s">
        <v>865</v>
      </c>
      <c r="D300" s="142" t="s">
        <v>866</v>
      </c>
      <c r="E300" s="142" t="s">
        <v>0</v>
      </c>
      <c r="F300" s="142" t="s">
        <v>181</v>
      </c>
      <c r="G300" s="142" t="s">
        <v>828</v>
      </c>
      <c r="H300" s="142" t="s">
        <v>4</v>
      </c>
      <c r="I300" s="142" t="s">
        <v>29</v>
      </c>
      <c r="J300" s="142" t="s">
        <v>22</v>
      </c>
      <c r="K300" s="142" t="s">
        <v>127</v>
      </c>
      <c r="L300" s="140" t="str">
        <f>IFERROR(VLOOKUP($C300,'[2]1.3.7 validaties'!$AL$3:$AY$999,14,FALSE),"")</f>
        <v>2. ja, voor technici</v>
      </c>
      <c r="M300" s="140" t="str">
        <f>IFERROR(VLOOKUP($C300,'[2]1.3.7 validaties'!$AL$3:$AY$999,13,FALSE),"")</f>
        <v>niet nodig</v>
      </c>
      <c r="N300" s="142" t="s">
        <v>13</v>
      </c>
      <c r="O300" s="142" t="s">
        <v>13</v>
      </c>
      <c r="P300" s="142" t="s">
        <v>13</v>
      </c>
      <c r="Q300" s="142" t="s">
        <v>13</v>
      </c>
      <c r="R300" s="142" t="s">
        <v>13</v>
      </c>
      <c r="S300" s="390" t="s">
        <v>13</v>
      </c>
      <c r="T300" s="390" t="s">
        <v>13</v>
      </c>
      <c r="U300" s="390" t="s">
        <v>13</v>
      </c>
      <c r="V300" s="390" t="s">
        <v>13</v>
      </c>
      <c r="W300" s="390" t="s">
        <v>13</v>
      </c>
      <c r="X300" s="390" t="s">
        <v>13</v>
      </c>
      <c r="Y300" s="390" t="s">
        <v>13</v>
      </c>
      <c r="Z300" s="390" t="s">
        <v>13</v>
      </c>
      <c r="AA300" s="390" t="s">
        <v>13</v>
      </c>
      <c r="AB300" s="390" t="s">
        <v>13</v>
      </c>
      <c r="AC300" s="390" t="s">
        <v>13</v>
      </c>
      <c r="AD300" s="161" t="s">
        <v>253</v>
      </c>
      <c r="AE300" s="83"/>
      <c r="AF300" s="162" t="s">
        <v>253</v>
      </c>
      <c r="AG300" s="161" t="s">
        <v>254</v>
      </c>
      <c r="AH300" s="163" t="s">
        <v>255</v>
      </c>
      <c r="AI300" s="142"/>
      <c r="AJ300" s="142" t="str">
        <f t="shared" si="57"/>
        <v>Ja</v>
      </c>
      <c r="AK300" s="61" t="s">
        <v>45</v>
      </c>
      <c r="AL300" s="165" t="s">
        <v>45</v>
      </c>
      <c r="AM300" s="141" t="s">
        <v>865</v>
      </c>
      <c r="AN300" s="140" t="s">
        <v>867</v>
      </c>
      <c r="AO300" s="140"/>
      <c r="AP300" s="140"/>
      <c r="AQ300" s="140"/>
      <c r="AR300" s="140"/>
      <c r="AS300" s="140"/>
      <c r="AT300" s="176"/>
      <c r="AU300" s="253"/>
      <c r="AV300" s="275" t="s">
        <v>854</v>
      </c>
      <c r="AW300" s="84" t="s">
        <v>864</v>
      </c>
      <c r="AX300" s="57"/>
      <c r="AY300" s="212" t="str">
        <f t="shared" si="47"/>
        <v/>
      </c>
      <c r="AZ300" s="97" t="str">
        <f t="shared" si="53"/>
        <v/>
      </c>
      <c r="BA300" s="97" t="str">
        <f t="shared" si="54"/>
        <v/>
      </c>
      <c r="BB300" s="97"/>
      <c r="BC300" s="213"/>
      <c r="BD300" s="138" t="str">
        <f t="shared" si="50"/>
        <v>ongewijzigd</v>
      </c>
      <c r="BE300" s="138" t="str">
        <f>IF(BF300="",IF(#REF!="","",IF(#REF!="ongebruikt","Ja","")),"")</f>
        <v/>
      </c>
      <c r="BF300" s="321" t="str">
        <f>IF($J300="LVBB-BHK",$C300,IFERROR(VLOOKUP($C300,'[1]CDS-VM-delta'!$A$2:$E$470,1,FALSE),""))</f>
        <v>LVBB7702</v>
      </c>
      <c r="BG300" s="318" t="str">
        <f>IF($J300="LVBB-BHK",$AN300,IF($BF300="","",IFERROR(VLOOKUP($BF300,'[1]CDS-VM-delta'!$A$2:$E$470,2,FALSE),"")))</f>
        <v>[Controleer voorkomens ToestandMetSamenloop] Aantal voorkomens van ToestandMetSamenloop is niet gelijk aan 0</v>
      </c>
      <c r="BH300" s="148" t="str">
        <f>IF($BF300="","",IFERROR(VLOOKUP($C300,'[1]CDS-VM-delta'!$A$2:$E$470,3,FALSE),""))</f>
        <v>VP-Consolidaties-invoer-definitief-opslaan.sch</v>
      </c>
      <c r="BI300" s="303" t="str">
        <f>IF($BF300="","",IFERROR(VLOOKUP($C300,'[1]CDS-VM-delta'!$A$2:$E$470,4,FALSE),""))</f>
        <v>Controleer voorkomen BekendeToestand / ToestandMetSamenloop</v>
      </c>
      <c r="BJ300" s="304" t="str">
        <f>IF($BF300="","",IFERROR(VLOOKUP($C300,'[1]CDS-VM-delta'!$A$2:$E$470,5,FALSE),""))</f>
        <v/>
      </c>
      <c r="BK300" s="304" t="str">
        <f>IF($C300="","",IFERROR(VLOOKUP($C300,'[1]CDS-VM-delta'!$L$1:$M$470,1,FALSE),""))</f>
        <v>LVBB7702</v>
      </c>
      <c r="BL300" s="304" t="str">
        <f>IF($BK300="","",IFERROR(VLOOKUP($BK300,'[1]CDS-VM-delta'!$L$1:$M$470,2,FALSE),""))</f>
        <v>[Controleer voorkomens ToestandMetSamenloop] Aantal voorkomens van ToestandMetSamenloop is niet gelijk aan 0</v>
      </c>
      <c r="BM300" s="83"/>
      <c r="BN300" s="210" t="str">
        <f t="shared" si="56"/>
        <v/>
      </c>
      <c r="BO300" s="141" t="s">
        <v>865</v>
      </c>
      <c r="BP300" s="142"/>
      <c r="BQ300" s="142"/>
      <c r="BR300" s="142"/>
      <c r="BS300" s="83">
        <v>184</v>
      </c>
      <c r="BT300" s="115"/>
      <c r="CL300" s="109"/>
      <c r="CM300" s="101"/>
      <c r="CN300" s="101"/>
      <c r="CO300" s="101"/>
    </row>
    <row r="301" spans="1:93" ht="48" x14ac:dyDescent="0.2">
      <c r="A301" s="159" t="s">
        <v>440</v>
      </c>
      <c r="B301" s="142">
        <v>3</v>
      </c>
      <c r="C301" s="142" t="s">
        <v>868</v>
      </c>
      <c r="D301" s="142" t="s">
        <v>869</v>
      </c>
      <c r="E301" s="142" t="s">
        <v>0</v>
      </c>
      <c r="F301" s="142" t="s">
        <v>181</v>
      </c>
      <c r="G301" s="142" t="s">
        <v>828</v>
      </c>
      <c r="H301" s="142" t="s">
        <v>4</v>
      </c>
      <c r="I301" s="142" t="s">
        <v>29</v>
      </c>
      <c r="J301" s="142" t="s">
        <v>22</v>
      </c>
      <c r="K301" s="142" t="s">
        <v>127</v>
      </c>
      <c r="L301" s="140" t="str">
        <f>IFERROR(VLOOKUP($C301,'[2]1.3.7 validaties'!$AL$3:$AY$999,14,FALSE),"")</f>
        <v>2. ja, voor technici</v>
      </c>
      <c r="M301" s="140" t="str">
        <f>IFERROR(VLOOKUP($C301,'[2]1.3.7 validaties'!$AL$3:$AY$999,13,FALSE),"")</f>
        <v>niet nodig</v>
      </c>
      <c r="N301" s="142" t="s">
        <v>13</v>
      </c>
      <c r="O301" s="142" t="s">
        <v>13</v>
      </c>
      <c r="P301" s="142" t="s">
        <v>13</v>
      </c>
      <c r="Q301" s="142" t="s">
        <v>13</v>
      </c>
      <c r="R301" s="142" t="s">
        <v>13</v>
      </c>
      <c r="S301" s="390" t="s">
        <v>13</v>
      </c>
      <c r="T301" s="390" t="s">
        <v>13</v>
      </c>
      <c r="U301" s="390" t="s">
        <v>13</v>
      </c>
      <c r="V301" s="390" t="s">
        <v>13</v>
      </c>
      <c r="W301" s="390" t="s">
        <v>13</v>
      </c>
      <c r="X301" s="390" t="s">
        <v>13</v>
      </c>
      <c r="Y301" s="390" t="s">
        <v>13</v>
      </c>
      <c r="Z301" s="390" t="s">
        <v>13</v>
      </c>
      <c r="AA301" s="390" t="s">
        <v>13</v>
      </c>
      <c r="AB301" s="390" t="s">
        <v>13</v>
      </c>
      <c r="AC301" s="390" t="s">
        <v>13</v>
      </c>
      <c r="AD301" s="161" t="s">
        <v>253</v>
      </c>
      <c r="AE301" s="83"/>
      <c r="AF301" s="162" t="s">
        <v>253</v>
      </c>
      <c r="AG301" s="161" t="s">
        <v>254</v>
      </c>
      <c r="AH301" s="163" t="s">
        <v>255</v>
      </c>
      <c r="AI301" s="142"/>
      <c r="AJ301" s="142" t="str">
        <f t="shared" si="57"/>
        <v>Ja</v>
      </c>
      <c r="AK301" s="61" t="s">
        <v>45</v>
      </c>
      <c r="AL301" s="165" t="s">
        <v>45</v>
      </c>
      <c r="AM301" s="141" t="s">
        <v>868</v>
      </c>
      <c r="AN301" s="140" t="s">
        <v>870</v>
      </c>
      <c r="AO301" s="140"/>
      <c r="AP301" s="140"/>
      <c r="AQ301" s="140"/>
      <c r="AR301" s="140"/>
      <c r="AS301" s="140"/>
      <c r="AT301" s="176"/>
      <c r="AU301" s="253"/>
      <c r="AV301" s="275" t="s">
        <v>854</v>
      </c>
      <c r="AW301" s="84" t="s">
        <v>864</v>
      </c>
      <c r="AX301" s="57"/>
      <c r="AY301" s="212" t="str">
        <f t="shared" si="47"/>
        <v/>
      </c>
      <c r="AZ301" s="97" t="str">
        <f t="shared" si="53"/>
        <v/>
      </c>
      <c r="BA301" s="97" t="str">
        <f t="shared" si="54"/>
        <v/>
      </c>
      <c r="BB301" s="97"/>
      <c r="BC301" s="213"/>
      <c r="BD301" s="138" t="str">
        <f t="shared" si="50"/>
        <v>ongewijzigd</v>
      </c>
      <c r="BE301" s="138" t="str">
        <f>IF(BF301="",IF(#REF!="","",IF(#REF!="ongebruikt","Ja","")),"")</f>
        <v/>
      </c>
      <c r="BF301" s="321" t="str">
        <f>IF($J301="LVBB-BHK",$C301,IFERROR(VLOOKUP($C301,'[1]CDS-VM-delta'!$A$2:$E$470,1,FALSE),""))</f>
        <v>LVBB7703</v>
      </c>
      <c r="BG301" s="318" t="str">
        <f>IF($J301="LVBB-BHK",$AN301,IF($BF301="","",IFERROR(VLOOKUP($BF301,'[1]CDS-VM-delta'!$A$2:$E$470,2,FALSE),"")))</f>
        <v>[Controleer voorkomens doel] Aantal voorkomens van doel is niet gelijk aan 1</v>
      </c>
      <c r="BH301" s="148" t="str">
        <f>IF($BF301="","",IFERROR(VLOOKUP($C301,'[1]CDS-VM-delta'!$A$2:$E$470,3,FALSE),""))</f>
        <v>VP-Consolidaties-invoer-definitief-opslaan.sch</v>
      </c>
      <c r="BI301" s="303" t="str">
        <f>IF($BF301="","",IFERROR(VLOOKUP($C301,'[1]CDS-VM-delta'!$A$2:$E$470,4,FALSE),""))</f>
        <v>Controleer voorkomen doel</v>
      </c>
      <c r="BJ301" s="304" t="str">
        <f>IF($BF301="","",IFERROR(VLOOKUP($C301,'[1]CDS-VM-delta'!$A$2:$E$470,5,FALSE),""))</f>
        <v/>
      </c>
      <c r="BK301" s="304" t="str">
        <f>IF($C301="","",IFERROR(VLOOKUP($C301,'[1]CDS-VM-delta'!$L$1:$M$470,1,FALSE),""))</f>
        <v>LVBB7703</v>
      </c>
      <c r="BL301" s="304" t="str">
        <f>IF($BK301="","",IFERROR(VLOOKUP($BK301,'[1]CDS-VM-delta'!$L$1:$M$470,2,FALSE),""))</f>
        <v>[Controleer voorkomens doel] Aantal voorkomens van doel is niet gelijk aan 1</v>
      </c>
      <c r="BM301" s="83"/>
      <c r="BN301" s="210" t="str">
        <f t="shared" si="56"/>
        <v/>
      </c>
      <c r="BO301" s="141" t="s">
        <v>868</v>
      </c>
      <c r="BP301" s="142"/>
      <c r="BQ301" s="142"/>
      <c r="BR301" s="142"/>
      <c r="BS301" s="83">
        <v>185</v>
      </c>
      <c r="BT301" s="57"/>
      <c r="CL301" s="109"/>
      <c r="CM301" s="101"/>
      <c r="CN301" s="101"/>
      <c r="CO301" s="101"/>
    </row>
    <row r="302" spans="1:93" ht="48" x14ac:dyDescent="0.2">
      <c r="A302" s="159" t="s">
        <v>440</v>
      </c>
      <c r="B302" s="142">
        <v>3</v>
      </c>
      <c r="C302" s="142" t="s">
        <v>871</v>
      </c>
      <c r="D302" s="142" t="s">
        <v>872</v>
      </c>
      <c r="E302" s="142" t="s">
        <v>0</v>
      </c>
      <c r="F302" s="142" t="s">
        <v>181</v>
      </c>
      <c r="G302" s="142" t="s">
        <v>828</v>
      </c>
      <c r="H302" s="142" t="s">
        <v>4</v>
      </c>
      <c r="I302" s="142" t="s">
        <v>29</v>
      </c>
      <c r="J302" s="142" t="s">
        <v>22</v>
      </c>
      <c r="K302" s="142" t="s">
        <v>127</v>
      </c>
      <c r="L302" s="140" t="str">
        <f>IFERROR(VLOOKUP($C302,'[2]1.3.7 validaties'!$AL$3:$AY$999,14,FALSE),"")</f>
        <v>2. ja, voor technici</v>
      </c>
      <c r="M302" s="140" t="str">
        <f>IFERROR(VLOOKUP($C302,'[2]1.3.7 validaties'!$AL$3:$AY$999,13,FALSE),"")</f>
        <v>niet nodig</v>
      </c>
      <c r="N302" s="142" t="s">
        <v>13</v>
      </c>
      <c r="O302" s="142" t="s">
        <v>13</v>
      </c>
      <c r="P302" s="142" t="s">
        <v>13</v>
      </c>
      <c r="Q302" s="142" t="s">
        <v>13</v>
      </c>
      <c r="R302" s="142" t="s">
        <v>13</v>
      </c>
      <c r="S302" s="390" t="s">
        <v>13</v>
      </c>
      <c r="T302" s="390" t="s">
        <v>13</v>
      </c>
      <c r="U302" s="390" t="s">
        <v>13</v>
      </c>
      <c r="V302" s="390" t="s">
        <v>13</v>
      </c>
      <c r="W302" s="390" t="s">
        <v>13</v>
      </c>
      <c r="X302" s="390" t="s">
        <v>13</v>
      </c>
      <c r="Y302" s="390" t="s">
        <v>13</v>
      </c>
      <c r="Z302" s="390" t="s">
        <v>13</v>
      </c>
      <c r="AA302" s="390" t="s">
        <v>13</v>
      </c>
      <c r="AB302" s="390" t="s">
        <v>13</v>
      </c>
      <c r="AC302" s="390" t="s">
        <v>13</v>
      </c>
      <c r="AD302" s="161" t="s">
        <v>253</v>
      </c>
      <c r="AE302" s="83"/>
      <c r="AF302" s="162" t="s">
        <v>253</v>
      </c>
      <c r="AG302" s="161" t="s">
        <v>254</v>
      </c>
      <c r="AH302" s="163" t="s">
        <v>255</v>
      </c>
      <c r="AI302" s="142"/>
      <c r="AJ302" s="142" t="str">
        <f t="shared" si="57"/>
        <v>Ja</v>
      </c>
      <c r="AK302" s="61" t="s">
        <v>45</v>
      </c>
      <c r="AL302" s="165" t="s">
        <v>45</v>
      </c>
      <c r="AM302" s="141" t="s">
        <v>871</v>
      </c>
      <c r="AN302" s="140" t="s">
        <v>873</v>
      </c>
      <c r="AO302" s="140"/>
      <c r="AP302" s="140"/>
      <c r="AQ302" s="140"/>
      <c r="AR302" s="140"/>
      <c r="AS302" s="140"/>
      <c r="AT302" s="176"/>
      <c r="AU302" s="253"/>
      <c r="AV302" s="275" t="s">
        <v>854</v>
      </c>
      <c r="AW302" s="84" t="s">
        <v>864</v>
      </c>
      <c r="AX302" s="57"/>
      <c r="AY302" s="212" t="str">
        <f t="shared" si="47"/>
        <v/>
      </c>
      <c r="AZ302" s="97" t="str">
        <f t="shared" si="53"/>
        <v/>
      </c>
      <c r="BA302" s="97" t="str">
        <f t="shared" si="54"/>
        <v/>
      </c>
      <c r="BB302" s="97"/>
      <c r="BC302" s="213"/>
      <c r="BD302" s="138" t="str">
        <f t="shared" si="50"/>
        <v>ongewijzigd</v>
      </c>
      <c r="BE302" s="138" t="str">
        <f>IF(BF302="",IF(#REF!="","",IF(#REF!="ongebruikt","Ja","")),"")</f>
        <v/>
      </c>
      <c r="BF302" s="321" t="str">
        <f>IF($J302="LVBB-BHK",$C302,IFERROR(VLOOKUP($C302,'[1]CDS-VM-delta'!$A$2:$E$470,1,FALSE),""))</f>
        <v>LVBB7704</v>
      </c>
      <c r="BG302" s="318" t="str">
        <f>IF($J302="LVBB-BHK",$AN302,IF($BF302="","",IFERROR(VLOOKUP($BF302,'[1]CDS-VM-delta'!$A$2:$E$470,2,FALSE),"")))</f>
        <v>[Controleer voorkomens Geldigheidsperiode] Aantal voorkomens van Geldigheidsperiode is niet gelijk aan 1</v>
      </c>
      <c r="BH302" s="148" t="str">
        <f>IF($BF302="","",IFERROR(VLOOKUP($C302,'[1]CDS-VM-delta'!$A$2:$E$470,3,FALSE),""))</f>
        <v>VP-Consolidaties-invoer-definitief-opslaan.sch</v>
      </c>
      <c r="BI302" s="303" t="str">
        <f>IF($BF302="","",IFERROR(VLOOKUP($C302,'[1]CDS-VM-delta'!$A$2:$E$470,4,FALSE),""))</f>
        <v>Controleer voorkomen Geldigheidsperiode</v>
      </c>
      <c r="BJ302" s="304" t="str">
        <f>IF($BF302="","",IFERROR(VLOOKUP($C302,'[1]CDS-VM-delta'!$A$2:$E$470,5,FALSE),""))</f>
        <v/>
      </c>
      <c r="BK302" s="304" t="str">
        <f>IF($C302="","",IFERROR(VLOOKUP($C302,'[1]CDS-VM-delta'!$L$1:$M$470,1,FALSE),""))</f>
        <v>LVBB7704</v>
      </c>
      <c r="BL302" s="304" t="str">
        <f>IF($BK302="","",IFERROR(VLOOKUP($BK302,'[1]CDS-VM-delta'!$L$1:$M$470,2,FALSE),""))</f>
        <v>[Controleer voorkomens Geldigheidsperiode] Aantal voorkomens van Geldigheidsperiode is niet gelijk aan 1</v>
      </c>
      <c r="BM302" s="83"/>
      <c r="BN302" s="210" t="str">
        <f t="shared" si="56"/>
        <v/>
      </c>
      <c r="BO302" s="141" t="s">
        <v>871</v>
      </c>
      <c r="BP302" s="142"/>
      <c r="BQ302" s="142"/>
      <c r="BR302" s="142"/>
      <c r="BS302" s="83">
        <v>186</v>
      </c>
      <c r="BT302" s="57"/>
      <c r="CL302" s="109"/>
      <c r="CM302" s="101"/>
      <c r="CN302" s="101"/>
      <c r="CO302" s="101"/>
    </row>
    <row r="303" spans="1:93" ht="48" x14ac:dyDescent="0.2">
      <c r="A303" s="159" t="s">
        <v>440</v>
      </c>
      <c r="B303" s="142">
        <v>3</v>
      </c>
      <c r="C303" s="142" t="s">
        <v>874</v>
      </c>
      <c r="D303" s="142" t="s">
        <v>875</v>
      </c>
      <c r="E303" s="142" t="s">
        <v>0</v>
      </c>
      <c r="F303" s="142" t="s">
        <v>181</v>
      </c>
      <c r="G303" s="142" t="s">
        <v>828</v>
      </c>
      <c r="H303" s="142" t="s">
        <v>4</v>
      </c>
      <c r="I303" s="142" t="s">
        <v>29</v>
      </c>
      <c r="J303" s="142" t="s">
        <v>22</v>
      </c>
      <c r="K303" s="142" t="s">
        <v>127</v>
      </c>
      <c r="L303" s="140" t="str">
        <f>IFERROR(VLOOKUP($C303,'[2]1.3.7 validaties'!$AL$3:$AY$999,14,FALSE),"")</f>
        <v>2. ja, voor technici</v>
      </c>
      <c r="M303" s="140" t="str">
        <f>IFERROR(VLOOKUP($C303,'[2]1.3.7 validaties'!$AL$3:$AY$999,13,FALSE),"")</f>
        <v>niet nodig</v>
      </c>
      <c r="N303" s="142" t="s">
        <v>13</v>
      </c>
      <c r="O303" s="142" t="s">
        <v>13</v>
      </c>
      <c r="P303" s="142" t="s">
        <v>13</v>
      </c>
      <c r="Q303" s="142" t="s">
        <v>13</v>
      </c>
      <c r="R303" s="142" t="s">
        <v>13</v>
      </c>
      <c r="S303" s="390" t="s">
        <v>13</v>
      </c>
      <c r="T303" s="390" t="s">
        <v>13</v>
      </c>
      <c r="U303" s="390" t="s">
        <v>13</v>
      </c>
      <c r="V303" s="390" t="s">
        <v>13</v>
      </c>
      <c r="W303" s="390" t="s">
        <v>13</v>
      </c>
      <c r="X303" s="390" t="s">
        <v>13</v>
      </c>
      <c r="Y303" s="390" t="s">
        <v>13</v>
      </c>
      <c r="Z303" s="390" t="s">
        <v>13</v>
      </c>
      <c r="AA303" s="390" t="s">
        <v>13</v>
      </c>
      <c r="AB303" s="390" t="s">
        <v>13</v>
      </c>
      <c r="AC303" s="390" t="s">
        <v>13</v>
      </c>
      <c r="AD303" s="161" t="s">
        <v>253</v>
      </c>
      <c r="AE303" s="83"/>
      <c r="AF303" s="162" t="s">
        <v>253</v>
      </c>
      <c r="AG303" s="161" t="s">
        <v>254</v>
      </c>
      <c r="AH303" s="163" t="s">
        <v>255</v>
      </c>
      <c r="AI303" s="142"/>
      <c r="AJ303" s="142" t="str">
        <f t="shared" si="57"/>
        <v>Ja</v>
      </c>
      <c r="AK303" s="61" t="s">
        <v>45</v>
      </c>
      <c r="AL303" s="165" t="s">
        <v>45</v>
      </c>
      <c r="AM303" s="141" t="s">
        <v>874</v>
      </c>
      <c r="AN303" s="140" t="s">
        <v>876</v>
      </c>
      <c r="AO303" s="140"/>
      <c r="AP303" s="140"/>
      <c r="AQ303" s="140"/>
      <c r="AR303" s="140"/>
      <c r="AS303" s="140"/>
      <c r="AT303" s="176"/>
      <c r="AU303" s="253"/>
      <c r="AV303" s="275" t="s">
        <v>877</v>
      </c>
      <c r="AW303" s="84" t="s">
        <v>864</v>
      </c>
      <c r="AX303" s="57"/>
      <c r="AY303" s="212" t="str">
        <f t="shared" si="47"/>
        <v/>
      </c>
      <c r="AZ303" s="97" t="str">
        <f t="shared" si="53"/>
        <v/>
      </c>
      <c r="BA303" s="97" t="str">
        <f t="shared" si="54"/>
        <v/>
      </c>
      <c r="BB303" s="97"/>
      <c r="BC303" s="213"/>
      <c r="BD303" s="138" t="str">
        <f t="shared" si="50"/>
        <v>ongewijzigd</v>
      </c>
      <c r="BE303" s="138" t="str">
        <f>IF(BF303="",IF(#REF!="","",IF(#REF!="ongebruikt","Ja","")),"")</f>
        <v/>
      </c>
      <c r="BF303" s="321" t="str">
        <f>IF($J303="LVBB-BHK",$C303,IFERROR(VLOOKUP($C303,'[1]CDS-VM-delta'!$A$2:$E$470,1,FALSE),""))</f>
        <v>LVBB7705</v>
      </c>
      <c r="BG303" s="318" t="str">
        <f>IF($J303="LVBB-BHK",$AN303,IF($BF303="","",IFERROR(VLOOKUP($BF303,'[1]CDS-VM-delta'!$A$2:$E$470,2,FALSE),"")))</f>
        <v>[Controleer voorkomens RegelingVersie] Aantal voorkomens van RegelingVersie is niet gelijk aan 1</v>
      </c>
      <c r="BH303" s="148" t="str">
        <f>IF($BF303="","",IFERROR(VLOOKUP($C303,'[1]CDS-VM-delta'!$A$2:$E$470,3,FALSE),""))</f>
        <v>VP-Consolidaties-invoer-regelingversie-algemeen.sch</v>
      </c>
      <c r="BI303" s="303" t="str">
        <f>IF($BF303="","",IFERROR(VLOOKUP($C303,'[1]CDS-VM-delta'!$A$2:$E$470,4,FALSE),""))</f>
        <v>Controleer voorkomen RegelingVersie / AnnotatieBijToestand</v>
      </c>
      <c r="BJ303" s="304" t="str">
        <f>IF($BF303="","",IFERROR(VLOOKUP($C303,'[1]CDS-VM-delta'!$A$2:$E$470,5,FALSE),""))</f>
        <v/>
      </c>
      <c r="BK303" s="304" t="str">
        <f>IF($C303="","",IFERROR(VLOOKUP($C303,'[1]CDS-VM-delta'!$L$1:$M$470,1,FALSE),""))</f>
        <v>LVBB7705</v>
      </c>
      <c r="BL303" s="304" t="str">
        <f>IF($BK303="","",IFERROR(VLOOKUP($BK303,'[1]CDS-VM-delta'!$L$1:$M$470,2,FALSE),""))</f>
        <v>[Controleer voorkomens RegelingVersie] Aantal voorkomens van RegelingVersie is niet gelijk aan 1</v>
      </c>
      <c r="BM303" s="83"/>
      <c r="BN303" s="210" t="str">
        <f t="shared" si="56"/>
        <v/>
      </c>
      <c r="BO303" s="141" t="s">
        <v>874</v>
      </c>
      <c r="BP303" s="142"/>
      <c r="BQ303" s="142"/>
      <c r="BR303" s="142"/>
      <c r="BS303" s="83">
        <v>187</v>
      </c>
      <c r="BT303" s="57"/>
      <c r="CL303" s="109"/>
      <c r="CM303" s="101"/>
      <c r="CN303" s="101"/>
      <c r="CO303" s="101"/>
    </row>
    <row r="304" spans="1:93" ht="48" x14ac:dyDescent="0.2">
      <c r="A304" s="159" t="s">
        <v>440</v>
      </c>
      <c r="B304" s="142">
        <v>3</v>
      </c>
      <c r="C304" s="142" t="s">
        <v>878</v>
      </c>
      <c r="D304" s="142" t="s">
        <v>879</v>
      </c>
      <c r="E304" s="142" t="s">
        <v>0</v>
      </c>
      <c r="F304" s="142" t="s">
        <v>181</v>
      </c>
      <c r="G304" s="142" t="s">
        <v>828</v>
      </c>
      <c r="H304" s="142" t="s">
        <v>4</v>
      </c>
      <c r="I304" s="142" t="s">
        <v>29</v>
      </c>
      <c r="J304" s="142" t="s">
        <v>22</v>
      </c>
      <c r="K304" s="142" t="s">
        <v>127</v>
      </c>
      <c r="L304" s="140" t="str">
        <f>IFERROR(VLOOKUP($C304,'[2]1.3.7 validaties'!$AL$3:$AY$999,14,FALSE),"")</f>
        <v>2. ja, voor technici</v>
      </c>
      <c r="M304" s="140" t="str">
        <f>IFERROR(VLOOKUP($C304,'[2]1.3.7 validaties'!$AL$3:$AY$999,13,FALSE),"")</f>
        <v>niet nodig</v>
      </c>
      <c r="N304" s="142" t="s">
        <v>13</v>
      </c>
      <c r="O304" s="142" t="s">
        <v>13</v>
      </c>
      <c r="P304" s="142" t="s">
        <v>13</v>
      </c>
      <c r="Q304" s="142" t="s">
        <v>13</v>
      </c>
      <c r="R304" s="142" t="s">
        <v>13</v>
      </c>
      <c r="S304" s="390" t="s">
        <v>13</v>
      </c>
      <c r="T304" s="390" t="s">
        <v>13</v>
      </c>
      <c r="U304" s="390" t="s">
        <v>13</v>
      </c>
      <c r="V304" s="390" t="s">
        <v>13</v>
      </c>
      <c r="W304" s="390" t="s">
        <v>13</v>
      </c>
      <c r="X304" s="390" t="s">
        <v>13</v>
      </c>
      <c r="Y304" s="390" t="s">
        <v>13</v>
      </c>
      <c r="Z304" s="390" t="s">
        <v>13</v>
      </c>
      <c r="AA304" s="390" t="s">
        <v>13</v>
      </c>
      <c r="AB304" s="390" t="s">
        <v>13</v>
      </c>
      <c r="AC304" s="390" t="s">
        <v>13</v>
      </c>
      <c r="AD304" s="161" t="s">
        <v>253</v>
      </c>
      <c r="AE304" s="83"/>
      <c r="AF304" s="162" t="s">
        <v>253</v>
      </c>
      <c r="AG304" s="161" t="s">
        <v>254</v>
      </c>
      <c r="AH304" s="163" t="s">
        <v>255</v>
      </c>
      <c r="AI304" s="142"/>
      <c r="AJ304" s="142" t="str">
        <f t="shared" si="57"/>
        <v>Ja</v>
      </c>
      <c r="AK304" s="61" t="s">
        <v>45</v>
      </c>
      <c r="AL304" s="165" t="s">
        <v>45</v>
      </c>
      <c r="AM304" s="141" t="s">
        <v>878</v>
      </c>
      <c r="AN304" s="140" t="s">
        <v>880</v>
      </c>
      <c r="AO304" s="140"/>
      <c r="AP304" s="140"/>
      <c r="AQ304" s="140"/>
      <c r="AR304" s="140"/>
      <c r="AS304" s="140"/>
      <c r="AT304" s="176"/>
      <c r="AU304" s="253"/>
      <c r="AV304" s="275" t="s">
        <v>881</v>
      </c>
      <c r="AW304" s="84" t="s">
        <v>864</v>
      </c>
      <c r="AX304" s="57"/>
      <c r="AY304" s="212" t="str">
        <f t="shared" si="47"/>
        <v/>
      </c>
      <c r="AZ304" s="97" t="str">
        <f t="shared" si="53"/>
        <v/>
      </c>
      <c r="BA304" s="97" t="str">
        <f t="shared" si="54"/>
        <v/>
      </c>
      <c r="BB304" s="97"/>
      <c r="BC304" s="213"/>
      <c r="BD304" s="138" t="str">
        <f t="shared" si="50"/>
        <v>ongewijzigd</v>
      </c>
      <c r="BE304" s="138" t="str">
        <f>IF(BF304="",IF(#REF!="","",IF(#REF!="ongebruikt","Ja","")),"")</f>
        <v/>
      </c>
      <c r="BF304" s="321" t="str">
        <f>IF($J304="LVBB-BHK",$C304,IFERROR(VLOOKUP($C304,'[1]CDS-VM-delta'!$A$2:$E$470,1,FALSE),""))</f>
        <v>LVBB7706</v>
      </c>
      <c r="BG304" s="318" t="str">
        <f>IF($J304="LVBB-BHK",$AN304,IF($BF304="","",IFERROR(VLOOKUP($BF304,'[1]CDS-VM-delta'!$A$2:$E$470,2,FALSE),"")))</f>
        <v>[Controleer voorkomens AnnotatieBijToestand] Aantal voorkomens van AnnotatieBijToestand is niet gelijk aan 1</v>
      </c>
      <c r="BH304" s="148" t="str">
        <f>IF($BF304="","",IFERROR(VLOOKUP($C304,'[1]CDS-VM-delta'!$A$2:$E$470,3,FALSE),""))</f>
        <v>VP-Consolidaties-invoer-definitief-opslaan.sch</v>
      </c>
      <c r="BI304" s="303" t="str">
        <f>IF($BF304="","",IFERROR(VLOOKUP($C304,'[1]CDS-VM-delta'!$A$2:$E$470,4,FALSE),""))</f>
        <v>Controleer voorkomen AnnotatieBijToestand</v>
      </c>
      <c r="BJ304" s="304" t="str">
        <f>IF($BF304="","",IFERROR(VLOOKUP($C304,'[1]CDS-VM-delta'!$A$2:$E$470,5,FALSE),""))</f>
        <v/>
      </c>
      <c r="BK304" s="304" t="str">
        <f>IF($C304="","",IFERROR(VLOOKUP($C304,'[1]CDS-VM-delta'!$L$1:$M$470,1,FALSE),""))</f>
        <v>LVBB7706</v>
      </c>
      <c r="BL304" s="304" t="str">
        <f>IF($BK304="","",IFERROR(VLOOKUP($BK304,'[1]CDS-VM-delta'!$L$1:$M$470,2,FALSE),""))</f>
        <v>[Controleer voorkomens AnnotatieBijToestand] Aantal voorkomens van AnnotatieBijToestand is niet gelijk aan 1</v>
      </c>
      <c r="BM304" s="83"/>
      <c r="BN304" s="210" t="str">
        <f t="shared" si="56"/>
        <v/>
      </c>
      <c r="BO304" s="141" t="s">
        <v>878</v>
      </c>
      <c r="BP304" s="142"/>
      <c r="BQ304" s="142"/>
      <c r="BR304" s="142"/>
      <c r="BS304" s="83">
        <v>188</v>
      </c>
      <c r="BT304" s="57"/>
      <c r="CL304" s="109"/>
      <c r="CM304" s="101"/>
      <c r="CN304" s="101"/>
      <c r="CO304" s="101"/>
    </row>
    <row r="305" spans="1:93" ht="96" x14ac:dyDescent="0.2">
      <c r="A305" s="159" t="s">
        <v>440</v>
      </c>
      <c r="B305" s="142">
        <v>3</v>
      </c>
      <c r="C305" s="142" t="s">
        <v>882</v>
      </c>
      <c r="D305" s="142" t="s">
        <v>883</v>
      </c>
      <c r="E305" s="142" t="s">
        <v>0</v>
      </c>
      <c r="F305" s="142" t="s">
        <v>181</v>
      </c>
      <c r="G305" s="142" t="s">
        <v>828</v>
      </c>
      <c r="H305" s="142" t="s">
        <v>4</v>
      </c>
      <c r="I305" s="142" t="s">
        <v>29</v>
      </c>
      <c r="J305" s="142" t="s">
        <v>22</v>
      </c>
      <c r="K305" s="142" t="s">
        <v>127</v>
      </c>
      <c r="L305" s="140" t="str">
        <f>IFERROR(VLOOKUP($C305,'[2]1.3.7 validaties'!$AL$3:$AY$999,14,FALSE),"")</f>
        <v>2. ja, voor technici</v>
      </c>
      <c r="M305" s="140" t="str">
        <f>IFERROR(VLOOKUP($C305,'[2]1.3.7 validaties'!$AL$3:$AY$999,13,FALSE),"")</f>
        <v>niet nodig</v>
      </c>
      <c r="N305" s="142" t="s">
        <v>13</v>
      </c>
      <c r="O305" s="142" t="s">
        <v>13</v>
      </c>
      <c r="P305" s="142" t="s">
        <v>13</v>
      </c>
      <c r="Q305" s="142" t="s">
        <v>13</v>
      </c>
      <c r="R305" s="142" t="s">
        <v>13</v>
      </c>
      <c r="S305" s="390" t="s">
        <v>13</v>
      </c>
      <c r="T305" s="390" t="s">
        <v>13</v>
      </c>
      <c r="U305" s="390" t="s">
        <v>13</v>
      </c>
      <c r="V305" s="390" t="s">
        <v>13</v>
      </c>
      <c r="W305" s="390" t="s">
        <v>13</v>
      </c>
      <c r="X305" s="390" t="s">
        <v>13</v>
      </c>
      <c r="Y305" s="390" t="s">
        <v>13</v>
      </c>
      <c r="Z305" s="390" t="s">
        <v>13</v>
      </c>
      <c r="AA305" s="390" t="s">
        <v>13</v>
      </c>
      <c r="AB305" s="390" t="s">
        <v>13</v>
      </c>
      <c r="AC305" s="390" t="s">
        <v>13</v>
      </c>
      <c r="AD305" s="161" t="s">
        <v>253</v>
      </c>
      <c r="AE305" s="83"/>
      <c r="AF305" s="162" t="s">
        <v>253</v>
      </c>
      <c r="AG305" s="161" t="s">
        <v>254</v>
      </c>
      <c r="AH305" s="163" t="s">
        <v>255</v>
      </c>
      <c r="AI305" s="142"/>
      <c r="AJ305" s="142" t="str">
        <f t="shared" si="57"/>
        <v>Ja</v>
      </c>
      <c r="AK305" s="61" t="s">
        <v>45</v>
      </c>
      <c r="AL305" s="165" t="s">
        <v>45</v>
      </c>
      <c r="AM305" s="141" t="s">
        <v>882</v>
      </c>
      <c r="AN305" s="98" t="s">
        <v>1821</v>
      </c>
      <c r="AO305" s="140"/>
      <c r="AP305" s="140"/>
      <c r="AQ305" s="140"/>
      <c r="AR305" s="140"/>
      <c r="AS305" s="140"/>
      <c r="AT305" s="176"/>
      <c r="AU305" s="253"/>
      <c r="AV305" s="275" t="s">
        <v>2028</v>
      </c>
      <c r="AW305" s="84" t="s">
        <v>864</v>
      </c>
      <c r="AX305" s="57"/>
      <c r="AY305" s="212" t="str">
        <f t="shared" si="47"/>
        <v/>
      </c>
      <c r="AZ305" s="97" t="str">
        <f t="shared" si="53"/>
        <v/>
      </c>
      <c r="BA305" s="97" t="str">
        <f t="shared" si="54"/>
        <v/>
      </c>
      <c r="BB305" s="97"/>
      <c r="BC305" s="213"/>
      <c r="BD305" s="138" t="str">
        <f t="shared" si="50"/>
        <v>ongewijzigd</v>
      </c>
      <c r="BE305" s="138" t="str">
        <f>IF(BF305="",IF(#REF!="","",IF(#REF!="ongebruikt","Ja","")),"")</f>
        <v/>
      </c>
      <c r="BF305" s="321" t="str">
        <f>IF($J305="LVBB-BHK",$C305,IFERROR(VLOOKUP($C305,'[1]CDS-VM-delta'!$A$2:$E$470,1,FALSE),""))</f>
        <v>LVBB7707</v>
      </c>
      <c r="BG305" s="318" t="str">
        <f>IF($J305="LVBB-BHK",$AN305,IF($BF305="","",IFERROR(VLOOKUP($BF305,'[1]CDS-VM-delta'!$A$2:$E$470,2,FALSE),"")))</f>
        <v>[Controleer voorkomens InformatieObjectMetadata] Aantal voorkomens van InformatieObjectMetadata is niet gelijk aan 1
OF:
[Controleer voorkomens RegelingMetadata] Aantal voorkomens van RegelingMetadata is niet gelijk aan 1</v>
      </c>
      <c r="BH305" s="148" t="str">
        <f>IF($BF305="","",IFERROR(VLOOKUP($C305,'[1]CDS-VM-delta'!$A$2:$E$470,3,FALSE),""))</f>
        <v>VP-Consolidaties-invoer-cio.sch
OF:
VP-Consolidaties-invoer-regelingversie.sch</v>
      </c>
      <c r="BI305" s="148" t="str">
        <f>IF($BF305="","",IFERROR(VLOOKUP($C305,'[1]CDS-VM-delta'!$A$2:$E$470,4,FALSE),""))</f>
        <v>Controleer voorkomen InformatieObjectMetadata
OF:
Controleer voorkomen RegelingMetadata</v>
      </c>
      <c r="BJ305" s="304" t="str">
        <f>IF($BF305="","",IFERROR(VLOOKUP($C305,'[1]CDS-VM-delta'!$A$2:$E$470,5,FALSE),""))</f>
        <v/>
      </c>
      <c r="BK305" s="304" t="str">
        <f>IF($C305="","",IFERROR(VLOOKUP($C305,'[1]CDS-VM-delta'!$L$1:$M$470,1,FALSE),""))</f>
        <v>LVBB7707</v>
      </c>
      <c r="BL305" s="304" t="str">
        <f>IF($BK305="","",IFERROR(VLOOKUP($BK305,'[1]CDS-VM-delta'!$L$1:$M$470,2,FALSE),""))</f>
        <v>[Controleer voorkomens InformatieObjectMetadata] Aantal voorkomens van InformatieObjectMetadata is niet gelijk aan 1
OF:
[Controleer voorkomens RegelingMetadata] Aantal voorkomens van RegelingMetadata is niet gelijk aan 1</v>
      </c>
      <c r="BM305" s="83"/>
      <c r="BN305" s="210" t="str">
        <f t="shared" si="56"/>
        <v/>
      </c>
      <c r="BO305" s="141" t="s">
        <v>882</v>
      </c>
      <c r="BP305" s="142">
        <v>5</v>
      </c>
      <c r="BQ305" s="142"/>
      <c r="BR305" s="142"/>
      <c r="BS305" s="83">
        <v>327</v>
      </c>
      <c r="BT305" s="57"/>
      <c r="CL305" s="109"/>
      <c r="CM305" s="101"/>
      <c r="CN305" s="101"/>
      <c r="CO305" s="101"/>
    </row>
    <row r="306" spans="1:93" ht="128" x14ac:dyDescent="0.2">
      <c r="A306" s="159" t="s">
        <v>440</v>
      </c>
      <c r="B306" s="142">
        <v>3</v>
      </c>
      <c r="C306" s="142" t="s">
        <v>884</v>
      </c>
      <c r="D306" s="142" t="s">
        <v>885</v>
      </c>
      <c r="E306" s="142" t="s">
        <v>0</v>
      </c>
      <c r="F306" s="142" t="s">
        <v>181</v>
      </c>
      <c r="G306" s="142" t="s">
        <v>828</v>
      </c>
      <c r="H306" s="142" t="s">
        <v>4</v>
      </c>
      <c r="I306" s="142" t="s">
        <v>29</v>
      </c>
      <c r="J306" s="142" t="s">
        <v>22</v>
      </c>
      <c r="K306" s="142" t="s">
        <v>127</v>
      </c>
      <c r="L306" s="140" t="str">
        <f>IFERROR(VLOOKUP($C306,'[2]1.3.7 validaties'!$AL$3:$AY$999,14,FALSE),"")</f>
        <v>2. ja, voor technici</v>
      </c>
      <c r="M306" s="140" t="str">
        <f>IFERROR(VLOOKUP($C306,'[2]1.3.7 validaties'!$AL$3:$AY$999,13,FALSE),"")</f>
        <v>niet nodig</v>
      </c>
      <c r="N306" s="142" t="s">
        <v>13</v>
      </c>
      <c r="O306" s="142" t="s">
        <v>13</v>
      </c>
      <c r="P306" s="142" t="s">
        <v>13</v>
      </c>
      <c r="Q306" s="142" t="s">
        <v>13</v>
      </c>
      <c r="R306" s="142" t="s">
        <v>13</v>
      </c>
      <c r="S306" s="390" t="s">
        <v>13</v>
      </c>
      <c r="T306" s="390" t="s">
        <v>13</v>
      </c>
      <c r="U306" s="390" t="s">
        <v>13</v>
      </c>
      <c r="V306" s="390" t="s">
        <v>13</v>
      </c>
      <c r="W306" s="390" t="s">
        <v>13</v>
      </c>
      <c r="X306" s="390" t="s">
        <v>13</v>
      </c>
      <c r="Y306" s="390" t="s">
        <v>13</v>
      </c>
      <c r="Z306" s="390" t="s">
        <v>13</v>
      </c>
      <c r="AA306" s="390" t="s">
        <v>13</v>
      </c>
      <c r="AB306" s="390" t="s">
        <v>13</v>
      </c>
      <c r="AC306" s="390" t="s">
        <v>13</v>
      </c>
      <c r="AD306" s="161" t="s">
        <v>253</v>
      </c>
      <c r="AE306" s="83"/>
      <c r="AF306" s="162" t="s">
        <v>253</v>
      </c>
      <c r="AG306" s="161" t="s">
        <v>254</v>
      </c>
      <c r="AH306" s="163" t="s">
        <v>255</v>
      </c>
      <c r="AI306" s="142"/>
      <c r="AJ306" s="142" t="str">
        <f t="shared" si="57"/>
        <v>Ja</v>
      </c>
      <c r="AK306" s="61" t="s">
        <v>45</v>
      </c>
      <c r="AL306" s="165" t="s">
        <v>45</v>
      </c>
      <c r="AM306" s="141" t="s">
        <v>884</v>
      </c>
      <c r="AN306" s="98" t="s">
        <v>1822</v>
      </c>
      <c r="AO306" s="140"/>
      <c r="AP306" s="140"/>
      <c r="AQ306" s="140"/>
      <c r="AR306" s="140"/>
      <c r="AS306" s="140"/>
      <c r="AT306" s="176"/>
      <c r="AU306" s="253"/>
      <c r="AV306" s="275" t="s">
        <v>854</v>
      </c>
      <c r="AW306" s="84" t="s">
        <v>864</v>
      </c>
      <c r="AX306" s="57"/>
      <c r="AY306" s="212" t="str">
        <f t="shared" si="47"/>
        <v/>
      </c>
      <c r="AZ306" s="97" t="str">
        <f t="shared" si="53"/>
        <v/>
      </c>
      <c r="BA306" s="97" t="str">
        <f t="shared" si="54"/>
        <v/>
      </c>
      <c r="BB306" s="97"/>
      <c r="BC306" s="213" t="s">
        <v>2259</v>
      </c>
      <c r="BD306" s="138" t="str">
        <f t="shared" si="50"/>
        <v>ongewijzigd</v>
      </c>
      <c r="BE306" s="138" t="str">
        <f>IF(BF306="",IF(#REF!="","",IF(#REF!="ongebruikt","Ja","")),"")</f>
        <v/>
      </c>
      <c r="BF306" s="321" t="str">
        <f>IF($J306="LVBB-BHK",$C306,IFERROR(VLOOKUP($C306,'[1]CDS-VM-delta'!$A$2:$E$470,1,FALSE),""))</f>
        <v>LVBB7708</v>
      </c>
      <c r="BG306" s="318" t="str">
        <f>IF($J306="LVBB-BHK",$AN306,IF($BF306="","",IFERROR(VLOOKUP($BF306,'[1]CDS-VM-delta'!$A$2:$E$470,2,FALSE),"")))</f>
        <v>[Controleer AKN aanvullend type] akn %1 heeft type %2 dat is niet gelijk aan %3
OF:
[Controleer AKN aanvullend type] akn %1 heeft type %2 dat is niet gelijk aan act
OF:
[Controleer JOIN aanvullend type] join %1 heeft type %2 dat is niet gelijk aan %3</v>
      </c>
      <c r="BH306" s="148" t="str">
        <f>IF($BF306="","",IFERROR(VLOOKUP($C306,'[1]CDS-VM-delta'!$A$2:$E$470,3,FALSE),""))</f>
        <v>VP-Consolidaties-invoer-regelingversie.sch
OF:
VP-Consolidaties-invoer-regelingversie-algemeen.sch
OF:
VP-Consolidaties-invoer-cio.sch</v>
      </c>
      <c r="BI306" s="148" t="str">
        <f>IF($BF306="","",IFERROR(VLOOKUP($C306,'[1]CDS-VM-delta'!$A$2:$E$470,4,FALSE),""))</f>
        <v>Controleer AKN aanvullend type
OF:
Controleer AKN aanvullend type
OF:
Controleer JOIN aanvullend type</v>
      </c>
      <c r="BJ306" s="304" t="str">
        <f>IF($BF306="","",IFERROR(VLOOKUP($C306,'[1]CDS-VM-delta'!$A$2:$E$470,5,FALSE),""))</f>
        <v/>
      </c>
      <c r="BK306" s="304" t="str">
        <f>IF($C306="","",IFERROR(VLOOKUP($C306,'[1]CDS-VM-delta'!$L$1:$M$470,1,FALSE),""))</f>
        <v>LVBB7708</v>
      </c>
      <c r="BL306" s="304" t="str">
        <f>IF($BK306="","",IFERROR(VLOOKUP($BK306,'[1]CDS-VM-delta'!$L$1:$M$470,2,FALSE),""))</f>
        <v>[Controleer AKN aanvullend type] akn %1 heeft type %2 dat is niet gelijk aan %3
OF:
[Controleer AKN aanvullend type] akn %1 heeft type %2 dat is niet gelijk aan act
OF:
[Controleer JOIN aanvullend type] join %1 heeft type %2 dat is niet gelijk aan %3</v>
      </c>
      <c r="BM306" s="83"/>
      <c r="BN306" s="210" t="str">
        <f t="shared" si="56"/>
        <v/>
      </c>
      <c r="BO306" s="141" t="s">
        <v>884</v>
      </c>
      <c r="BP306" s="142">
        <v>5</v>
      </c>
      <c r="BQ306" s="142"/>
      <c r="BR306" s="142"/>
      <c r="BS306" s="83">
        <v>328</v>
      </c>
      <c r="BT306" s="57"/>
      <c r="CL306" s="109"/>
      <c r="CM306" s="101"/>
      <c r="CN306" s="101"/>
      <c r="CO306" s="101"/>
    </row>
    <row r="307" spans="1:93" ht="112" x14ac:dyDescent="0.2">
      <c r="A307" s="159" t="s">
        <v>440</v>
      </c>
      <c r="B307" s="142">
        <v>3</v>
      </c>
      <c r="C307" s="142" t="s">
        <v>886</v>
      </c>
      <c r="D307" s="142" t="s">
        <v>887</v>
      </c>
      <c r="E307" s="142" t="s">
        <v>0</v>
      </c>
      <c r="F307" s="142" t="s">
        <v>181</v>
      </c>
      <c r="G307" s="142" t="s">
        <v>828</v>
      </c>
      <c r="H307" s="142" t="s">
        <v>4</v>
      </c>
      <c r="I307" s="142" t="s">
        <v>29</v>
      </c>
      <c r="J307" s="142" t="s">
        <v>22</v>
      </c>
      <c r="K307" s="142" t="s">
        <v>127</v>
      </c>
      <c r="L307" s="140" t="str">
        <f>IFERROR(VLOOKUP($C307,'[2]1.3.7 validaties'!$AL$3:$AY$999,14,FALSE),"")</f>
        <v>2. ja, voor technici</v>
      </c>
      <c r="M307" s="140" t="str">
        <f>IFERROR(VLOOKUP($C307,'[2]1.3.7 validaties'!$AL$3:$AY$999,13,FALSE),"")</f>
        <v>niet nodig</v>
      </c>
      <c r="N307" s="142" t="s">
        <v>13</v>
      </c>
      <c r="O307" s="142" t="s">
        <v>13</v>
      </c>
      <c r="P307" s="142" t="s">
        <v>13</v>
      </c>
      <c r="Q307" s="142" t="s">
        <v>13</v>
      </c>
      <c r="R307" s="142" t="s">
        <v>13</v>
      </c>
      <c r="S307" s="390" t="s">
        <v>13</v>
      </c>
      <c r="T307" s="390" t="s">
        <v>13</v>
      </c>
      <c r="U307" s="390" t="s">
        <v>13</v>
      </c>
      <c r="V307" s="390" t="s">
        <v>13</v>
      </c>
      <c r="W307" s="390" t="s">
        <v>13</v>
      </c>
      <c r="X307" s="390" t="s">
        <v>13</v>
      </c>
      <c r="Y307" s="390" t="s">
        <v>13</v>
      </c>
      <c r="Z307" s="390" t="s">
        <v>13</v>
      </c>
      <c r="AA307" s="390" t="s">
        <v>13</v>
      </c>
      <c r="AB307" s="390" t="s">
        <v>13</v>
      </c>
      <c r="AC307" s="390" t="s">
        <v>13</v>
      </c>
      <c r="AD307" s="161" t="s">
        <v>253</v>
      </c>
      <c r="AE307" s="83"/>
      <c r="AF307" s="162" t="s">
        <v>253</v>
      </c>
      <c r="AG307" s="161" t="s">
        <v>254</v>
      </c>
      <c r="AH307" s="163" t="s">
        <v>255</v>
      </c>
      <c r="AI307" s="142"/>
      <c r="AJ307" s="142" t="str">
        <f t="shared" si="57"/>
        <v>Ja</v>
      </c>
      <c r="AK307" s="61" t="s">
        <v>45</v>
      </c>
      <c r="AL307" s="165" t="s">
        <v>45</v>
      </c>
      <c r="AM307" s="141" t="s">
        <v>886</v>
      </c>
      <c r="AN307" s="98" t="s">
        <v>1823</v>
      </c>
      <c r="AO307" s="140"/>
      <c r="AP307" s="140"/>
      <c r="AQ307" s="140"/>
      <c r="AR307" s="140"/>
      <c r="AS307" s="140"/>
      <c r="AT307" s="176"/>
      <c r="AU307" s="253"/>
      <c r="AV307" s="275" t="s">
        <v>854</v>
      </c>
      <c r="AW307" s="84" t="s">
        <v>864</v>
      </c>
      <c r="AX307" s="57"/>
      <c r="AY307" s="212" t="str">
        <f t="shared" si="47"/>
        <v/>
      </c>
      <c r="AZ307" s="97" t="str">
        <f t="shared" si="53"/>
        <v/>
      </c>
      <c r="BA307" s="97" t="str">
        <f t="shared" si="54"/>
        <v/>
      </c>
      <c r="BB307" s="97"/>
      <c r="BC307" s="213"/>
      <c r="BD307" s="138" t="str">
        <f t="shared" si="50"/>
        <v>ongewijzigd</v>
      </c>
      <c r="BE307" s="138" t="str">
        <f>IF(BF307="",IF(#REF!="","",IF(#REF!="ongebruikt","Ja","")),"")</f>
        <v/>
      </c>
      <c r="BF307" s="321" t="str">
        <f>IF($J307="LVBB-BHK",$C307,IFERROR(VLOOKUP($C307,'[1]CDS-VM-delta'!$A$2:$E$470,1,FALSE),""))</f>
        <v>LVBB7709</v>
      </c>
      <c r="BG307" s="318" t="str">
        <f>IF($J307="LVBB-BHK",$AN307,IF($BF307="","",IFERROR(VLOOKUP($BF307,'[1]CDS-VM-delta'!$A$2:$E$470,2,FALSE),"")))</f>
        <v>[Controleer AKN aanvullend bevoegd gezag] akn %1 heeft een bevoegd gezag %2 en is dat niet gelijk aan een waarde binnen %3
OF:
[Controleer JOIN aanvullend bevoegd gezag] join %1 heeft een bevoegd gezag %2 en dat is niet gelijk aan een waarde binnen %3</v>
      </c>
      <c r="BH307" s="148" t="str">
        <f>IF($BF307="","",IFERROR(VLOOKUP($C307,'[1]CDS-VM-delta'!$A$2:$E$470,3,FALSE),""))</f>
        <v>VP-Consolidaties-invoer-regelingversie-algemeen.sch
OF:
VP-Consolidaties-invoer-cio.sch</v>
      </c>
      <c r="BI307" s="148" t="str">
        <f>IF($BF307="","",IFERROR(VLOOKUP($C307,'[1]CDS-VM-delta'!$A$2:$E$470,4,FALSE),""))</f>
        <v>Controleer AKN aanvullend bevoegd gezag
OF:
Controleer JOIN aanvullend bevoegd gezag</v>
      </c>
      <c r="BJ307" s="304" t="str">
        <f>IF($BF307="","",IFERROR(VLOOKUP($C307,'[1]CDS-VM-delta'!$A$2:$E$470,5,FALSE),""))</f>
        <v/>
      </c>
      <c r="BK307" s="304" t="str">
        <f>IF($C307="","",IFERROR(VLOOKUP($C307,'[1]CDS-VM-delta'!$L$1:$M$470,1,FALSE),""))</f>
        <v>LVBB7709</v>
      </c>
      <c r="BL307" s="304" t="str">
        <f>IF($BK307="","",IFERROR(VLOOKUP($BK307,'[1]CDS-VM-delta'!$L$1:$M$470,2,FALSE),""))</f>
        <v>[Controleer AKN aanvullend bevoegd gezag] akn %1 heeft een bevoegd gezag %2 en is dat niet gelijk aan een waarde binnen %3
OF:
[Controleer JOIN aanvullend bevoegd gezag] join %1 heeft een bevoegd gezag %2 en dat is niet gelijk aan een waarde binnen %3</v>
      </c>
      <c r="BM307" s="83"/>
      <c r="BN307" s="210" t="str">
        <f t="shared" si="56"/>
        <v/>
      </c>
      <c r="BO307" s="141" t="s">
        <v>886</v>
      </c>
      <c r="BP307" s="142">
        <v>5</v>
      </c>
      <c r="BQ307" s="142"/>
      <c r="BR307" s="142"/>
      <c r="BS307" s="83">
        <v>329</v>
      </c>
      <c r="BT307" s="57"/>
      <c r="CL307" s="109"/>
      <c r="CM307" s="101"/>
      <c r="CN307" s="101"/>
      <c r="CO307" s="101"/>
    </row>
    <row r="308" spans="1:93" ht="48" x14ac:dyDescent="0.2">
      <c r="A308" s="159" t="s">
        <v>2202</v>
      </c>
      <c r="B308" s="142">
        <v>3</v>
      </c>
      <c r="C308" s="142" t="s">
        <v>888</v>
      </c>
      <c r="D308" s="142" t="s">
        <v>889</v>
      </c>
      <c r="E308" s="142" t="s">
        <v>0</v>
      </c>
      <c r="F308" s="142" t="s">
        <v>181</v>
      </c>
      <c r="G308" s="142" t="s">
        <v>828</v>
      </c>
      <c r="H308" s="142" t="s">
        <v>4</v>
      </c>
      <c r="I308" s="142" t="s">
        <v>29</v>
      </c>
      <c r="J308" s="142" t="s">
        <v>22</v>
      </c>
      <c r="K308" s="142" t="s">
        <v>127</v>
      </c>
      <c r="L308" s="140" t="str">
        <f>IFERROR(VLOOKUP($C308,'[2]1.3.7 validaties'!$AL$3:$AY$999,14,FALSE),"")</f>
        <v>2. ja, voor technici</v>
      </c>
      <c r="M308" s="140" t="str">
        <f>IFERROR(VLOOKUP($C308,'[2]1.3.7 validaties'!$AL$3:$AY$999,13,FALSE),"")</f>
        <v>niet nodig</v>
      </c>
      <c r="N308" s="142" t="s">
        <v>13</v>
      </c>
      <c r="O308" s="142" t="s">
        <v>14</v>
      </c>
      <c r="P308" s="142" t="s">
        <v>14</v>
      </c>
      <c r="Q308" s="142" t="s">
        <v>14</v>
      </c>
      <c r="R308" s="142" t="s">
        <v>14</v>
      </c>
      <c r="S308" s="142" t="s">
        <v>14</v>
      </c>
      <c r="T308" s="142" t="s">
        <v>14</v>
      </c>
      <c r="U308" s="142" t="s">
        <v>14</v>
      </c>
      <c r="V308" s="142" t="s">
        <v>14</v>
      </c>
      <c r="W308" s="142" t="s">
        <v>14</v>
      </c>
      <c r="X308" s="142" t="s">
        <v>14</v>
      </c>
      <c r="Y308" s="142" t="s">
        <v>14</v>
      </c>
      <c r="Z308" s="142" t="s">
        <v>14</v>
      </c>
      <c r="AA308" s="142" t="s">
        <v>14</v>
      </c>
      <c r="AB308" s="142" t="s">
        <v>14</v>
      </c>
      <c r="AC308" s="142" t="s">
        <v>14</v>
      </c>
      <c r="AD308" s="161" t="s">
        <v>253</v>
      </c>
      <c r="AE308" s="83"/>
      <c r="AF308" s="162" t="s">
        <v>253</v>
      </c>
      <c r="AG308" s="161" t="s">
        <v>254</v>
      </c>
      <c r="AH308" s="163" t="s">
        <v>255</v>
      </c>
      <c r="AI308" s="142"/>
      <c r="AJ308" s="142" t="str">
        <f t="shared" si="57"/>
        <v>Ja</v>
      </c>
      <c r="AK308" s="61" t="s">
        <v>45</v>
      </c>
      <c r="AL308" s="165" t="s">
        <v>45</v>
      </c>
      <c r="AM308" s="141" t="s">
        <v>888</v>
      </c>
      <c r="AN308" s="140" t="s">
        <v>890</v>
      </c>
      <c r="AO308" s="140"/>
      <c r="AP308" s="140"/>
      <c r="AQ308" s="140"/>
      <c r="AR308" s="140"/>
      <c r="AS308" s="140"/>
      <c r="AT308" s="176"/>
      <c r="AU308" s="253"/>
      <c r="AV308" s="275" t="s">
        <v>854</v>
      </c>
      <c r="AW308" s="84" t="s">
        <v>864</v>
      </c>
      <c r="AX308" s="57"/>
      <c r="AY308" s="212" t="str">
        <f t="shared" si="47"/>
        <v/>
      </c>
      <c r="AZ308" s="97" t="str">
        <f t="shared" ref="AZ308:AZ339" si="58">IF($BG308="","",IF($BG308=$AN308,"",IF($BC308="","***","")))</f>
        <v/>
      </c>
      <c r="BA308" s="97" t="str">
        <f t="shared" ref="BA308:BA339" si="59">IF($BL308="","",IF($BL308=$AN308,"",IF($BC308="","***","")))</f>
        <v/>
      </c>
      <c r="BB308" s="97"/>
      <c r="BC308" s="213"/>
      <c r="BD308" s="211" t="str">
        <f t="shared" si="50"/>
        <v/>
      </c>
      <c r="BE308" s="211" t="e">
        <f>IF(BF308="",IF(#REF!="","",IF(#REF!="ongebruikt","Ja","")),"")</f>
        <v>#REF!</v>
      </c>
      <c r="BF308" s="325" t="str">
        <f>IF($J308="LVBB-BHK",$C308,IFERROR(VLOOKUP($C308,'[1]CDS-VM-delta'!$A$2:$E$470,1,FALSE),""))</f>
        <v/>
      </c>
      <c r="BG308" s="326" t="s">
        <v>890</v>
      </c>
      <c r="BH308" s="204" t="str">
        <f>IF($BF308="","",IFERROR(VLOOKUP($C308,'[1]CDS-VM-delta'!$A$2:$E$470,3,FALSE),""))</f>
        <v/>
      </c>
      <c r="BI308" s="204" t="str">
        <f>IF($BF308="","",IFERROR(VLOOKUP($C308,'[1]CDS-VM-delta'!$A$2:$E$470,4,FALSE),""))</f>
        <v/>
      </c>
      <c r="BJ308" s="305" t="str">
        <f>IF($BF308="","",IFERROR(VLOOKUP($C308,'[1]CDS-VM-delta'!$A$2:$E$470,5,FALSE),""))</f>
        <v/>
      </c>
      <c r="BK308" s="305" t="str">
        <f>IF($C308="","",IFERROR(VLOOKUP($C308,'[1]CDS-VM-delta'!$L$1:$M$470,1,FALSE),""))</f>
        <v/>
      </c>
      <c r="BL308" s="305" t="str">
        <f>IF($BK308="","",IFERROR(VLOOKUP($BK308,'[1]CDS-VM-delta'!$L$1:$M$470,2,FALSE),""))</f>
        <v/>
      </c>
      <c r="BM308" s="83" t="s">
        <v>1824</v>
      </c>
      <c r="BN308" s="210" t="str">
        <f t="shared" si="56"/>
        <v/>
      </c>
      <c r="BO308" s="141" t="s">
        <v>888</v>
      </c>
      <c r="BP308" s="142"/>
      <c r="BQ308" s="142"/>
      <c r="BR308" s="142"/>
      <c r="BS308" s="83">
        <v>192</v>
      </c>
      <c r="BT308" s="57"/>
      <c r="CL308" s="109"/>
      <c r="CM308" s="101"/>
      <c r="CN308" s="101"/>
      <c r="CO308" s="101"/>
    </row>
    <row r="309" spans="1:93" ht="64" x14ac:dyDescent="0.2">
      <c r="A309" s="87" t="s">
        <v>802</v>
      </c>
      <c r="B309" s="88" t="s">
        <v>2878</v>
      </c>
      <c r="C309" s="56" t="s">
        <v>891</v>
      </c>
      <c r="D309" s="56" t="s">
        <v>892</v>
      </c>
      <c r="E309" s="56" t="s">
        <v>0</v>
      </c>
      <c r="F309" s="56" t="s">
        <v>181</v>
      </c>
      <c r="G309" s="56" t="s">
        <v>828</v>
      </c>
      <c r="H309" s="56" t="s">
        <v>4</v>
      </c>
      <c r="I309" s="56" t="s">
        <v>29</v>
      </c>
      <c r="J309" s="56" t="s">
        <v>22</v>
      </c>
      <c r="K309" s="56" t="s">
        <v>127</v>
      </c>
      <c r="L309" s="56" t="str">
        <f>IFERROR(VLOOKUP($C309,'[2]1.3.7 validaties'!$AL$3:$AY$999,14,FALSE),"")</f>
        <v>2. ja, voor technici</v>
      </c>
      <c r="M309" s="56" t="str">
        <f>IFERROR(VLOOKUP($C309,'[2]1.3.7 validaties'!$AL$3:$AY$999,13,FALSE),"")</f>
        <v>n.v.t.</v>
      </c>
      <c r="N309" s="56" t="s">
        <v>682</v>
      </c>
      <c r="O309" s="56" t="s">
        <v>682</v>
      </c>
      <c r="P309" s="56" t="s">
        <v>682</v>
      </c>
      <c r="Q309" s="56" t="s">
        <v>682</v>
      </c>
      <c r="R309" s="56" t="s">
        <v>682</v>
      </c>
      <c r="S309" s="56" t="s">
        <v>682</v>
      </c>
      <c r="T309" s="56" t="s">
        <v>682</v>
      </c>
      <c r="U309" s="56" t="s">
        <v>682</v>
      </c>
      <c r="V309" s="56" t="s">
        <v>682</v>
      </c>
      <c r="W309" s="56" t="s">
        <v>682</v>
      </c>
      <c r="X309" s="56" t="s">
        <v>682</v>
      </c>
      <c r="Y309" s="56" t="s">
        <v>682</v>
      </c>
      <c r="Z309" s="56" t="s">
        <v>682</v>
      </c>
      <c r="AA309" s="56" t="s">
        <v>682</v>
      </c>
      <c r="AB309" s="56" t="s">
        <v>682</v>
      </c>
      <c r="AC309" s="56" t="s">
        <v>682</v>
      </c>
      <c r="AD309" s="149" t="s">
        <v>253</v>
      </c>
      <c r="AE309" s="125"/>
      <c r="AF309" s="90" t="s">
        <v>253</v>
      </c>
      <c r="AG309" s="149" t="s">
        <v>254</v>
      </c>
      <c r="AH309" s="150" t="s">
        <v>255</v>
      </c>
      <c r="AI309" s="92"/>
      <c r="AJ309" s="92" t="s">
        <v>45</v>
      </c>
      <c r="AK309" s="151" t="s">
        <v>45</v>
      </c>
      <c r="AL309" s="152" t="s">
        <v>45</v>
      </c>
      <c r="AM309" s="121" t="s">
        <v>891</v>
      </c>
      <c r="AN309" s="56" t="s">
        <v>893</v>
      </c>
      <c r="AO309" s="56"/>
      <c r="AP309" s="56"/>
      <c r="AQ309" s="56"/>
      <c r="AR309" s="56"/>
      <c r="AS309" s="56"/>
      <c r="AT309" s="266"/>
      <c r="AU309" s="297"/>
      <c r="AV309" s="279" t="s">
        <v>854</v>
      </c>
      <c r="AW309" s="84" t="s">
        <v>894</v>
      </c>
      <c r="AY309" s="212" t="str">
        <f t="shared" si="47"/>
        <v/>
      </c>
      <c r="AZ309" s="97" t="str">
        <f t="shared" si="58"/>
        <v/>
      </c>
      <c r="BA309" s="97" t="str">
        <f t="shared" si="59"/>
        <v/>
      </c>
      <c r="BB309" s="97"/>
      <c r="BC309" s="213"/>
      <c r="BD309" s="138" t="str">
        <f t="shared" si="50"/>
        <v/>
      </c>
      <c r="BE309" s="138" t="e">
        <f>IF(BF309="",IF(#REF!="","",IF(#REF!="ongebruikt","Ja","")),"")</f>
        <v>#REF!</v>
      </c>
      <c r="BF309" s="321" t="str">
        <f>IF($J309="LVBB-BHK",$C309,IFERROR(VLOOKUP($C309,'[1]CDS-VM-delta'!$A$2:$E$470,1,FALSE),""))</f>
        <v/>
      </c>
      <c r="BG309" s="329" t="s">
        <v>893</v>
      </c>
      <c r="BH309" s="148" t="str">
        <f>IF($BF309="","",IFERROR(VLOOKUP($C309,'[1]CDS-VM-delta'!$A$2:$E$470,3,FALSE),""))</f>
        <v/>
      </c>
      <c r="BI309" s="303" t="str">
        <f>IF($BF309="","",IFERROR(VLOOKUP($C309,'[1]CDS-VM-delta'!$A$2:$E$470,4,FALSE),""))</f>
        <v/>
      </c>
      <c r="BJ309" s="304" t="str">
        <f>IF($BF309="","",IFERROR(VLOOKUP($C309,'[1]CDS-VM-delta'!$A$2:$E$470,5,FALSE),""))</f>
        <v/>
      </c>
      <c r="BK309" s="304" t="str">
        <f>IF($C309="","",IFERROR(VLOOKUP($C309,'[1]CDS-VM-delta'!$L$1:$M$470,1,FALSE),""))</f>
        <v/>
      </c>
      <c r="BL309" s="304" t="str">
        <f>IF($BK309="","",IFERROR(VLOOKUP($BK309,'[1]CDS-VM-delta'!$L$1:$M$470,2,FALSE),""))</f>
        <v/>
      </c>
      <c r="BM309" s="31"/>
      <c r="BN309" s="53" t="str">
        <f t="shared" si="56"/>
        <v/>
      </c>
      <c r="BO309" s="49" t="s">
        <v>891</v>
      </c>
      <c r="BP309" s="2"/>
      <c r="BQ309" s="2" t="s">
        <v>1825</v>
      </c>
      <c r="BR309" s="2"/>
      <c r="BS309" s="31">
        <v>193</v>
      </c>
      <c r="CL309" s="109"/>
      <c r="CM309" s="101"/>
      <c r="CN309" s="101"/>
      <c r="CO309" s="101"/>
    </row>
    <row r="310" spans="1:93" ht="64" x14ac:dyDescent="0.2">
      <c r="A310" s="87" t="s">
        <v>802</v>
      </c>
      <c r="B310" s="88" t="s">
        <v>2878</v>
      </c>
      <c r="C310" s="56" t="s">
        <v>895</v>
      </c>
      <c r="D310" s="56" t="s">
        <v>896</v>
      </c>
      <c r="E310" s="56" t="s">
        <v>0</v>
      </c>
      <c r="F310" s="56" t="s">
        <v>181</v>
      </c>
      <c r="G310" s="56" t="s">
        <v>828</v>
      </c>
      <c r="H310" s="56" t="s">
        <v>4</v>
      </c>
      <c r="I310" s="56" t="s">
        <v>29</v>
      </c>
      <c r="J310" s="56" t="s">
        <v>22</v>
      </c>
      <c r="K310" s="56" t="s">
        <v>127</v>
      </c>
      <c r="L310" s="56" t="str">
        <f>IFERROR(VLOOKUP($C310,'[2]1.3.7 validaties'!$AL$3:$AY$999,14,FALSE),"")</f>
        <v>2. ja, voor technici</v>
      </c>
      <c r="M310" s="56" t="str">
        <f>IFERROR(VLOOKUP($C310,'[2]1.3.7 validaties'!$AL$3:$AY$999,13,FALSE),"")</f>
        <v>n.v.t.</v>
      </c>
      <c r="N310" s="56" t="s">
        <v>682</v>
      </c>
      <c r="O310" s="56" t="s">
        <v>682</v>
      </c>
      <c r="P310" s="56" t="s">
        <v>682</v>
      </c>
      <c r="Q310" s="56" t="s">
        <v>682</v>
      </c>
      <c r="R310" s="56" t="s">
        <v>682</v>
      </c>
      <c r="S310" s="56" t="s">
        <v>682</v>
      </c>
      <c r="T310" s="56" t="s">
        <v>682</v>
      </c>
      <c r="U310" s="56" t="s">
        <v>682</v>
      </c>
      <c r="V310" s="56" t="s">
        <v>682</v>
      </c>
      <c r="W310" s="56" t="s">
        <v>682</v>
      </c>
      <c r="X310" s="56" t="s">
        <v>682</v>
      </c>
      <c r="Y310" s="56" t="s">
        <v>682</v>
      </c>
      <c r="Z310" s="56" t="s">
        <v>682</v>
      </c>
      <c r="AA310" s="56" t="s">
        <v>682</v>
      </c>
      <c r="AB310" s="56" t="s">
        <v>682</v>
      </c>
      <c r="AC310" s="56" t="s">
        <v>682</v>
      </c>
      <c r="AD310" s="149" t="s">
        <v>253</v>
      </c>
      <c r="AE310" s="125"/>
      <c r="AF310" s="90" t="s">
        <v>253</v>
      </c>
      <c r="AG310" s="149" t="s">
        <v>254</v>
      </c>
      <c r="AH310" s="150" t="s">
        <v>255</v>
      </c>
      <c r="AI310" s="92"/>
      <c r="AJ310" s="92" t="s">
        <v>45</v>
      </c>
      <c r="AK310" s="151" t="s">
        <v>45</v>
      </c>
      <c r="AL310" s="152" t="s">
        <v>45</v>
      </c>
      <c r="AM310" s="121" t="s">
        <v>895</v>
      </c>
      <c r="AN310" s="56" t="s">
        <v>897</v>
      </c>
      <c r="AO310" s="56"/>
      <c r="AP310" s="56"/>
      <c r="AQ310" s="56"/>
      <c r="AR310" s="56"/>
      <c r="AS310" s="56"/>
      <c r="AT310" s="266"/>
      <c r="AU310" s="297"/>
      <c r="AV310" s="279" t="s">
        <v>854</v>
      </c>
      <c r="AW310" s="84" t="s">
        <v>894</v>
      </c>
      <c r="AY310" s="212" t="str">
        <f t="shared" si="47"/>
        <v/>
      </c>
      <c r="AZ310" s="97" t="str">
        <f t="shared" si="58"/>
        <v/>
      </c>
      <c r="BA310" s="97" t="str">
        <f t="shared" si="59"/>
        <v/>
      </c>
      <c r="BB310" s="97"/>
      <c r="BC310" s="213"/>
      <c r="BD310" s="138" t="str">
        <f t="shared" si="50"/>
        <v/>
      </c>
      <c r="BE310" s="138" t="e">
        <f>IF(BF310="",IF(#REF!="","",IF(#REF!="ongebruikt","Ja","")),"")</f>
        <v>#REF!</v>
      </c>
      <c r="BF310" s="321" t="str">
        <f>IF($J310="LVBB-BHK",$C310,IFERROR(VLOOKUP($C310,'[1]CDS-VM-delta'!$A$2:$E$470,1,FALSE),""))</f>
        <v/>
      </c>
      <c r="BG310" s="329" t="s">
        <v>897</v>
      </c>
      <c r="BH310" s="148" t="str">
        <f>IF($BF310="","",IFERROR(VLOOKUP($C310,'[1]CDS-VM-delta'!$A$2:$E$470,3,FALSE),""))</f>
        <v/>
      </c>
      <c r="BI310" s="303" t="str">
        <f>IF($BF310="","",IFERROR(VLOOKUP($C310,'[1]CDS-VM-delta'!$A$2:$E$470,4,FALSE),""))</f>
        <v/>
      </c>
      <c r="BJ310" s="304" t="str">
        <f>IF($BF310="","",IFERROR(VLOOKUP($C310,'[1]CDS-VM-delta'!$A$2:$E$470,5,FALSE),""))</f>
        <v/>
      </c>
      <c r="BK310" s="304" t="str">
        <f>IF($C310="","",IFERROR(VLOOKUP($C310,'[1]CDS-VM-delta'!$L$1:$M$470,1,FALSE),""))</f>
        <v/>
      </c>
      <c r="BL310" s="304" t="str">
        <f>IF($BK310="","",IFERROR(VLOOKUP($BK310,'[1]CDS-VM-delta'!$L$1:$M$470,2,FALSE),""))</f>
        <v/>
      </c>
      <c r="BM310" s="31"/>
      <c r="BN310" s="53" t="str">
        <f t="shared" si="56"/>
        <v/>
      </c>
      <c r="BO310" s="49" t="s">
        <v>895</v>
      </c>
      <c r="BP310" s="2"/>
      <c r="BQ310" s="2" t="s">
        <v>1825</v>
      </c>
      <c r="BR310" s="2"/>
      <c r="BS310" s="31">
        <v>194</v>
      </c>
      <c r="CL310" s="109"/>
      <c r="CM310" s="101"/>
      <c r="CN310" s="101"/>
      <c r="CO310" s="101"/>
    </row>
    <row r="311" spans="1:93" ht="48" x14ac:dyDescent="0.2">
      <c r="A311" s="159" t="s">
        <v>542</v>
      </c>
      <c r="B311" s="142">
        <v>3</v>
      </c>
      <c r="C311" s="142" t="s">
        <v>898</v>
      </c>
      <c r="D311" s="142" t="s">
        <v>899</v>
      </c>
      <c r="E311" s="142" t="s">
        <v>0</v>
      </c>
      <c r="F311" s="142" t="s">
        <v>181</v>
      </c>
      <c r="G311" s="142" t="s">
        <v>828</v>
      </c>
      <c r="H311" s="142" t="s">
        <v>4</v>
      </c>
      <c r="I311" s="142" t="s">
        <v>29</v>
      </c>
      <c r="J311" s="142" t="s">
        <v>22</v>
      </c>
      <c r="K311" s="142" t="s">
        <v>127</v>
      </c>
      <c r="L311" s="142" t="str">
        <f>IFERROR(VLOOKUP($C311,'[2]1.3.7 validaties'!$AL$3:$AY$999,14,FALSE),"")</f>
        <v>2. ja, voor technici</v>
      </c>
      <c r="M311" s="142" t="str">
        <f>IFERROR(VLOOKUP($C311,'[2]1.3.7 validaties'!$AL$3:$AY$999,13,FALSE),"")</f>
        <v>niet nodig</v>
      </c>
      <c r="N311" s="142" t="s">
        <v>13</v>
      </c>
      <c r="O311" s="142" t="s">
        <v>13</v>
      </c>
      <c r="P311" s="142" t="s">
        <v>13</v>
      </c>
      <c r="Q311" s="142" t="s">
        <v>13</v>
      </c>
      <c r="R311" s="142" t="s">
        <v>13</v>
      </c>
      <c r="S311" s="142" t="s">
        <v>13</v>
      </c>
      <c r="T311" s="142" t="s">
        <v>13</v>
      </c>
      <c r="U311" s="142" t="s">
        <v>13</v>
      </c>
      <c r="V311" s="142" t="s">
        <v>13</v>
      </c>
      <c r="W311" s="142" t="s">
        <v>13</v>
      </c>
      <c r="X311" s="142" t="s">
        <v>13</v>
      </c>
      <c r="Y311" s="142" t="s">
        <v>13</v>
      </c>
      <c r="Z311" s="142" t="s">
        <v>13</v>
      </c>
      <c r="AA311" s="142" t="s">
        <v>13</v>
      </c>
      <c r="AB311" s="142" t="s">
        <v>13</v>
      </c>
      <c r="AC311" s="142" t="s">
        <v>13</v>
      </c>
      <c r="AD311" s="161" t="s">
        <v>253</v>
      </c>
      <c r="AE311" s="83"/>
      <c r="AF311" s="162" t="s">
        <v>253</v>
      </c>
      <c r="AG311" s="161" t="s">
        <v>254</v>
      </c>
      <c r="AH311" s="163" t="s">
        <v>255</v>
      </c>
      <c r="AI311" s="142"/>
      <c r="AJ311" s="142" t="s">
        <v>45</v>
      </c>
      <c r="AK311" s="61" t="s">
        <v>45</v>
      </c>
      <c r="AL311" s="165" t="s">
        <v>45</v>
      </c>
      <c r="AM311" s="141" t="s">
        <v>898</v>
      </c>
      <c r="AN311" s="139" t="s">
        <v>1826</v>
      </c>
      <c r="AO311" s="142" t="s">
        <v>1893</v>
      </c>
      <c r="AP311" s="142" t="s">
        <v>1894</v>
      </c>
      <c r="AQ311" s="142"/>
      <c r="AR311" s="142"/>
      <c r="AS311" s="142"/>
      <c r="AT311" s="164"/>
      <c r="AU311" s="253"/>
      <c r="AV311" s="275" t="s">
        <v>854</v>
      </c>
      <c r="AW311" s="84" t="s">
        <v>900</v>
      </c>
      <c r="AX311" s="57"/>
      <c r="AY311" s="212" t="str">
        <f t="shared" si="47"/>
        <v/>
      </c>
      <c r="AZ311" s="97" t="str">
        <f t="shared" si="58"/>
        <v/>
      </c>
      <c r="BA311" s="97" t="str">
        <f t="shared" si="59"/>
        <v/>
      </c>
      <c r="BB311" s="97"/>
      <c r="BC311" s="213"/>
      <c r="BD311" s="138" t="str">
        <f t="shared" si="50"/>
        <v>ongewijzigd</v>
      </c>
      <c r="BE311" s="138" t="str">
        <f>IF(BF311="",IF(#REF!="","",IF(#REF!="ongebruikt","Ja","")),"")</f>
        <v/>
      </c>
      <c r="BF311" s="321" t="str">
        <f>IF($J311="LVBB-BHK",$C311,IFERROR(VLOOKUP($C311,'[1]CDS-VM-delta'!$A$2:$E$470,1,FALSE),""))</f>
        <v>LVBB7713</v>
      </c>
      <c r="BG311" s="318" t="str">
        <f>IF($J311="LVBB-BHK",$AN311,IF($BF311="","",IFERROR(VLOOKUP($BF311,'[1]CDS-VM-delta'!$A$2:$E$470,2,FALSE),"")))</f>
        <v>[Controleer akn cvdr-id werk] akn van cvdr-werk bij ConsolidatieIdentificatie %1 is niet gelijk aan akn van cvdr-werk bij AnnotatieBijToestand %2</v>
      </c>
      <c r="BH311" s="148" t="str">
        <f>IF($BF311="","",IFERROR(VLOOKUP($C311,'[1]CDS-VM-delta'!$A$2:$E$470,3,FALSE),""))</f>
        <v>VP-Consolidaties-invoer-cio.sch
OF:
VP-Consolidaties-invoer-regelingversie.sch</v>
      </c>
      <c r="BI311" s="303" t="str">
        <f>IF($BF311="","",IFERROR(VLOOKUP($C311,'[1]CDS-VM-delta'!$A$2:$E$470,4,FALSE),""))</f>
        <v>Controleer akns bovenin en onderin</v>
      </c>
      <c r="BJ311" s="304" t="str">
        <f>IF($BF311="","",IFERROR(VLOOKUP($C311,'[1]CDS-VM-delta'!$A$2:$E$470,5,FALSE),""))</f>
        <v/>
      </c>
      <c r="BK311" s="304" t="str">
        <f>IF($C311="","",IFERROR(VLOOKUP($C311,'[1]CDS-VM-delta'!$L$1:$M$470,1,FALSE),""))</f>
        <v>LVBB7713</v>
      </c>
      <c r="BL311" s="304" t="str">
        <f>IF($BK311="","",IFERROR(VLOOKUP($BK311,'[1]CDS-VM-delta'!$L$1:$M$470,2,FALSE),""))</f>
        <v>[Controleer akn cvdr-id werk] akn van cvdr-werk bij ConsolidatieIdentificatie %1 is niet gelijk aan akn van cvdr-werk bij AnnotatieBijToestand %2</v>
      </c>
      <c r="BM311" s="83"/>
      <c r="BN311" s="210" t="str">
        <f t="shared" si="56"/>
        <v/>
      </c>
      <c r="BO311" s="141" t="s">
        <v>898</v>
      </c>
      <c r="BP311" s="142"/>
      <c r="BQ311" s="142"/>
      <c r="BR311" s="142"/>
      <c r="BS311" s="83">
        <v>195</v>
      </c>
      <c r="BT311" s="57"/>
      <c r="CL311" s="109"/>
      <c r="CM311" s="101"/>
      <c r="CN311" s="101"/>
      <c r="CO311" s="101"/>
    </row>
    <row r="312" spans="1:93" ht="48" x14ac:dyDescent="0.2">
      <c r="A312" s="159" t="s">
        <v>542</v>
      </c>
      <c r="B312" s="142">
        <v>3</v>
      </c>
      <c r="C312" s="142" t="s">
        <v>901</v>
      </c>
      <c r="D312" s="142" t="s">
        <v>902</v>
      </c>
      <c r="E312" s="142" t="s">
        <v>0</v>
      </c>
      <c r="F312" s="142" t="s">
        <v>181</v>
      </c>
      <c r="G312" s="142" t="s">
        <v>828</v>
      </c>
      <c r="H312" s="142" t="s">
        <v>4</v>
      </c>
      <c r="I312" s="142" t="s">
        <v>29</v>
      </c>
      <c r="J312" s="142" t="s">
        <v>22</v>
      </c>
      <c r="K312" s="142" t="s">
        <v>127</v>
      </c>
      <c r="L312" s="142" t="str">
        <f>IFERROR(VLOOKUP($C312,'[2]1.3.7 validaties'!$AL$3:$AY$999,14,FALSE),"")</f>
        <v>2. ja, voor technici</v>
      </c>
      <c r="M312" s="142" t="str">
        <f>IFERROR(VLOOKUP($C312,'[2]1.3.7 validaties'!$AL$3:$AY$999,13,FALSE),"")</f>
        <v>niet nodig</v>
      </c>
      <c r="N312" s="142" t="s">
        <v>13</v>
      </c>
      <c r="O312" s="142" t="s">
        <v>13</v>
      </c>
      <c r="P312" s="142" t="s">
        <v>13</v>
      </c>
      <c r="Q312" s="142" t="s">
        <v>13</v>
      </c>
      <c r="R312" s="142" t="s">
        <v>13</v>
      </c>
      <c r="S312" s="142" t="s">
        <v>13</v>
      </c>
      <c r="T312" s="142" t="s">
        <v>13</v>
      </c>
      <c r="U312" s="142" t="s">
        <v>13</v>
      </c>
      <c r="V312" s="142" t="s">
        <v>13</v>
      </c>
      <c r="W312" s="142" t="s">
        <v>13</v>
      </c>
      <c r="X312" s="142" t="s">
        <v>13</v>
      </c>
      <c r="Y312" s="142" t="s">
        <v>13</v>
      </c>
      <c r="Z312" s="142" t="s">
        <v>13</v>
      </c>
      <c r="AA312" s="142" t="s">
        <v>13</v>
      </c>
      <c r="AB312" s="142" t="s">
        <v>13</v>
      </c>
      <c r="AC312" s="142" t="s">
        <v>13</v>
      </c>
      <c r="AD312" s="161" t="s">
        <v>253</v>
      </c>
      <c r="AE312" s="83"/>
      <c r="AF312" s="162" t="s">
        <v>253</v>
      </c>
      <c r="AG312" s="161" t="s">
        <v>254</v>
      </c>
      <c r="AH312" s="163" t="s">
        <v>255</v>
      </c>
      <c r="AI312" s="142"/>
      <c r="AJ312" s="142" t="s">
        <v>45</v>
      </c>
      <c r="AK312" s="61" t="s">
        <v>45</v>
      </c>
      <c r="AL312" s="165" t="s">
        <v>45</v>
      </c>
      <c r="AM312" s="141" t="s">
        <v>901</v>
      </c>
      <c r="AN312" s="139" t="s">
        <v>1827</v>
      </c>
      <c r="AO312" s="142" t="s">
        <v>1897</v>
      </c>
      <c r="AP312" s="142" t="s">
        <v>1897</v>
      </c>
      <c r="AQ312" s="142"/>
      <c r="AR312" s="142"/>
      <c r="AS312" s="142"/>
      <c r="AT312" s="164"/>
      <c r="AU312" s="253"/>
      <c r="AV312" s="275" t="s">
        <v>854</v>
      </c>
      <c r="AW312" s="84" t="s">
        <v>900</v>
      </c>
      <c r="AX312" s="57"/>
      <c r="AY312" s="212" t="str">
        <f t="shared" si="47"/>
        <v/>
      </c>
      <c r="AZ312" s="97" t="str">
        <f t="shared" si="58"/>
        <v/>
      </c>
      <c r="BA312" s="97" t="str">
        <f t="shared" si="59"/>
        <v/>
      </c>
      <c r="BB312" s="97"/>
      <c r="BC312" s="213"/>
      <c r="BD312" s="138" t="str">
        <f t="shared" si="50"/>
        <v>ongewijzigd</v>
      </c>
      <c r="BE312" s="138" t="str">
        <f>IF(BF312="",IF(#REF!="","",IF(#REF!="ongebruikt","Ja","")),"")</f>
        <v/>
      </c>
      <c r="BF312" s="321" t="str">
        <f>IF($J312="LVBB-BHK",$C312,IFERROR(VLOOKUP($C312,'[1]CDS-VM-delta'!$A$2:$E$470,1,FALSE),""))</f>
        <v>LVBB7714</v>
      </c>
      <c r="BG312" s="318" t="str">
        <f>IF($J312="LVBB-BHK",$AN312,IF($BF312="","",IFERROR(VLOOKUP($BF312,'[1]CDS-VM-delta'!$A$2:$E$470,2,FALSE),"")))</f>
        <v>[Controleer akn cvdr-id expressie] akn van cvdr-expressie bij ConsolidatieIdentificatie %1 is niet gelijk aan akn van cvdr-expressie bij AnnotatieBijToestand %2</v>
      </c>
      <c r="BH312" s="148" t="str">
        <f>IF($BF312="","",IFERROR(VLOOKUP($C312,'[1]CDS-VM-delta'!$A$2:$E$470,3,FALSE),""))</f>
        <v>VP-Consolidaties-invoer-cio.sch
OF:
VP-Consolidaties-invoer-regelingversie.sch</v>
      </c>
      <c r="BI312" s="303" t="str">
        <f>IF($BF312="","",IFERROR(VLOOKUP($C312,'[1]CDS-VM-delta'!$A$2:$E$470,4,FALSE),""))</f>
        <v>Controleer akns bovenin en onderin</v>
      </c>
      <c r="BJ312" s="304" t="str">
        <f>IF($BF312="","",IFERROR(VLOOKUP($C312,'[1]CDS-VM-delta'!$A$2:$E$470,5,FALSE),""))</f>
        <v/>
      </c>
      <c r="BK312" s="304" t="str">
        <f>IF($C312="","",IFERROR(VLOOKUP($C312,'[1]CDS-VM-delta'!$L$1:$M$470,1,FALSE),""))</f>
        <v>LVBB7714</v>
      </c>
      <c r="BL312" s="304" t="str">
        <f>IF($BK312="","",IFERROR(VLOOKUP($BK312,'[1]CDS-VM-delta'!$L$1:$M$470,2,FALSE),""))</f>
        <v>[Controleer akn cvdr-id expressie] akn van cvdr-expressie bij ConsolidatieIdentificatie %1 is niet gelijk aan akn van cvdr-expressie bij AnnotatieBijToestand %2</v>
      </c>
      <c r="BM312" s="83"/>
      <c r="BN312" s="210" t="str">
        <f t="shared" si="56"/>
        <v/>
      </c>
      <c r="BO312" s="141" t="s">
        <v>901</v>
      </c>
      <c r="BP312" s="142"/>
      <c r="BQ312" s="142"/>
      <c r="BR312" s="142"/>
      <c r="BS312" s="83">
        <v>196</v>
      </c>
      <c r="BT312" s="57"/>
      <c r="CL312" s="109"/>
      <c r="CM312" s="101"/>
      <c r="CN312" s="101"/>
      <c r="CO312" s="101"/>
    </row>
    <row r="313" spans="1:93" ht="112" x14ac:dyDescent="0.2">
      <c r="A313" s="159" t="s">
        <v>542</v>
      </c>
      <c r="B313" s="142">
        <v>3</v>
      </c>
      <c r="C313" s="142" t="s">
        <v>903</v>
      </c>
      <c r="D313" s="142" t="s">
        <v>904</v>
      </c>
      <c r="E313" s="142" t="s">
        <v>0</v>
      </c>
      <c r="F313" s="142" t="s">
        <v>181</v>
      </c>
      <c r="G313" s="142" t="s">
        <v>828</v>
      </c>
      <c r="H313" s="142" t="s">
        <v>4</v>
      </c>
      <c r="I313" s="142" t="s">
        <v>29</v>
      </c>
      <c r="J313" s="142" t="s">
        <v>22</v>
      </c>
      <c r="K313" s="142" t="s">
        <v>127</v>
      </c>
      <c r="L313" s="142" t="str">
        <f>IFERROR(VLOOKUP($C313,'[2]1.3.7 validaties'!$AL$3:$AY$999,14,FALSE),"")</f>
        <v>2. ja, voor technici</v>
      </c>
      <c r="M313" s="142" t="str">
        <f>IFERROR(VLOOKUP($C313,'[2]1.3.7 validaties'!$AL$3:$AY$999,13,FALSE),"")</f>
        <v>niet nodig</v>
      </c>
      <c r="N313" s="142" t="s">
        <v>13</v>
      </c>
      <c r="O313" s="142" t="s">
        <v>13</v>
      </c>
      <c r="P313" s="142" t="s">
        <v>13</v>
      </c>
      <c r="Q313" s="142" t="s">
        <v>13</v>
      </c>
      <c r="R313" s="142" t="s">
        <v>13</v>
      </c>
      <c r="S313" s="142" t="s">
        <v>13</v>
      </c>
      <c r="T313" s="142" t="s">
        <v>13</v>
      </c>
      <c r="U313" s="142" t="s">
        <v>13</v>
      </c>
      <c r="V313" s="142" t="s">
        <v>13</v>
      </c>
      <c r="W313" s="142" t="s">
        <v>13</v>
      </c>
      <c r="X313" s="142" t="s">
        <v>13</v>
      </c>
      <c r="Y313" s="142" t="s">
        <v>13</v>
      </c>
      <c r="Z313" s="142" t="s">
        <v>13</v>
      </c>
      <c r="AA313" s="142" t="s">
        <v>13</v>
      </c>
      <c r="AB313" s="142" t="s">
        <v>13</v>
      </c>
      <c r="AC313" s="142" t="s">
        <v>13</v>
      </c>
      <c r="AD313" s="161" t="s">
        <v>253</v>
      </c>
      <c r="AE313" s="83"/>
      <c r="AF313" s="162" t="s">
        <v>253</v>
      </c>
      <c r="AG313" s="161" t="s">
        <v>254</v>
      </c>
      <c r="AH313" s="163" t="s">
        <v>255</v>
      </c>
      <c r="AI313" s="142"/>
      <c r="AJ313" s="142" t="s">
        <v>45</v>
      </c>
      <c r="AK313" s="61" t="s">
        <v>45</v>
      </c>
      <c r="AL313" s="165" t="s">
        <v>45</v>
      </c>
      <c r="AM313" s="141" t="s">
        <v>903</v>
      </c>
      <c r="AN313" s="142" t="s">
        <v>1852</v>
      </c>
      <c r="AO313" s="142"/>
      <c r="AP313" s="142"/>
      <c r="AQ313" s="142"/>
      <c r="AR313" s="142"/>
      <c r="AS313" s="142"/>
      <c r="AT313" s="164"/>
      <c r="AU313" s="253"/>
      <c r="AV313" s="275" t="s">
        <v>854</v>
      </c>
      <c r="AW313" s="84" t="s">
        <v>900</v>
      </c>
      <c r="AX313" s="57"/>
      <c r="AY313" s="212" t="str">
        <f t="shared" si="47"/>
        <v/>
      </c>
      <c r="AZ313" s="97" t="str">
        <f t="shared" si="58"/>
        <v/>
      </c>
      <c r="BA313" s="97" t="str">
        <f t="shared" si="59"/>
        <v/>
      </c>
      <c r="BB313" s="97"/>
      <c r="BC313" s="213"/>
      <c r="BD313" s="138" t="str">
        <f t="shared" si="50"/>
        <v>ongewijzigd</v>
      </c>
      <c r="BE313" s="138" t="str">
        <f>IF(BF313="",IF(#REF!="","",IF(#REF!="ongebruikt","Ja","")),"")</f>
        <v/>
      </c>
      <c r="BF313" s="321" t="str">
        <f>IF($J313="LVBB-BHK",$C313,IFERROR(VLOOKUP($C313,'[1]CDS-VM-delta'!$A$2:$E$470,1,FALSE),""))</f>
        <v>LVBB7715</v>
      </c>
      <c r="BG313" s="301" t="str">
        <f>IF($J313="LVBB-BHK",$AN313,IF($BF313="","",IFERROR(VLOOKUP($BF313,'[1]CDS-VM-delta'!$A$2:$E$470,2,FALSE),"")))</f>
        <v>[Controleer akn bevoegd gezag werk] akn van cvdr-werk bij ConsolidatieIdentificatie %1 is niet gelijk aan akn van cvdr-werk bij InformatieObjectVersie %2
OF:
[Controleer akn bevoegd gezag werk] akn van cvdr-werk bij ConsolidatieIdentificatie %1 is niet gelijk aan akn van cvdr-werk bij RegelingVersie %2</v>
      </c>
      <c r="BH313" s="148" t="str">
        <f>IF($BF313="","",IFERROR(VLOOKUP($C313,'[1]CDS-VM-delta'!$A$2:$E$470,3,FALSE),""))</f>
        <v>VP-Consolidaties-invoer-cio.sch
OF:
VP-Consolidaties-invoer-regelingversie.sch</v>
      </c>
      <c r="BI313" s="303" t="str">
        <f>IF($BF313="","",IFERROR(VLOOKUP($C313,'[1]CDS-VM-delta'!$A$2:$E$470,4,FALSE),""))</f>
        <v>Controleer akns bovenin en onderin</v>
      </c>
      <c r="BJ313" s="304" t="str">
        <f>IF($BF313="","",IFERROR(VLOOKUP($C313,'[1]CDS-VM-delta'!$A$2:$E$470,5,FALSE),""))</f>
        <v/>
      </c>
      <c r="BK313" s="304" t="str">
        <f>IF($C313="","",IFERROR(VLOOKUP($C313,'[1]CDS-VM-delta'!$L$1:$M$470,1,FALSE),""))</f>
        <v>LVBB7715</v>
      </c>
      <c r="BL313" s="304" t="str">
        <f>IF($BK313="","",IFERROR(VLOOKUP($BK313,'[1]CDS-VM-delta'!$L$1:$M$470,2,FALSE),""))</f>
        <v>[Controleer akn bevoegd gezag werk] akn van cvdr-werk bij ConsolidatieIdentificatie %1 is niet gelijk aan akn van cvdr-werk bij InformatieObjectVersie %2
OF:
[Controleer akn bevoegd gezag werk] akn van cvdr-werk bij ConsolidatieIdentificatie %1 is niet gelijk aan akn van cvdr-werk bij RegelingVersie %2</v>
      </c>
      <c r="BM313" s="83"/>
      <c r="BN313" s="210" t="str">
        <f t="shared" si="56"/>
        <v/>
      </c>
      <c r="BO313" s="141" t="s">
        <v>903</v>
      </c>
      <c r="BP313" s="142">
        <v>5</v>
      </c>
      <c r="BQ313" s="142"/>
      <c r="BR313" s="142"/>
      <c r="BS313" s="83">
        <v>332</v>
      </c>
      <c r="BT313" s="57"/>
      <c r="CL313" s="109"/>
      <c r="CM313" s="101"/>
      <c r="CN313" s="101"/>
      <c r="CO313" s="101"/>
    </row>
    <row r="314" spans="1:93" ht="112" x14ac:dyDescent="0.2">
      <c r="A314" s="159" t="s">
        <v>542</v>
      </c>
      <c r="B314" s="142">
        <v>3</v>
      </c>
      <c r="C314" s="142" t="s">
        <v>905</v>
      </c>
      <c r="D314" s="142" t="s">
        <v>906</v>
      </c>
      <c r="E314" s="142" t="s">
        <v>0</v>
      </c>
      <c r="F314" s="142" t="s">
        <v>181</v>
      </c>
      <c r="G314" s="142" t="s">
        <v>828</v>
      </c>
      <c r="H314" s="142" t="s">
        <v>4</v>
      </c>
      <c r="I314" s="142" t="s">
        <v>29</v>
      </c>
      <c r="J314" s="142" t="s">
        <v>22</v>
      </c>
      <c r="K314" s="142" t="s">
        <v>127</v>
      </c>
      <c r="L314" s="142" t="str">
        <f>IFERROR(VLOOKUP($C314,'[2]1.3.7 validaties'!$AL$3:$AY$999,14,FALSE),"")</f>
        <v>2. ja, voor technici</v>
      </c>
      <c r="M314" s="142" t="str">
        <f>IFERROR(VLOOKUP($C314,'[2]1.3.7 validaties'!$AL$3:$AY$999,13,FALSE),"")</f>
        <v>niet nodig</v>
      </c>
      <c r="N314" s="142" t="s">
        <v>13</v>
      </c>
      <c r="O314" s="142" t="s">
        <v>13</v>
      </c>
      <c r="P314" s="142" t="s">
        <v>13</v>
      </c>
      <c r="Q314" s="142" t="s">
        <v>13</v>
      </c>
      <c r="R314" s="142" t="s">
        <v>13</v>
      </c>
      <c r="S314" s="142" t="s">
        <v>13</v>
      </c>
      <c r="T314" s="142" t="s">
        <v>13</v>
      </c>
      <c r="U314" s="142" t="s">
        <v>13</v>
      </c>
      <c r="V314" s="142" t="s">
        <v>13</v>
      </c>
      <c r="W314" s="142" t="s">
        <v>13</v>
      </c>
      <c r="X314" s="142" t="s">
        <v>13</v>
      </c>
      <c r="Y314" s="142" t="s">
        <v>13</v>
      </c>
      <c r="Z314" s="142" t="s">
        <v>13</v>
      </c>
      <c r="AA314" s="142" t="s">
        <v>13</v>
      </c>
      <c r="AB314" s="142" t="s">
        <v>13</v>
      </c>
      <c r="AC314" s="142" t="s">
        <v>13</v>
      </c>
      <c r="AD314" s="161" t="s">
        <v>253</v>
      </c>
      <c r="AE314" s="83"/>
      <c r="AF314" s="162" t="s">
        <v>253</v>
      </c>
      <c r="AG314" s="161" t="s">
        <v>254</v>
      </c>
      <c r="AH314" s="163" t="s">
        <v>255</v>
      </c>
      <c r="AI314" s="142"/>
      <c r="AJ314" s="142" t="s">
        <v>45</v>
      </c>
      <c r="AK314" s="61" t="s">
        <v>45</v>
      </c>
      <c r="AL314" s="165" t="s">
        <v>45</v>
      </c>
      <c r="AM314" s="141" t="s">
        <v>905</v>
      </c>
      <c r="AN314" s="142" t="s">
        <v>1853</v>
      </c>
      <c r="AO314" s="142"/>
      <c r="AP314" s="142"/>
      <c r="AQ314" s="142"/>
      <c r="AR314" s="142"/>
      <c r="AS314" s="142"/>
      <c r="AT314" s="164"/>
      <c r="AU314" s="253"/>
      <c r="AV314" s="275" t="s">
        <v>854</v>
      </c>
      <c r="AW314" s="84" t="s">
        <v>900</v>
      </c>
      <c r="AX314" s="57"/>
      <c r="AY314" s="212" t="str">
        <f t="shared" si="47"/>
        <v/>
      </c>
      <c r="AZ314" s="97" t="str">
        <f t="shared" si="58"/>
        <v/>
      </c>
      <c r="BA314" s="97" t="str">
        <f t="shared" si="59"/>
        <v/>
      </c>
      <c r="BB314" s="97"/>
      <c r="BC314" s="213"/>
      <c r="BD314" s="138" t="str">
        <f t="shared" si="50"/>
        <v>ongewijzigd</v>
      </c>
      <c r="BE314" s="138" t="str">
        <f>IF(BF314="",IF(#REF!="","",IF(#REF!="ongebruikt","Ja","")),"")</f>
        <v/>
      </c>
      <c r="BF314" s="321" t="str">
        <f>IF($J314="LVBB-BHK",$C314,IFERROR(VLOOKUP($C314,'[1]CDS-VM-delta'!$A$2:$E$470,1,FALSE),""))</f>
        <v>LVBB7716</v>
      </c>
      <c r="BG314" s="318" t="str">
        <f>IF($J314="LVBB-BHK",$AN314,IF($BF314="","",IFERROR(VLOOKUP($BF314,'[1]CDS-VM-delta'!$A$2:$E$470,2,FALSE),"")))</f>
        <v>[Controleer akn bevoegd gezag expressie] akn van cvdr-expressie bij Toestanden%1 is niet gelijk aan akn van cvdr-expressie bij InformatieObjectVersie %2
OF:
[Controleer akn bevoegd gezag expressie] akn van cvdr-expressie bij Toestanden%1 is niet gelijk aan akn van cvdr-expressie bij RegelingVersie %2</v>
      </c>
      <c r="BH314" s="148" t="str">
        <f>IF($BF314="","",IFERROR(VLOOKUP($C314,'[1]CDS-VM-delta'!$A$2:$E$470,3,FALSE),""))</f>
        <v>VP-Consolidaties-invoer-cio.sch
OF:
VP-Consolidaties-invoer-regelingversie.sch</v>
      </c>
      <c r="BI314" s="303" t="str">
        <f>IF($BF314="","",IFERROR(VLOOKUP($C314,'[1]CDS-VM-delta'!$A$2:$E$470,4,FALSE),""))</f>
        <v>Controleer akns bovenin en onderin</v>
      </c>
      <c r="BJ314" s="304" t="str">
        <f>IF($BF314="","",IFERROR(VLOOKUP($C314,'[1]CDS-VM-delta'!$A$2:$E$470,5,FALSE),""))</f>
        <v/>
      </c>
      <c r="BK314" s="304" t="str">
        <f>IF($C314="","",IFERROR(VLOOKUP($C314,'[1]CDS-VM-delta'!$L$1:$M$470,1,FALSE),""))</f>
        <v>LVBB7716</v>
      </c>
      <c r="BL314" s="304" t="str">
        <f>IF($BK314="","",IFERROR(VLOOKUP($BK314,'[1]CDS-VM-delta'!$L$1:$M$470,2,FALSE),""))</f>
        <v>[Controleer akn bevoegd gezag expressie] akn van cvdr-expressie bij Toestanden%1 is niet gelijk aan akn van cvdr-expressie bij InformatieObjectVersie %2
OF:
[Controleer akn bevoegd gezag expressie] akn van cvdr-expressie bij Toestanden%1 is niet gelijk aan akn van cvdr-expressie bij RegelingVersie %2</v>
      </c>
      <c r="BM314" s="83"/>
      <c r="BN314" s="210" t="str">
        <f t="shared" si="56"/>
        <v/>
      </c>
      <c r="BO314" s="141" t="s">
        <v>905</v>
      </c>
      <c r="BP314" s="142">
        <v>5</v>
      </c>
      <c r="BQ314" s="142"/>
      <c r="BR314" s="142"/>
      <c r="BS314" s="83">
        <v>352</v>
      </c>
      <c r="BT314" s="57"/>
      <c r="CL314" s="109"/>
      <c r="CM314" s="101"/>
      <c r="CN314" s="101"/>
      <c r="CO314" s="101"/>
    </row>
    <row r="315" spans="1:93" ht="48" x14ac:dyDescent="0.2">
      <c r="A315" s="159" t="s">
        <v>542</v>
      </c>
      <c r="B315" s="142">
        <v>3</v>
      </c>
      <c r="C315" s="142" t="s">
        <v>907</v>
      </c>
      <c r="D315" s="142" t="s">
        <v>908</v>
      </c>
      <c r="E315" s="142" t="s">
        <v>0</v>
      </c>
      <c r="F315" s="142" t="s">
        <v>181</v>
      </c>
      <c r="G315" s="142" t="s">
        <v>828</v>
      </c>
      <c r="H315" s="142" t="s">
        <v>4</v>
      </c>
      <c r="I315" s="142" t="s">
        <v>29</v>
      </c>
      <c r="J315" s="142" t="s">
        <v>22</v>
      </c>
      <c r="K315" s="142" t="s">
        <v>127</v>
      </c>
      <c r="L315" s="142" t="str">
        <f>IFERROR(VLOOKUP($C315,'[2]1.3.7 validaties'!$AL$3:$AY$999,14,FALSE),"")</f>
        <v>2. ja, voor technici</v>
      </c>
      <c r="M315" s="142" t="str">
        <f>IFERROR(VLOOKUP($C315,'[2]1.3.7 validaties'!$AL$3:$AY$999,13,FALSE),"")</f>
        <v>niet nodig</v>
      </c>
      <c r="N315" s="142" t="s">
        <v>13</v>
      </c>
      <c r="O315" s="142" t="s">
        <v>13</v>
      </c>
      <c r="P315" s="142" t="s">
        <v>13</v>
      </c>
      <c r="Q315" s="142" t="s">
        <v>13</v>
      </c>
      <c r="R315" s="142" t="s">
        <v>13</v>
      </c>
      <c r="S315" s="142" t="s">
        <v>13</v>
      </c>
      <c r="T315" s="142" t="s">
        <v>13</v>
      </c>
      <c r="U315" s="142" t="s">
        <v>13</v>
      </c>
      <c r="V315" s="142" t="s">
        <v>13</v>
      </c>
      <c r="W315" s="142" t="s">
        <v>13</v>
      </c>
      <c r="X315" s="142" t="s">
        <v>13</v>
      </c>
      <c r="Y315" s="142" t="s">
        <v>13</v>
      </c>
      <c r="Z315" s="142" t="s">
        <v>13</v>
      </c>
      <c r="AA315" s="142" t="s">
        <v>13</v>
      </c>
      <c r="AB315" s="142" t="s">
        <v>13</v>
      </c>
      <c r="AC315" s="142" t="s">
        <v>13</v>
      </c>
      <c r="AD315" s="161" t="s">
        <v>253</v>
      </c>
      <c r="AE315" s="83"/>
      <c r="AF315" s="162" t="s">
        <v>253</v>
      </c>
      <c r="AG315" s="161" t="s">
        <v>254</v>
      </c>
      <c r="AH315" s="163" t="s">
        <v>255</v>
      </c>
      <c r="AI315" s="142"/>
      <c r="AJ315" s="142" t="s">
        <v>45</v>
      </c>
      <c r="AK315" s="61" t="s">
        <v>45</v>
      </c>
      <c r="AL315" s="165" t="s">
        <v>45</v>
      </c>
      <c r="AM315" s="141" t="s">
        <v>907</v>
      </c>
      <c r="AN315" s="98" t="s">
        <v>1828</v>
      </c>
      <c r="AO315" s="142" t="s">
        <v>1893</v>
      </c>
      <c r="AP315" s="142" t="s">
        <v>1897</v>
      </c>
      <c r="AQ315" s="142"/>
      <c r="AR315" s="142"/>
      <c r="AS315" s="142"/>
      <c r="AT315" s="164"/>
      <c r="AU315" s="253"/>
      <c r="AV315" s="275" t="s">
        <v>854</v>
      </c>
      <c r="AW315" s="84" t="s">
        <v>900</v>
      </c>
      <c r="AX315" s="57"/>
      <c r="AY315" s="212" t="str">
        <f t="shared" ref="AY315:AY378" si="60">IF(BF315="","",IF(BF315=$C315,"",IF(BB315="","***","")))</f>
        <v/>
      </c>
      <c r="AZ315" s="97" t="str">
        <f t="shared" si="58"/>
        <v/>
      </c>
      <c r="BA315" s="97" t="str">
        <f t="shared" si="59"/>
        <v/>
      </c>
      <c r="BB315" s="97"/>
      <c r="BC315" s="213"/>
      <c r="BD315" s="138" t="str">
        <f t="shared" ref="BD315:BD378" si="61">IF(MID($C315,1,4)&amp;$J315="LVBB"&amp;"LVBB-BHK","(Regisseur)",IF(BF315="",IF(BK315="","","verwijderd"),IF(BK315="","toegevoegd",IF(BG315=BL315,"ongewijzigd","gewijzigd"))))</f>
        <v>ongewijzigd</v>
      </c>
      <c r="BE315" s="138" t="str">
        <f>IF(BF315="",IF(#REF!="","",IF(#REF!="ongebruikt","Ja","")),"")</f>
        <v/>
      </c>
      <c r="BF315" s="321" t="str">
        <f>IF($J315="LVBB-BHK",$C315,IFERROR(VLOOKUP($C315,'[1]CDS-VM-delta'!$A$2:$E$470,1,FALSE),""))</f>
        <v>LVBB7717</v>
      </c>
      <c r="BG315" s="318" t="str">
        <f>IF($J315="LVBB-BHK",$AN315,IF($BF315="","",IFERROR(VLOOKUP($BF315,'[1]CDS-VM-delta'!$A$2:$E$470,2,FALSE),"")))</f>
        <v>[Controleer akn cvdr-id bovenin] akn van cvdr-werk bij ConsolidatieIdentificatie %1 komt niet overeeen met werk van akn van cvdr-expressie bij ConsolidatieIdentificatie %2</v>
      </c>
      <c r="BH315" s="148" t="str">
        <f>IF($BF315="","",IFERROR(VLOOKUP($C315,'[1]CDS-VM-delta'!$A$2:$E$470,3,FALSE),""))</f>
        <v>VP-Consolidaties-invoer-cio.sch
OF:
VP-Consolidaties-invoer-regelingversie.sch</v>
      </c>
      <c r="BI315" s="303" t="str">
        <f>IF($BF315="","",IFERROR(VLOOKUP($C315,'[1]CDS-VM-delta'!$A$2:$E$470,4,FALSE),""))</f>
        <v>Controleer akns bovenin en onderin</v>
      </c>
      <c r="BJ315" s="304" t="str">
        <f>IF($BF315="","",IFERROR(VLOOKUP($C315,'[1]CDS-VM-delta'!$A$2:$E$470,5,FALSE),""))</f>
        <v/>
      </c>
      <c r="BK315" s="304" t="str">
        <f>IF($C315="","",IFERROR(VLOOKUP($C315,'[1]CDS-VM-delta'!$L$1:$M$470,1,FALSE),""))</f>
        <v>LVBB7717</v>
      </c>
      <c r="BL315" s="304" t="str">
        <f>IF($BK315="","",IFERROR(VLOOKUP($BK315,'[1]CDS-VM-delta'!$L$1:$M$470,2,FALSE),""))</f>
        <v>[Controleer akn cvdr-id bovenin] akn van cvdr-werk bij ConsolidatieIdentificatie %1 komt niet overeeen met werk van akn van cvdr-expressie bij ConsolidatieIdentificatie %2</v>
      </c>
      <c r="BM315" s="83"/>
      <c r="BN315" s="210" t="str">
        <f t="shared" si="56"/>
        <v/>
      </c>
      <c r="BO315" s="141" t="s">
        <v>907</v>
      </c>
      <c r="BP315" s="142"/>
      <c r="BQ315" s="142"/>
      <c r="BR315" s="142"/>
      <c r="BS315" s="83">
        <v>199</v>
      </c>
      <c r="BT315" s="57"/>
      <c r="CL315" s="109"/>
      <c r="CM315" s="101"/>
      <c r="CN315" s="101"/>
      <c r="CO315" s="101"/>
    </row>
    <row r="316" spans="1:93" ht="48" x14ac:dyDescent="0.2">
      <c r="A316" s="159" t="s">
        <v>542</v>
      </c>
      <c r="B316" s="142">
        <v>3</v>
      </c>
      <c r="C316" s="142" t="s">
        <v>909</v>
      </c>
      <c r="D316" s="142" t="s">
        <v>910</v>
      </c>
      <c r="E316" s="142" t="s">
        <v>0</v>
      </c>
      <c r="F316" s="142" t="s">
        <v>181</v>
      </c>
      <c r="G316" s="142" t="s">
        <v>828</v>
      </c>
      <c r="H316" s="142" t="s">
        <v>4</v>
      </c>
      <c r="I316" s="142" t="s">
        <v>29</v>
      </c>
      <c r="J316" s="142" t="s">
        <v>22</v>
      </c>
      <c r="K316" s="142" t="s">
        <v>127</v>
      </c>
      <c r="L316" s="142" t="str">
        <f>IFERROR(VLOOKUP($C316,'[2]1.3.7 validaties'!$AL$3:$AY$999,14,FALSE),"")</f>
        <v>2. ja, voor technici</v>
      </c>
      <c r="M316" s="142" t="str">
        <f>IFERROR(VLOOKUP($C316,'[2]1.3.7 validaties'!$AL$3:$AY$999,13,FALSE),"")</f>
        <v>niet nodig</v>
      </c>
      <c r="N316" s="142" t="s">
        <v>13</v>
      </c>
      <c r="O316" s="142" t="s">
        <v>13</v>
      </c>
      <c r="P316" s="142" t="s">
        <v>13</v>
      </c>
      <c r="Q316" s="142" t="s">
        <v>13</v>
      </c>
      <c r="R316" s="142" t="s">
        <v>13</v>
      </c>
      <c r="S316" s="142" t="s">
        <v>13</v>
      </c>
      <c r="T316" s="142" t="s">
        <v>13</v>
      </c>
      <c r="U316" s="142" t="s">
        <v>13</v>
      </c>
      <c r="V316" s="142" t="s">
        <v>13</v>
      </c>
      <c r="W316" s="142" t="s">
        <v>13</v>
      </c>
      <c r="X316" s="142" t="s">
        <v>13</v>
      </c>
      <c r="Y316" s="142" t="s">
        <v>13</v>
      </c>
      <c r="Z316" s="142" t="s">
        <v>13</v>
      </c>
      <c r="AA316" s="142" t="s">
        <v>13</v>
      </c>
      <c r="AB316" s="142" t="s">
        <v>13</v>
      </c>
      <c r="AC316" s="142" t="s">
        <v>13</v>
      </c>
      <c r="AD316" s="161" t="s">
        <v>253</v>
      </c>
      <c r="AE316" s="83"/>
      <c r="AF316" s="162" t="s">
        <v>253</v>
      </c>
      <c r="AG316" s="161" t="s">
        <v>254</v>
      </c>
      <c r="AH316" s="163" t="s">
        <v>255</v>
      </c>
      <c r="AI316" s="142"/>
      <c r="AJ316" s="142" t="s">
        <v>45</v>
      </c>
      <c r="AK316" s="61" t="s">
        <v>45</v>
      </c>
      <c r="AL316" s="165" t="s">
        <v>45</v>
      </c>
      <c r="AM316" s="141" t="s">
        <v>909</v>
      </c>
      <c r="AN316" s="98" t="s">
        <v>1829</v>
      </c>
      <c r="AO316" s="142" t="s">
        <v>1894</v>
      </c>
      <c r="AP316" s="142" t="s">
        <v>1893</v>
      </c>
      <c r="AQ316" s="142"/>
      <c r="AR316" s="142"/>
      <c r="AS316" s="142"/>
      <c r="AT316" s="164"/>
      <c r="AU316" s="253"/>
      <c r="AV316" s="275" t="s">
        <v>854</v>
      </c>
      <c r="AW316" s="84" t="s">
        <v>900</v>
      </c>
      <c r="AX316" s="57"/>
      <c r="AY316" s="212" t="str">
        <f t="shared" si="60"/>
        <v/>
      </c>
      <c r="AZ316" s="97" t="str">
        <f t="shared" si="58"/>
        <v/>
      </c>
      <c r="BA316" s="97" t="str">
        <f t="shared" si="59"/>
        <v/>
      </c>
      <c r="BB316" s="97"/>
      <c r="BC316" s="213"/>
      <c r="BD316" s="138" t="str">
        <f t="shared" si="61"/>
        <v>ongewijzigd</v>
      </c>
      <c r="BE316" s="138" t="str">
        <f>IF(BF316="",IF(#REF!="","",IF(#REF!="ongebruikt","Ja","")),"")</f>
        <v/>
      </c>
      <c r="BF316" s="321" t="str">
        <f>IF($J316="LVBB-BHK",$C316,IFERROR(VLOOKUP($C316,'[1]CDS-VM-delta'!$A$2:$E$470,1,FALSE),""))</f>
        <v>LVBB7718</v>
      </c>
      <c r="BG316" s="318" t="str">
        <f>IF($J316="LVBB-BHK",$AN316,IF($BF316="","",IFERROR(VLOOKUP($BF316,'[1]CDS-VM-delta'!$A$2:$E$470,2,FALSE),"")))</f>
        <v>[Controleer akn cvdr-id onderin] akn van cvdr-werk bij AnnotatieBijToestand %1 komt niet overeeen met werk van akn van cvdr-expressie bij AnnotatieBijToestand %2</v>
      </c>
      <c r="BH316" s="148" t="str">
        <f>IF($BF316="","",IFERROR(VLOOKUP($C316,'[1]CDS-VM-delta'!$A$2:$E$470,3,FALSE),""))</f>
        <v>VP-Consolidaties-invoer-cio.sch
OF:
VP-Consolidaties-invoer-regelingversie.sch</v>
      </c>
      <c r="BI316" s="303" t="str">
        <f>IF($BF316="","",IFERROR(VLOOKUP($C316,'[1]CDS-VM-delta'!$A$2:$E$470,4,FALSE),""))</f>
        <v>Controleer akns bovenin en onderin</v>
      </c>
      <c r="BJ316" s="304" t="str">
        <f>IF($BF316="","",IFERROR(VLOOKUP($C316,'[1]CDS-VM-delta'!$A$2:$E$470,5,FALSE),""))</f>
        <v/>
      </c>
      <c r="BK316" s="304" t="str">
        <f>IF($C316="","",IFERROR(VLOOKUP($C316,'[1]CDS-VM-delta'!$L$1:$M$470,1,FALSE),""))</f>
        <v>LVBB7718</v>
      </c>
      <c r="BL316" s="304" t="str">
        <f>IF($BK316="","",IFERROR(VLOOKUP($BK316,'[1]CDS-VM-delta'!$L$1:$M$470,2,FALSE),""))</f>
        <v>[Controleer akn cvdr-id onderin] akn van cvdr-werk bij AnnotatieBijToestand %1 komt niet overeeen met werk van akn van cvdr-expressie bij AnnotatieBijToestand %2</v>
      </c>
      <c r="BM316" s="83"/>
      <c r="BN316" s="210" t="str">
        <f t="shared" si="56"/>
        <v/>
      </c>
      <c r="BO316" s="141" t="s">
        <v>909</v>
      </c>
      <c r="BP316" s="142"/>
      <c r="BQ316" s="142"/>
      <c r="BR316" s="142"/>
      <c r="BS316" s="83">
        <v>200</v>
      </c>
      <c r="BT316" s="57"/>
      <c r="CL316" s="109"/>
      <c r="CM316" s="101"/>
      <c r="CN316" s="101"/>
      <c r="CO316" s="101"/>
    </row>
    <row r="317" spans="1:93" ht="64" x14ac:dyDescent="0.2">
      <c r="A317" s="159" t="s">
        <v>542</v>
      </c>
      <c r="B317" s="142">
        <v>3</v>
      </c>
      <c r="C317" s="142" t="s">
        <v>911</v>
      </c>
      <c r="D317" s="142" t="s">
        <v>912</v>
      </c>
      <c r="E317" s="142" t="s">
        <v>0</v>
      </c>
      <c r="F317" s="142" t="s">
        <v>181</v>
      </c>
      <c r="G317" s="142" t="s">
        <v>828</v>
      </c>
      <c r="H317" s="142" t="s">
        <v>4</v>
      </c>
      <c r="I317" s="142" t="s">
        <v>29</v>
      </c>
      <c r="J317" s="142" t="s">
        <v>22</v>
      </c>
      <c r="K317" s="142" t="s">
        <v>127</v>
      </c>
      <c r="L317" s="142" t="str">
        <f>IFERROR(VLOOKUP($C317,'[2]1.3.7 validaties'!$AL$3:$AY$999,14,FALSE),"")</f>
        <v>2. ja, voor technici</v>
      </c>
      <c r="M317" s="142" t="str">
        <f>IFERROR(VLOOKUP($C317,'[2]1.3.7 validaties'!$AL$3:$AY$999,13,FALSE),"")</f>
        <v>niet nodig</v>
      </c>
      <c r="N317" s="142" t="s">
        <v>13</v>
      </c>
      <c r="O317" s="142" t="s">
        <v>13</v>
      </c>
      <c r="P317" s="142" t="s">
        <v>13</v>
      </c>
      <c r="Q317" s="142" t="s">
        <v>13</v>
      </c>
      <c r="R317" s="142" t="s">
        <v>13</v>
      </c>
      <c r="S317" s="142" t="s">
        <v>13</v>
      </c>
      <c r="T317" s="142" t="s">
        <v>13</v>
      </c>
      <c r="U317" s="142" t="s">
        <v>13</v>
      </c>
      <c r="V317" s="142" t="s">
        <v>13</v>
      </c>
      <c r="W317" s="142" t="s">
        <v>13</v>
      </c>
      <c r="X317" s="142" t="s">
        <v>13</v>
      </c>
      <c r="Y317" s="142" t="s">
        <v>13</v>
      </c>
      <c r="Z317" s="142" t="s">
        <v>13</v>
      </c>
      <c r="AA317" s="142" t="s">
        <v>13</v>
      </c>
      <c r="AB317" s="142" t="s">
        <v>13</v>
      </c>
      <c r="AC317" s="142" t="s">
        <v>13</v>
      </c>
      <c r="AD317" s="161" t="s">
        <v>253</v>
      </c>
      <c r="AE317" s="83"/>
      <c r="AF317" s="162" t="s">
        <v>253</v>
      </c>
      <c r="AG317" s="161" t="s">
        <v>254</v>
      </c>
      <c r="AH317" s="163" t="s">
        <v>255</v>
      </c>
      <c r="AI317" s="142"/>
      <c r="AJ317" s="142" t="s">
        <v>45</v>
      </c>
      <c r="AK317" s="61" t="s">
        <v>45</v>
      </c>
      <c r="AL317" s="165" t="s">
        <v>45</v>
      </c>
      <c r="AM317" s="141" t="s">
        <v>911</v>
      </c>
      <c r="AN317" s="98" t="s">
        <v>1830</v>
      </c>
      <c r="AO317" s="142" t="s">
        <v>1895</v>
      </c>
      <c r="AP317" s="142" t="s">
        <v>1898</v>
      </c>
      <c r="AQ317" s="142"/>
      <c r="AR317" s="142"/>
      <c r="AS317" s="142"/>
      <c r="AT317" s="164"/>
      <c r="AU317" s="253"/>
      <c r="AV317" s="275" t="s">
        <v>854</v>
      </c>
      <c r="AW317" s="84" t="s">
        <v>900</v>
      </c>
      <c r="AX317" s="57"/>
      <c r="AY317" s="212" t="str">
        <f t="shared" si="60"/>
        <v/>
      </c>
      <c r="AZ317" s="97" t="str">
        <f t="shared" si="58"/>
        <v/>
      </c>
      <c r="BA317" s="97" t="str">
        <f t="shared" si="59"/>
        <v/>
      </c>
      <c r="BB317" s="97"/>
      <c r="BC317" s="213"/>
      <c r="BD317" s="138" t="str">
        <f t="shared" si="61"/>
        <v>ongewijzigd</v>
      </c>
      <c r="BE317" s="138" t="str">
        <f>IF(BF317="",IF(#REF!="","",IF(#REF!="ongebruikt","Ja","")),"")</f>
        <v/>
      </c>
      <c r="BF317" s="321" t="str">
        <f>IF($J317="LVBB-BHK",$C317,IFERROR(VLOOKUP($C317,'[1]CDS-VM-delta'!$A$2:$E$470,1,FALSE),""))</f>
        <v>LVBB7719</v>
      </c>
      <c r="BG317" s="318" t="str">
        <f>IF($J317="LVBB-BHK",$AN317,IF($BF317="","",IFERROR(VLOOKUP($BF317,'[1]CDS-VM-delta'!$A$2:$E$470,2,FALSE),"")))</f>
        <v>[Controleer akn bevoegd gezag bovenin] akn van werk bevoegd gezag bij ConsolidatieIdentificatie %1 komt niet overeeen met akn van expressie bevoegd gezag bij Toestanden %2</v>
      </c>
      <c r="BH317" s="148" t="str">
        <f>IF($BF317="","",IFERROR(VLOOKUP($C317,'[1]CDS-VM-delta'!$A$2:$E$470,3,FALSE),""))</f>
        <v>VP-Consolidaties-invoer-cio.sch
OF:
VP-Consolidaties-invoer-regelingversie.sch</v>
      </c>
      <c r="BI317" s="303" t="str">
        <f>IF($BF317="","",IFERROR(VLOOKUP($C317,'[1]CDS-VM-delta'!$A$2:$E$470,4,FALSE),""))</f>
        <v>Controleer akns bovenin en onderin</v>
      </c>
      <c r="BJ317" s="304" t="str">
        <f>IF($BF317="","",IFERROR(VLOOKUP($C317,'[1]CDS-VM-delta'!$A$2:$E$470,5,FALSE),""))</f>
        <v/>
      </c>
      <c r="BK317" s="304" t="str">
        <f>IF($C317="","",IFERROR(VLOOKUP($C317,'[1]CDS-VM-delta'!$L$1:$M$470,1,FALSE),""))</f>
        <v>LVBB7719</v>
      </c>
      <c r="BL317" s="304" t="str">
        <f>IF($BK317="","",IFERROR(VLOOKUP($BK317,'[1]CDS-VM-delta'!$L$1:$M$470,2,FALSE),""))</f>
        <v>[Controleer akn bevoegd gezag bovenin] akn van werk bevoegd gezag bij ConsolidatieIdentificatie %1 komt niet overeeen met akn van expressie bevoegd gezag bij Toestanden %2</v>
      </c>
      <c r="BM317" s="83"/>
      <c r="BN317" s="210" t="str">
        <f t="shared" si="56"/>
        <v/>
      </c>
      <c r="BO317" s="141" t="s">
        <v>911</v>
      </c>
      <c r="BP317" s="142"/>
      <c r="BQ317" s="142"/>
      <c r="BR317" s="142"/>
      <c r="BS317" s="83">
        <v>201</v>
      </c>
      <c r="BT317" s="57"/>
      <c r="CL317" s="109"/>
      <c r="CM317" s="101"/>
      <c r="CN317" s="101"/>
      <c r="CO317" s="101"/>
    </row>
    <row r="318" spans="1:93" ht="128" x14ac:dyDescent="0.2">
      <c r="A318" s="159" t="s">
        <v>542</v>
      </c>
      <c r="B318" s="142">
        <v>3</v>
      </c>
      <c r="C318" s="142" t="s">
        <v>913</v>
      </c>
      <c r="D318" s="142" t="s">
        <v>914</v>
      </c>
      <c r="E318" s="142" t="s">
        <v>0</v>
      </c>
      <c r="F318" s="142" t="s">
        <v>181</v>
      </c>
      <c r="G318" s="142" t="s">
        <v>828</v>
      </c>
      <c r="H318" s="142" t="s">
        <v>4</v>
      </c>
      <c r="I318" s="142" t="s">
        <v>29</v>
      </c>
      <c r="J318" s="142" t="s">
        <v>22</v>
      </c>
      <c r="K318" s="142" t="s">
        <v>127</v>
      </c>
      <c r="L318" s="142" t="str">
        <f>IFERROR(VLOOKUP($C318,'[2]1.3.7 validaties'!$AL$3:$AY$999,14,FALSE),"")</f>
        <v>2. ja, voor technici</v>
      </c>
      <c r="M318" s="142" t="str">
        <f>IFERROR(VLOOKUP($C318,'[2]1.3.7 validaties'!$AL$3:$AY$999,13,FALSE),"")</f>
        <v>niet nodig</v>
      </c>
      <c r="N318" s="142" t="s">
        <v>13</v>
      </c>
      <c r="O318" s="142" t="s">
        <v>13</v>
      </c>
      <c r="P318" s="142" t="s">
        <v>13</v>
      </c>
      <c r="Q318" s="142" t="s">
        <v>13</v>
      </c>
      <c r="R318" s="142" t="s">
        <v>13</v>
      </c>
      <c r="S318" s="142" t="s">
        <v>13</v>
      </c>
      <c r="T318" s="142" t="s">
        <v>13</v>
      </c>
      <c r="U318" s="142" t="s">
        <v>13</v>
      </c>
      <c r="V318" s="142" t="s">
        <v>13</v>
      </c>
      <c r="W318" s="142" t="s">
        <v>13</v>
      </c>
      <c r="X318" s="142" t="s">
        <v>13</v>
      </c>
      <c r="Y318" s="142" t="s">
        <v>13</v>
      </c>
      <c r="Z318" s="142" t="s">
        <v>13</v>
      </c>
      <c r="AA318" s="142" t="s">
        <v>13</v>
      </c>
      <c r="AB318" s="142" t="s">
        <v>13</v>
      </c>
      <c r="AC318" s="142" t="s">
        <v>13</v>
      </c>
      <c r="AD318" s="161" t="s">
        <v>253</v>
      </c>
      <c r="AE318" s="83"/>
      <c r="AF318" s="162" t="s">
        <v>253</v>
      </c>
      <c r="AG318" s="161" t="s">
        <v>254</v>
      </c>
      <c r="AH318" s="163" t="s">
        <v>255</v>
      </c>
      <c r="AI318" s="142"/>
      <c r="AJ318" s="142" t="s">
        <v>45</v>
      </c>
      <c r="AK318" s="61" t="s">
        <v>45</v>
      </c>
      <c r="AL318" s="165" t="s">
        <v>45</v>
      </c>
      <c r="AM318" s="141" t="s">
        <v>913</v>
      </c>
      <c r="AN318" s="98" t="s">
        <v>1854</v>
      </c>
      <c r="AO318" s="142"/>
      <c r="AP318" s="142"/>
      <c r="AQ318" s="142"/>
      <c r="AR318" s="142"/>
      <c r="AS318" s="142"/>
      <c r="AT318" s="164"/>
      <c r="AU318" s="253"/>
      <c r="AV318" s="275" t="s">
        <v>854</v>
      </c>
      <c r="AW318" s="84" t="s">
        <v>900</v>
      </c>
      <c r="AX318" s="57"/>
      <c r="AY318" s="212" t="str">
        <f t="shared" si="60"/>
        <v/>
      </c>
      <c r="AZ318" s="97" t="str">
        <f t="shared" si="58"/>
        <v/>
      </c>
      <c r="BA318" s="97" t="str">
        <f t="shared" si="59"/>
        <v/>
      </c>
      <c r="BB318" s="97"/>
      <c r="BC318" s="213"/>
      <c r="BD318" s="138" t="str">
        <f t="shared" si="61"/>
        <v>ongewijzigd</v>
      </c>
      <c r="BE318" s="138" t="str">
        <f>IF(BF318="",IF(#REF!="","",IF(#REF!="ongebruikt","Ja","")),"")</f>
        <v/>
      </c>
      <c r="BF318" s="321" t="str">
        <f>IF($J318="LVBB-BHK",$C318,IFERROR(VLOOKUP($C318,'[1]CDS-VM-delta'!$A$2:$E$470,1,FALSE),""))</f>
        <v>LVBB7720</v>
      </c>
      <c r="BG318" s="318" t="str">
        <f>IF($J318="LVBB-BHK",$AN318,IF($BF318="","",IFERROR(VLOOKUP($BF318,'[1]CDS-VM-delta'!$A$2:$E$470,2,FALSE),"")))</f>
        <v>[Controleer akn bevoegd gezag onderin] akn van werk bevoegd gezag bij InformatieObjectVersie %1 komt niet overeeen met akn van expressie bevoegd gezag bij InformatieObjectVersie %2
OF:
[Controleer akn bevoegd gezag onderin] akn van werk bevoegd gezag bij RegelingVersie %1 komt niet overeeen met akn van expressie bevoegd gezag bij RegelingVersie %2</v>
      </c>
      <c r="BH318" s="148" t="str">
        <f>IF($BF318="","",IFERROR(VLOOKUP($C318,'[1]CDS-VM-delta'!$A$2:$E$470,3,FALSE),""))</f>
        <v>VP-Consolidaties-invoer-cio.sch
OF:
VP-Consolidaties-invoer-regelingversie.sch</v>
      </c>
      <c r="BI318" s="303" t="str">
        <f>IF($BF318="","",IFERROR(VLOOKUP($C318,'[1]CDS-VM-delta'!$A$2:$E$470,4,FALSE),""))</f>
        <v>Controleer akns bovenin en onderin</v>
      </c>
      <c r="BJ318" s="304" t="str">
        <f>IF($BF318="","",IFERROR(VLOOKUP($C318,'[1]CDS-VM-delta'!$A$2:$E$470,5,FALSE),""))</f>
        <v/>
      </c>
      <c r="BK318" s="304" t="str">
        <f>IF($C318="","",IFERROR(VLOOKUP($C318,'[1]CDS-VM-delta'!$L$1:$M$470,1,FALSE),""))</f>
        <v>LVBB7720</v>
      </c>
      <c r="BL318" s="304" t="str">
        <f>IF($BK318="","",IFERROR(VLOOKUP($BK318,'[1]CDS-VM-delta'!$L$1:$M$470,2,FALSE),""))</f>
        <v>[Controleer akn bevoegd gezag onderin] akn van werk bevoegd gezag bij InformatieObjectVersie %1 komt niet overeeen met akn van expressie bevoegd gezag bij InformatieObjectVersie %2
OF:
[Controleer akn bevoegd gezag onderin] akn van werk bevoegd gezag bij RegelingVersie %1 komt niet overeeen met akn van expressie bevoegd gezag bij RegelingVersie %2</v>
      </c>
      <c r="BM318" s="83"/>
      <c r="BN318" s="210" t="str">
        <f t="shared" si="56"/>
        <v/>
      </c>
      <c r="BO318" s="141" t="s">
        <v>913</v>
      </c>
      <c r="BP318" s="142"/>
      <c r="BQ318" s="142"/>
      <c r="BR318" s="142"/>
      <c r="BS318" s="83">
        <v>202</v>
      </c>
      <c r="BT318" s="57"/>
      <c r="CL318" s="109"/>
      <c r="CM318" s="101"/>
      <c r="CN318" s="101"/>
      <c r="CO318" s="101"/>
    </row>
    <row r="319" spans="1:93" ht="48" x14ac:dyDescent="0.2">
      <c r="A319" s="159" t="s">
        <v>542</v>
      </c>
      <c r="B319" s="142">
        <v>3</v>
      </c>
      <c r="C319" s="142" t="s">
        <v>915</v>
      </c>
      <c r="D319" s="142" t="s">
        <v>916</v>
      </c>
      <c r="E319" s="142" t="s">
        <v>0</v>
      </c>
      <c r="F319" s="142" t="s">
        <v>181</v>
      </c>
      <c r="G319" s="142" t="s">
        <v>828</v>
      </c>
      <c r="H319" s="142" t="s">
        <v>4</v>
      </c>
      <c r="I319" s="142" t="s">
        <v>29</v>
      </c>
      <c r="J319" s="142" t="s">
        <v>22</v>
      </c>
      <c r="K319" s="142" t="s">
        <v>127</v>
      </c>
      <c r="L319" s="142" t="str">
        <f>IFERROR(VLOOKUP($C319,'[2]1.3.7 validaties'!$AL$3:$AY$999,14,FALSE),"")</f>
        <v>2. ja, voor technici</v>
      </c>
      <c r="M319" s="142" t="str">
        <f>IFERROR(VLOOKUP($C319,'[2]1.3.7 validaties'!$AL$3:$AY$999,13,FALSE),"")</f>
        <v>niet nodig</v>
      </c>
      <c r="N319" s="142" t="s">
        <v>13</v>
      </c>
      <c r="O319" s="142" t="s">
        <v>13</v>
      </c>
      <c r="P319" s="142" t="s">
        <v>13</v>
      </c>
      <c r="Q319" s="142" t="s">
        <v>13</v>
      </c>
      <c r="R319" s="142" t="s">
        <v>13</v>
      </c>
      <c r="S319" s="142" t="s">
        <v>13</v>
      </c>
      <c r="T319" s="142" t="s">
        <v>13</v>
      </c>
      <c r="U319" s="142" t="s">
        <v>13</v>
      </c>
      <c r="V319" s="142" t="s">
        <v>13</v>
      </c>
      <c r="W319" s="142" t="s">
        <v>13</v>
      </c>
      <c r="X319" s="142" t="s">
        <v>13</v>
      </c>
      <c r="Y319" s="142" t="s">
        <v>13</v>
      </c>
      <c r="Z319" s="142" t="s">
        <v>13</v>
      </c>
      <c r="AA319" s="142" t="s">
        <v>13</v>
      </c>
      <c r="AB319" s="142" t="s">
        <v>13</v>
      </c>
      <c r="AC319" s="142" t="s">
        <v>13</v>
      </c>
      <c r="AD319" s="161" t="s">
        <v>253</v>
      </c>
      <c r="AE319" s="83"/>
      <c r="AF319" s="162" t="s">
        <v>253</v>
      </c>
      <c r="AG319" s="161" t="s">
        <v>254</v>
      </c>
      <c r="AH319" s="163" t="s">
        <v>255</v>
      </c>
      <c r="AI319" s="142"/>
      <c r="AJ319" s="142" t="s">
        <v>45</v>
      </c>
      <c r="AK319" s="61" t="s">
        <v>45</v>
      </c>
      <c r="AL319" s="165" t="s">
        <v>45</v>
      </c>
      <c r="AM319" s="141" t="s">
        <v>915</v>
      </c>
      <c r="AN319" s="98" t="s">
        <v>1831</v>
      </c>
      <c r="AO319" s="142" t="s">
        <v>1896</v>
      </c>
      <c r="AP319" s="142"/>
      <c r="AQ319" s="142"/>
      <c r="AR319" s="142"/>
      <c r="AS319" s="142"/>
      <c r="AT319" s="164"/>
      <c r="AU319" s="253"/>
      <c r="AV319" s="275" t="s">
        <v>854</v>
      </c>
      <c r="AW319" s="84" t="s">
        <v>900</v>
      </c>
      <c r="AX319" s="57"/>
      <c r="AY319" s="212" t="str">
        <f t="shared" si="60"/>
        <v/>
      </c>
      <c r="AZ319" s="97" t="str">
        <f t="shared" si="58"/>
        <v/>
      </c>
      <c r="BA319" s="97" t="str">
        <f t="shared" si="59"/>
        <v/>
      </c>
      <c r="BB319" s="97"/>
      <c r="BC319" s="213"/>
      <c r="BD319" s="138" t="str">
        <f t="shared" si="61"/>
        <v>ongewijzigd</v>
      </c>
      <c r="BE319" s="138" t="str">
        <f>IF(BF319="",IF(#REF!="","",IF(#REF!="ongebruikt","Ja","")),"")</f>
        <v/>
      </c>
      <c r="BF319" s="321" t="str">
        <f>IF($J319="LVBB-BHK",$C319,IFERROR(VLOOKUP($C319,'[1]CDS-VM-delta'!$A$2:$E$470,1,FALSE),""))</f>
        <v>LVBB7721</v>
      </c>
      <c r="BG319" s="318" t="str">
        <f>IF($J319="LVBB-BHK",$AN319,IF($BF319="","",IFERROR(VLOOKUP($BF319,'[1]CDS-VM-delta'!$A$2:$E$470,2,FALSE),"")))</f>
        <v>[Controleer soort werk regeling] Soort werk %1 in ConsolidatieIdentificatie is niet gelijk aan /join/id/stop/work_006</v>
      </c>
      <c r="BH319" s="148" t="str">
        <f>IF($BF319="","",IFERROR(VLOOKUP($C319,'[1]CDS-VM-delta'!$A$2:$E$470,3,FALSE),""))</f>
        <v>VP-Consolidaties-invoer-regelingversie.sch</v>
      </c>
      <c r="BI319" s="303" t="str">
        <f>IF($BF319="","",IFERROR(VLOOKUP($C319,'[1]CDS-VM-delta'!$A$2:$E$470,4,FALSE),""))</f>
        <v>Controleer soort work</v>
      </c>
      <c r="BJ319" s="304" t="str">
        <f>IF($BF319="","",IFERROR(VLOOKUP($C319,'[1]CDS-VM-delta'!$A$2:$E$470,5,FALSE),""))</f>
        <v/>
      </c>
      <c r="BK319" s="304" t="str">
        <f>IF($C319="","",IFERROR(VLOOKUP($C319,'[1]CDS-VM-delta'!$L$1:$M$470,1,FALSE),""))</f>
        <v>LVBB7721</v>
      </c>
      <c r="BL319" s="304" t="str">
        <f>IF($BK319="","",IFERROR(VLOOKUP($BK319,'[1]CDS-VM-delta'!$L$1:$M$470,2,FALSE),""))</f>
        <v>[Controleer soort werk regeling] Soort werk %1 in ConsolidatieIdentificatie is niet gelijk aan /join/id/stop/work_006</v>
      </c>
      <c r="BM319" s="83" t="s">
        <v>1800</v>
      </c>
      <c r="BN319" s="210" t="str">
        <f t="shared" si="56"/>
        <v/>
      </c>
      <c r="BO319" s="141" t="s">
        <v>915</v>
      </c>
      <c r="BP319" s="142"/>
      <c r="BQ319" s="142"/>
      <c r="BR319" s="142"/>
      <c r="BS319" s="83">
        <v>203</v>
      </c>
      <c r="BT319" s="57"/>
      <c r="BU319" s="111"/>
      <c r="BV319" s="111"/>
      <c r="BW319" s="111"/>
      <c r="BX319" s="108"/>
      <c r="BY319" s="108"/>
      <c r="BZ319" s="108"/>
      <c r="CA319" s="108"/>
      <c r="CB319" s="108"/>
      <c r="CC319" s="108"/>
      <c r="CD319" s="108"/>
      <c r="CE319" s="108"/>
      <c r="CF319" s="108"/>
      <c r="CG319" s="108"/>
      <c r="CH319" s="108"/>
      <c r="CI319" s="108"/>
      <c r="CJ319" s="108"/>
      <c r="CK319" s="111"/>
      <c r="CL319" s="112"/>
      <c r="CM319" s="99"/>
      <c r="CN319" s="99"/>
      <c r="CO319" s="99"/>
    </row>
    <row r="320" spans="1:93" ht="48" x14ac:dyDescent="0.2">
      <c r="A320" s="159" t="s">
        <v>542</v>
      </c>
      <c r="B320" s="142">
        <v>3</v>
      </c>
      <c r="C320" s="142" t="s">
        <v>917</v>
      </c>
      <c r="D320" s="142" t="s">
        <v>918</v>
      </c>
      <c r="E320" s="142" t="s">
        <v>0</v>
      </c>
      <c r="F320" s="142" t="s">
        <v>181</v>
      </c>
      <c r="G320" s="142" t="s">
        <v>828</v>
      </c>
      <c r="H320" s="142" t="s">
        <v>4</v>
      </c>
      <c r="I320" s="142" t="s">
        <v>29</v>
      </c>
      <c r="J320" s="142" t="s">
        <v>22</v>
      </c>
      <c r="K320" s="142" t="s">
        <v>127</v>
      </c>
      <c r="L320" s="142" t="str">
        <f>IFERROR(VLOOKUP($C320,'[2]1.3.7 validaties'!$AL$3:$AY$999,14,FALSE),"")</f>
        <v>2. ja, voor technici</v>
      </c>
      <c r="M320" s="142" t="str">
        <f>IFERROR(VLOOKUP($C320,'[2]1.3.7 validaties'!$AL$3:$AY$999,13,FALSE),"")</f>
        <v>niet nodig</v>
      </c>
      <c r="N320" s="142" t="s">
        <v>13</v>
      </c>
      <c r="O320" s="142" t="s">
        <v>13</v>
      </c>
      <c r="P320" s="142" t="s">
        <v>13</v>
      </c>
      <c r="Q320" s="142" t="s">
        <v>13</v>
      </c>
      <c r="R320" s="142" t="s">
        <v>13</v>
      </c>
      <c r="S320" s="142" t="s">
        <v>13</v>
      </c>
      <c r="T320" s="142" t="s">
        <v>13</v>
      </c>
      <c r="U320" s="142" t="s">
        <v>13</v>
      </c>
      <c r="V320" s="142" t="s">
        <v>13</v>
      </c>
      <c r="W320" s="142" t="s">
        <v>13</v>
      </c>
      <c r="X320" s="142" t="s">
        <v>13</v>
      </c>
      <c r="Y320" s="142" t="s">
        <v>13</v>
      </c>
      <c r="Z320" s="142" t="s">
        <v>13</v>
      </c>
      <c r="AA320" s="142" t="s">
        <v>13</v>
      </c>
      <c r="AB320" s="142" t="s">
        <v>13</v>
      </c>
      <c r="AC320" s="142" t="s">
        <v>13</v>
      </c>
      <c r="AD320" s="161" t="s">
        <v>253</v>
      </c>
      <c r="AE320" s="83"/>
      <c r="AF320" s="162" t="s">
        <v>253</v>
      </c>
      <c r="AG320" s="161" t="s">
        <v>254</v>
      </c>
      <c r="AH320" s="163" t="s">
        <v>255</v>
      </c>
      <c r="AI320" s="142"/>
      <c r="AJ320" s="142" t="s">
        <v>45</v>
      </c>
      <c r="AK320" s="61" t="s">
        <v>45</v>
      </c>
      <c r="AL320" s="165" t="s">
        <v>45</v>
      </c>
      <c r="AM320" s="141" t="s">
        <v>917</v>
      </c>
      <c r="AN320" s="98" t="s">
        <v>1832</v>
      </c>
      <c r="AO320" s="142" t="s">
        <v>1899</v>
      </c>
      <c r="AP320" s="142"/>
      <c r="AQ320" s="142"/>
      <c r="AR320" s="142"/>
      <c r="AS320" s="142"/>
      <c r="AT320" s="164"/>
      <c r="AU320" s="253"/>
      <c r="AV320" s="275" t="s">
        <v>854</v>
      </c>
      <c r="AW320" s="84" t="s">
        <v>900</v>
      </c>
      <c r="AX320" s="57"/>
      <c r="AY320" s="212" t="str">
        <f t="shared" si="60"/>
        <v/>
      </c>
      <c r="AZ320" s="97" t="str">
        <f t="shared" si="58"/>
        <v/>
      </c>
      <c r="BA320" s="97" t="str">
        <f t="shared" si="59"/>
        <v/>
      </c>
      <c r="BB320" s="97"/>
      <c r="BC320" s="213"/>
      <c r="BD320" s="138" t="str">
        <f t="shared" si="61"/>
        <v>ongewijzigd</v>
      </c>
      <c r="BE320" s="138" t="str">
        <f>IF(BF320="",IF(#REF!="","",IF(#REF!="ongebruikt","Ja","")),"")</f>
        <v/>
      </c>
      <c r="BF320" s="321" t="str">
        <f>IF($J320="LVBB-BHK",$C320,IFERROR(VLOOKUP($C320,'[1]CDS-VM-delta'!$A$2:$E$470,1,FALSE),""))</f>
        <v>LVBB7722</v>
      </c>
      <c r="BG320" s="318" t="str">
        <f>IF($J320="LVBB-BHK",$AN320,IF($BF320="","",IFERROR(VLOOKUP($BF320,'[1]CDS-VM-delta'!$A$2:$E$470,2,FALSE),"")))</f>
        <v>[Controleer soort werk geconsolideerde regeling] Soort werk %1 in ConsolidatieIdentificatie is niet gelijk aan /join/id/stop/work_019</v>
      </c>
      <c r="BH320" s="148" t="str">
        <f>IF($BF320="","",IFERROR(VLOOKUP($C320,'[1]CDS-VM-delta'!$A$2:$E$470,3,FALSE),""))</f>
        <v>VP-Consolidaties-invoer-regelingversie.sch</v>
      </c>
      <c r="BI320" s="303" t="str">
        <f>IF($BF320="","",IFERROR(VLOOKUP($C320,'[1]CDS-VM-delta'!$A$2:$E$470,4,FALSE),""))</f>
        <v>Controleer soort work</v>
      </c>
      <c r="BJ320" s="304" t="str">
        <f>IF($BF320="","",IFERROR(VLOOKUP($C320,'[1]CDS-VM-delta'!$A$2:$E$470,5,FALSE),""))</f>
        <v/>
      </c>
      <c r="BK320" s="304" t="str">
        <f>IF($C320="","",IFERROR(VLOOKUP($C320,'[1]CDS-VM-delta'!$L$1:$M$470,1,FALSE),""))</f>
        <v>LVBB7722</v>
      </c>
      <c r="BL320" s="304" t="str">
        <f>IF($BK320="","",IFERROR(VLOOKUP($BK320,'[1]CDS-VM-delta'!$L$1:$M$470,2,FALSE),""))</f>
        <v>[Controleer soort werk geconsolideerde regeling] Soort werk %1 in ConsolidatieIdentificatie is niet gelijk aan /join/id/stop/work_019</v>
      </c>
      <c r="BM320" s="83"/>
      <c r="BN320" s="210" t="str">
        <f t="shared" si="56"/>
        <v/>
      </c>
      <c r="BO320" s="141" t="s">
        <v>917</v>
      </c>
      <c r="BP320" s="142"/>
      <c r="BQ320" s="142"/>
      <c r="BR320" s="142"/>
      <c r="BS320" s="83">
        <v>204</v>
      </c>
      <c r="BT320" s="57"/>
      <c r="BU320" s="111"/>
      <c r="BV320" s="111"/>
      <c r="BW320" s="111"/>
      <c r="BX320" s="108"/>
      <c r="BY320" s="108"/>
      <c r="BZ320" s="108"/>
      <c r="CA320" s="108"/>
      <c r="CB320" s="108"/>
      <c r="CC320" s="108"/>
      <c r="CD320" s="108"/>
      <c r="CE320" s="108"/>
      <c r="CF320" s="108"/>
      <c r="CG320" s="108"/>
      <c r="CH320" s="108"/>
      <c r="CI320" s="108"/>
      <c r="CJ320" s="108"/>
      <c r="CK320" s="111"/>
      <c r="CL320" s="112"/>
      <c r="CM320" s="99"/>
      <c r="CN320" s="99"/>
      <c r="CO320" s="99"/>
    </row>
    <row r="321" spans="1:93" ht="32" x14ac:dyDescent="0.2">
      <c r="A321" s="159" t="s">
        <v>542</v>
      </c>
      <c r="B321" s="142">
        <v>3</v>
      </c>
      <c r="C321" s="142" t="s">
        <v>919</v>
      </c>
      <c r="D321" s="142" t="s">
        <v>920</v>
      </c>
      <c r="E321" s="142" t="s">
        <v>0</v>
      </c>
      <c r="F321" s="142" t="s">
        <v>181</v>
      </c>
      <c r="G321" s="142" t="s">
        <v>828</v>
      </c>
      <c r="H321" s="142" t="s">
        <v>4</v>
      </c>
      <c r="I321" s="142" t="s">
        <v>29</v>
      </c>
      <c r="J321" s="142" t="s">
        <v>22</v>
      </c>
      <c r="K321" s="142" t="s">
        <v>127</v>
      </c>
      <c r="L321" s="142" t="str">
        <f>IFERROR(VLOOKUP($C321,'[2]1.3.7 validaties'!$AL$3:$AY$999,14,FALSE),"")</f>
        <v>2. ja, voor technici</v>
      </c>
      <c r="M321" s="142" t="str">
        <f>IFERROR(VLOOKUP($C321,'[2]1.3.7 validaties'!$AL$3:$AY$999,13,FALSE),"")</f>
        <v>niet nodig</v>
      </c>
      <c r="N321" s="142" t="s">
        <v>13</v>
      </c>
      <c r="O321" s="142" t="s">
        <v>13</v>
      </c>
      <c r="P321" s="142" t="s">
        <v>13</v>
      </c>
      <c r="Q321" s="142" t="s">
        <v>13</v>
      </c>
      <c r="R321" s="142" t="s">
        <v>13</v>
      </c>
      <c r="S321" s="142" t="s">
        <v>13</v>
      </c>
      <c r="T321" s="142" t="s">
        <v>13</v>
      </c>
      <c r="U321" s="142" t="s">
        <v>13</v>
      </c>
      <c r="V321" s="142" t="s">
        <v>13</v>
      </c>
      <c r="W321" s="142" t="s">
        <v>13</v>
      </c>
      <c r="X321" s="142" t="s">
        <v>13</v>
      </c>
      <c r="Y321" s="142" t="s">
        <v>13</v>
      </c>
      <c r="Z321" s="142" t="s">
        <v>13</v>
      </c>
      <c r="AA321" s="142" t="s">
        <v>13</v>
      </c>
      <c r="AB321" s="142" t="s">
        <v>13</v>
      </c>
      <c r="AC321" s="142" t="s">
        <v>13</v>
      </c>
      <c r="AD321" s="161" t="s">
        <v>253</v>
      </c>
      <c r="AE321" s="83"/>
      <c r="AF321" s="162" t="s">
        <v>253</v>
      </c>
      <c r="AG321" s="161" t="s">
        <v>254</v>
      </c>
      <c r="AH321" s="163" t="s">
        <v>255</v>
      </c>
      <c r="AI321" s="142"/>
      <c r="AJ321" s="142" t="s">
        <v>45</v>
      </c>
      <c r="AK321" s="61" t="s">
        <v>45</v>
      </c>
      <c r="AL321" s="165" t="s">
        <v>45</v>
      </c>
      <c r="AM321" s="141" t="s">
        <v>919</v>
      </c>
      <c r="AN321" s="98" t="s">
        <v>1833</v>
      </c>
      <c r="AO321" s="142" t="s">
        <v>1900</v>
      </c>
      <c r="AP321" s="142"/>
      <c r="AQ321" s="142"/>
      <c r="AR321" s="142"/>
      <c r="AS321" s="142"/>
      <c r="AT321" s="164"/>
      <c r="AU321" s="253"/>
      <c r="AV321" s="275" t="s">
        <v>854</v>
      </c>
      <c r="AW321" s="84" t="s">
        <v>900</v>
      </c>
      <c r="AX321" s="57"/>
      <c r="AY321" s="212" t="str">
        <f t="shared" si="60"/>
        <v/>
      </c>
      <c r="AZ321" s="97" t="str">
        <f t="shared" si="58"/>
        <v/>
      </c>
      <c r="BA321" s="97" t="str">
        <f t="shared" si="59"/>
        <v/>
      </c>
      <c r="BB321" s="97"/>
      <c r="BC321" s="213"/>
      <c r="BD321" s="138" t="str">
        <f t="shared" si="61"/>
        <v>ongewijzigd</v>
      </c>
      <c r="BE321" s="138" t="str">
        <f>IF(BF321="",IF(#REF!="","",IF(#REF!="ongebruikt","Ja","")),"")</f>
        <v/>
      </c>
      <c r="BF321" s="321" t="str">
        <f>IF($J321="LVBB-BHK",$C321,IFERROR(VLOOKUP($C321,'[1]CDS-VM-delta'!$A$2:$E$470,1,FALSE),""))</f>
        <v>LVBB7723</v>
      </c>
      <c r="BG321" s="318" t="str">
        <f>IF($J321="LVBB-BHK",$AN321,IF($BF321="","",IFERROR(VLOOKUP($BF321,'[1]CDS-VM-delta'!$A$2:$E$470,2,FALSE),"")))</f>
        <v>[Controleer soort werk regeling] Soort werk %1 in RegelingVersie is niet gelijk aan /join/id/stop/work_019</v>
      </c>
      <c r="BH321" s="148" t="str">
        <f>IF($BF321="","",IFERROR(VLOOKUP($C321,'[1]CDS-VM-delta'!$A$2:$E$470,3,FALSE),""))</f>
        <v>VP-Consolidaties-invoer-regelingversie.sch</v>
      </c>
      <c r="BI321" s="303" t="str">
        <f>IF($BF321="","",IFERROR(VLOOKUP($C321,'[1]CDS-VM-delta'!$A$2:$E$470,4,FALSE),""))</f>
        <v>Controleer soort work</v>
      </c>
      <c r="BJ321" s="304" t="str">
        <f>IF($BF321="","",IFERROR(VLOOKUP($C321,'[1]CDS-VM-delta'!$A$2:$E$470,5,FALSE),""))</f>
        <v/>
      </c>
      <c r="BK321" s="304" t="str">
        <f>IF($C321="","",IFERROR(VLOOKUP($C321,'[1]CDS-VM-delta'!$L$1:$M$470,1,FALSE),""))</f>
        <v>LVBB7723</v>
      </c>
      <c r="BL321" s="304" t="str">
        <f>IF($BK321="","",IFERROR(VLOOKUP($BK321,'[1]CDS-VM-delta'!$L$1:$M$470,2,FALSE),""))</f>
        <v>[Controleer soort werk regeling] Soort werk %1 in RegelingVersie is niet gelijk aan /join/id/stop/work_019</v>
      </c>
      <c r="BM321" s="83"/>
      <c r="BN321" s="210" t="str">
        <f t="shared" si="56"/>
        <v/>
      </c>
      <c r="BO321" s="141" t="s">
        <v>919</v>
      </c>
      <c r="BP321" s="142"/>
      <c r="BQ321" s="142"/>
      <c r="BR321" s="142"/>
      <c r="BS321" s="83">
        <v>205</v>
      </c>
      <c r="BT321" s="57"/>
      <c r="BU321" s="111"/>
      <c r="BV321" s="111"/>
      <c r="BW321" s="111"/>
      <c r="BX321" s="108"/>
      <c r="BY321" s="108"/>
      <c r="BZ321" s="108"/>
      <c r="CA321" s="108"/>
      <c r="CB321" s="108"/>
      <c r="CC321" s="108"/>
      <c r="CD321" s="108"/>
      <c r="CE321" s="108"/>
      <c r="CF321" s="108"/>
      <c r="CG321" s="108"/>
      <c r="CH321" s="108"/>
      <c r="CI321" s="108"/>
      <c r="CJ321" s="108"/>
      <c r="CK321" s="111"/>
      <c r="CL321" s="112"/>
      <c r="CM321" s="99"/>
      <c r="CN321" s="99"/>
      <c r="CO321" s="99"/>
    </row>
    <row r="322" spans="1:93" ht="48" x14ac:dyDescent="0.2">
      <c r="A322" s="159" t="s">
        <v>542</v>
      </c>
      <c r="B322" s="142">
        <v>3</v>
      </c>
      <c r="C322" s="142" t="s">
        <v>921</v>
      </c>
      <c r="D322" s="142" t="s">
        <v>922</v>
      </c>
      <c r="E322" s="142" t="s">
        <v>0</v>
      </c>
      <c r="F322" s="142" t="s">
        <v>181</v>
      </c>
      <c r="G322" s="142" t="s">
        <v>828</v>
      </c>
      <c r="H322" s="142" t="s">
        <v>4</v>
      </c>
      <c r="I322" s="142" t="s">
        <v>29</v>
      </c>
      <c r="J322" s="142" t="s">
        <v>22</v>
      </c>
      <c r="K322" s="142" t="s">
        <v>127</v>
      </c>
      <c r="L322" s="142" t="str">
        <f>IFERROR(VLOOKUP($C322,'[2]1.3.7 validaties'!$AL$3:$AY$999,14,FALSE),"")</f>
        <v>2. ja, voor technici</v>
      </c>
      <c r="M322" s="142" t="str">
        <f>IFERROR(VLOOKUP($C322,'[2]1.3.7 validaties'!$AL$3:$AY$999,13,FALSE),"")</f>
        <v>niet nodig</v>
      </c>
      <c r="N322" s="142" t="s">
        <v>13</v>
      </c>
      <c r="O322" s="142" t="s">
        <v>13</v>
      </c>
      <c r="P322" s="142" t="s">
        <v>13</v>
      </c>
      <c r="Q322" s="142" t="s">
        <v>13</v>
      </c>
      <c r="R322" s="142" t="s">
        <v>13</v>
      </c>
      <c r="S322" s="142" t="s">
        <v>13</v>
      </c>
      <c r="T322" s="142" t="s">
        <v>13</v>
      </c>
      <c r="U322" s="142" t="s">
        <v>13</v>
      </c>
      <c r="V322" s="142" t="s">
        <v>13</v>
      </c>
      <c r="W322" s="142" t="s">
        <v>13</v>
      </c>
      <c r="X322" s="142" t="s">
        <v>13</v>
      </c>
      <c r="Y322" s="142" t="s">
        <v>13</v>
      </c>
      <c r="Z322" s="142" t="s">
        <v>13</v>
      </c>
      <c r="AA322" s="142" t="s">
        <v>13</v>
      </c>
      <c r="AB322" s="142" t="s">
        <v>13</v>
      </c>
      <c r="AC322" s="142" t="s">
        <v>13</v>
      </c>
      <c r="AD322" s="161" t="s">
        <v>253</v>
      </c>
      <c r="AE322" s="83"/>
      <c r="AF322" s="162" t="s">
        <v>253</v>
      </c>
      <c r="AG322" s="161" t="s">
        <v>254</v>
      </c>
      <c r="AH322" s="163" t="s">
        <v>255</v>
      </c>
      <c r="AI322" s="142"/>
      <c r="AJ322" s="142" t="s">
        <v>45</v>
      </c>
      <c r="AK322" s="61" t="s">
        <v>45</v>
      </c>
      <c r="AL322" s="165" t="s">
        <v>45</v>
      </c>
      <c r="AM322" s="141" t="s">
        <v>921</v>
      </c>
      <c r="AN322" s="98" t="s">
        <v>1834</v>
      </c>
      <c r="AO322" s="142" t="s">
        <v>1901</v>
      </c>
      <c r="AP322" s="142"/>
      <c r="AQ322" s="142"/>
      <c r="AR322" s="142"/>
      <c r="AS322" s="142"/>
      <c r="AT322" s="164"/>
      <c r="AU322" s="253"/>
      <c r="AV322" s="275" t="s">
        <v>854</v>
      </c>
      <c r="AW322" s="84" t="s">
        <v>900</v>
      </c>
      <c r="AX322" s="57"/>
      <c r="AY322" s="212" t="str">
        <f t="shared" si="60"/>
        <v/>
      </c>
      <c r="AZ322" s="97" t="str">
        <f t="shared" si="58"/>
        <v/>
      </c>
      <c r="BA322" s="97" t="str">
        <f t="shared" si="59"/>
        <v/>
      </c>
      <c r="BB322" s="97"/>
      <c r="BC322" s="213"/>
      <c r="BD322" s="138" t="str">
        <f t="shared" si="61"/>
        <v>ongewijzigd</v>
      </c>
      <c r="BE322" s="138" t="str">
        <f>IF(BF322="",IF(#REF!="","",IF(#REF!="ongebruikt","Ja","")),"")</f>
        <v/>
      </c>
      <c r="BF322" s="321" t="str">
        <f>IF($J322="LVBB-BHK",$C322,IFERROR(VLOOKUP($C322,'[1]CDS-VM-delta'!$A$2:$E$470,1,FALSE),""))</f>
        <v>LVBB7724</v>
      </c>
      <c r="BG322" s="318" t="str">
        <f>IF($J322="LVBB-BHK",$AN322,IF($BF322="","",IFERROR(VLOOKUP($BF322,'[1]CDS-VM-delta'!$A$2:$E$470,2,FALSE),"")))</f>
        <v>[Controleer soort werk geconsolideerde regeling] Soort werk %1 in AnnotatieBijToestand is niet gelijk aan /join/id/stop/work_006</v>
      </c>
      <c r="BH322" s="148" t="str">
        <f>IF($BF322="","",IFERROR(VLOOKUP($C322,'[1]CDS-VM-delta'!$A$2:$E$470,3,FALSE),""))</f>
        <v>VP-Consolidaties-invoer-regelingversie.sch</v>
      </c>
      <c r="BI322" s="303" t="str">
        <f>IF($BF322="","",IFERROR(VLOOKUP($C322,'[1]CDS-VM-delta'!$A$2:$E$470,4,FALSE),""))</f>
        <v>Controleer soort work</v>
      </c>
      <c r="BJ322" s="304" t="str">
        <f>IF($BF322="","",IFERROR(VLOOKUP($C322,'[1]CDS-VM-delta'!$A$2:$E$470,5,FALSE),""))</f>
        <v/>
      </c>
      <c r="BK322" s="304" t="str">
        <f>IF($C322="","",IFERROR(VLOOKUP($C322,'[1]CDS-VM-delta'!$L$1:$M$470,1,FALSE),""))</f>
        <v>LVBB7724</v>
      </c>
      <c r="BL322" s="304" t="str">
        <f>IF($BK322="","",IFERROR(VLOOKUP($BK322,'[1]CDS-VM-delta'!$L$1:$M$470,2,FALSE),""))</f>
        <v>[Controleer soort werk geconsolideerde regeling] Soort werk %1 in AnnotatieBijToestand is niet gelijk aan /join/id/stop/work_006</v>
      </c>
      <c r="BM322" s="83"/>
      <c r="BN322" s="210" t="str">
        <f t="shared" si="56"/>
        <v/>
      </c>
      <c r="BO322" s="141" t="s">
        <v>921</v>
      </c>
      <c r="BP322" s="142"/>
      <c r="BQ322" s="142"/>
      <c r="BR322" s="142"/>
      <c r="BS322" s="83">
        <v>206</v>
      </c>
      <c r="BT322" s="57"/>
      <c r="BU322" s="111"/>
      <c r="BV322" s="111"/>
      <c r="BW322" s="111"/>
      <c r="BX322" s="108"/>
      <c r="BY322" s="108"/>
      <c r="BZ322" s="108"/>
      <c r="CA322" s="108"/>
      <c r="CB322" s="108"/>
      <c r="CC322" s="108"/>
      <c r="CD322" s="108"/>
      <c r="CE322" s="108"/>
      <c r="CF322" s="108"/>
      <c r="CG322" s="108"/>
      <c r="CH322" s="108"/>
      <c r="CI322" s="108"/>
      <c r="CJ322" s="108"/>
      <c r="CK322" s="111"/>
      <c r="CL322" s="112"/>
      <c r="CM322" s="99"/>
      <c r="CN322" s="99"/>
      <c r="CO322" s="99"/>
    </row>
    <row r="323" spans="1:93" ht="32" x14ac:dyDescent="0.2">
      <c r="A323" s="159" t="s">
        <v>542</v>
      </c>
      <c r="B323" s="142">
        <v>3</v>
      </c>
      <c r="C323" s="142" t="s">
        <v>923</v>
      </c>
      <c r="D323" s="180" t="s">
        <v>924</v>
      </c>
      <c r="E323" s="142" t="s">
        <v>0</v>
      </c>
      <c r="F323" s="142" t="s">
        <v>181</v>
      </c>
      <c r="G323" s="142" t="s">
        <v>828</v>
      </c>
      <c r="H323" s="142" t="s">
        <v>4</v>
      </c>
      <c r="I323" s="142" t="s">
        <v>29</v>
      </c>
      <c r="J323" s="142" t="s">
        <v>22</v>
      </c>
      <c r="K323" s="142" t="s">
        <v>127</v>
      </c>
      <c r="L323" s="142" t="str">
        <f>IFERROR(VLOOKUP($C323,'[2]1.3.7 validaties'!$AL$3:$AY$999,14,FALSE),"")</f>
        <v>2. ja, voor technici</v>
      </c>
      <c r="M323" s="142" t="str">
        <f>IFERROR(VLOOKUP($C323,'[2]1.3.7 validaties'!$AL$3:$AY$999,13,FALSE),"")</f>
        <v>niet nodig</v>
      </c>
      <c r="N323" s="142" t="s">
        <v>13</v>
      </c>
      <c r="O323" s="142" t="s">
        <v>13</v>
      </c>
      <c r="P323" s="142" t="s">
        <v>13</v>
      </c>
      <c r="Q323" s="142" t="s">
        <v>13</v>
      </c>
      <c r="R323" s="142" t="s">
        <v>13</v>
      </c>
      <c r="S323" s="142" t="s">
        <v>13</v>
      </c>
      <c r="T323" s="142" t="s">
        <v>13</v>
      </c>
      <c r="U323" s="142" t="s">
        <v>13</v>
      </c>
      <c r="V323" s="142" t="s">
        <v>13</v>
      </c>
      <c r="W323" s="142" t="s">
        <v>13</v>
      </c>
      <c r="X323" s="142" t="s">
        <v>13</v>
      </c>
      <c r="Y323" s="142" t="s">
        <v>13</v>
      </c>
      <c r="Z323" s="142" t="s">
        <v>13</v>
      </c>
      <c r="AA323" s="142" t="s">
        <v>13</v>
      </c>
      <c r="AB323" s="142" t="s">
        <v>13</v>
      </c>
      <c r="AC323" s="142" t="s">
        <v>13</v>
      </c>
      <c r="AD323" s="161" t="s">
        <v>253</v>
      </c>
      <c r="AE323" s="83"/>
      <c r="AF323" s="162" t="s">
        <v>253</v>
      </c>
      <c r="AG323" s="161" t="s">
        <v>254</v>
      </c>
      <c r="AH323" s="163" t="s">
        <v>255</v>
      </c>
      <c r="AI323" s="142"/>
      <c r="AJ323" s="142" t="s">
        <v>45</v>
      </c>
      <c r="AK323" s="61" t="s">
        <v>45</v>
      </c>
      <c r="AL323" s="165" t="s">
        <v>45</v>
      </c>
      <c r="AM323" s="141" t="s">
        <v>923</v>
      </c>
      <c r="AN323" s="98" t="s">
        <v>1835</v>
      </c>
      <c r="AO323" s="142" t="s">
        <v>1902</v>
      </c>
      <c r="AP323" s="142"/>
      <c r="AQ323" s="142"/>
      <c r="AR323" s="142"/>
      <c r="AS323" s="142"/>
      <c r="AT323" s="164"/>
      <c r="AU323" s="253"/>
      <c r="AV323" s="275" t="s">
        <v>854</v>
      </c>
      <c r="AW323" s="84" t="s">
        <v>900</v>
      </c>
      <c r="AX323" s="57"/>
      <c r="AY323" s="212" t="str">
        <f t="shared" si="60"/>
        <v/>
      </c>
      <c r="AZ323" s="97" t="str">
        <f t="shared" si="58"/>
        <v/>
      </c>
      <c r="BA323" s="97" t="str">
        <f t="shared" si="59"/>
        <v/>
      </c>
      <c r="BB323" s="97"/>
      <c r="BC323" s="213"/>
      <c r="BD323" s="138" t="str">
        <f t="shared" si="61"/>
        <v>ongewijzigd</v>
      </c>
      <c r="BE323" s="138" t="str">
        <f>IF(BF323="",IF(#REF!="","",IF(#REF!="ongebruikt","Ja","")),"")</f>
        <v/>
      </c>
      <c r="BF323" s="321" t="str">
        <f>IF($J323="LVBB-BHK",$C323,IFERROR(VLOOKUP($C323,'[1]CDS-VM-delta'!$A$2:$E$470,1,FALSE),""))</f>
        <v>LVBB7725</v>
      </c>
      <c r="BG323" s="318" t="str">
        <f>IF($J323="LVBB-BHK",$AN323,IF($BF323="","",IFERROR(VLOOKUP($BF323,'[1]CDS-VM-delta'!$A$2:$E$470,2,FALSE),"")))</f>
        <v>[Controleer Inhoud Datum Bekend op] Datum bekend op %1 heeft niet het formaat JJJJ-MM-DD</v>
      </c>
      <c r="BH323" s="148" t="str">
        <f>IF($BF323="","",IFERROR(VLOOKUP($C323,'[1]CDS-VM-delta'!$A$2:$E$470,3,FALSE),""))</f>
        <v>VP-Consolidaties-invoer-definitief-opslaan.sch</v>
      </c>
      <c r="BI323" s="303" t="str">
        <f>IF($BF323="","",IFERROR(VLOOKUP($C323,'[1]CDS-VM-delta'!$A$2:$E$470,4,FALSE),""))</f>
        <v>Controleer datum bekend op</v>
      </c>
      <c r="BJ323" s="304" t="str">
        <f>IF($BF323="","",IFERROR(VLOOKUP($C323,'[1]CDS-VM-delta'!$A$2:$E$470,5,FALSE),""))</f>
        <v/>
      </c>
      <c r="BK323" s="304" t="str">
        <f>IF($C323="","",IFERROR(VLOOKUP($C323,'[1]CDS-VM-delta'!$L$1:$M$470,1,FALSE),""))</f>
        <v>LVBB7725</v>
      </c>
      <c r="BL323" s="304" t="str">
        <f>IF($BK323="","",IFERROR(VLOOKUP($BK323,'[1]CDS-VM-delta'!$L$1:$M$470,2,FALSE),""))</f>
        <v>[Controleer Inhoud Datum Bekend op] Datum bekend op %1 heeft niet het formaat JJJJ-MM-DD</v>
      </c>
      <c r="BM323" s="83"/>
      <c r="BN323" s="210" t="str">
        <f t="shared" si="56"/>
        <v/>
      </c>
      <c r="BO323" s="141" t="s">
        <v>923</v>
      </c>
      <c r="BP323" s="142"/>
      <c r="BQ323" s="142"/>
      <c r="BR323" s="142"/>
      <c r="BS323" s="83">
        <v>207</v>
      </c>
      <c r="BT323" s="57"/>
      <c r="BU323" s="111"/>
      <c r="BV323" s="111"/>
      <c r="BW323" s="111"/>
      <c r="BX323" s="108"/>
      <c r="BY323" s="108"/>
      <c r="BZ323" s="108"/>
      <c r="CA323" s="108"/>
      <c r="CB323" s="108"/>
      <c r="CC323" s="108"/>
      <c r="CD323" s="108"/>
      <c r="CE323" s="108"/>
      <c r="CF323" s="108"/>
      <c r="CG323" s="108"/>
      <c r="CH323" s="108"/>
      <c r="CI323" s="108"/>
      <c r="CJ323" s="108"/>
      <c r="CK323" s="111"/>
      <c r="CL323" s="112"/>
      <c r="CM323" s="99"/>
      <c r="CN323" s="99"/>
      <c r="CO323" s="99"/>
    </row>
    <row r="324" spans="1:93" ht="32" x14ac:dyDescent="0.2">
      <c r="A324" s="159" t="s">
        <v>542</v>
      </c>
      <c r="B324" s="142">
        <v>3</v>
      </c>
      <c r="C324" s="142" t="s">
        <v>925</v>
      </c>
      <c r="D324" s="180" t="s">
        <v>926</v>
      </c>
      <c r="E324" s="142" t="s">
        <v>0</v>
      </c>
      <c r="F324" s="142" t="s">
        <v>181</v>
      </c>
      <c r="G324" s="142" t="s">
        <v>828</v>
      </c>
      <c r="H324" s="142" t="s">
        <v>4</v>
      </c>
      <c r="I324" s="142" t="s">
        <v>29</v>
      </c>
      <c r="J324" s="142" t="s">
        <v>22</v>
      </c>
      <c r="K324" s="142" t="s">
        <v>127</v>
      </c>
      <c r="L324" s="142" t="str">
        <f>IFERROR(VLOOKUP($C324,'[2]1.3.7 validaties'!$AL$3:$AY$999,14,FALSE),"")</f>
        <v>2. ja, voor technici</v>
      </c>
      <c r="M324" s="142" t="str">
        <f>IFERROR(VLOOKUP($C324,'[2]1.3.7 validaties'!$AL$3:$AY$999,13,FALSE),"")</f>
        <v>niet nodig</v>
      </c>
      <c r="N324" s="142" t="s">
        <v>13</v>
      </c>
      <c r="O324" s="142" t="s">
        <v>13</v>
      </c>
      <c r="P324" s="142" t="s">
        <v>13</v>
      </c>
      <c r="Q324" s="142" t="s">
        <v>13</v>
      </c>
      <c r="R324" s="142" t="s">
        <v>13</v>
      </c>
      <c r="S324" s="142" t="s">
        <v>13</v>
      </c>
      <c r="T324" s="142" t="s">
        <v>13</v>
      </c>
      <c r="U324" s="142" t="s">
        <v>13</v>
      </c>
      <c r="V324" s="142" t="s">
        <v>13</v>
      </c>
      <c r="W324" s="142" t="s">
        <v>13</v>
      </c>
      <c r="X324" s="142" t="s">
        <v>13</v>
      </c>
      <c r="Y324" s="142" t="s">
        <v>13</v>
      </c>
      <c r="Z324" s="142" t="s">
        <v>13</v>
      </c>
      <c r="AA324" s="142" t="s">
        <v>13</v>
      </c>
      <c r="AB324" s="142" t="s">
        <v>13</v>
      </c>
      <c r="AC324" s="142" t="s">
        <v>13</v>
      </c>
      <c r="AD324" s="161" t="s">
        <v>253</v>
      </c>
      <c r="AE324" s="83"/>
      <c r="AF324" s="162" t="s">
        <v>253</v>
      </c>
      <c r="AG324" s="161" t="s">
        <v>254</v>
      </c>
      <c r="AH324" s="163" t="s">
        <v>255</v>
      </c>
      <c r="AI324" s="142"/>
      <c r="AJ324" s="142" t="s">
        <v>45</v>
      </c>
      <c r="AK324" s="61" t="s">
        <v>45</v>
      </c>
      <c r="AL324" s="165" t="s">
        <v>45</v>
      </c>
      <c r="AM324" s="141" t="s">
        <v>925</v>
      </c>
      <c r="AN324" s="98" t="s">
        <v>1836</v>
      </c>
      <c r="AO324" s="142" t="s">
        <v>1902</v>
      </c>
      <c r="AP324" s="142"/>
      <c r="AQ324" s="142"/>
      <c r="AR324" s="142"/>
      <c r="AS324" s="142"/>
      <c r="AT324" s="164"/>
      <c r="AU324" s="253"/>
      <c r="AV324" s="275" t="s">
        <v>854</v>
      </c>
      <c r="AW324" s="84" t="s">
        <v>900</v>
      </c>
      <c r="AX324" s="57"/>
      <c r="AY324" s="212" t="str">
        <f t="shared" si="60"/>
        <v/>
      </c>
      <c r="AZ324" s="97" t="str">
        <f t="shared" si="58"/>
        <v/>
      </c>
      <c r="BA324" s="97" t="str">
        <f t="shared" si="59"/>
        <v/>
      </c>
      <c r="BB324" s="97"/>
      <c r="BC324" s="213"/>
      <c r="BD324" s="138" t="str">
        <f t="shared" si="61"/>
        <v>ongewijzigd</v>
      </c>
      <c r="BE324" s="138" t="str">
        <f>IF(BF324="",IF(#REF!="","",IF(#REF!="ongebruikt","Ja","")),"")</f>
        <v/>
      </c>
      <c r="BF324" s="321" t="str">
        <f>IF($J324="LVBB-BHK",$C324,IFERROR(VLOOKUP($C324,'[1]CDS-VM-delta'!$A$2:$E$470,1,FALSE),""))</f>
        <v>LVBB7726</v>
      </c>
      <c r="BG324" s="318" t="str">
        <f>IF($J324="LVBB-BHK",$AN324,IF($BF324="","",IFERROR(VLOOKUP($BF324,'[1]CDS-VM-delta'!$A$2:$E$470,2,FALSE),"")))</f>
        <v>[Controleer Inhoud Datum Bekend op] Datum bekend op %1 is geen juiste datum</v>
      </c>
      <c r="BH324" s="148" t="str">
        <f>IF($BF324="","",IFERROR(VLOOKUP($C324,'[1]CDS-VM-delta'!$A$2:$E$470,3,FALSE),""))</f>
        <v>VP-Consolidaties-invoer-definitief-opslaan.sch</v>
      </c>
      <c r="BI324" s="303" t="str">
        <f>IF($BF324="","",IFERROR(VLOOKUP($C324,'[1]CDS-VM-delta'!$A$2:$E$470,4,FALSE),""))</f>
        <v>Controleer datum bekend op</v>
      </c>
      <c r="BJ324" s="304" t="str">
        <f>IF($BF324="","",IFERROR(VLOOKUP($C324,'[1]CDS-VM-delta'!$A$2:$E$470,5,FALSE),""))</f>
        <v/>
      </c>
      <c r="BK324" s="304" t="str">
        <f>IF($C324="","",IFERROR(VLOOKUP($C324,'[1]CDS-VM-delta'!$L$1:$M$470,1,FALSE),""))</f>
        <v>LVBB7726</v>
      </c>
      <c r="BL324" s="304" t="str">
        <f>IF($BK324="","",IFERROR(VLOOKUP($BK324,'[1]CDS-VM-delta'!$L$1:$M$470,2,FALSE),""))</f>
        <v>[Controleer Inhoud Datum Bekend op] Datum bekend op %1 is geen juiste datum</v>
      </c>
      <c r="BM324" s="83"/>
      <c r="BN324" s="210" t="str">
        <f t="shared" si="56"/>
        <v/>
      </c>
      <c r="BO324" s="141" t="s">
        <v>925</v>
      </c>
      <c r="BP324" s="142"/>
      <c r="BQ324" s="142"/>
      <c r="BR324" s="142"/>
      <c r="BS324" s="83">
        <v>208</v>
      </c>
      <c r="BT324" s="57"/>
      <c r="CL324" s="109"/>
      <c r="CM324" s="101"/>
      <c r="CN324" s="101"/>
      <c r="CO324" s="101"/>
    </row>
    <row r="325" spans="1:93" ht="32" x14ac:dyDescent="0.2">
      <c r="A325" s="159" t="s">
        <v>542</v>
      </c>
      <c r="B325" s="142">
        <v>3</v>
      </c>
      <c r="C325" s="142" t="s">
        <v>927</v>
      </c>
      <c r="D325" s="180" t="s">
        <v>928</v>
      </c>
      <c r="E325" s="142" t="s">
        <v>0</v>
      </c>
      <c r="F325" s="142" t="s">
        <v>181</v>
      </c>
      <c r="G325" s="142" t="s">
        <v>828</v>
      </c>
      <c r="H325" s="142" t="s">
        <v>4</v>
      </c>
      <c r="I325" s="142" t="s">
        <v>29</v>
      </c>
      <c r="J325" s="142" t="s">
        <v>22</v>
      </c>
      <c r="K325" s="142" t="s">
        <v>127</v>
      </c>
      <c r="L325" s="142" t="str">
        <f>IFERROR(VLOOKUP($C325,'[2]1.3.7 validaties'!$AL$3:$AY$999,14,FALSE),"")</f>
        <v>2. ja, voor technici</v>
      </c>
      <c r="M325" s="142" t="str">
        <f>IFERROR(VLOOKUP($C325,'[2]1.3.7 validaties'!$AL$3:$AY$999,13,FALSE),"")</f>
        <v>niet nodig</v>
      </c>
      <c r="N325" s="142" t="s">
        <v>13</v>
      </c>
      <c r="O325" s="142" t="s">
        <v>13</v>
      </c>
      <c r="P325" s="142" t="s">
        <v>13</v>
      </c>
      <c r="Q325" s="142" t="s">
        <v>13</v>
      </c>
      <c r="R325" s="142" t="s">
        <v>13</v>
      </c>
      <c r="S325" s="142" t="s">
        <v>13</v>
      </c>
      <c r="T325" s="142" t="s">
        <v>13</v>
      </c>
      <c r="U325" s="142" t="s">
        <v>13</v>
      </c>
      <c r="V325" s="142" t="s">
        <v>13</v>
      </c>
      <c r="W325" s="142" t="s">
        <v>13</v>
      </c>
      <c r="X325" s="142" t="s">
        <v>13</v>
      </c>
      <c r="Y325" s="142" t="s">
        <v>13</v>
      </c>
      <c r="Z325" s="142" t="s">
        <v>13</v>
      </c>
      <c r="AA325" s="142" t="s">
        <v>13</v>
      </c>
      <c r="AB325" s="142" t="s">
        <v>13</v>
      </c>
      <c r="AC325" s="142" t="s">
        <v>13</v>
      </c>
      <c r="AD325" s="161" t="s">
        <v>253</v>
      </c>
      <c r="AE325" s="83"/>
      <c r="AF325" s="162" t="s">
        <v>253</v>
      </c>
      <c r="AG325" s="161" t="s">
        <v>254</v>
      </c>
      <c r="AH325" s="163" t="s">
        <v>255</v>
      </c>
      <c r="AI325" s="142"/>
      <c r="AJ325" s="142" t="s">
        <v>45</v>
      </c>
      <c r="AK325" s="61" t="s">
        <v>45</v>
      </c>
      <c r="AL325" s="165" t="s">
        <v>45</v>
      </c>
      <c r="AM325" s="141" t="s">
        <v>927</v>
      </c>
      <c r="AN325" s="142" t="s">
        <v>929</v>
      </c>
      <c r="AO325" s="142"/>
      <c r="AP325" s="142"/>
      <c r="AQ325" s="142"/>
      <c r="AR325" s="142"/>
      <c r="AS325" s="142"/>
      <c r="AT325" s="164"/>
      <c r="AU325" s="253"/>
      <c r="AV325" s="275" t="s">
        <v>854</v>
      </c>
      <c r="AW325" s="84" t="s">
        <v>930</v>
      </c>
      <c r="AX325" s="57"/>
      <c r="AY325" s="212" t="str">
        <f t="shared" si="60"/>
        <v/>
      </c>
      <c r="AZ325" s="97" t="str">
        <f t="shared" si="58"/>
        <v/>
      </c>
      <c r="BA325" s="97" t="str">
        <f t="shared" si="59"/>
        <v/>
      </c>
      <c r="BB325" s="97"/>
      <c r="BC325" s="213"/>
      <c r="BD325" s="138" t="str">
        <f t="shared" si="61"/>
        <v>ongewijzigd</v>
      </c>
      <c r="BE325" s="138" t="str">
        <f>IF(BF325="",IF(#REF!="","",IF(#REF!="ongebruikt","Ja","")),"")</f>
        <v/>
      </c>
      <c r="BF325" s="321" t="str">
        <f>IF($J325="LVBB-BHK",$C325,IFERROR(VLOOKUP($C325,'[1]CDS-VM-delta'!$A$2:$E$470,1,FALSE),""))</f>
        <v>LVBB7728</v>
      </c>
      <c r="BG325" s="318" t="str">
        <f>IF($J325="LVBB-BHK",$AN325,IF($BF325="","",IFERROR(VLOOKUP($BF325,'[1]CDS-VM-delta'!$A$2:$E$470,2,FALSE),"")))</f>
        <v>[Controleer voorkomens Consolidatie] Aantal voorkomens van Consolidatie is niet gelijk aan 1</v>
      </c>
      <c r="BH325" s="148" t="str">
        <f>IF($BF325="","",IFERROR(VLOOKUP($C325,'[1]CDS-VM-delta'!$A$2:$E$470,3,FALSE),""))</f>
        <v>VP-Consolidaties-invoer-definitief-opslaan.sch</v>
      </c>
      <c r="BI325" s="303" t="str">
        <f>IF($BF325="","",IFERROR(VLOOKUP($C325,'[1]CDS-VM-delta'!$A$2:$E$470,4,FALSE),""))</f>
        <v>Controleer voorkomen Consolidatie</v>
      </c>
      <c r="BJ325" s="304" t="str">
        <f>IF($BF325="","",IFERROR(VLOOKUP($C325,'[1]CDS-VM-delta'!$A$2:$E$470,5,FALSE),""))</f>
        <v/>
      </c>
      <c r="BK325" s="304" t="str">
        <f>IF($C325="","",IFERROR(VLOOKUP($C325,'[1]CDS-VM-delta'!$L$1:$M$470,1,FALSE),""))</f>
        <v>LVBB7728</v>
      </c>
      <c r="BL325" s="304" t="str">
        <f>IF($BK325="","",IFERROR(VLOOKUP($BK325,'[1]CDS-VM-delta'!$L$1:$M$470,2,FALSE),""))</f>
        <v>[Controleer voorkomens Consolidatie] Aantal voorkomens van Consolidatie is niet gelijk aan 1</v>
      </c>
      <c r="BM325" s="83"/>
      <c r="BN325" s="210" t="str">
        <f t="shared" si="56"/>
        <v/>
      </c>
      <c r="BO325" s="141" t="s">
        <v>927</v>
      </c>
      <c r="BP325" s="142"/>
      <c r="BQ325" s="142"/>
      <c r="BR325" s="142"/>
      <c r="BS325" s="83">
        <v>209</v>
      </c>
      <c r="BT325" s="115"/>
      <c r="CL325" s="109"/>
      <c r="CM325" s="101"/>
      <c r="CN325" s="101"/>
      <c r="CO325" s="101"/>
    </row>
    <row r="326" spans="1:93" ht="32" x14ac:dyDescent="0.2">
      <c r="A326" s="159" t="s">
        <v>381</v>
      </c>
      <c r="B326" s="142">
        <v>3</v>
      </c>
      <c r="C326" s="142" t="s">
        <v>931</v>
      </c>
      <c r="D326" s="180" t="s">
        <v>932</v>
      </c>
      <c r="E326" s="142" t="s">
        <v>0</v>
      </c>
      <c r="F326" s="142" t="s">
        <v>181</v>
      </c>
      <c r="G326" s="142" t="s">
        <v>828</v>
      </c>
      <c r="H326" s="142" t="s">
        <v>4</v>
      </c>
      <c r="I326" s="142" t="s">
        <v>29</v>
      </c>
      <c r="J326" s="142" t="s">
        <v>22</v>
      </c>
      <c r="K326" s="142" t="s">
        <v>127</v>
      </c>
      <c r="L326" s="142" t="str">
        <f>IFERROR(VLOOKUP($C326,'[2]1.3.7 validaties'!$AL$3:$AY$999,14,FALSE),"")</f>
        <v>2. ja, voor technici</v>
      </c>
      <c r="M326" s="142" t="str">
        <f>IFERROR(VLOOKUP($C326,'[2]1.3.7 validaties'!$AL$3:$AY$999,13,FALSE),"")</f>
        <v>niet nodig</v>
      </c>
      <c r="N326" s="142" t="s">
        <v>13</v>
      </c>
      <c r="O326" s="142" t="s">
        <v>13</v>
      </c>
      <c r="P326" s="142" t="s">
        <v>13</v>
      </c>
      <c r="Q326" s="142" t="s">
        <v>13</v>
      </c>
      <c r="R326" s="142" t="s">
        <v>13</v>
      </c>
      <c r="S326" s="142" t="s">
        <v>13</v>
      </c>
      <c r="T326" s="142" t="s">
        <v>13</v>
      </c>
      <c r="U326" s="142" t="s">
        <v>13</v>
      </c>
      <c r="V326" s="142" t="s">
        <v>13</v>
      </c>
      <c r="W326" s="142" t="s">
        <v>13</v>
      </c>
      <c r="X326" s="142" t="s">
        <v>13</v>
      </c>
      <c r="Y326" s="142" t="s">
        <v>13</v>
      </c>
      <c r="Z326" s="142" t="s">
        <v>13</v>
      </c>
      <c r="AA326" s="142" t="s">
        <v>13</v>
      </c>
      <c r="AB326" s="142" t="s">
        <v>13</v>
      </c>
      <c r="AC326" s="142" t="s">
        <v>13</v>
      </c>
      <c r="AD326" s="161" t="s">
        <v>253</v>
      </c>
      <c r="AE326" s="83"/>
      <c r="AF326" s="162" t="s">
        <v>253</v>
      </c>
      <c r="AG326" s="161" t="s">
        <v>254</v>
      </c>
      <c r="AH326" s="163" t="s">
        <v>255</v>
      </c>
      <c r="AI326" s="142"/>
      <c r="AJ326" s="142" t="s">
        <v>45</v>
      </c>
      <c r="AK326" s="61" t="s">
        <v>45</v>
      </c>
      <c r="AL326" s="165" t="s">
        <v>45</v>
      </c>
      <c r="AM326" s="141" t="s">
        <v>931</v>
      </c>
      <c r="AN326" s="142" t="s">
        <v>933</v>
      </c>
      <c r="AO326" s="142"/>
      <c r="AP326" s="142"/>
      <c r="AQ326" s="142"/>
      <c r="AR326" s="142"/>
      <c r="AS326" s="142"/>
      <c r="AT326" s="164"/>
      <c r="AU326" s="253"/>
      <c r="AV326" s="275" t="s">
        <v>854</v>
      </c>
      <c r="AW326" s="84"/>
      <c r="AX326" s="57"/>
      <c r="AY326" s="212" t="str">
        <f t="shared" si="60"/>
        <v/>
      </c>
      <c r="AZ326" s="97" t="str">
        <f t="shared" si="58"/>
        <v/>
      </c>
      <c r="BA326" s="97" t="str">
        <f t="shared" si="59"/>
        <v/>
      </c>
      <c r="BB326" s="97"/>
      <c r="BC326" s="213"/>
      <c r="BD326" s="138" t="str">
        <f t="shared" si="61"/>
        <v>ongewijzigd</v>
      </c>
      <c r="BE326" s="138" t="str">
        <f>IF(BF326="",IF(#REF!="","",IF(#REF!="ongebruikt","Ja","")),"")</f>
        <v/>
      </c>
      <c r="BF326" s="321" t="str">
        <f>IF($J326="LVBB-BHK",$C326,IFERROR(VLOOKUP($C326,'[1]CDS-VM-delta'!$A$2:$E$470,1,FALSE),""))</f>
        <v>LVBB7729</v>
      </c>
      <c r="BG326" s="318" t="str">
        <f>IF($J326="LVBB-BHK",$AN326,IF($BF326="","",IFERROR(VLOOKUP($BF326,'[1]CDS-VM-delta'!$A$2:$E$470,2,FALSE),"")))</f>
        <v>[Controleer voorkomens Toestand] Aantal voorkomens van Toestand is niet gelijk aan 1</v>
      </c>
      <c r="BH326" s="148" t="str">
        <f>IF($BF326="","",IFERROR(VLOOKUP($C326,'[1]CDS-VM-delta'!$A$2:$E$470,3,FALSE),""))</f>
        <v>VP-Consolidaties-invoer-definitief-opslaan.sch</v>
      </c>
      <c r="BI326" s="303" t="str">
        <f>IF($BF326="","",IFERROR(VLOOKUP($C326,'[1]CDS-VM-delta'!$A$2:$E$470,4,FALSE),""))</f>
        <v>Controleer voorkomen BekendeToestand / ToestandMetSamenloop</v>
      </c>
      <c r="BJ326" s="304" t="str">
        <f>IF($BF326="","",IFERROR(VLOOKUP($C326,'[1]CDS-VM-delta'!$A$2:$E$470,5,FALSE),""))</f>
        <v/>
      </c>
      <c r="BK326" s="304" t="str">
        <f>IF($C326="","",IFERROR(VLOOKUP($C326,'[1]CDS-VM-delta'!$L$1:$M$470,1,FALSE),""))</f>
        <v>LVBB7729</v>
      </c>
      <c r="BL326" s="304" t="str">
        <f>IF($BK326="","",IFERROR(VLOOKUP($BK326,'[1]CDS-VM-delta'!$L$1:$M$470,2,FALSE),""))</f>
        <v>[Controleer voorkomens Toestand] Aantal voorkomens van Toestand is niet gelijk aan 1</v>
      </c>
      <c r="BM326" s="83"/>
      <c r="BN326" s="210" t="str">
        <f t="shared" si="56"/>
        <v/>
      </c>
      <c r="BO326" s="141" t="s">
        <v>931</v>
      </c>
      <c r="BP326" s="142">
        <v>2</v>
      </c>
      <c r="BQ326" s="142"/>
      <c r="BR326" s="142" t="s">
        <v>13</v>
      </c>
      <c r="BS326" s="83">
        <v>45</v>
      </c>
      <c r="BT326" s="115"/>
      <c r="BU326" s="111"/>
      <c r="BV326" s="111"/>
      <c r="BW326" s="111"/>
      <c r="BX326" s="108"/>
      <c r="BY326" s="108"/>
      <c r="BZ326" s="108"/>
      <c r="CA326" s="108"/>
      <c r="CB326" s="108"/>
      <c r="CC326" s="108"/>
      <c r="CD326" s="108"/>
      <c r="CE326" s="108"/>
      <c r="CF326" s="108"/>
      <c r="CG326" s="108"/>
      <c r="CH326" s="108"/>
      <c r="CI326" s="108"/>
      <c r="CJ326" s="108"/>
      <c r="CK326" s="111"/>
      <c r="CL326" s="112"/>
      <c r="CM326" s="99"/>
      <c r="CN326" s="99"/>
      <c r="CO326" s="99"/>
    </row>
    <row r="327" spans="1:93" ht="48" x14ac:dyDescent="0.2">
      <c r="A327" s="159" t="s">
        <v>2211</v>
      </c>
      <c r="B327" s="142">
        <v>3</v>
      </c>
      <c r="C327" s="142" t="s">
        <v>934</v>
      </c>
      <c r="D327" s="180" t="s">
        <v>935</v>
      </c>
      <c r="E327" s="142" t="s">
        <v>0</v>
      </c>
      <c r="F327" s="142" t="s">
        <v>181</v>
      </c>
      <c r="G327" s="142" t="s">
        <v>828</v>
      </c>
      <c r="H327" s="142" t="s">
        <v>4</v>
      </c>
      <c r="I327" s="142" t="s">
        <v>29</v>
      </c>
      <c r="J327" s="142" t="s">
        <v>22</v>
      </c>
      <c r="K327" s="142" t="s">
        <v>127</v>
      </c>
      <c r="L327" s="180" t="str">
        <f>IFERROR(VLOOKUP($C327,'[2]1.3.7 validaties'!$AL$3:$AY$999,14,FALSE),"")</f>
        <v>2. ja, voor technici</v>
      </c>
      <c r="M327" s="180" t="str">
        <f>IFERROR(VLOOKUP($C327,'[2]1.3.7 validaties'!$AL$3:$AY$999,13,FALSE),"")</f>
        <v>niet nodig</v>
      </c>
      <c r="N327" s="142" t="s">
        <v>13</v>
      </c>
      <c r="O327" s="142" t="s">
        <v>13</v>
      </c>
      <c r="P327" s="142" t="s">
        <v>13</v>
      </c>
      <c r="Q327" s="142" t="s">
        <v>13</v>
      </c>
      <c r="R327" s="142" t="s">
        <v>13</v>
      </c>
      <c r="S327" s="142" t="s">
        <v>13</v>
      </c>
      <c r="T327" s="142" t="s">
        <v>13</v>
      </c>
      <c r="U327" s="142" t="s">
        <v>13</v>
      </c>
      <c r="V327" s="142" t="s">
        <v>13</v>
      </c>
      <c r="W327" s="142" t="s">
        <v>13</v>
      </c>
      <c r="X327" s="142" t="s">
        <v>13</v>
      </c>
      <c r="Y327" s="142" t="s">
        <v>13</v>
      </c>
      <c r="Z327" s="142" t="s">
        <v>13</v>
      </c>
      <c r="AA327" s="142" t="s">
        <v>13</v>
      </c>
      <c r="AB327" s="142" t="s">
        <v>13</v>
      </c>
      <c r="AC327" s="142" t="s">
        <v>13</v>
      </c>
      <c r="AD327" s="161" t="s">
        <v>253</v>
      </c>
      <c r="AE327" s="83"/>
      <c r="AF327" s="162" t="s">
        <v>253</v>
      </c>
      <c r="AG327" s="161" t="s">
        <v>254</v>
      </c>
      <c r="AH327" s="163" t="s">
        <v>255</v>
      </c>
      <c r="AI327" s="142"/>
      <c r="AJ327" s="142" t="s">
        <v>45</v>
      </c>
      <c r="AK327" s="61" t="s">
        <v>45</v>
      </c>
      <c r="AL327" s="165" t="s">
        <v>45</v>
      </c>
      <c r="AM327" s="141" t="s">
        <v>934</v>
      </c>
      <c r="AN327" s="98" t="s">
        <v>1837</v>
      </c>
      <c r="AO327" s="180" t="s">
        <v>1896</v>
      </c>
      <c r="AP327" s="180"/>
      <c r="AQ327" s="180"/>
      <c r="AR327" s="180"/>
      <c r="AS327" s="180"/>
      <c r="AT327" s="264"/>
      <c r="AU327" s="253"/>
      <c r="AV327" s="275" t="s">
        <v>854</v>
      </c>
      <c r="AW327" s="84" t="s">
        <v>936</v>
      </c>
      <c r="AX327" s="57"/>
      <c r="AY327" s="212" t="str">
        <f t="shared" si="60"/>
        <v/>
      </c>
      <c r="AZ327" s="97" t="str">
        <f t="shared" si="58"/>
        <v/>
      </c>
      <c r="BA327" s="97" t="str">
        <f t="shared" si="59"/>
        <v/>
      </c>
      <c r="BB327" s="97"/>
      <c r="BC327" s="213"/>
      <c r="BD327" s="138" t="str">
        <f t="shared" si="61"/>
        <v>ongewijzigd</v>
      </c>
      <c r="BE327" s="138" t="str">
        <f>IF(BF327="",IF(#REF!="","",IF(#REF!="ongebruikt","Ja","")),"")</f>
        <v/>
      </c>
      <c r="BF327" s="321" t="str">
        <f>IF($J327="LVBB-BHK",$C327,IFERROR(VLOOKUP($C327,'[1]CDS-VM-delta'!$A$2:$E$470,1,FALSE),""))</f>
        <v>LVBB7730</v>
      </c>
      <c r="BG327" s="318" t="str">
        <f>IF($J327="LVBB-BHK",$AN327,IF($BF327="","",IFERROR(VLOOKUP($BF327,'[1]CDS-VM-delta'!$A$2:$E$470,2,FALSE),"")))</f>
        <v>[Controleer soort werk informatie-object] Soort werk %1 in ConsolidatieIdentificatie is niet gelijk aan /join/id/stop/work_005</v>
      </c>
      <c r="BH327" s="148" t="str">
        <f>IF($BF327="","",IFERROR(VLOOKUP($C327,'[1]CDS-VM-delta'!$A$2:$E$470,3,FALSE),""))</f>
        <v>VP-Consolidaties-invoer-cio.sch</v>
      </c>
      <c r="BI327" s="303" t="str">
        <f>IF($BF327="","",IFERROR(VLOOKUP($C327,'[1]CDS-VM-delta'!$A$2:$E$470,4,FALSE),""))</f>
        <v>Controleer soort work</v>
      </c>
      <c r="BJ327" s="304" t="str">
        <f>IF($BF327="","",IFERROR(VLOOKUP($C327,'[1]CDS-VM-delta'!$A$2:$E$470,5,FALSE),""))</f>
        <v/>
      </c>
      <c r="BK327" s="304" t="str">
        <f>IF($C327="","",IFERROR(VLOOKUP($C327,'[1]CDS-VM-delta'!$L$1:$M$470,1,FALSE),""))</f>
        <v>LVBB7730</v>
      </c>
      <c r="BL327" s="304" t="str">
        <f>IF($BK327="","",IFERROR(VLOOKUP($BK327,'[1]CDS-VM-delta'!$L$1:$M$470,2,FALSE),""))</f>
        <v>[Controleer soort werk informatie-object] Soort werk %1 in ConsolidatieIdentificatie is niet gelijk aan /join/id/stop/work_005</v>
      </c>
      <c r="BM327" s="83"/>
      <c r="BN327" s="210" t="str">
        <f t="shared" si="56"/>
        <v/>
      </c>
      <c r="BO327" s="141" t="s">
        <v>934</v>
      </c>
      <c r="BP327" s="142"/>
      <c r="BQ327" s="142"/>
      <c r="BR327" s="142"/>
      <c r="BS327" s="83">
        <v>211</v>
      </c>
      <c r="BT327" s="115"/>
      <c r="CL327" s="109"/>
      <c r="CM327" s="101"/>
      <c r="CN327" s="101"/>
      <c r="CO327" s="101"/>
    </row>
    <row r="328" spans="1:93" ht="48" x14ac:dyDescent="0.2">
      <c r="A328" s="159" t="s">
        <v>2211</v>
      </c>
      <c r="B328" s="142">
        <v>3</v>
      </c>
      <c r="C328" s="142" t="s">
        <v>937</v>
      </c>
      <c r="D328" s="180" t="s">
        <v>938</v>
      </c>
      <c r="E328" s="142" t="s">
        <v>0</v>
      </c>
      <c r="F328" s="142" t="s">
        <v>181</v>
      </c>
      <c r="G328" s="142" t="s">
        <v>828</v>
      </c>
      <c r="H328" s="142" t="s">
        <v>4</v>
      </c>
      <c r="I328" s="142" t="s">
        <v>29</v>
      </c>
      <c r="J328" s="142" t="s">
        <v>22</v>
      </c>
      <c r="K328" s="142" t="s">
        <v>127</v>
      </c>
      <c r="L328" s="180" t="str">
        <f>IFERROR(VLOOKUP($C328,'[2]1.3.7 validaties'!$AL$3:$AY$999,14,FALSE),"")</f>
        <v>2. ja, voor technici</v>
      </c>
      <c r="M328" s="180" t="str">
        <f>IFERROR(VLOOKUP($C328,'[2]1.3.7 validaties'!$AL$3:$AY$999,13,FALSE),"")</f>
        <v>niet nodig</v>
      </c>
      <c r="N328" s="142" t="s">
        <v>13</v>
      </c>
      <c r="O328" s="142" t="s">
        <v>13</v>
      </c>
      <c r="P328" s="142" t="s">
        <v>13</v>
      </c>
      <c r="Q328" s="142" t="s">
        <v>13</v>
      </c>
      <c r="R328" s="142" t="s">
        <v>13</v>
      </c>
      <c r="S328" s="142" t="s">
        <v>13</v>
      </c>
      <c r="T328" s="142" t="s">
        <v>13</v>
      </c>
      <c r="U328" s="142" t="s">
        <v>13</v>
      </c>
      <c r="V328" s="142" t="s">
        <v>13</v>
      </c>
      <c r="W328" s="142" t="s">
        <v>13</v>
      </c>
      <c r="X328" s="142" t="s">
        <v>13</v>
      </c>
      <c r="Y328" s="142" t="s">
        <v>13</v>
      </c>
      <c r="Z328" s="142" t="s">
        <v>13</v>
      </c>
      <c r="AA328" s="142" t="s">
        <v>13</v>
      </c>
      <c r="AB328" s="142" t="s">
        <v>13</v>
      </c>
      <c r="AC328" s="142" t="s">
        <v>13</v>
      </c>
      <c r="AD328" s="161" t="s">
        <v>253</v>
      </c>
      <c r="AE328" s="83"/>
      <c r="AF328" s="162" t="s">
        <v>253</v>
      </c>
      <c r="AG328" s="161" t="s">
        <v>254</v>
      </c>
      <c r="AH328" s="163" t="s">
        <v>255</v>
      </c>
      <c r="AI328" s="142"/>
      <c r="AJ328" s="142" t="s">
        <v>45</v>
      </c>
      <c r="AK328" s="61" t="s">
        <v>45</v>
      </c>
      <c r="AL328" s="165" t="s">
        <v>45</v>
      </c>
      <c r="AM328" s="141" t="s">
        <v>937</v>
      </c>
      <c r="AN328" s="98" t="s">
        <v>1838</v>
      </c>
      <c r="AO328" s="180" t="s">
        <v>1899</v>
      </c>
      <c r="AP328" s="180"/>
      <c r="AQ328" s="180"/>
      <c r="AR328" s="180"/>
      <c r="AS328" s="180"/>
      <c r="AT328" s="264"/>
      <c r="AU328" s="253"/>
      <c r="AV328" s="275" t="s">
        <v>854</v>
      </c>
      <c r="AW328" s="84" t="s">
        <v>936</v>
      </c>
      <c r="AX328" s="57"/>
      <c r="AY328" s="212" t="str">
        <f t="shared" si="60"/>
        <v/>
      </c>
      <c r="AZ328" s="97" t="str">
        <f t="shared" si="58"/>
        <v/>
      </c>
      <c r="BA328" s="97" t="str">
        <f t="shared" si="59"/>
        <v/>
      </c>
      <c r="BB328" s="97"/>
      <c r="BC328" s="213"/>
      <c r="BD328" s="138" t="str">
        <f t="shared" si="61"/>
        <v>ongewijzigd</v>
      </c>
      <c r="BE328" s="138" t="str">
        <f>IF(BF328="",IF(#REF!="","",IF(#REF!="ongebruikt","Ja","")),"")</f>
        <v/>
      </c>
      <c r="BF328" s="321" t="str">
        <f>IF($J328="LVBB-BHK",$C328,IFERROR(VLOOKUP($C328,'[1]CDS-VM-delta'!$A$2:$E$470,1,FALSE),""))</f>
        <v>LVBB7731</v>
      </c>
      <c r="BG328" s="318" t="str">
        <f>IF($J328="LVBB-BHK",$AN328,IF($BF328="","",IFERROR(VLOOKUP($BF328,'[1]CDS-VM-delta'!$A$2:$E$470,2,FALSE),"")))</f>
        <v>[Controleer soort werk geconsolideerde informatie-object] Soort werk %1 in ConsolidatieIdentificatie is niet gelijk aan /join/id/stop/work_010</v>
      </c>
      <c r="BH328" s="148" t="str">
        <f>IF($BF328="","",IFERROR(VLOOKUP($C328,'[1]CDS-VM-delta'!$A$2:$E$470,3,FALSE),""))</f>
        <v>VP-Consolidaties-invoer-cio.sch</v>
      </c>
      <c r="BI328" s="303" t="str">
        <f>IF($BF328="","",IFERROR(VLOOKUP($C328,'[1]CDS-VM-delta'!$A$2:$E$470,4,FALSE),""))</f>
        <v>Controleer soort work</v>
      </c>
      <c r="BJ328" s="304" t="str">
        <f>IF($BF328="","",IFERROR(VLOOKUP($C328,'[1]CDS-VM-delta'!$A$2:$E$470,5,FALSE),""))</f>
        <v/>
      </c>
      <c r="BK328" s="304" t="str">
        <f>IF($C328="","",IFERROR(VLOOKUP($C328,'[1]CDS-VM-delta'!$L$1:$M$470,1,FALSE),""))</f>
        <v>LVBB7731</v>
      </c>
      <c r="BL328" s="304" t="str">
        <f>IF($BK328="","",IFERROR(VLOOKUP($BK328,'[1]CDS-VM-delta'!$L$1:$M$470,2,FALSE),""))</f>
        <v>[Controleer soort werk geconsolideerde informatie-object] Soort werk %1 in ConsolidatieIdentificatie is niet gelijk aan /join/id/stop/work_010</v>
      </c>
      <c r="BM328" s="83"/>
      <c r="BN328" s="210" t="str">
        <f t="shared" si="56"/>
        <v/>
      </c>
      <c r="BO328" s="141" t="s">
        <v>937</v>
      </c>
      <c r="BP328" s="142"/>
      <c r="BQ328" s="142"/>
      <c r="BR328" s="142"/>
      <c r="BS328" s="83">
        <v>212</v>
      </c>
      <c r="BT328" s="115"/>
      <c r="CL328" s="109"/>
      <c r="CM328" s="101"/>
      <c r="CN328" s="101"/>
      <c r="CO328" s="101"/>
    </row>
    <row r="329" spans="1:93" ht="48" x14ac:dyDescent="0.2">
      <c r="A329" s="159" t="s">
        <v>2211</v>
      </c>
      <c r="B329" s="142">
        <v>3</v>
      </c>
      <c r="C329" s="142" t="s">
        <v>939</v>
      </c>
      <c r="D329" s="180" t="s">
        <v>940</v>
      </c>
      <c r="E329" s="142" t="s">
        <v>0</v>
      </c>
      <c r="F329" s="142" t="s">
        <v>181</v>
      </c>
      <c r="G329" s="142" t="s">
        <v>828</v>
      </c>
      <c r="H329" s="142" t="s">
        <v>4</v>
      </c>
      <c r="I329" s="142" t="s">
        <v>29</v>
      </c>
      <c r="J329" s="142" t="s">
        <v>22</v>
      </c>
      <c r="K329" s="142" t="s">
        <v>127</v>
      </c>
      <c r="L329" s="180" t="str">
        <f>IFERROR(VLOOKUP($C329,'[2]1.3.7 validaties'!$AL$3:$AY$999,14,FALSE),"")</f>
        <v>2. ja, voor technici</v>
      </c>
      <c r="M329" s="180" t="str">
        <f>IFERROR(VLOOKUP($C329,'[2]1.3.7 validaties'!$AL$3:$AY$999,13,FALSE),"")</f>
        <v>niet nodig</v>
      </c>
      <c r="N329" s="142" t="s">
        <v>13</v>
      </c>
      <c r="O329" s="142" t="s">
        <v>13</v>
      </c>
      <c r="P329" s="142" t="s">
        <v>13</v>
      </c>
      <c r="Q329" s="142" t="s">
        <v>13</v>
      </c>
      <c r="R329" s="142" t="s">
        <v>13</v>
      </c>
      <c r="S329" s="142" t="s">
        <v>13</v>
      </c>
      <c r="T329" s="142" t="s">
        <v>13</v>
      </c>
      <c r="U329" s="142" t="s">
        <v>13</v>
      </c>
      <c r="V329" s="142" t="s">
        <v>13</v>
      </c>
      <c r="W329" s="142" t="s">
        <v>13</v>
      </c>
      <c r="X329" s="142" t="s">
        <v>13</v>
      </c>
      <c r="Y329" s="142" t="s">
        <v>13</v>
      </c>
      <c r="Z329" s="142" t="s">
        <v>13</v>
      </c>
      <c r="AA329" s="142" t="s">
        <v>13</v>
      </c>
      <c r="AB329" s="142" t="s">
        <v>13</v>
      </c>
      <c r="AC329" s="142" t="s">
        <v>13</v>
      </c>
      <c r="AD329" s="161" t="s">
        <v>253</v>
      </c>
      <c r="AE329" s="83"/>
      <c r="AF329" s="162" t="s">
        <v>253</v>
      </c>
      <c r="AG329" s="161" t="s">
        <v>254</v>
      </c>
      <c r="AH329" s="163" t="s">
        <v>255</v>
      </c>
      <c r="AI329" s="142"/>
      <c r="AJ329" s="142" t="s">
        <v>45</v>
      </c>
      <c r="AK329" s="61" t="s">
        <v>45</v>
      </c>
      <c r="AL329" s="165" t="s">
        <v>45</v>
      </c>
      <c r="AM329" s="141" t="s">
        <v>939</v>
      </c>
      <c r="AN329" s="98" t="s">
        <v>1839</v>
      </c>
      <c r="AO329" s="180" t="s">
        <v>1900</v>
      </c>
      <c r="AP329" s="180"/>
      <c r="AQ329" s="180"/>
      <c r="AR329" s="180"/>
      <c r="AS329" s="180"/>
      <c r="AT329" s="264"/>
      <c r="AU329" s="253"/>
      <c r="AV329" s="275" t="s">
        <v>854</v>
      </c>
      <c r="AW329" s="84" t="s">
        <v>936</v>
      </c>
      <c r="AX329" s="57"/>
      <c r="AY329" s="212" t="str">
        <f t="shared" si="60"/>
        <v/>
      </c>
      <c r="AZ329" s="97" t="str">
        <f t="shared" si="58"/>
        <v/>
      </c>
      <c r="BA329" s="97" t="str">
        <f t="shared" si="59"/>
        <v/>
      </c>
      <c r="BB329" s="97"/>
      <c r="BC329" s="213"/>
      <c r="BD329" s="138" t="str">
        <f t="shared" si="61"/>
        <v>ongewijzigd</v>
      </c>
      <c r="BE329" s="138" t="str">
        <f>IF(BF329="",IF(#REF!="","",IF(#REF!="ongebruikt","Ja","")),"")</f>
        <v/>
      </c>
      <c r="BF329" s="321" t="str">
        <f>IF($J329="LVBB-BHK",$C329,IFERROR(VLOOKUP($C329,'[1]CDS-VM-delta'!$A$2:$E$470,1,FALSE),""))</f>
        <v>LVBB7732</v>
      </c>
      <c r="BG329" s="318" t="str">
        <f>IF($J329="LVBB-BHK",$AN329,IF($BF329="","",IFERROR(VLOOKUP($BF329,'[1]CDS-VM-delta'!$A$2:$E$470,2,FALSE),"")))</f>
        <v>[Controleer soort werk informatie-object] Soort werk %1 in InformatieObjectVersie is niet gelijk aan /join/id/stop/work_010</v>
      </c>
      <c r="BH329" s="148" t="str">
        <f>IF($BF329="","",IFERROR(VLOOKUP($C329,'[1]CDS-VM-delta'!$A$2:$E$470,3,FALSE),""))</f>
        <v>VP-Consolidaties-invoer-cio.sch</v>
      </c>
      <c r="BI329" s="303" t="str">
        <f>IF($BF329="","",IFERROR(VLOOKUP($C329,'[1]CDS-VM-delta'!$A$2:$E$470,4,FALSE),""))</f>
        <v>Controleer soort work</v>
      </c>
      <c r="BJ329" s="304" t="str">
        <f>IF($BF329="","",IFERROR(VLOOKUP($C329,'[1]CDS-VM-delta'!$A$2:$E$470,5,FALSE),""))</f>
        <v/>
      </c>
      <c r="BK329" s="304" t="str">
        <f>IF($C329="","",IFERROR(VLOOKUP($C329,'[1]CDS-VM-delta'!$L$1:$M$470,1,FALSE),""))</f>
        <v>LVBB7732</v>
      </c>
      <c r="BL329" s="304" t="str">
        <f>IF($BK329="","",IFERROR(VLOOKUP($BK329,'[1]CDS-VM-delta'!$L$1:$M$470,2,FALSE),""))</f>
        <v>[Controleer soort werk informatie-object] Soort werk %1 in InformatieObjectVersie is niet gelijk aan /join/id/stop/work_010</v>
      </c>
      <c r="BM329" s="83"/>
      <c r="BN329" s="210" t="str">
        <f t="shared" si="56"/>
        <v/>
      </c>
      <c r="BO329" s="141" t="s">
        <v>939</v>
      </c>
      <c r="BP329" s="142"/>
      <c r="BQ329" s="142"/>
      <c r="BR329" s="142"/>
      <c r="BS329" s="83">
        <v>213</v>
      </c>
      <c r="BT329" s="115"/>
      <c r="CL329" s="109"/>
      <c r="CM329" s="101"/>
      <c r="CN329" s="101"/>
      <c r="CO329" s="101"/>
    </row>
    <row r="330" spans="1:93" ht="48" x14ac:dyDescent="0.2">
      <c r="A330" s="159" t="s">
        <v>2211</v>
      </c>
      <c r="B330" s="142">
        <v>3</v>
      </c>
      <c r="C330" s="142" t="s">
        <v>941</v>
      </c>
      <c r="D330" s="180" t="s">
        <v>942</v>
      </c>
      <c r="E330" s="142" t="s">
        <v>0</v>
      </c>
      <c r="F330" s="142" t="s">
        <v>181</v>
      </c>
      <c r="G330" s="142" t="s">
        <v>828</v>
      </c>
      <c r="H330" s="142" t="s">
        <v>4</v>
      </c>
      <c r="I330" s="142" t="s">
        <v>29</v>
      </c>
      <c r="J330" s="142" t="s">
        <v>22</v>
      </c>
      <c r="K330" s="142" t="s">
        <v>127</v>
      </c>
      <c r="L330" s="180" t="str">
        <f>IFERROR(VLOOKUP($C330,'[2]1.3.7 validaties'!$AL$3:$AY$999,14,FALSE),"")</f>
        <v>2. ja, voor technici</v>
      </c>
      <c r="M330" s="180" t="str">
        <f>IFERROR(VLOOKUP($C330,'[2]1.3.7 validaties'!$AL$3:$AY$999,13,FALSE),"")</f>
        <v>niet nodig</v>
      </c>
      <c r="N330" s="142" t="s">
        <v>13</v>
      </c>
      <c r="O330" s="142" t="s">
        <v>13</v>
      </c>
      <c r="P330" s="142" t="s">
        <v>13</v>
      </c>
      <c r="Q330" s="142" t="s">
        <v>13</v>
      </c>
      <c r="R330" s="142" t="s">
        <v>13</v>
      </c>
      <c r="S330" s="142" t="s">
        <v>13</v>
      </c>
      <c r="T330" s="142" t="s">
        <v>13</v>
      </c>
      <c r="U330" s="142" t="s">
        <v>13</v>
      </c>
      <c r="V330" s="142" t="s">
        <v>13</v>
      </c>
      <c r="W330" s="142" t="s">
        <v>13</v>
      </c>
      <c r="X330" s="142" t="s">
        <v>13</v>
      </c>
      <c r="Y330" s="142" t="s">
        <v>13</v>
      </c>
      <c r="Z330" s="142" t="s">
        <v>13</v>
      </c>
      <c r="AA330" s="142" t="s">
        <v>13</v>
      </c>
      <c r="AB330" s="142" t="s">
        <v>13</v>
      </c>
      <c r="AC330" s="142" t="s">
        <v>13</v>
      </c>
      <c r="AD330" s="161" t="s">
        <v>253</v>
      </c>
      <c r="AE330" s="83"/>
      <c r="AF330" s="162" t="s">
        <v>253</v>
      </c>
      <c r="AG330" s="161" t="s">
        <v>254</v>
      </c>
      <c r="AH330" s="163" t="s">
        <v>255</v>
      </c>
      <c r="AI330" s="142"/>
      <c r="AJ330" s="142" t="s">
        <v>45</v>
      </c>
      <c r="AK330" s="61" t="s">
        <v>45</v>
      </c>
      <c r="AL330" s="165" t="s">
        <v>45</v>
      </c>
      <c r="AM330" s="141" t="s">
        <v>941</v>
      </c>
      <c r="AN330" s="98" t="s">
        <v>1840</v>
      </c>
      <c r="AO330" s="180" t="s">
        <v>1901</v>
      </c>
      <c r="AP330" s="180"/>
      <c r="AQ330" s="180"/>
      <c r="AR330" s="180"/>
      <c r="AS330" s="180"/>
      <c r="AT330" s="264"/>
      <c r="AU330" s="253"/>
      <c r="AV330" s="275" t="s">
        <v>854</v>
      </c>
      <c r="AW330" s="84" t="s">
        <v>936</v>
      </c>
      <c r="AX330" s="57"/>
      <c r="AY330" s="212" t="str">
        <f t="shared" si="60"/>
        <v/>
      </c>
      <c r="AZ330" s="97" t="str">
        <f t="shared" si="58"/>
        <v/>
      </c>
      <c r="BA330" s="97" t="str">
        <f t="shared" si="59"/>
        <v/>
      </c>
      <c r="BB330" s="97"/>
      <c r="BC330" s="213"/>
      <c r="BD330" s="138" t="str">
        <f t="shared" si="61"/>
        <v>ongewijzigd</v>
      </c>
      <c r="BE330" s="138" t="str">
        <f>IF(BF330="",IF(#REF!="","",IF(#REF!="ongebruikt","Ja","")),"")</f>
        <v/>
      </c>
      <c r="BF330" s="321" t="str">
        <f>IF($J330="LVBB-BHK",$C330,IFERROR(VLOOKUP($C330,'[1]CDS-VM-delta'!$A$2:$E$470,1,FALSE),""))</f>
        <v>LVBB7733</v>
      </c>
      <c r="BG330" s="318" t="str">
        <f>IF($J330="LVBB-BHK",$AN330,IF($BF330="","",IFERROR(VLOOKUP($BF330,'[1]CDS-VM-delta'!$A$2:$E$470,2,FALSE),"")))</f>
        <v>[Controleer soort werk geconsolideerde informatie-object] Soort werk %1 in AnnotatieBijToestand is niet gelijk aan /join/id/stop/work_005</v>
      </c>
      <c r="BH330" s="148" t="str">
        <f>IF($BF330="","",IFERROR(VLOOKUP($C330,'[1]CDS-VM-delta'!$A$2:$E$470,3,FALSE),""))</f>
        <v>VP-Consolidaties-invoer-cio.sch</v>
      </c>
      <c r="BI330" s="303" t="str">
        <f>IF($BF330="","",IFERROR(VLOOKUP($C330,'[1]CDS-VM-delta'!$A$2:$E$470,4,FALSE),""))</f>
        <v>Controleer soort work</v>
      </c>
      <c r="BJ330" s="304" t="str">
        <f>IF($BF330="","",IFERROR(VLOOKUP($C330,'[1]CDS-VM-delta'!$A$2:$E$470,5,FALSE),""))</f>
        <v/>
      </c>
      <c r="BK330" s="304" t="str">
        <f>IF($C330="","",IFERROR(VLOOKUP($C330,'[1]CDS-VM-delta'!$L$1:$M$470,1,FALSE),""))</f>
        <v>LVBB7733</v>
      </c>
      <c r="BL330" s="304" t="str">
        <f>IF($BK330="","",IFERROR(VLOOKUP($BK330,'[1]CDS-VM-delta'!$L$1:$M$470,2,FALSE),""))</f>
        <v>[Controleer soort werk geconsolideerde informatie-object] Soort werk %1 in AnnotatieBijToestand is niet gelijk aan /join/id/stop/work_005</v>
      </c>
      <c r="BM330" s="83"/>
      <c r="BN330" s="210" t="str">
        <f t="shared" si="56"/>
        <v/>
      </c>
      <c r="BO330" s="141" t="s">
        <v>941</v>
      </c>
      <c r="BP330" s="142"/>
      <c r="BQ330" s="142"/>
      <c r="BR330" s="142"/>
      <c r="BS330" s="83">
        <v>214</v>
      </c>
      <c r="BT330" s="115"/>
      <c r="CL330" s="109"/>
      <c r="CM330" s="101"/>
      <c r="CN330" s="101"/>
      <c r="CO330" s="101"/>
    </row>
    <row r="331" spans="1:93" ht="64" x14ac:dyDescent="0.2">
      <c r="A331" s="159" t="s">
        <v>439</v>
      </c>
      <c r="B331" s="142">
        <v>3</v>
      </c>
      <c r="C331" s="142" t="s">
        <v>943</v>
      </c>
      <c r="D331" s="180" t="s">
        <v>944</v>
      </c>
      <c r="E331" s="142" t="s">
        <v>0</v>
      </c>
      <c r="F331" s="142" t="s">
        <v>181</v>
      </c>
      <c r="G331" s="142" t="s">
        <v>828</v>
      </c>
      <c r="H331" s="142" t="s">
        <v>4</v>
      </c>
      <c r="I331" s="142" t="s">
        <v>29</v>
      </c>
      <c r="J331" s="142" t="s">
        <v>22</v>
      </c>
      <c r="K331" s="142" t="s">
        <v>127</v>
      </c>
      <c r="L331" s="180" t="str">
        <f>IFERROR(VLOOKUP($C331,'[2]1.3.7 validaties'!$AL$3:$AY$999,14,FALSE),"")</f>
        <v>2. ja, voor technici</v>
      </c>
      <c r="M331" s="180" t="str">
        <f>IFERROR(VLOOKUP($C331,'[2]1.3.7 validaties'!$AL$3:$AY$999,13,FALSE),"")</f>
        <v>niet nodig</v>
      </c>
      <c r="N331" s="140" t="s">
        <v>13</v>
      </c>
      <c r="O331" s="140" t="s">
        <v>13</v>
      </c>
      <c r="P331" s="140" t="s">
        <v>13</v>
      </c>
      <c r="Q331" s="140" t="s">
        <v>13</v>
      </c>
      <c r="R331" s="140" t="s">
        <v>13</v>
      </c>
      <c r="S331" s="142" t="s">
        <v>13</v>
      </c>
      <c r="T331" s="142" t="s">
        <v>13</v>
      </c>
      <c r="U331" s="142" t="s">
        <v>13</v>
      </c>
      <c r="V331" s="142" t="s">
        <v>13</v>
      </c>
      <c r="W331" s="142" t="s">
        <v>13</v>
      </c>
      <c r="X331" s="142" t="s">
        <v>13</v>
      </c>
      <c r="Y331" s="142" t="s">
        <v>13</v>
      </c>
      <c r="Z331" s="142" t="s">
        <v>13</v>
      </c>
      <c r="AA331" s="142" t="s">
        <v>13</v>
      </c>
      <c r="AB331" s="142" t="s">
        <v>13</v>
      </c>
      <c r="AC331" s="142" t="s">
        <v>13</v>
      </c>
      <c r="AD331" s="161" t="s">
        <v>253</v>
      </c>
      <c r="AE331" s="83"/>
      <c r="AF331" s="162" t="s">
        <v>253</v>
      </c>
      <c r="AG331" s="161" t="s">
        <v>254</v>
      </c>
      <c r="AH331" s="163" t="s">
        <v>255</v>
      </c>
      <c r="AI331" s="142"/>
      <c r="AJ331" s="142" t="s">
        <v>45</v>
      </c>
      <c r="AK331" s="61" t="s">
        <v>45</v>
      </c>
      <c r="AL331" s="165" t="s">
        <v>45</v>
      </c>
      <c r="AM331" s="141" t="s">
        <v>943</v>
      </c>
      <c r="AN331" s="180" t="s">
        <v>945</v>
      </c>
      <c r="AO331" s="180"/>
      <c r="AP331" s="180"/>
      <c r="AQ331" s="180"/>
      <c r="AR331" s="180"/>
      <c r="AS331" s="180"/>
      <c r="AT331" s="264"/>
      <c r="AU331" s="253"/>
      <c r="AV331" s="275"/>
      <c r="AW331" s="84" t="s">
        <v>946</v>
      </c>
      <c r="AX331" s="57"/>
      <c r="AY331" s="212" t="str">
        <f t="shared" si="60"/>
        <v/>
      </c>
      <c r="AZ331" s="97" t="str">
        <f t="shared" si="58"/>
        <v/>
      </c>
      <c r="BA331" s="97" t="str">
        <f t="shared" si="59"/>
        <v/>
      </c>
      <c r="BB331" s="97"/>
      <c r="BC331" s="213"/>
      <c r="BD331" s="138" t="str">
        <f t="shared" si="61"/>
        <v>ongewijzigd</v>
      </c>
      <c r="BE331" s="138" t="str">
        <f>IF(BF331="",IF(#REF!="","",IF(#REF!="ongebruikt","Ja","")),"")</f>
        <v/>
      </c>
      <c r="BF331" s="321" t="str">
        <f>IF($J331="LVBB-BHK",$C331,IFERROR(VLOOKUP($C331,'[1]CDS-VM-delta'!$A$2:$E$470,1,FALSE),""))</f>
        <v>LVBB7734</v>
      </c>
      <c r="BG331" s="318" t="str">
        <f>IF($J331="LVBB-BHK",$AN331,IF($BF331="","",IFERROR(VLOOKUP($BF331,'[1]CDS-VM-delta'!$A$2:$E$470,2,FALSE),"")))</f>
        <v>Bij consolidatie meegeleverd informatie-object %1 heeft geen schemaversie</v>
      </c>
      <c r="BH331" s="148" t="str">
        <f>IF($BF331="","",IFERROR(VLOOKUP($C331,'[1]CDS-VM-delta'!$A$2:$E$470,3,FALSE),""))</f>
        <v>besluit.xqy</v>
      </c>
      <c r="BI331" s="303" t="str">
        <f>IF($BF331="","",IFERROR(VLOOKUP($C331,'[1]CDS-VM-delta'!$A$2:$E$470,4,FALSE),""))</f>
        <v>maak-dummy-besluit</v>
      </c>
      <c r="BJ331" s="304" t="str">
        <f>IF($BF331="","",IFERROR(VLOOKUP($C331,'[1]CDS-VM-delta'!$A$2:$E$470,5,FALSE),""))</f>
        <v>Opslaan van een dummy besluit Er wordt een consolidatie aangeleverd van waaruit een besluit wordt gemaakt Dit besluit wordt opgeslagen op een zodanige manier dat het lijkt dat het aangeleverd is door de regisseur</v>
      </c>
      <c r="BK331" s="304" t="str">
        <f>IF($C331="","",IFERROR(VLOOKUP($C331,'[1]CDS-VM-delta'!$L$1:$M$470,1,FALSE),""))</f>
        <v>LVBB7734</v>
      </c>
      <c r="BL331" s="304" t="str">
        <f>IF($BK331="","",IFERROR(VLOOKUP($BK331,'[1]CDS-VM-delta'!$L$1:$M$470,2,FALSE),""))</f>
        <v>Bij consolidatie meegeleverd informatie-object %1 heeft geen schemaversie</v>
      </c>
      <c r="BM331" s="83"/>
      <c r="BN331" s="210" t="str">
        <f t="shared" si="56"/>
        <v/>
      </c>
      <c r="BO331" s="141" t="s">
        <v>943</v>
      </c>
      <c r="BP331" s="142"/>
      <c r="BQ331" s="142"/>
      <c r="BR331" s="142"/>
      <c r="BS331" s="83"/>
      <c r="BT331" s="115"/>
      <c r="CL331" s="109"/>
      <c r="CM331" s="101"/>
      <c r="CN331" s="101"/>
      <c r="CO331" s="101"/>
    </row>
    <row r="332" spans="1:93" ht="64" x14ac:dyDescent="0.2">
      <c r="A332" s="159" t="s">
        <v>439</v>
      </c>
      <c r="B332" s="142">
        <v>3</v>
      </c>
      <c r="C332" s="142" t="s">
        <v>947</v>
      </c>
      <c r="D332" s="180" t="s">
        <v>948</v>
      </c>
      <c r="E332" s="140" t="s">
        <v>6</v>
      </c>
      <c r="F332" s="142" t="s">
        <v>181</v>
      </c>
      <c r="G332" s="142" t="s">
        <v>828</v>
      </c>
      <c r="H332" s="142" t="s">
        <v>4</v>
      </c>
      <c r="I332" s="142" t="s">
        <v>29</v>
      </c>
      <c r="J332" s="142" t="s">
        <v>22</v>
      </c>
      <c r="K332" s="142" t="s">
        <v>127</v>
      </c>
      <c r="L332" s="180" t="str">
        <f>IFERROR(VLOOKUP($C332,'[2]1.3.7 validaties'!$AL$3:$AY$999,14,FALSE),"")</f>
        <v>2. ja, voor technici</v>
      </c>
      <c r="M332" s="180" t="str">
        <f>IFERROR(VLOOKUP($C332,'[2]1.3.7 validaties'!$AL$3:$AY$999,13,FALSE),"")</f>
        <v>niet nodig</v>
      </c>
      <c r="N332" s="140" t="s">
        <v>13</v>
      </c>
      <c r="O332" s="140" t="s">
        <v>13</v>
      </c>
      <c r="P332" s="140" t="s">
        <v>13</v>
      </c>
      <c r="Q332" s="140" t="s">
        <v>13</v>
      </c>
      <c r="R332" s="140" t="s">
        <v>13</v>
      </c>
      <c r="S332" s="142" t="s">
        <v>13</v>
      </c>
      <c r="T332" s="142" t="s">
        <v>13</v>
      </c>
      <c r="U332" s="142" t="s">
        <v>13</v>
      </c>
      <c r="V332" s="142" t="s">
        <v>13</v>
      </c>
      <c r="W332" s="142" t="s">
        <v>13</v>
      </c>
      <c r="X332" s="142" t="s">
        <v>13</v>
      </c>
      <c r="Y332" s="142" t="s">
        <v>13</v>
      </c>
      <c r="Z332" s="142" t="s">
        <v>13</v>
      </c>
      <c r="AA332" s="142" t="s">
        <v>13</v>
      </c>
      <c r="AB332" s="142" t="s">
        <v>13</v>
      </c>
      <c r="AC332" s="142" t="s">
        <v>13</v>
      </c>
      <c r="AD332" s="161" t="s">
        <v>253</v>
      </c>
      <c r="AE332" s="83"/>
      <c r="AF332" s="162" t="s">
        <v>253</v>
      </c>
      <c r="AG332" s="161" t="s">
        <v>254</v>
      </c>
      <c r="AH332" s="163" t="s">
        <v>255</v>
      </c>
      <c r="AI332" s="142"/>
      <c r="AJ332" s="142" t="s">
        <v>45</v>
      </c>
      <c r="AK332" s="61" t="s">
        <v>45</v>
      </c>
      <c r="AL332" s="165" t="s">
        <v>45</v>
      </c>
      <c r="AM332" s="141" t="s">
        <v>947</v>
      </c>
      <c r="AN332" s="180" t="s">
        <v>949</v>
      </c>
      <c r="AO332" s="180"/>
      <c r="AP332" s="180"/>
      <c r="AQ332" s="180"/>
      <c r="AR332" s="180"/>
      <c r="AS332" s="180"/>
      <c r="AT332" s="264"/>
      <c r="AU332" s="253"/>
      <c r="AV332" s="275"/>
      <c r="AW332" s="84" t="s">
        <v>946</v>
      </c>
      <c r="AX332" s="57"/>
      <c r="AY332" s="212" t="str">
        <f t="shared" si="60"/>
        <v/>
      </c>
      <c r="AZ332" s="97" t="str">
        <f t="shared" si="58"/>
        <v/>
      </c>
      <c r="BA332" s="97" t="str">
        <f t="shared" si="59"/>
        <v/>
      </c>
      <c r="BB332" s="97"/>
      <c r="BC332" s="213"/>
      <c r="BD332" s="138" t="str">
        <f t="shared" si="61"/>
        <v>ongewijzigd</v>
      </c>
      <c r="BE332" s="138" t="str">
        <f>IF(BF332="",IF(#REF!="","",IF(#REF!="ongebruikt","Ja","")),"")</f>
        <v/>
      </c>
      <c r="BF332" s="321" t="str">
        <f>IF($J332="LVBB-BHK",$C332,IFERROR(VLOOKUP($C332,'[1]CDS-VM-delta'!$A$2:$E$470,1,FALSE),""))</f>
        <v>LVBB7735</v>
      </c>
      <c r="BG332" s="318" t="str">
        <f>IF($J332="LVBB-BHK",$AN332,IF($BF332="","",IFERROR(VLOOKUP($BF332,'[1]CDS-VM-delta'!$A$2:$E$470,2,FALSE),"")))</f>
        <v>Bij consolidatie in opdracht vermelde informatie-object %1 is niet meegeleverd</v>
      </c>
      <c r="BH332" s="148" t="str">
        <f>IF($BF332="","",IFERROR(VLOOKUP($C332,'[1]CDS-VM-delta'!$A$2:$E$470,3,FALSE),""))</f>
        <v>besluit.xqy</v>
      </c>
      <c r="BI332" s="303" t="str">
        <f>IF($BF332="","",IFERROR(VLOOKUP($C332,'[1]CDS-VM-delta'!$A$2:$E$470,4,FALSE),""))</f>
        <v>maak-dummy-besluit</v>
      </c>
      <c r="BJ332" s="304" t="str">
        <f>IF($BF332="","",IFERROR(VLOOKUP($C332,'[1]CDS-VM-delta'!$A$2:$E$470,5,FALSE),""))</f>
        <v>Opslaan van een dummy besluit Er wordt een consolidatie aangeleverd van waaruit een besluit wordt gemaakt Dit besluit wordt opgeslagen op een zodanige manier dat het lijkt dat het aangeleverd is door de regisseur</v>
      </c>
      <c r="BK332" s="304" t="str">
        <f>IF($C332="","",IFERROR(VLOOKUP($C332,'[1]CDS-VM-delta'!$L$1:$M$470,1,FALSE),""))</f>
        <v>LVBB7735</v>
      </c>
      <c r="BL332" s="304" t="str">
        <f>IF($BK332="","",IFERROR(VLOOKUP($BK332,'[1]CDS-VM-delta'!$L$1:$M$470,2,FALSE),""))</f>
        <v>Bij consolidatie in opdracht vermelde informatie-object %1 is niet meegeleverd</v>
      </c>
      <c r="BM332" s="83"/>
      <c r="BN332" s="210" t="str">
        <f t="shared" si="56"/>
        <v/>
      </c>
      <c r="BO332" s="141" t="s">
        <v>947</v>
      </c>
      <c r="BP332" s="142"/>
      <c r="BQ332" s="142"/>
      <c r="BR332" s="142"/>
      <c r="BS332" s="83"/>
      <c r="BT332" s="115"/>
      <c r="CL332" s="109"/>
      <c r="CM332" s="101"/>
      <c r="CN332" s="101"/>
      <c r="CO332" s="101"/>
    </row>
    <row r="333" spans="1:93" ht="16" x14ac:dyDescent="0.2">
      <c r="A333" s="159"/>
      <c r="B333" s="160"/>
      <c r="C333" s="142"/>
      <c r="D333" s="173" t="s">
        <v>950</v>
      </c>
      <c r="E333" s="142"/>
      <c r="F333" s="142"/>
      <c r="G333" s="142"/>
      <c r="H333" s="142"/>
      <c r="I333" s="142"/>
      <c r="J333" s="142"/>
      <c r="K333" s="142"/>
      <c r="L333" s="142">
        <f>IFERROR(VLOOKUP($C333,'[2]1.3.7 validaties'!$AL$3:$AY$999,14,FALSE),"")</f>
        <v>0</v>
      </c>
      <c r="M333" s="142">
        <f>IFERROR(VLOOKUP($C333,'[2]1.3.7 validaties'!$AL$3:$AY$999,13,FALSE),"")</f>
        <v>0</v>
      </c>
      <c r="N333" s="142"/>
      <c r="O333" s="142"/>
      <c r="P333" s="142"/>
      <c r="Q333" s="142"/>
      <c r="R333" s="142"/>
      <c r="S333" s="142"/>
      <c r="T333" s="142"/>
      <c r="U333" s="142"/>
      <c r="V333" s="142"/>
      <c r="W333" s="142"/>
      <c r="X333" s="142"/>
      <c r="Y333" s="142"/>
      <c r="Z333" s="142"/>
      <c r="AA333" s="142"/>
      <c r="AB333" s="142"/>
      <c r="AC333" s="142"/>
      <c r="AD333" s="161"/>
      <c r="AE333" s="83"/>
      <c r="AF333" s="162"/>
      <c r="AG333" s="161" t="s">
        <v>254</v>
      </c>
      <c r="AH333" s="163"/>
      <c r="AI333" s="142"/>
      <c r="AJ333" s="142"/>
      <c r="AK333" s="61"/>
      <c r="AL333" s="165"/>
      <c r="AM333" s="141"/>
      <c r="AN333" s="142" t="s">
        <v>254</v>
      </c>
      <c r="AO333" s="142"/>
      <c r="AP333" s="142"/>
      <c r="AQ333" s="142"/>
      <c r="AR333" s="142"/>
      <c r="AS333" s="142"/>
      <c r="AT333" s="164"/>
      <c r="AU333" s="253"/>
      <c r="AV333" s="275"/>
      <c r="AW333" s="83" t="s">
        <v>263</v>
      </c>
      <c r="AX333" s="57"/>
      <c r="AY333" s="212" t="str">
        <f t="shared" si="60"/>
        <v/>
      </c>
      <c r="AZ333" s="97" t="str">
        <f t="shared" si="58"/>
        <v/>
      </c>
      <c r="BA333" s="97" t="str">
        <f t="shared" si="59"/>
        <v/>
      </c>
      <c r="BB333" s="97"/>
      <c r="BC333" s="213"/>
      <c r="BD333" s="138" t="str">
        <f t="shared" si="61"/>
        <v/>
      </c>
      <c r="BE333" s="138" t="e">
        <f>IF(BF333="",IF(#REF!="","",IF(#REF!="ongebruikt","Ja","")),"")</f>
        <v>#REF!</v>
      </c>
      <c r="BF333" s="321" t="str">
        <f>IF($J333="LVBB-BHK",$C333,IFERROR(VLOOKUP($C333,'[1]CDS-VM-delta'!$A$2:$E$470,1,FALSE),""))</f>
        <v/>
      </c>
      <c r="BG333" s="318" t="str">
        <f>IF($J333="LVBB-BHK",$AN333,IF($BF333="","",IFERROR(VLOOKUP($BF333,'[1]CDS-VM-delta'!$A$2:$E$470,2,FALSE),"")))</f>
        <v/>
      </c>
      <c r="BH333" s="148" t="str">
        <f>IF($BF333="","",IFERROR(VLOOKUP($C333,'[1]CDS-VM-delta'!$A$2:$E$470,3,FALSE),""))</f>
        <v/>
      </c>
      <c r="BI333" s="303" t="str">
        <f>IF($BF333="","",IFERROR(VLOOKUP($C333,'[1]CDS-VM-delta'!$A$2:$E$470,4,FALSE),""))</f>
        <v/>
      </c>
      <c r="BJ333" s="304" t="str">
        <f>IF($BF333="","",IFERROR(VLOOKUP($C333,'[1]CDS-VM-delta'!$A$2:$E$470,5,FALSE),""))</f>
        <v/>
      </c>
      <c r="BK333" s="304" t="str">
        <f>IF($C333="","",IFERROR(VLOOKUP($C333,'[1]CDS-VM-delta'!$L$1:$M$470,1,FALSE),""))</f>
        <v/>
      </c>
      <c r="BL333" s="304" t="str">
        <f>IF($BK333="","",IFERROR(VLOOKUP($BK333,'[1]CDS-VM-delta'!$L$1:$M$470,2,FALSE),""))</f>
        <v/>
      </c>
      <c r="BM333" s="83"/>
      <c r="BN333" s="210" t="str">
        <f t="shared" si="56"/>
        <v/>
      </c>
      <c r="BO333" s="141"/>
      <c r="BP333" s="142"/>
      <c r="BQ333" s="142"/>
      <c r="BR333" s="142"/>
      <c r="BS333" s="83">
        <v>215</v>
      </c>
      <c r="BT333" s="57"/>
      <c r="CL333" s="109"/>
      <c r="CM333" s="101"/>
      <c r="CN333" s="101"/>
      <c r="CO333" s="101"/>
    </row>
    <row r="334" spans="1:93" ht="32" x14ac:dyDescent="0.2">
      <c r="A334" s="483" t="s">
        <v>304</v>
      </c>
      <c r="B334" s="484">
        <v>3</v>
      </c>
      <c r="C334" s="2" t="s">
        <v>951</v>
      </c>
      <c r="D334" s="2" t="s">
        <v>2276</v>
      </c>
      <c r="E334" s="485" t="s">
        <v>0</v>
      </c>
      <c r="F334" s="485" t="s">
        <v>181</v>
      </c>
      <c r="G334" s="485" t="s">
        <v>952</v>
      </c>
      <c r="H334" s="485" t="s">
        <v>4</v>
      </c>
      <c r="I334" s="485" t="s">
        <v>8</v>
      </c>
      <c r="J334" s="485" t="s">
        <v>22</v>
      </c>
      <c r="K334" s="485" t="s">
        <v>127</v>
      </c>
      <c r="L334" s="2" t="str">
        <f>IFERROR(VLOOKUP($C334,'[2]1.3.7 validaties'!$AL$3:$AY$999,14,FALSE),"")</f>
        <v>2. ja, voor technici</v>
      </c>
      <c r="M334" s="2" t="str">
        <f>IFERROR(VLOOKUP($C334,'[2]1.3.7 validaties'!$AL$3:$AY$999,13,FALSE),"")</f>
        <v>niet nodig</v>
      </c>
      <c r="N334" s="485" t="s">
        <v>13</v>
      </c>
      <c r="O334" s="485" t="s">
        <v>13</v>
      </c>
      <c r="P334" s="485" t="s">
        <v>13</v>
      </c>
      <c r="Q334" s="485" t="s">
        <v>13</v>
      </c>
      <c r="R334" s="485" t="s">
        <v>13</v>
      </c>
      <c r="S334" s="2" t="s">
        <v>13</v>
      </c>
      <c r="T334" s="2" t="s">
        <v>13</v>
      </c>
      <c r="U334" s="2" t="s">
        <v>13</v>
      </c>
      <c r="V334" s="2" t="s">
        <v>13</v>
      </c>
      <c r="W334" s="2" t="s">
        <v>13</v>
      </c>
      <c r="X334" s="2" t="s">
        <v>13</v>
      </c>
      <c r="Y334" s="2" t="s">
        <v>13</v>
      </c>
      <c r="Z334" s="2" t="s">
        <v>13</v>
      </c>
      <c r="AA334" s="2" t="s">
        <v>13</v>
      </c>
      <c r="AB334" s="2" t="s">
        <v>13</v>
      </c>
      <c r="AC334" s="2" t="s">
        <v>13</v>
      </c>
      <c r="AD334" s="337" t="s">
        <v>255</v>
      </c>
      <c r="AE334" s="31" t="s">
        <v>850</v>
      </c>
      <c r="AF334" s="338" t="s">
        <v>253</v>
      </c>
      <c r="AG334" s="337" t="s">
        <v>254</v>
      </c>
      <c r="AH334" s="344" t="s">
        <v>253</v>
      </c>
      <c r="AI334" s="485"/>
      <c r="AJ334" s="485" t="str">
        <f t="shared" ref="AJ334" si="62">AJ$66</f>
        <v>Ja</v>
      </c>
      <c r="AK334" s="486" t="s">
        <v>13</v>
      </c>
      <c r="AL334" s="487" t="s">
        <v>45</v>
      </c>
      <c r="AM334" s="334" t="s">
        <v>951</v>
      </c>
      <c r="AN334" s="101" t="s">
        <v>1841</v>
      </c>
      <c r="AO334" s="2"/>
      <c r="AP334" s="2"/>
      <c r="AQ334" s="2"/>
      <c r="AR334" s="2"/>
      <c r="AS334" s="485"/>
      <c r="AT334" s="488"/>
      <c r="AU334" s="457"/>
      <c r="AV334" s="489" t="s">
        <v>953</v>
      </c>
      <c r="AW334" s="490" t="s">
        <v>954</v>
      </c>
      <c r="AY334" s="110" t="str">
        <f t="shared" si="60"/>
        <v/>
      </c>
      <c r="AZ334" s="105" t="str">
        <f t="shared" si="58"/>
        <v/>
      </c>
      <c r="BA334" s="105" t="str">
        <f t="shared" si="59"/>
        <v/>
      </c>
      <c r="BB334" s="105"/>
      <c r="BC334" s="220"/>
      <c r="BD334" s="122" t="str">
        <f t="shared" si="61"/>
        <v>ongewijzigd</v>
      </c>
      <c r="BE334" s="122" t="str">
        <f>IF(BF334="",IF(#REF!="","",IF(#REF!="ongebruikt","Ja","")),"")</f>
        <v/>
      </c>
      <c r="BF334" s="467" t="str">
        <f>IF($J334="LVBB-BHK",$C334,IFERROR(VLOOKUP($C334,'[1]CDS-VM-delta'!$A$2:$E$470,1,FALSE),""))</f>
        <v>LVBB8001</v>
      </c>
      <c r="BG334" s="468" t="str">
        <f>IF($J334="LVBB-BHK",$AN334,IF($BF334="","",IFERROR(VLOOKUP($BF334,'[1]CDS-VM-delta'!$A$2:$E$470,2,FALSE),"")))</f>
        <v>Fouten in schema bij OfficielePublicatie</v>
      </c>
      <c r="BH334" s="127" t="str">
        <f>IF($BF334="","",IFERROR(VLOOKUP($C334,'[1]CDS-VM-delta'!$A$2:$E$470,3,FALSE),""))</f>
        <v>manifest.xml</v>
      </c>
      <c r="BI334" s="130" t="str">
        <f>IF($BF334="","",IFERROR(VLOOKUP($C334,'[1]CDS-VM-delta'!$A$2:$E$470,4,FALSE),""))</f>
        <v/>
      </c>
      <c r="BJ334" s="128" t="str">
        <f>IF($BF334="","",IFERROR(VLOOKUP($C334,'[1]CDS-VM-delta'!$A$2:$E$470,5,FALSE),""))</f>
        <v/>
      </c>
      <c r="BK334" s="128" t="str">
        <f>IF($C334="","",IFERROR(VLOOKUP($C334,'[1]CDS-VM-delta'!$L$1:$M$470,1,FALSE),""))</f>
        <v>LVBB8001</v>
      </c>
      <c r="BL334" s="128" t="str">
        <f>IF($BK334="","",IFERROR(VLOOKUP($BK334,'[1]CDS-VM-delta'!$L$1:$M$470,2,FALSE),""))</f>
        <v>Fouten in schema bij OfficielePublicatie</v>
      </c>
      <c r="BM334" s="31"/>
      <c r="BN334" s="53" t="str">
        <f t="shared" si="56"/>
        <v/>
      </c>
      <c r="BO334" s="334" t="s">
        <v>951</v>
      </c>
      <c r="BP334" s="2">
        <v>5</v>
      </c>
      <c r="BQ334" s="2"/>
      <c r="BR334" s="2"/>
      <c r="BS334" s="31">
        <v>357</v>
      </c>
      <c r="BU334" s="11"/>
      <c r="BV334" s="11"/>
      <c r="BW334" s="11"/>
      <c r="BX334" s="11"/>
      <c r="BY334" s="11"/>
      <c r="BZ334" s="11"/>
      <c r="CA334" s="11"/>
      <c r="CB334" s="11"/>
      <c r="CC334" s="11"/>
      <c r="CD334" s="11"/>
      <c r="CE334" s="11"/>
      <c r="CF334" s="11"/>
      <c r="CG334" s="11"/>
      <c r="CH334" s="11"/>
      <c r="CI334" s="11"/>
      <c r="CJ334" s="11"/>
      <c r="CK334" s="11"/>
      <c r="CL334" s="482"/>
      <c r="CM334" s="103"/>
      <c r="CN334" s="103"/>
      <c r="CO334" s="103"/>
    </row>
    <row r="335" spans="1:93" ht="16" x14ac:dyDescent="0.2">
      <c r="A335" s="181"/>
      <c r="B335" s="160"/>
      <c r="C335" s="142"/>
      <c r="D335" s="183" t="s">
        <v>955</v>
      </c>
      <c r="E335" s="142"/>
      <c r="F335" s="142"/>
      <c r="G335" s="142"/>
      <c r="H335" s="142"/>
      <c r="I335" s="142"/>
      <c r="J335" s="142"/>
      <c r="K335" s="142"/>
      <c r="L335" s="142">
        <f>IFERROR(VLOOKUP($C335,'[2]1.3.7 validaties'!$AL$3:$AY$999,14,FALSE),"")</f>
        <v>0</v>
      </c>
      <c r="M335" s="142">
        <f>IFERROR(VLOOKUP($C335,'[2]1.3.7 validaties'!$AL$3:$AY$999,13,FALSE),"")</f>
        <v>0</v>
      </c>
      <c r="N335" s="142"/>
      <c r="O335" s="142"/>
      <c r="P335" s="142"/>
      <c r="Q335" s="142"/>
      <c r="R335" s="142"/>
      <c r="S335" s="142"/>
      <c r="T335" s="142"/>
      <c r="U335" s="142"/>
      <c r="V335" s="142"/>
      <c r="W335" s="142"/>
      <c r="X335" s="142"/>
      <c r="Y335" s="142"/>
      <c r="Z335" s="142"/>
      <c r="AA335" s="142"/>
      <c r="AB335" s="142"/>
      <c r="AC335" s="142"/>
      <c r="AD335" s="161"/>
      <c r="AE335" s="83"/>
      <c r="AF335" s="162"/>
      <c r="AG335" s="161" t="s">
        <v>254</v>
      </c>
      <c r="AH335" s="163"/>
      <c r="AI335" s="142"/>
      <c r="AJ335" s="142"/>
      <c r="AK335" s="61"/>
      <c r="AL335" s="165"/>
      <c r="AM335" s="141"/>
      <c r="AN335" s="142" t="s">
        <v>254</v>
      </c>
      <c r="AO335" s="142"/>
      <c r="AP335" s="142"/>
      <c r="AQ335" s="142"/>
      <c r="AR335" s="142"/>
      <c r="AS335" s="142"/>
      <c r="AT335" s="164"/>
      <c r="AU335" s="253"/>
      <c r="AV335" s="275"/>
      <c r="AW335" s="83" t="s">
        <v>263</v>
      </c>
      <c r="AX335" s="57"/>
      <c r="AY335" s="212" t="str">
        <f t="shared" si="60"/>
        <v/>
      </c>
      <c r="AZ335" s="97" t="str">
        <f t="shared" si="58"/>
        <v/>
      </c>
      <c r="BA335" s="97" t="str">
        <f t="shared" si="59"/>
        <v/>
      </c>
      <c r="BB335" s="97"/>
      <c r="BC335" s="213"/>
      <c r="BD335" s="138" t="str">
        <f t="shared" si="61"/>
        <v/>
      </c>
      <c r="BE335" s="138" t="e">
        <f>IF(BF335="",IF(#REF!="","",IF(#REF!="ongebruikt","Ja","")),"")</f>
        <v>#REF!</v>
      </c>
      <c r="BF335" s="321" t="str">
        <f>IF($J335="LVBB-BHK",$C335,IFERROR(VLOOKUP($C335,'[1]CDS-VM-delta'!$A$2:$E$470,1,FALSE),""))</f>
        <v/>
      </c>
      <c r="BG335" s="318" t="str">
        <f>IF($J335="LVBB-BHK",$AN335,IF($BF335="","",IFERROR(VLOOKUP($BF335,'[1]CDS-VM-delta'!$A$2:$E$470,2,FALSE),"")))</f>
        <v/>
      </c>
      <c r="BH335" s="148" t="str">
        <f>IF($BF335="","",IFERROR(VLOOKUP($C335,'[1]CDS-VM-delta'!$A$2:$E$470,3,FALSE),""))</f>
        <v/>
      </c>
      <c r="BI335" s="303" t="str">
        <f>IF($BF335="","",IFERROR(VLOOKUP($C335,'[1]CDS-VM-delta'!$A$2:$E$470,4,FALSE),""))</f>
        <v/>
      </c>
      <c r="BJ335" s="304" t="str">
        <f>IF($BF335="","",IFERROR(VLOOKUP($C335,'[1]CDS-VM-delta'!$A$2:$E$470,5,FALSE),""))</f>
        <v/>
      </c>
      <c r="BK335" s="304" t="str">
        <f>IF($C335="","",IFERROR(VLOOKUP($C335,'[1]CDS-VM-delta'!$L$1:$M$470,1,FALSE),""))</f>
        <v/>
      </c>
      <c r="BL335" s="304" t="str">
        <f>IF($BK335="","",IFERROR(VLOOKUP($BK335,'[1]CDS-VM-delta'!$L$1:$M$470,2,FALSE),""))</f>
        <v/>
      </c>
      <c r="BM335" s="83"/>
      <c r="BN335" s="210" t="str">
        <f t="shared" si="56"/>
        <v/>
      </c>
      <c r="BO335" s="141"/>
      <c r="BP335" s="142"/>
      <c r="BQ335" s="142"/>
      <c r="BR335" s="142"/>
      <c r="BS335" s="83">
        <v>217</v>
      </c>
      <c r="BT335" s="57"/>
      <c r="CL335" s="109"/>
      <c r="CM335" s="101"/>
      <c r="CN335" s="101"/>
      <c r="CO335" s="101"/>
    </row>
    <row r="336" spans="1:93" ht="48" x14ac:dyDescent="0.2">
      <c r="A336" s="808" t="s">
        <v>2907</v>
      </c>
      <c r="B336" s="309" t="s">
        <v>957</v>
      </c>
      <c r="C336" s="223" t="s">
        <v>958</v>
      </c>
      <c r="D336" s="223" t="s">
        <v>959</v>
      </c>
      <c r="E336" s="223" t="s">
        <v>0</v>
      </c>
      <c r="F336" s="223" t="s">
        <v>181</v>
      </c>
      <c r="G336" s="223" t="s">
        <v>138</v>
      </c>
      <c r="H336" s="223" t="s">
        <v>4</v>
      </c>
      <c r="I336" s="223" t="s">
        <v>8</v>
      </c>
      <c r="J336" s="223" t="s">
        <v>22</v>
      </c>
      <c r="K336" s="223" t="s">
        <v>127</v>
      </c>
      <c r="L336" s="223" t="str">
        <f>IFERROR(VLOOKUP($C336,'[2]1.3.7 validaties'!$AL$3:$AY$999,14,FALSE),"")</f>
        <v>2. ja, voor technici</v>
      </c>
      <c r="M336" s="223" t="str">
        <f>IFERROR(VLOOKUP($C336,'[2]1.3.7 validaties'!$AL$3:$AY$999,13,FALSE),"")</f>
        <v>niet nodig</v>
      </c>
      <c r="N336" s="223" t="s">
        <v>13</v>
      </c>
      <c r="O336" s="223" t="s">
        <v>13</v>
      </c>
      <c r="P336" s="223" t="s">
        <v>13</v>
      </c>
      <c r="Q336" s="223" t="s">
        <v>13</v>
      </c>
      <c r="R336" s="223" t="s">
        <v>13</v>
      </c>
      <c r="S336" s="223" t="s">
        <v>13</v>
      </c>
      <c r="T336" s="223" t="s">
        <v>13</v>
      </c>
      <c r="U336" s="223" t="s">
        <v>13</v>
      </c>
      <c r="V336" s="223" t="s">
        <v>13</v>
      </c>
      <c r="W336" s="223" t="s">
        <v>13</v>
      </c>
      <c r="X336" s="223" t="s">
        <v>13</v>
      </c>
      <c r="Y336" s="223" t="s">
        <v>13</v>
      </c>
      <c r="Z336" s="223" t="s">
        <v>2831</v>
      </c>
      <c r="AA336" s="223" t="s">
        <v>2831</v>
      </c>
      <c r="AB336" s="223" t="s">
        <v>2831</v>
      </c>
      <c r="AC336" s="223" t="s">
        <v>2831</v>
      </c>
      <c r="AD336" s="244" t="s">
        <v>253</v>
      </c>
      <c r="AE336" s="245"/>
      <c r="AF336" s="246" t="s">
        <v>253</v>
      </c>
      <c r="AG336" s="244" t="s">
        <v>254</v>
      </c>
      <c r="AH336" s="247" t="s">
        <v>255</v>
      </c>
      <c r="AI336" s="223"/>
      <c r="AJ336" s="223" t="s">
        <v>13</v>
      </c>
      <c r="AK336" s="311" t="s">
        <v>45</v>
      </c>
      <c r="AL336" s="313" t="s">
        <v>13</v>
      </c>
      <c r="AM336" s="294" t="s">
        <v>958</v>
      </c>
      <c r="AN336" s="223" t="s">
        <v>960</v>
      </c>
      <c r="AO336" s="223"/>
      <c r="AP336" s="223"/>
      <c r="AQ336" s="223"/>
      <c r="AR336" s="223"/>
      <c r="AS336" s="223"/>
      <c r="AT336" s="310"/>
      <c r="AU336" s="286"/>
      <c r="AV336" s="314"/>
      <c r="AW336" s="809" t="s">
        <v>2906</v>
      </c>
      <c r="AX336" s="810"/>
      <c r="AY336" s="811" t="str">
        <f t="shared" si="60"/>
        <v/>
      </c>
      <c r="AZ336" s="812" t="str">
        <f t="shared" si="58"/>
        <v/>
      </c>
      <c r="BA336" s="812" t="str">
        <f t="shared" si="59"/>
        <v/>
      </c>
      <c r="BB336" s="812"/>
      <c r="BC336" s="813"/>
      <c r="BD336" s="814" t="str">
        <f t="shared" si="61"/>
        <v>ongewijzigd</v>
      </c>
      <c r="BE336" s="814" t="str">
        <f>IF(BF336="",IF(#REF!="","",IF(#REF!="ongebruikt","Ja","")),"")</f>
        <v/>
      </c>
      <c r="BF336" s="815" t="str">
        <f>IF($J336="LVBB-BHK",$C336,IFERROR(VLOOKUP($C336,'[1]CDS-VM-delta'!$A$2:$E$470,1,FALSE),""))</f>
        <v>LVBB9400</v>
      </c>
      <c r="BG336" s="816" t="str">
        <f>IF($J336="LVBB-BHK",$AN336,IF($BF336="","",IFERROR(VLOOKUP($BF336,'[1]CDS-VM-delta'!$A$2:$E$470,2,FALSE),"")))</f>
        <v>Referentierapport OW met identificatie %1 bevat niet 1 doel en 1 wIdRegeling</v>
      </c>
      <c r="BH336" s="252" t="str">
        <f>IF($BF336="","",IFERROR(VLOOKUP($C336,'[1]CDS-VM-delta'!$A$2:$E$470,3,FALSE),""))</f>
        <v>kruisvalidaties.xqy</v>
      </c>
      <c r="BI336" s="817" t="str">
        <f>IF($BF336="","",IFERROR(VLOOKUP($C336,'[1]CDS-VM-delta'!$A$2:$E$470,4,FALSE),""))</f>
        <v/>
      </c>
      <c r="BJ336" s="818" t="str">
        <f>IF($BF336="","",IFERROR(VLOOKUP($C336,'[1]CDS-VM-delta'!$A$2:$E$470,5,FALSE),""))</f>
        <v/>
      </c>
      <c r="BK336" s="818" t="str">
        <f>IF($C336="","",IFERROR(VLOOKUP($C336,'[1]CDS-VM-delta'!$L$1:$M$470,1,FALSE),""))</f>
        <v>LVBB9400</v>
      </c>
      <c r="BL336" s="818" t="str">
        <f>IF($BK336="","",IFERROR(VLOOKUP($BK336,'[1]CDS-VM-delta'!$L$1:$M$470,2,FALSE),""))</f>
        <v>Referentierapport OW met identificatie %1 bevat niet 1 doel en 1 wIdRegeling</v>
      </c>
      <c r="BM336" s="245"/>
      <c r="BN336" s="819" t="str">
        <f t="shared" si="56"/>
        <v/>
      </c>
      <c r="BO336" s="294" t="s">
        <v>958</v>
      </c>
      <c r="BP336" s="223"/>
      <c r="BQ336" s="223"/>
      <c r="BR336" s="223"/>
      <c r="BS336" s="245">
        <v>218</v>
      </c>
      <c r="BT336" s="810"/>
      <c r="BU336" s="593"/>
      <c r="BV336" s="593"/>
      <c r="BW336" s="593"/>
      <c r="BX336" s="593"/>
      <c r="BY336" s="593"/>
      <c r="BZ336" s="593"/>
      <c r="CA336" s="593"/>
      <c r="CB336" s="593"/>
      <c r="CC336" s="593"/>
      <c r="CD336" s="593"/>
      <c r="CE336" s="593"/>
      <c r="CF336" s="593"/>
      <c r="CG336" s="593"/>
      <c r="CH336" s="593"/>
      <c r="CI336" s="593"/>
      <c r="CJ336" s="593"/>
      <c r="CK336" s="593"/>
      <c r="CL336" s="594"/>
      <c r="CM336" s="578"/>
      <c r="CN336" s="578"/>
      <c r="CO336" s="578"/>
    </row>
    <row r="337" spans="1:93" ht="64" x14ac:dyDescent="0.2">
      <c r="A337" s="181" t="s">
        <v>956</v>
      </c>
      <c r="B337" s="160" t="s">
        <v>961</v>
      </c>
      <c r="C337" s="142" t="s">
        <v>962</v>
      </c>
      <c r="D337" s="142" t="s">
        <v>963</v>
      </c>
      <c r="E337" s="142" t="s">
        <v>0</v>
      </c>
      <c r="F337" s="142"/>
      <c r="G337" s="142" t="s">
        <v>138</v>
      </c>
      <c r="H337" s="142" t="s">
        <v>4</v>
      </c>
      <c r="I337" s="142" t="s">
        <v>8</v>
      </c>
      <c r="J337" s="142" t="s">
        <v>22</v>
      </c>
      <c r="K337" s="142" t="s">
        <v>127</v>
      </c>
      <c r="L337" s="142" t="str">
        <f>IFERROR(VLOOKUP($C337,'[2]1.3.7 validaties'!$AL$3:$AY$999,14,FALSE),"")</f>
        <v>1. ja, voor iedereen</v>
      </c>
      <c r="M337" s="142" t="str">
        <f>IFERROR(VLOOKUP($C337,'[2]1.3.7 validaties'!$AL$3:$AY$999,13,FALSE),"")</f>
        <v>niet nodig</v>
      </c>
      <c r="N337" s="142" t="s">
        <v>17</v>
      </c>
      <c r="O337" s="142" t="s">
        <v>17</v>
      </c>
      <c r="P337" s="142" t="s">
        <v>17</v>
      </c>
      <c r="Q337" s="142" t="s">
        <v>17</v>
      </c>
      <c r="R337" s="142" t="s">
        <v>17</v>
      </c>
      <c r="S337" s="142" t="s">
        <v>17</v>
      </c>
      <c r="T337" s="142" t="s">
        <v>17</v>
      </c>
      <c r="U337" s="142" t="s">
        <v>17</v>
      </c>
      <c r="V337" s="142" t="s">
        <v>17</v>
      </c>
      <c r="W337" s="142" t="s">
        <v>17</v>
      </c>
      <c r="X337" s="142" t="s">
        <v>17</v>
      </c>
      <c r="Y337" s="142" t="s">
        <v>17</v>
      </c>
      <c r="Z337" s="142" t="s">
        <v>17</v>
      </c>
      <c r="AA337" s="142" t="s">
        <v>17</v>
      </c>
      <c r="AB337" s="142" t="s">
        <v>17</v>
      </c>
      <c r="AC337" s="142" t="s">
        <v>17</v>
      </c>
      <c r="AD337" s="161" t="s">
        <v>253</v>
      </c>
      <c r="AE337" s="83"/>
      <c r="AF337" s="162" t="s">
        <v>253</v>
      </c>
      <c r="AG337" s="161" t="s">
        <v>254</v>
      </c>
      <c r="AH337" s="163" t="s">
        <v>255</v>
      </c>
      <c r="AI337" s="142"/>
      <c r="AJ337" s="142" t="s">
        <v>13</v>
      </c>
      <c r="AK337" s="61" t="s">
        <v>13</v>
      </c>
      <c r="AL337" s="165" t="s">
        <v>13</v>
      </c>
      <c r="AM337" s="141" t="s">
        <v>962</v>
      </c>
      <c r="AN337" s="142" t="s">
        <v>964</v>
      </c>
      <c r="AO337" s="142"/>
      <c r="AP337" s="142"/>
      <c r="AQ337" s="142"/>
      <c r="AR337" s="142"/>
      <c r="AS337" s="142"/>
      <c r="AT337" s="164"/>
      <c r="AU337" s="253"/>
      <c r="AV337" s="275"/>
      <c r="AW337" s="84" t="s">
        <v>2922</v>
      </c>
      <c r="AX337" s="57"/>
      <c r="AY337" s="212" t="str">
        <f t="shared" si="60"/>
        <v/>
      </c>
      <c r="AZ337" s="97" t="str">
        <f t="shared" si="58"/>
        <v/>
      </c>
      <c r="BA337" s="97" t="str">
        <f t="shared" si="59"/>
        <v/>
      </c>
      <c r="BB337" s="97"/>
      <c r="BC337" s="213"/>
      <c r="BD337" s="138" t="str">
        <f t="shared" si="61"/>
        <v/>
      </c>
      <c r="BE337" s="138" t="e">
        <f>IF(BF337="",IF(#REF!="","",IF(#REF!="ongebruikt","Ja","")),"")</f>
        <v>#REF!</v>
      </c>
      <c r="BF337" s="321" t="str">
        <f>IF($J337="LVBB-BHK",$C337,IFERROR(VLOOKUP($C337,'[1]CDS-VM-delta'!$A$2:$E$470,1,FALSE),""))</f>
        <v/>
      </c>
      <c r="BG337" s="301" t="s">
        <v>964</v>
      </c>
      <c r="BH337" s="148" t="str">
        <f>IF($BF337="","",IFERROR(VLOOKUP($C337,'[1]CDS-VM-delta'!$A$2:$E$470,3,FALSE),""))</f>
        <v/>
      </c>
      <c r="BI337" s="303" t="str">
        <f>IF($BF337="","",IFERROR(VLOOKUP($C337,'[1]CDS-VM-delta'!$A$2:$E$470,4,FALSE),""))</f>
        <v/>
      </c>
      <c r="BJ337" s="304" t="str">
        <f>IF($BF337="","",IFERROR(VLOOKUP($C337,'[1]CDS-VM-delta'!$A$2:$E$470,5,FALSE),""))</f>
        <v/>
      </c>
      <c r="BK337" s="304" t="str">
        <f>IF($C337="","",IFERROR(VLOOKUP($C337,'[1]CDS-VM-delta'!$L$1:$M$470,1,FALSE),""))</f>
        <v/>
      </c>
      <c r="BL337" s="304" t="str">
        <f>IF($BK337="","",IFERROR(VLOOKUP($BK337,'[1]CDS-VM-delta'!$L$1:$M$470,2,FALSE),""))</f>
        <v/>
      </c>
      <c r="BM337" s="83"/>
      <c r="BN337" s="210" t="str">
        <f t="shared" si="56"/>
        <v/>
      </c>
      <c r="BO337" s="141" t="s">
        <v>962</v>
      </c>
      <c r="BP337" s="142"/>
      <c r="BQ337" s="142" t="s">
        <v>1776</v>
      </c>
      <c r="BR337" s="142"/>
      <c r="BS337" s="83">
        <v>219</v>
      </c>
      <c r="BT337" s="57"/>
      <c r="CL337" s="109"/>
      <c r="CM337" s="101"/>
      <c r="CN337" s="101"/>
      <c r="CO337" s="101"/>
    </row>
    <row r="338" spans="1:93" ht="16" x14ac:dyDescent="0.2">
      <c r="A338" s="181"/>
      <c r="B338" s="160"/>
      <c r="C338" s="142"/>
      <c r="D338" s="142"/>
      <c r="E338" s="142"/>
      <c r="F338" s="142"/>
      <c r="G338" s="142"/>
      <c r="H338" s="142"/>
      <c r="I338" s="142"/>
      <c r="J338" s="142"/>
      <c r="K338" s="142"/>
      <c r="L338" s="142">
        <f>IFERROR(VLOOKUP($C338,'[2]1.3.7 validaties'!$AL$3:$AY$999,14,FALSE),"")</f>
        <v>0</v>
      </c>
      <c r="M338" s="142">
        <f>IFERROR(VLOOKUP($C338,'[2]1.3.7 validaties'!$AL$3:$AY$999,13,FALSE),"")</f>
        <v>0</v>
      </c>
      <c r="N338" s="142"/>
      <c r="O338" s="142"/>
      <c r="P338" s="142"/>
      <c r="Q338" s="142"/>
      <c r="R338" s="142"/>
      <c r="S338" s="142"/>
      <c r="T338" s="142"/>
      <c r="U338" s="142"/>
      <c r="V338" s="142"/>
      <c r="W338" s="142"/>
      <c r="X338" s="142"/>
      <c r="Y338" s="142"/>
      <c r="Z338" s="142"/>
      <c r="AA338" s="142"/>
      <c r="AB338" s="142"/>
      <c r="AC338" s="142"/>
      <c r="AD338" s="161"/>
      <c r="AE338" s="83"/>
      <c r="AF338" s="162"/>
      <c r="AG338" s="161" t="s">
        <v>254</v>
      </c>
      <c r="AH338" s="163"/>
      <c r="AI338" s="142"/>
      <c r="AJ338" s="142"/>
      <c r="AK338" s="61"/>
      <c r="AL338" s="165"/>
      <c r="AM338" s="141"/>
      <c r="AN338" s="142"/>
      <c r="AO338" s="142"/>
      <c r="AP338" s="142"/>
      <c r="AQ338" s="142"/>
      <c r="AR338" s="142"/>
      <c r="AS338" s="142"/>
      <c r="AT338" s="164"/>
      <c r="AU338" s="253"/>
      <c r="AV338" s="275"/>
      <c r="AW338" s="83"/>
      <c r="AX338" s="57"/>
      <c r="AY338" s="212" t="str">
        <f t="shared" si="60"/>
        <v/>
      </c>
      <c r="AZ338" s="97" t="str">
        <f t="shared" si="58"/>
        <v/>
      </c>
      <c r="BA338" s="97" t="str">
        <f t="shared" si="59"/>
        <v/>
      </c>
      <c r="BB338" s="97"/>
      <c r="BC338" s="213"/>
      <c r="BD338" s="138" t="str">
        <f t="shared" si="61"/>
        <v/>
      </c>
      <c r="BE338" s="138" t="e">
        <f>IF(BF338="",IF(#REF!="","",IF(#REF!="ongebruikt","Ja","")),"")</f>
        <v>#REF!</v>
      </c>
      <c r="BF338" s="321" t="str">
        <f>IF($J338="LVBB-BHK",$C338,IFERROR(VLOOKUP($C338,'[1]CDS-VM-delta'!$A$2:$E$470,1,FALSE),""))</f>
        <v/>
      </c>
      <c r="BG338" s="318" t="str">
        <f>IF($J338="LVBB-BHK",$AN338,IF($BF338="","",IFERROR(VLOOKUP($BF338,'[1]CDS-VM-delta'!$A$2:$E$470,2,FALSE),"")))</f>
        <v/>
      </c>
      <c r="BH338" s="148" t="str">
        <f>IF($BF338="","",IFERROR(VLOOKUP($C338,'[1]CDS-VM-delta'!$A$2:$E$470,3,FALSE),""))</f>
        <v/>
      </c>
      <c r="BI338" s="303" t="str">
        <f>IF($BF338="","",IFERROR(VLOOKUP($C338,'[1]CDS-VM-delta'!$A$2:$E$470,4,FALSE),""))</f>
        <v/>
      </c>
      <c r="BJ338" s="304" t="str">
        <f>IF($BF338="","",IFERROR(VLOOKUP($C338,'[1]CDS-VM-delta'!$A$2:$E$470,5,FALSE),""))</f>
        <v/>
      </c>
      <c r="BK338" s="304" t="str">
        <f>IF($C338="","",IFERROR(VLOOKUP($C338,'[1]CDS-VM-delta'!$L$1:$M$470,1,FALSE),""))</f>
        <v/>
      </c>
      <c r="BL338" s="304" t="str">
        <f>IF($BK338="","",IFERROR(VLOOKUP($BK338,'[1]CDS-VM-delta'!$L$1:$M$470,2,FALSE),""))</f>
        <v/>
      </c>
      <c r="BM338" s="83"/>
      <c r="BN338" s="210" t="str">
        <f t="shared" si="56"/>
        <v/>
      </c>
      <c r="BO338" s="141"/>
      <c r="BP338" s="142"/>
      <c r="BQ338" s="142"/>
      <c r="BR338" s="142"/>
      <c r="BS338" s="83">
        <v>221</v>
      </c>
      <c r="BT338" s="57"/>
      <c r="CL338" s="109"/>
      <c r="CM338" s="101"/>
      <c r="CN338" s="101"/>
      <c r="CO338" s="101"/>
    </row>
    <row r="339" spans="1:93" ht="16" x14ac:dyDescent="0.2">
      <c r="A339" s="181"/>
      <c r="B339" s="160"/>
      <c r="C339" s="142"/>
      <c r="D339" s="142"/>
      <c r="E339" s="142"/>
      <c r="F339" s="142"/>
      <c r="G339" s="142"/>
      <c r="H339" s="142"/>
      <c r="I339" s="142"/>
      <c r="J339" s="142"/>
      <c r="K339" s="142"/>
      <c r="L339" s="98">
        <f>IFERROR(VLOOKUP($C339,'[2]1.3.7 validaties'!$AL$3:$AY$999,14,FALSE),"")</f>
        <v>0</v>
      </c>
      <c r="M339" s="98">
        <f>IFERROR(VLOOKUP($C339,'[2]1.3.7 validaties'!$AL$3:$AY$999,13,FALSE),"")</f>
        <v>0</v>
      </c>
      <c r="N339" s="142"/>
      <c r="O339" s="142"/>
      <c r="P339" s="142"/>
      <c r="Q339" s="142"/>
      <c r="R339" s="142"/>
      <c r="S339" s="142"/>
      <c r="T339" s="142"/>
      <c r="U339" s="142"/>
      <c r="V339" s="142"/>
      <c r="W339" s="142"/>
      <c r="X339" s="142"/>
      <c r="Y339" s="142"/>
      <c r="Z339" s="142"/>
      <c r="AA339" s="142"/>
      <c r="AB339" s="142"/>
      <c r="AC339" s="142"/>
      <c r="AD339" s="161"/>
      <c r="AE339" s="83"/>
      <c r="AF339" s="146"/>
      <c r="AG339" s="141"/>
      <c r="AH339" s="198"/>
      <c r="AI339" s="142"/>
      <c r="AJ339" s="142"/>
      <c r="AK339" s="61"/>
      <c r="AL339" s="83"/>
      <c r="AM339" s="141"/>
      <c r="AN339" s="98"/>
      <c r="AO339" s="98"/>
      <c r="AP339" s="98"/>
      <c r="AQ339" s="98"/>
      <c r="AR339" s="98"/>
      <c r="AS339" s="98"/>
      <c r="AT339" s="267"/>
      <c r="AU339" s="253"/>
      <c r="AV339" s="275"/>
      <c r="AW339" s="61"/>
      <c r="AX339" s="57"/>
      <c r="AY339" s="212" t="str">
        <f t="shared" si="60"/>
        <v/>
      </c>
      <c r="AZ339" s="97" t="str">
        <f t="shared" si="58"/>
        <v/>
      </c>
      <c r="BA339" s="97" t="str">
        <f t="shared" si="59"/>
        <v/>
      </c>
      <c r="BB339" s="97"/>
      <c r="BC339" s="213"/>
      <c r="BD339" s="138" t="str">
        <f t="shared" si="61"/>
        <v/>
      </c>
      <c r="BE339" s="138" t="e">
        <f>IF(BF339="",IF(#REF!="","",IF(#REF!="ongebruikt","Ja","")),"")</f>
        <v>#REF!</v>
      </c>
      <c r="BF339" s="321" t="str">
        <f>IF($J339="LVBB-BHK",$C339,IFERROR(VLOOKUP($C339,'[1]CDS-VM-delta'!$A$2:$E$470,1,FALSE),""))</f>
        <v/>
      </c>
      <c r="BG339" s="318" t="str">
        <f>IF($J339="LVBB-BHK",$AN339,IF($BF339="","",IFERROR(VLOOKUP($BF339,'[1]CDS-VM-delta'!$A$2:$E$470,2,FALSE),"")))</f>
        <v/>
      </c>
      <c r="BH339" s="148" t="str">
        <f>IF($BF339="","",IFERROR(VLOOKUP($C339,'[1]CDS-VM-delta'!$A$2:$E$470,3,FALSE),""))</f>
        <v/>
      </c>
      <c r="BI339" s="303" t="str">
        <f>IF($BF339="","",IFERROR(VLOOKUP($C339,'[1]CDS-VM-delta'!$A$2:$E$470,4,FALSE),""))</f>
        <v/>
      </c>
      <c r="BJ339" s="304" t="str">
        <f>IF($BF339="","",IFERROR(VLOOKUP($C339,'[1]CDS-VM-delta'!$A$2:$E$470,5,FALSE),""))</f>
        <v/>
      </c>
      <c r="BK339" s="304" t="str">
        <f>IF($C339="","",IFERROR(VLOOKUP($C339,'[1]CDS-VM-delta'!$L$1:$M$470,1,FALSE),""))</f>
        <v/>
      </c>
      <c r="BL339" s="304" t="str">
        <f>IF($BK339="","",IFERROR(VLOOKUP($BK339,'[1]CDS-VM-delta'!$L$1:$M$470,2,FALSE),""))</f>
        <v/>
      </c>
      <c r="BM339" s="83"/>
      <c r="BN339" s="210" t="str">
        <f t="shared" si="56"/>
        <v/>
      </c>
      <c r="BO339" s="141"/>
      <c r="BP339" s="142"/>
      <c r="BQ339" s="142"/>
      <c r="BR339" s="142"/>
      <c r="BS339" s="83">
        <v>222</v>
      </c>
      <c r="BT339" s="108"/>
    </row>
    <row r="340" spans="1:93" s="5" customFormat="1" ht="16" x14ac:dyDescent="0.2">
      <c r="A340" s="199"/>
      <c r="B340" s="183"/>
      <c r="C340" s="183" t="s">
        <v>2995</v>
      </c>
      <c r="D340" s="200"/>
      <c r="E340" s="142"/>
      <c r="F340" s="142"/>
      <c r="G340" s="166"/>
      <c r="H340" s="142"/>
      <c r="I340" s="142"/>
      <c r="J340" s="142"/>
      <c r="K340" s="142"/>
      <c r="L340" s="166" t="str">
        <f>IFERROR(VLOOKUP($C340,'[2]1.3.7 validaties'!$AL$3:$AY$999,14,FALSE),"")</f>
        <v/>
      </c>
      <c r="M340" s="166" t="str">
        <f>IFERROR(VLOOKUP($C340,'[2]1.3.7 validaties'!$AL$3:$AY$999,13,FALSE),"")</f>
        <v/>
      </c>
      <c r="N340" s="166"/>
      <c r="O340" s="166"/>
      <c r="P340" s="166"/>
      <c r="Q340" s="166"/>
      <c r="R340" s="166"/>
      <c r="S340" s="166"/>
      <c r="T340" s="166"/>
      <c r="U340" s="166"/>
      <c r="V340" s="166"/>
      <c r="W340" s="166"/>
      <c r="X340" s="166"/>
      <c r="Y340" s="166"/>
      <c r="Z340" s="166"/>
      <c r="AA340" s="166"/>
      <c r="AB340" s="166"/>
      <c r="AC340" s="166"/>
      <c r="AD340" s="161"/>
      <c r="AE340" s="201"/>
      <c r="AF340" s="162"/>
      <c r="AG340" s="161" t="s">
        <v>254</v>
      </c>
      <c r="AH340" s="163"/>
      <c r="AI340" s="142"/>
      <c r="AJ340" s="142"/>
      <c r="AK340" s="61"/>
      <c r="AL340" s="83"/>
      <c r="AM340" s="202"/>
      <c r="AN340" s="166"/>
      <c r="AO340" s="166"/>
      <c r="AP340" s="166"/>
      <c r="AQ340" s="166"/>
      <c r="AR340" s="166"/>
      <c r="AS340" s="166"/>
      <c r="AT340" s="206"/>
      <c r="AU340" s="253"/>
      <c r="AV340" s="184"/>
      <c r="AW340" s="201"/>
      <c r="AX340" s="57"/>
      <c r="AY340" s="212" t="str">
        <f t="shared" si="60"/>
        <v/>
      </c>
      <c r="AZ340" s="97" t="str">
        <f t="shared" ref="AZ340:AZ371" si="63">IF($BG340="","",IF($BG340=$AN340,"",IF($BC340="","***","")))</f>
        <v/>
      </c>
      <c r="BA340" s="97" t="str">
        <f t="shared" ref="BA340:BA371" si="64">IF($BL340="","",IF($BL340=$AN340,"",IF($BC340="","***","")))</f>
        <v/>
      </c>
      <c r="BB340" s="97"/>
      <c r="BC340" s="213"/>
      <c r="BD340" s="144" t="str">
        <f t="shared" si="61"/>
        <v/>
      </c>
      <c r="BE340" s="144" t="e">
        <f>IF(BF340="",IF(#REF!="","",IF(#REF!="ongebruikt","Ja","")),"")</f>
        <v>#REF!</v>
      </c>
      <c r="BF340" s="321" t="str">
        <f>IF($J340="LVBB-BHK",$C340,IFERROR(VLOOKUP($C340,'[1]CDS-VM-delta'!$A$2:$E$470,1,FALSE),""))</f>
        <v/>
      </c>
      <c r="BG340" s="318" t="str">
        <f>IF($J340="LVBB-BHK",$AN340,IF($BF340="","",IFERROR(VLOOKUP($BF340,'[1]CDS-VM-delta'!$A$2:$E$470,2,FALSE),"")))</f>
        <v/>
      </c>
      <c r="BH340" s="148" t="str">
        <f>IF($BF340="","",IFERROR(VLOOKUP($C340,'[1]CDS-VM-delta'!$A$2:$E$470,3,FALSE),""))</f>
        <v/>
      </c>
      <c r="BI340" s="303" t="str">
        <f>IF($BF340="","",IFERROR(VLOOKUP($C340,'[1]CDS-VM-delta'!$A$2:$E$470,4,FALSE),""))</f>
        <v/>
      </c>
      <c r="BJ340" s="304" t="str">
        <f>IF($BF340="","",IFERROR(VLOOKUP($C340,'[1]CDS-VM-delta'!$A$2:$E$470,5,FALSE),""))</f>
        <v/>
      </c>
      <c r="BK340" s="304" t="str">
        <f>IF($C340="","",IFERROR(VLOOKUP($C340,'[1]CDS-VM-delta'!$L$1:$M$470,1,FALSE),""))</f>
        <v/>
      </c>
      <c r="BL340" s="304" t="str">
        <f>IF($BK340="","",IFERROR(VLOOKUP($BK340,'[1]CDS-VM-delta'!$L$1:$M$470,2,FALSE),""))</f>
        <v/>
      </c>
      <c r="BM340" s="201"/>
      <c r="BN340" s="217"/>
      <c r="BO340" s="161"/>
      <c r="BP340" s="166"/>
      <c r="BQ340" s="166"/>
      <c r="BR340" s="166"/>
      <c r="BS340" s="201">
        <v>223</v>
      </c>
      <c r="BT340" s="218"/>
      <c r="BX340" s="102" t="s">
        <v>2075</v>
      </c>
      <c r="BY340" s="105"/>
      <c r="BZ340" s="105"/>
      <c r="CA340" s="105"/>
      <c r="CB340" s="105"/>
      <c r="CC340" s="105"/>
      <c r="CD340" s="105"/>
      <c r="CE340" s="105"/>
      <c r="CF340" s="105"/>
      <c r="CG340" s="105"/>
      <c r="CH340" s="105"/>
      <c r="CI340" s="105"/>
      <c r="CJ340" s="105"/>
      <c r="CK340" s="220"/>
      <c r="CL340" s="110"/>
      <c r="CM340" s="105"/>
      <c r="CN340" s="105"/>
      <c r="CO340" s="105"/>
    </row>
    <row r="341" spans="1:93" s="408" customFormat="1" ht="128" x14ac:dyDescent="0.2">
      <c r="A341" s="505" t="s">
        <v>2205</v>
      </c>
      <c r="B341" s="335">
        <v>2</v>
      </c>
      <c r="C341" s="335" t="s">
        <v>967</v>
      </c>
      <c r="D341" s="410" t="s">
        <v>2996</v>
      </c>
      <c r="E341" s="335" t="s">
        <v>0</v>
      </c>
      <c r="F341" s="335" t="s">
        <v>141</v>
      </c>
      <c r="G341" s="335" t="s">
        <v>145</v>
      </c>
      <c r="H341" s="335" t="s">
        <v>4</v>
      </c>
      <c r="I341" s="335" t="s">
        <v>8</v>
      </c>
      <c r="J341" s="335" t="s">
        <v>22</v>
      </c>
      <c r="K341" s="335" t="s">
        <v>127</v>
      </c>
      <c r="L341" s="410" t="str">
        <f>IFERROR(VLOOKUP($C341,'[2]1.3.7 validaties'!$AL$3:$AY$999,14,FALSE),"")</f>
        <v>2. ja, voor technici</v>
      </c>
      <c r="M341" s="410" t="str">
        <f>IFERROR(VLOOKUP($C341,'[2]1.3.7 validaties'!$AL$3:$AY$999,13,FALSE),"")</f>
        <v>niet nodig</v>
      </c>
      <c r="N341" s="335" t="s">
        <v>13</v>
      </c>
      <c r="O341" s="335" t="s">
        <v>13</v>
      </c>
      <c r="P341" s="335" t="s">
        <v>13</v>
      </c>
      <c r="Q341" s="335" t="s">
        <v>13</v>
      </c>
      <c r="R341" s="335" t="s">
        <v>13</v>
      </c>
      <c r="S341" s="335" t="s">
        <v>13</v>
      </c>
      <c r="T341" s="335" t="s">
        <v>13</v>
      </c>
      <c r="U341" s="335" t="s">
        <v>13</v>
      </c>
      <c r="V341" s="335" t="s">
        <v>13</v>
      </c>
      <c r="W341" s="335" t="s">
        <v>13</v>
      </c>
      <c r="X341" s="335" t="s">
        <v>13</v>
      </c>
      <c r="Y341" s="335" t="s">
        <v>13</v>
      </c>
      <c r="Z341" s="335" t="s">
        <v>13</v>
      </c>
      <c r="AA341" s="335" t="s">
        <v>13</v>
      </c>
      <c r="AB341" s="335" t="s">
        <v>13</v>
      </c>
      <c r="AC341" s="335" t="s">
        <v>13</v>
      </c>
      <c r="AD341" s="391" t="s">
        <v>253</v>
      </c>
      <c r="AE341" s="385" t="s">
        <v>254</v>
      </c>
      <c r="AF341" s="392" t="s">
        <v>255</v>
      </c>
      <c r="AG341" s="391" t="s">
        <v>968</v>
      </c>
      <c r="AH341" s="380" t="s">
        <v>253</v>
      </c>
      <c r="AI341" s="381"/>
      <c r="AJ341" s="335" t="s">
        <v>13</v>
      </c>
      <c r="AK341" s="400" t="s">
        <v>13</v>
      </c>
      <c r="AL341" s="385" t="s">
        <v>14</v>
      </c>
      <c r="AM341" s="384" t="s">
        <v>967</v>
      </c>
      <c r="AN341" s="410" t="s">
        <v>2997</v>
      </c>
      <c r="AO341" s="410" t="s">
        <v>969</v>
      </c>
      <c r="AP341" s="410"/>
      <c r="AQ341" s="410"/>
      <c r="AR341" s="410"/>
      <c r="AS341" s="410"/>
      <c r="AT341" s="506"/>
      <c r="AU341" s="395">
        <v>0</v>
      </c>
      <c r="AV341" s="393"/>
      <c r="AW341" s="385"/>
      <c r="AX341" s="397"/>
      <c r="AY341" s="398" t="str">
        <f t="shared" si="60"/>
        <v/>
      </c>
      <c r="AZ341" s="399" t="str">
        <f t="shared" si="63"/>
        <v/>
      </c>
      <c r="BA341" s="399" t="str">
        <f t="shared" si="64"/>
        <v/>
      </c>
      <c r="BB341" s="399"/>
      <c r="BC341" s="400" t="s">
        <v>2261</v>
      </c>
      <c r="BD341" s="500" t="str">
        <f t="shared" si="61"/>
        <v>gewijzigd</v>
      </c>
      <c r="BE341" s="500" t="str">
        <f>IF(BF341="",IF(#REF!="","",IF(#REF!="ongebruikt","Ja","")),"")</f>
        <v/>
      </c>
      <c r="BF341" s="402" t="str">
        <f>IF($J341="LVBB-BHK",$C341,IFERROR(VLOOKUP($C341,'[1]CDS-VM-delta'!$A$2:$E$470,1,FALSE),""))</f>
        <v>STOP0001</v>
      </c>
      <c r="BG341" s="403" t="str">
        <f>IF($J341="LVBB-BHK",$AN341,IF($BF341="","",IFERROR(VLOOKUP($BF341,'[1]CDS-VM-delta'!$A$2:$E$470,2,FALSE),"")))</f>
        <v>De Lijst met eId %1 van type 'ongemarkeerd' heeft LiNummer-elementen met een nummering of opsommingstekens, dit is niet toegestaan. Pas het type van de lijst aan of verwijder de LiNummer-elementen.
OF:
De Lijst met eId %1 van type 'ongemarkeerd' heeft LiNummer-elementen met een nummering of symbolen, dit is niet toegestaan. Pas het type van de lijst aan of verwijder de LiNummer-elementen.</v>
      </c>
      <c r="BH341" s="386" t="str">
        <f>IF($BF341="","",IFERROR(VLOOKUP($C341,'[1]CDS-VM-delta'!$A$2:$E$470,3,FALSE),""))</f>
        <v>imop-tekst.sch</v>
      </c>
      <c r="BI341" s="404" t="str">
        <f>IF($BF341="","",IFERROR(VLOOKUP($C341,'[1]CDS-VM-delta'!$A$2:$E$470,4,FALSE),""))</f>
        <v>Lijst - Nummering lijstitems</v>
      </c>
      <c r="BJ341" s="405" t="str">
        <f>IF($BF341="","",IFERROR(VLOOKUP($C341,'[1]CDS-VM-delta'!$A$2:$E$470,5,FALSE),""))</f>
        <v/>
      </c>
      <c r="BK341" s="405" t="str">
        <f>IF($C341="","",IFERROR(VLOOKUP($C341,'[1]CDS-VM-delta'!$L$1:$M$470,1,FALSE),""))</f>
        <v>STOP0001</v>
      </c>
      <c r="BL341" s="405" t="str">
        <f>IF($BK341="","",IFERROR(VLOOKUP($BK341,'[1]CDS-VM-delta'!$L$1:$M$470,2,FALSE),""))</f>
        <v>De Lijst met eId %1 van type 'ongemarkeerd' heeft LiNummer-elementen met een nummering of symbolen, dit is niet toegestaan. Pas het type van de lijst aan of verwijder de LiNummer-elementen.</v>
      </c>
      <c r="BM341" s="385"/>
      <c r="BN341" s="406" t="str">
        <f t="shared" ref="BN341:BN372" si="65">IF(C341=BO341,"","NOK")</f>
        <v/>
      </c>
      <c r="BO341" s="384" t="s">
        <v>967</v>
      </c>
      <c r="BP341" s="335"/>
      <c r="BQ341" s="335"/>
      <c r="BR341" s="335"/>
      <c r="BS341" s="385">
        <v>224</v>
      </c>
      <c r="BT341" s="507"/>
      <c r="BU341" s="408" t="str">
        <f t="shared" ref="BU341:BU372" si="66">IF(BX341="","",IF(BX341=C341,"","***"))</f>
        <v/>
      </c>
      <c r="BV341" s="408" t="str">
        <f t="shared" ref="BV341:BV372" si="67">IF(BY341="","",IF(BY341=D341,"","***"))</f>
        <v>***</v>
      </c>
      <c r="BW341" s="408" t="str">
        <f t="shared" ref="BW341:BW372" si="68">IF(CD341="","",IF(CD341=AN341,"","***"))</f>
        <v>***</v>
      </c>
      <c r="BX341" s="399" t="s">
        <v>967</v>
      </c>
      <c r="BY341" s="410" t="s">
        <v>2414</v>
      </c>
      <c r="BZ341" s="399" t="s">
        <v>1684</v>
      </c>
      <c r="CA341" s="399"/>
      <c r="CB341" s="399"/>
      <c r="CC341" s="399"/>
      <c r="CD341" s="410" t="s">
        <v>2415</v>
      </c>
      <c r="CE341" s="399" t="s">
        <v>969</v>
      </c>
      <c r="CF341" s="399"/>
      <c r="CG341" s="399"/>
      <c r="CH341" s="399"/>
      <c r="CI341" s="399"/>
      <c r="CJ341" s="399"/>
      <c r="CK341" s="383"/>
      <c r="CL341" s="409" t="s">
        <v>1688</v>
      </c>
      <c r="CM341" s="410" t="s">
        <v>253</v>
      </c>
      <c r="CN341" s="410" t="s">
        <v>253</v>
      </c>
      <c r="CO341" s="410"/>
    </row>
    <row r="342" spans="1:93" s="408" customFormat="1" ht="144" x14ac:dyDescent="0.2">
      <c r="A342" s="505" t="s">
        <v>2205</v>
      </c>
      <c r="B342" s="335">
        <v>2</v>
      </c>
      <c r="C342" s="335" t="s">
        <v>970</v>
      </c>
      <c r="D342" s="410" t="s">
        <v>2998</v>
      </c>
      <c r="E342" s="335" t="s">
        <v>0</v>
      </c>
      <c r="F342" s="335" t="s">
        <v>141</v>
      </c>
      <c r="G342" s="335" t="s">
        <v>145</v>
      </c>
      <c r="H342" s="335" t="s">
        <v>4</v>
      </c>
      <c r="I342" s="335" t="s">
        <v>8</v>
      </c>
      <c r="J342" s="335" t="s">
        <v>22</v>
      </c>
      <c r="K342" s="335" t="s">
        <v>127</v>
      </c>
      <c r="L342" s="410" t="str">
        <f>IFERROR(VLOOKUP($C342,'[2]1.3.7 validaties'!$AL$3:$AY$999,14,FALSE),"")</f>
        <v>2. ja, voor technici</v>
      </c>
      <c r="M342" s="410" t="str">
        <f>IFERROR(VLOOKUP($C342,'[2]1.3.7 validaties'!$AL$3:$AY$999,13,FALSE),"")</f>
        <v>niet nodig</v>
      </c>
      <c r="N342" s="335" t="s">
        <v>13</v>
      </c>
      <c r="O342" s="335" t="s">
        <v>13</v>
      </c>
      <c r="P342" s="335" t="s">
        <v>13</v>
      </c>
      <c r="Q342" s="335" t="s">
        <v>13</v>
      </c>
      <c r="R342" s="335" t="s">
        <v>13</v>
      </c>
      <c r="S342" s="335" t="s">
        <v>13</v>
      </c>
      <c r="T342" s="335" t="s">
        <v>13</v>
      </c>
      <c r="U342" s="335" t="s">
        <v>13</v>
      </c>
      <c r="V342" s="335" t="s">
        <v>13</v>
      </c>
      <c r="W342" s="335" t="s">
        <v>13</v>
      </c>
      <c r="X342" s="335" t="s">
        <v>13</v>
      </c>
      <c r="Y342" s="335" t="s">
        <v>13</v>
      </c>
      <c r="Z342" s="335" t="s">
        <v>13</v>
      </c>
      <c r="AA342" s="335" t="s">
        <v>13</v>
      </c>
      <c r="AB342" s="335" t="s">
        <v>13</v>
      </c>
      <c r="AC342" s="335" t="s">
        <v>13</v>
      </c>
      <c r="AD342" s="391" t="s">
        <v>253</v>
      </c>
      <c r="AE342" s="385" t="s">
        <v>254</v>
      </c>
      <c r="AF342" s="392" t="s">
        <v>255</v>
      </c>
      <c r="AG342" s="391" t="s">
        <v>968</v>
      </c>
      <c r="AH342" s="380" t="s">
        <v>253</v>
      </c>
      <c r="AI342" s="381"/>
      <c r="AJ342" s="335" t="s">
        <v>13</v>
      </c>
      <c r="AK342" s="400" t="s">
        <v>13</v>
      </c>
      <c r="AL342" s="385" t="s">
        <v>14</v>
      </c>
      <c r="AM342" s="384" t="s">
        <v>970</v>
      </c>
      <c r="AN342" s="410" t="s">
        <v>2999</v>
      </c>
      <c r="AO342" s="410" t="s">
        <v>969</v>
      </c>
      <c r="AP342" s="410"/>
      <c r="AQ342" s="410"/>
      <c r="AR342" s="410"/>
      <c r="AS342" s="410"/>
      <c r="AT342" s="506"/>
      <c r="AU342" s="395">
        <v>0</v>
      </c>
      <c r="AV342" s="393"/>
      <c r="AW342" s="385"/>
      <c r="AX342" s="397"/>
      <c r="AY342" s="398" t="str">
        <f t="shared" si="60"/>
        <v/>
      </c>
      <c r="AZ342" s="399" t="str">
        <f t="shared" si="63"/>
        <v/>
      </c>
      <c r="BA342" s="399" t="str">
        <f t="shared" si="64"/>
        <v/>
      </c>
      <c r="BB342" s="399"/>
      <c r="BC342" s="400" t="s">
        <v>2261</v>
      </c>
      <c r="BD342" s="500" t="str">
        <f t="shared" si="61"/>
        <v>gewijzigd</v>
      </c>
      <c r="BE342" s="500" t="str">
        <f>IF(BF342="",IF(#REF!="","",IF(#REF!="ongebruikt","Ja","")),"")</f>
        <v/>
      </c>
      <c r="BF342" s="402" t="str">
        <f>IF($J342="LVBB-BHK",$C342,IFERROR(VLOOKUP($C342,'[1]CDS-VM-delta'!$A$2:$E$470,1,FALSE),""))</f>
        <v>STOP0002</v>
      </c>
      <c r="BG342" s="403" t="str">
        <f>IF($J342="LVBB-BHK",$AN342,IF($BF342="","",IFERROR(VLOOKUP($BF342,'[1]CDS-VM-delta'!$A$2:$E$470,2,FALSE),"")))</f>
        <v>De Lijst met eId %1 van type 'expliciet' heeft geen LiNummer elementen met nummering of opsommingstekens, het gebruik van LiNummer is verplicht. Pas het type van de lijst aan of voeg LiNummer's met nummering of opsommingstekens toe aan de lijst-items
OF:
De Lijst met eId %1 van type 'expliciet' heeft geen LiNummer elementen met nummering of symbolen, het gebruik van LiNummer is verplicht. Pas het type van de lijst aan of voeg LiNummer's met nummering of symbolen toe aan de lijst-items</v>
      </c>
      <c r="BH342" s="386" t="str">
        <f>IF($BF342="","",IFERROR(VLOOKUP($C342,'[1]CDS-VM-delta'!$A$2:$E$470,3,FALSE),""))</f>
        <v>imop-tekst.sch</v>
      </c>
      <c r="BI342" s="404" t="str">
        <f>IF($BF342="","",IFERROR(VLOOKUP($C342,'[1]CDS-VM-delta'!$A$2:$E$470,4,FALSE),""))</f>
        <v>Lijst - Nummering lijstitems</v>
      </c>
      <c r="BJ342" s="405" t="str">
        <f>IF($BF342="","",IFERROR(VLOOKUP($C342,'[1]CDS-VM-delta'!$A$2:$E$470,5,FALSE),""))</f>
        <v/>
      </c>
      <c r="BK342" s="405" t="str">
        <f>IF($C342="","",IFERROR(VLOOKUP($C342,'[1]CDS-VM-delta'!$L$1:$M$470,1,FALSE),""))</f>
        <v>STOP0002</v>
      </c>
      <c r="BL342" s="405" t="str">
        <f>IF($BK342="","",IFERROR(VLOOKUP($BK342,'[1]CDS-VM-delta'!$L$1:$M$470,2,FALSE),""))</f>
        <v>De Lijst met eId %1 van type 'expliciet' heeft geen LiNummer elementen met nummering of symbolen, het gebruik van LiNummer is verplicht. Pas het type van de lijst aan of voeg LiNummer's met nummering of symbolen toe aan de lijst-items</v>
      </c>
      <c r="BM342" s="385"/>
      <c r="BN342" s="406" t="str">
        <f t="shared" si="65"/>
        <v/>
      </c>
      <c r="BO342" s="384" t="s">
        <v>970</v>
      </c>
      <c r="BP342" s="335"/>
      <c r="BQ342" s="335"/>
      <c r="BR342" s="335"/>
      <c r="BS342" s="385">
        <v>225</v>
      </c>
      <c r="BT342" s="397"/>
      <c r="BU342" s="408" t="str">
        <f t="shared" si="66"/>
        <v/>
      </c>
      <c r="BV342" s="408" t="str">
        <f t="shared" si="67"/>
        <v>***</v>
      </c>
      <c r="BW342" s="408" t="str">
        <f t="shared" si="68"/>
        <v>***</v>
      </c>
      <c r="BX342" s="399" t="s">
        <v>970</v>
      </c>
      <c r="BY342" s="410" t="s">
        <v>2416</v>
      </c>
      <c r="BZ342" s="399" t="s">
        <v>1684</v>
      </c>
      <c r="CA342" s="399"/>
      <c r="CB342" s="399"/>
      <c r="CC342" s="399"/>
      <c r="CD342" s="410" t="s">
        <v>2417</v>
      </c>
      <c r="CE342" s="399" t="s">
        <v>969</v>
      </c>
      <c r="CF342" s="399"/>
      <c r="CG342" s="399"/>
      <c r="CH342" s="399"/>
      <c r="CI342" s="399"/>
      <c r="CJ342" s="399"/>
      <c r="CK342" s="383"/>
      <c r="CL342" s="409" t="s">
        <v>1688</v>
      </c>
      <c r="CM342" s="410" t="s">
        <v>253</v>
      </c>
      <c r="CN342" s="410" t="s">
        <v>253</v>
      </c>
      <c r="CO342" s="410"/>
    </row>
    <row r="343" spans="1:93" ht="64" x14ac:dyDescent="0.2">
      <c r="A343" s="172" t="s">
        <v>2204</v>
      </c>
      <c r="B343" s="140">
        <v>2</v>
      </c>
      <c r="C343" s="142" t="s">
        <v>971</v>
      </c>
      <c r="D343" s="142" t="s">
        <v>972</v>
      </c>
      <c r="E343" s="140" t="s">
        <v>0</v>
      </c>
      <c r="F343" s="140" t="s">
        <v>141</v>
      </c>
      <c r="G343" s="140" t="s">
        <v>145</v>
      </c>
      <c r="H343" s="140" t="s">
        <v>4</v>
      </c>
      <c r="I343" s="140" t="s">
        <v>8</v>
      </c>
      <c r="J343" s="140" t="s">
        <v>22</v>
      </c>
      <c r="K343" s="140" t="s">
        <v>127</v>
      </c>
      <c r="L343" s="98" t="str">
        <f>IFERROR(VLOOKUP($C343,'[2]1.3.7 validaties'!$AL$3:$AY$999,14,FALSE),"")</f>
        <v>2. ja, voor technici</v>
      </c>
      <c r="M343" s="98" t="str">
        <f>IFERROR(VLOOKUP($C343,'[2]1.3.7 validaties'!$AL$3:$AY$999,13,FALSE),"")</f>
        <v>niet nodig</v>
      </c>
      <c r="N343" s="142" t="s">
        <v>13</v>
      </c>
      <c r="O343" s="142" t="s">
        <v>13</v>
      </c>
      <c r="P343" s="142" t="s">
        <v>13</v>
      </c>
      <c r="Q343" s="142" t="s">
        <v>13</v>
      </c>
      <c r="R343" s="142" t="s">
        <v>13</v>
      </c>
      <c r="S343" s="142" t="s">
        <v>13</v>
      </c>
      <c r="T343" s="142" t="s">
        <v>13</v>
      </c>
      <c r="U343" s="142" t="s">
        <v>13</v>
      </c>
      <c r="V343" s="142" t="s">
        <v>13</v>
      </c>
      <c r="W343" s="142" t="s">
        <v>13</v>
      </c>
      <c r="X343" s="142" t="s">
        <v>13</v>
      </c>
      <c r="Y343" s="142" t="s">
        <v>13</v>
      </c>
      <c r="Z343" s="142" t="s">
        <v>13</v>
      </c>
      <c r="AA343" s="142" t="s">
        <v>13</v>
      </c>
      <c r="AB343" s="142" t="s">
        <v>13</v>
      </c>
      <c r="AC343" s="142" t="s">
        <v>13</v>
      </c>
      <c r="AD343" s="161" t="s">
        <v>253</v>
      </c>
      <c r="AE343" s="83" t="s">
        <v>254</v>
      </c>
      <c r="AF343" s="162" t="s">
        <v>255</v>
      </c>
      <c r="AG343" s="161" t="s">
        <v>968</v>
      </c>
      <c r="AH343" s="163" t="s">
        <v>253</v>
      </c>
      <c r="AI343" s="175"/>
      <c r="AJ343" s="140" t="s">
        <v>13</v>
      </c>
      <c r="AK343" s="171" t="s">
        <v>361</v>
      </c>
      <c r="AL343" s="178" t="s">
        <v>14</v>
      </c>
      <c r="AM343" s="177" t="s">
        <v>971</v>
      </c>
      <c r="AN343" s="98" t="s">
        <v>3000</v>
      </c>
      <c r="AO343" s="98" t="s">
        <v>974</v>
      </c>
      <c r="AP343" s="98" t="s">
        <v>969</v>
      </c>
      <c r="AQ343" s="98"/>
      <c r="AR343" s="98"/>
      <c r="AS343" s="98"/>
      <c r="AT343" s="267"/>
      <c r="AU343" s="253">
        <v>0</v>
      </c>
      <c r="AV343" s="278"/>
      <c r="AW343" s="83"/>
      <c r="AX343" s="57"/>
      <c r="AY343" s="212" t="str">
        <f t="shared" si="60"/>
        <v/>
      </c>
      <c r="AZ343" s="97" t="str">
        <f t="shared" si="63"/>
        <v/>
      </c>
      <c r="BA343" s="97" t="str">
        <f t="shared" si="64"/>
        <v/>
      </c>
      <c r="BB343" s="97"/>
      <c r="BC343" s="213" t="s">
        <v>2261</v>
      </c>
      <c r="BD343" s="143" t="str">
        <f t="shared" si="61"/>
        <v>ongewijzigd</v>
      </c>
      <c r="BE343" s="143" t="str">
        <f>IF(BF343="",IF(#REF!="","",IF(#REF!="ongebruikt","Ja","")),"")</f>
        <v/>
      </c>
      <c r="BF343" s="321" t="str">
        <f>IF($J343="LVBB-BHK",$C343,IFERROR(VLOOKUP($C343,'[1]CDS-VM-delta'!$A$2:$E$470,1,FALSE),""))</f>
        <v>STOP0005</v>
      </c>
      <c r="BG343" s="318" t="str">
        <f>IF($J343="LVBB-BHK",$AN343,IF($BF343="","",IFERROR(VLOOKUP($BF343,'[1]CDS-VM-delta'!$A$2:$E$470,2,FALSE),"")))</f>
        <v>De alinea voor element %1 met id %2 bevat geen tekst. Verwijder de lege alinea</v>
      </c>
      <c r="BH343" s="148" t="str">
        <f>IF($BF343="","",IFERROR(VLOOKUP($C343,'[1]CDS-VM-delta'!$A$2:$E$470,3,FALSE),""))</f>
        <v>imop-tekst.sch</v>
      </c>
      <c r="BI343" s="303" t="str">
        <f>IF($BF343="","",IFERROR(VLOOKUP($C343,'[1]CDS-VM-delta'!$A$2:$E$470,4,FALSE),""))</f>
        <v>Alinea - Bevat content</v>
      </c>
      <c r="BJ343" s="304" t="str">
        <f>IF($BF343="","",IFERROR(VLOOKUP($C343,'[1]CDS-VM-delta'!$A$2:$E$470,5,FALSE),""))</f>
        <v/>
      </c>
      <c r="BK343" s="304" t="str">
        <f>IF($C343="","",IFERROR(VLOOKUP($C343,'[1]CDS-VM-delta'!$L$1:$M$470,1,FALSE),""))</f>
        <v>STOP0005</v>
      </c>
      <c r="BL343" s="304" t="str">
        <f>IF($BK343="","",IFERROR(VLOOKUP($BK343,'[1]CDS-VM-delta'!$L$1:$M$470,2,FALSE),""))</f>
        <v>De alinea voor element %1 met id %2 bevat geen tekst. Verwijder de lege alinea</v>
      </c>
      <c r="BM343" s="83" t="s">
        <v>1842</v>
      </c>
      <c r="BN343" s="210" t="str">
        <f t="shared" si="65"/>
        <v/>
      </c>
      <c r="BO343" s="177" t="s">
        <v>971</v>
      </c>
      <c r="BP343" s="142">
        <v>3</v>
      </c>
      <c r="BQ343" s="142"/>
      <c r="BR343" s="142" t="s">
        <v>1843</v>
      </c>
      <c r="BS343" s="83">
        <v>93</v>
      </c>
      <c r="BT343" s="57"/>
      <c r="BU343" s="7" t="str">
        <f t="shared" si="66"/>
        <v/>
      </c>
      <c r="BV343" s="7" t="str">
        <f t="shared" si="67"/>
        <v/>
      </c>
      <c r="BW343" s="7" t="str">
        <f t="shared" si="68"/>
        <v>***</v>
      </c>
      <c r="BX343" s="97" t="s">
        <v>971</v>
      </c>
      <c r="BY343" s="98" t="s">
        <v>972</v>
      </c>
      <c r="BZ343" s="97" t="s">
        <v>1684</v>
      </c>
      <c r="CA343" s="97"/>
      <c r="CB343" s="97"/>
      <c r="CC343" s="97"/>
      <c r="CD343" s="98" t="s">
        <v>973</v>
      </c>
      <c r="CE343" s="97" t="s">
        <v>974</v>
      </c>
      <c r="CF343" s="97" t="s">
        <v>969</v>
      </c>
      <c r="CG343" s="97"/>
      <c r="CH343" s="97"/>
      <c r="CI343" s="97"/>
      <c r="CJ343" s="97"/>
      <c r="CK343" s="86"/>
      <c r="CL343" s="109" t="s">
        <v>1688</v>
      </c>
      <c r="CM343" s="101" t="s">
        <v>253</v>
      </c>
      <c r="CN343" s="101" t="s">
        <v>253</v>
      </c>
      <c r="CO343" s="101"/>
    </row>
    <row r="344" spans="1:93" ht="64" x14ac:dyDescent="0.2">
      <c r="A344" s="172" t="s">
        <v>2204</v>
      </c>
      <c r="B344" s="140">
        <v>2</v>
      </c>
      <c r="C344" s="142" t="s">
        <v>975</v>
      </c>
      <c r="D344" s="142" t="s">
        <v>976</v>
      </c>
      <c r="E344" s="140" t="s">
        <v>0</v>
      </c>
      <c r="F344" s="140" t="s">
        <v>141</v>
      </c>
      <c r="G344" s="140" t="s">
        <v>145</v>
      </c>
      <c r="H344" s="140" t="s">
        <v>4</v>
      </c>
      <c r="I344" s="140" t="s">
        <v>8</v>
      </c>
      <c r="J344" s="140" t="s">
        <v>22</v>
      </c>
      <c r="K344" s="140" t="s">
        <v>127</v>
      </c>
      <c r="L344" s="98" t="str">
        <f>IFERROR(VLOOKUP($C344,'[2]1.3.7 validaties'!$AL$3:$AY$999,14,FALSE),"")</f>
        <v>2. ja, voor technici</v>
      </c>
      <c r="M344" s="98" t="str">
        <f>IFERROR(VLOOKUP($C344,'[2]1.3.7 validaties'!$AL$3:$AY$999,13,FALSE),"")</f>
        <v>niet nodig</v>
      </c>
      <c r="N344" s="142" t="s">
        <v>13</v>
      </c>
      <c r="O344" s="142" t="s">
        <v>13</v>
      </c>
      <c r="P344" s="142" t="s">
        <v>13</v>
      </c>
      <c r="Q344" s="142" t="s">
        <v>13</v>
      </c>
      <c r="R344" s="142" t="s">
        <v>13</v>
      </c>
      <c r="S344" s="142" t="s">
        <v>13</v>
      </c>
      <c r="T344" s="142" t="s">
        <v>13</v>
      </c>
      <c r="U344" s="142" t="s">
        <v>13</v>
      </c>
      <c r="V344" s="142" t="s">
        <v>13</v>
      </c>
      <c r="W344" s="142" t="s">
        <v>13</v>
      </c>
      <c r="X344" s="142" t="s">
        <v>13</v>
      </c>
      <c r="Y344" s="142" t="s">
        <v>13</v>
      </c>
      <c r="Z344" s="142" t="s">
        <v>13</v>
      </c>
      <c r="AA344" s="142" t="s">
        <v>13</v>
      </c>
      <c r="AB344" s="142" t="s">
        <v>13</v>
      </c>
      <c r="AC344" s="142" t="s">
        <v>13</v>
      </c>
      <c r="AD344" s="161" t="s">
        <v>253</v>
      </c>
      <c r="AE344" s="83" t="s">
        <v>254</v>
      </c>
      <c r="AF344" s="162" t="s">
        <v>255</v>
      </c>
      <c r="AG344" s="161" t="s">
        <v>968</v>
      </c>
      <c r="AH344" s="163" t="s">
        <v>253</v>
      </c>
      <c r="AI344" s="175"/>
      <c r="AJ344" s="140" t="s">
        <v>13</v>
      </c>
      <c r="AK344" s="171" t="s">
        <v>361</v>
      </c>
      <c r="AL344" s="178" t="s">
        <v>14</v>
      </c>
      <c r="AM344" s="177" t="s">
        <v>975</v>
      </c>
      <c r="AN344" s="98" t="s">
        <v>3001</v>
      </c>
      <c r="AO344" s="98" t="s">
        <v>974</v>
      </c>
      <c r="AP344" s="98" t="s">
        <v>969</v>
      </c>
      <c r="AQ344" s="98"/>
      <c r="AR344" s="98"/>
      <c r="AS344" s="98"/>
      <c r="AT344" s="267"/>
      <c r="AU344" s="253">
        <v>0</v>
      </c>
      <c r="AV344" s="278"/>
      <c r="AW344" s="83"/>
      <c r="AX344" s="57"/>
      <c r="AY344" s="212" t="str">
        <f t="shared" si="60"/>
        <v/>
      </c>
      <c r="AZ344" s="97" t="str">
        <f t="shared" si="63"/>
        <v/>
      </c>
      <c r="BA344" s="97" t="str">
        <f t="shared" si="64"/>
        <v/>
      </c>
      <c r="BB344" s="97"/>
      <c r="BC344" s="213" t="s">
        <v>2261</v>
      </c>
      <c r="BD344" s="143" t="str">
        <f t="shared" si="61"/>
        <v>ongewijzigd</v>
      </c>
      <c r="BE344" s="143" t="str">
        <f>IF(BF344="",IF(#REF!="","",IF(#REF!="ongebruikt","Ja","")),"")</f>
        <v/>
      </c>
      <c r="BF344" s="321" t="str">
        <f>IF($J344="LVBB-BHK",$C344,IFERROR(VLOOKUP($C344,'[1]CDS-VM-delta'!$A$2:$E$470,1,FALSE),""))</f>
        <v>STOP0006</v>
      </c>
      <c r="BG344" s="318" t="str">
        <f>IF($J344="LVBB-BHK",$AN344,IF($BF344="","",IFERROR(VLOOKUP($BF344,'[1]CDS-VM-delta'!$A$2:$E$470,2,FALSE),"")))</f>
        <v>De kop voor element %1 met id %2 bevat geen tekst. Corrigeer de kop of verplaats de inhoud naar een ander element</v>
      </c>
      <c r="BH344" s="148" t="str">
        <f>IF($BF344="","",IFERROR(VLOOKUP($C344,'[1]CDS-VM-delta'!$A$2:$E$470,3,FALSE),""))</f>
        <v>imop-tekst.sch</v>
      </c>
      <c r="BI344" s="303" t="str">
        <f>IF($BF344="","",IFERROR(VLOOKUP($C344,'[1]CDS-VM-delta'!$A$2:$E$470,4,FALSE),""))</f>
        <v>Kop - Bevat content</v>
      </c>
      <c r="BJ344" s="304" t="str">
        <f>IF($BF344="","",IFERROR(VLOOKUP($C344,'[1]CDS-VM-delta'!$A$2:$E$470,5,FALSE),""))</f>
        <v/>
      </c>
      <c r="BK344" s="304" t="str">
        <f>IF($C344="","",IFERROR(VLOOKUP($C344,'[1]CDS-VM-delta'!$L$1:$M$470,1,FALSE),""))</f>
        <v>STOP0006</v>
      </c>
      <c r="BL344" s="304" t="str">
        <f>IF($BK344="","",IFERROR(VLOOKUP($BK344,'[1]CDS-VM-delta'!$L$1:$M$470,2,FALSE),""))</f>
        <v>De kop voor element %1 met id %2 bevat geen tekst. Corrigeer de kop of verplaats de inhoud naar een ander element</v>
      </c>
      <c r="BM344" s="83" t="s">
        <v>1842</v>
      </c>
      <c r="BN344" s="210" t="str">
        <f t="shared" si="65"/>
        <v/>
      </c>
      <c r="BO344" s="177" t="s">
        <v>975</v>
      </c>
      <c r="BP344" s="142">
        <v>3</v>
      </c>
      <c r="BQ344" s="142"/>
      <c r="BR344" s="142" t="s">
        <v>1843</v>
      </c>
      <c r="BS344" s="83">
        <v>97</v>
      </c>
      <c r="BT344" s="57"/>
      <c r="BU344" s="7" t="str">
        <f t="shared" si="66"/>
        <v/>
      </c>
      <c r="BV344" s="7" t="str">
        <f t="shared" si="67"/>
        <v/>
      </c>
      <c r="BW344" s="7" t="str">
        <f t="shared" si="68"/>
        <v>***</v>
      </c>
      <c r="BX344" s="97" t="s">
        <v>975</v>
      </c>
      <c r="BY344" s="98" t="s">
        <v>976</v>
      </c>
      <c r="BZ344" s="97" t="s">
        <v>1684</v>
      </c>
      <c r="CA344" s="97"/>
      <c r="CB344" s="97"/>
      <c r="CC344" s="97"/>
      <c r="CD344" s="98" t="s">
        <v>977</v>
      </c>
      <c r="CE344" s="97" t="s">
        <v>974</v>
      </c>
      <c r="CF344" s="97" t="s">
        <v>969</v>
      </c>
      <c r="CG344" s="97"/>
      <c r="CH344" s="97"/>
      <c r="CI344" s="97"/>
      <c r="CJ344" s="97"/>
      <c r="CK344" s="86"/>
      <c r="CL344" s="109" t="s">
        <v>1688</v>
      </c>
      <c r="CM344" s="101" t="s">
        <v>253</v>
      </c>
      <c r="CN344" s="101" t="s">
        <v>253</v>
      </c>
      <c r="CO344" s="101"/>
    </row>
    <row r="345" spans="1:93" ht="48" x14ac:dyDescent="0.2">
      <c r="A345" s="172" t="s">
        <v>2204</v>
      </c>
      <c r="B345" s="140">
        <v>2</v>
      </c>
      <c r="C345" s="142" t="s">
        <v>978</v>
      </c>
      <c r="D345" s="142" t="s">
        <v>979</v>
      </c>
      <c r="E345" s="140" t="s">
        <v>0</v>
      </c>
      <c r="F345" s="140" t="s">
        <v>141</v>
      </c>
      <c r="G345" s="140" t="s">
        <v>145</v>
      </c>
      <c r="H345" s="140" t="s">
        <v>4</v>
      </c>
      <c r="I345" s="140" t="s">
        <v>8</v>
      </c>
      <c r="J345" s="140" t="s">
        <v>22</v>
      </c>
      <c r="K345" s="140" t="s">
        <v>127</v>
      </c>
      <c r="L345" s="98" t="str">
        <f>IFERROR(VLOOKUP($C345,'[2]1.3.7 validaties'!$AL$3:$AY$999,14,FALSE),"")</f>
        <v>2. ja, voor technici</v>
      </c>
      <c r="M345" s="98" t="str">
        <f>IFERROR(VLOOKUP($C345,'[2]1.3.7 validaties'!$AL$3:$AY$999,13,FALSE),"")</f>
        <v>niet nodig</v>
      </c>
      <c r="N345" s="142" t="s">
        <v>13</v>
      </c>
      <c r="O345" s="142" t="s">
        <v>13</v>
      </c>
      <c r="P345" s="142" t="s">
        <v>13</v>
      </c>
      <c r="Q345" s="142" t="s">
        <v>13</v>
      </c>
      <c r="R345" s="142" t="s">
        <v>13</v>
      </c>
      <c r="S345" s="142" t="s">
        <v>13</v>
      </c>
      <c r="T345" s="142" t="s">
        <v>13</v>
      </c>
      <c r="U345" s="142" t="s">
        <v>13</v>
      </c>
      <c r="V345" s="142" t="s">
        <v>13</v>
      </c>
      <c r="W345" s="142" t="s">
        <v>13</v>
      </c>
      <c r="X345" s="142" t="s">
        <v>13</v>
      </c>
      <c r="Y345" s="142" t="s">
        <v>13</v>
      </c>
      <c r="Z345" s="142" t="s">
        <v>13</v>
      </c>
      <c r="AA345" s="142" t="s">
        <v>13</v>
      </c>
      <c r="AB345" s="142" t="s">
        <v>13</v>
      </c>
      <c r="AC345" s="142" t="s">
        <v>13</v>
      </c>
      <c r="AD345" s="161" t="s">
        <v>253</v>
      </c>
      <c r="AE345" s="83" t="s">
        <v>254</v>
      </c>
      <c r="AF345" s="162" t="s">
        <v>255</v>
      </c>
      <c r="AG345" s="161" t="s">
        <v>968</v>
      </c>
      <c r="AH345" s="163" t="s">
        <v>253</v>
      </c>
      <c r="AI345" s="175"/>
      <c r="AJ345" s="140" t="s">
        <v>13</v>
      </c>
      <c r="AK345" s="171" t="s">
        <v>361</v>
      </c>
      <c r="AL345" s="178" t="s">
        <v>14</v>
      </c>
      <c r="AM345" s="177" t="s">
        <v>978</v>
      </c>
      <c r="AN345" s="98" t="s">
        <v>3002</v>
      </c>
      <c r="AO345" s="98" t="s">
        <v>981</v>
      </c>
      <c r="AP345" s="98"/>
      <c r="AQ345" s="98"/>
      <c r="AR345" s="98"/>
      <c r="AS345" s="98"/>
      <c r="AT345" s="267"/>
      <c r="AU345" s="253">
        <v>0</v>
      </c>
      <c r="AV345" s="278"/>
      <c r="AW345" s="83"/>
      <c r="AX345" s="57"/>
      <c r="AY345" s="212" t="str">
        <f t="shared" si="60"/>
        <v/>
      </c>
      <c r="AZ345" s="97" t="str">
        <f t="shared" si="63"/>
        <v/>
      </c>
      <c r="BA345" s="97" t="str">
        <f t="shared" si="64"/>
        <v/>
      </c>
      <c r="BB345" s="97"/>
      <c r="BC345" s="213" t="s">
        <v>2261</v>
      </c>
      <c r="BD345" s="143" t="str">
        <f t="shared" si="61"/>
        <v>ongewijzigd</v>
      </c>
      <c r="BE345" s="143" t="str">
        <f>IF(BF345="",IF(#REF!="","",IF(#REF!="ongebruikt","Ja","")),"")</f>
        <v/>
      </c>
      <c r="BF345" s="321" t="str">
        <f>IF($J345="LVBB-BHK",$C345,IFERROR(VLOOKUP($C345,'[1]CDS-VM-delta'!$A$2:$E$470,1,FALSE),""))</f>
        <v>STOP0007</v>
      </c>
      <c r="BG345" s="318" t="str">
        <f>IF($J345="LVBB-BHK",$AN345,IF($BF345="","",IFERROR(VLOOKUP($BF345,'[1]CDS-VM-delta'!$A$2:$E$470,2,FALSE),"")))</f>
        <v>De referentie naar de noot met id %1 staat niet in een tabel. Vervang de referentie naar de noot voor de noot waarnaar verwezen wordt</v>
      </c>
      <c r="BH345" s="148" t="str">
        <f>IF($BF345="","",IFERROR(VLOOKUP($C345,'[1]CDS-VM-delta'!$A$2:$E$470,3,FALSE),""))</f>
        <v>imop-tekst.sch</v>
      </c>
      <c r="BI345" s="303" t="str">
        <f>IF($BF345="","",IFERROR(VLOOKUP($C345,'[1]CDS-VM-delta'!$A$2:$E$470,4,FALSE),""))</f>
        <v>Tabel - Referenties naar een noot</v>
      </c>
      <c r="BJ345" s="304" t="str">
        <f>IF($BF345="","",IFERROR(VLOOKUP($C345,'[1]CDS-VM-delta'!$A$2:$E$470,5,FALSE),""))</f>
        <v/>
      </c>
      <c r="BK345" s="304" t="str">
        <f>IF($C345="","",IFERROR(VLOOKUP($C345,'[1]CDS-VM-delta'!$L$1:$M$470,1,FALSE),""))</f>
        <v>STOP0007</v>
      </c>
      <c r="BL345" s="304" t="str">
        <f>IF($BK345="","",IFERROR(VLOOKUP($BK345,'[1]CDS-VM-delta'!$L$1:$M$470,2,FALSE),""))</f>
        <v>De referentie naar de noot met id %1 staat niet in een tabel. Vervang de referentie naar de noot voor de noot waarnaar verwezen wordt</v>
      </c>
      <c r="BM345" s="83"/>
      <c r="BN345" s="210" t="str">
        <f t="shared" si="65"/>
        <v/>
      </c>
      <c r="BO345" s="141" t="s">
        <v>978</v>
      </c>
      <c r="BP345" s="142"/>
      <c r="BQ345" s="142"/>
      <c r="BR345" s="142"/>
      <c r="BS345" s="83">
        <v>228</v>
      </c>
      <c r="BT345" s="57"/>
      <c r="BU345" s="7" t="str">
        <f t="shared" si="66"/>
        <v/>
      </c>
      <c r="BV345" s="7" t="str">
        <f t="shared" si="67"/>
        <v/>
      </c>
      <c r="BW345" s="7" t="str">
        <f t="shared" si="68"/>
        <v>***</v>
      </c>
      <c r="BX345" s="97" t="s">
        <v>978</v>
      </c>
      <c r="BY345" s="98" t="s">
        <v>979</v>
      </c>
      <c r="BZ345" s="97" t="s">
        <v>1684</v>
      </c>
      <c r="CA345" s="97"/>
      <c r="CB345" s="97"/>
      <c r="CC345" s="97"/>
      <c r="CD345" s="98" t="s">
        <v>980</v>
      </c>
      <c r="CE345" s="97" t="s">
        <v>981</v>
      </c>
      <c r="CF345" s="97"/>
      <c r="CG345" s="97"/>
      <c r="CH345" s="97"/>
      <c r="CI345" s="97"/>
      <c r="CJ345" s="97"/>
      <c r="CK345" s="86"/>
      <c r="CL345" s="109" t="s">
        <v>1688</v>
      </c>
      <c r="CM345" s="101" t="s">
        <v>253</v>
      </c>
      <c r="CN345" s="101" t="s">
        <v>253</v>
      </c>
      <c r="CO345" s="101"/>
    </row>
    <row r="346" spans="1:93" ht="80" x14ac:dyDescent="0.2">
      <c r="A346" s="172" t="s">
        <v>2204</v>
      </c>
      <c r="B346" s="140">
        <v>2</v>
      </c>
      <c r="C346" s="142" t="s">
        <v>982</v>
      </c>
      <c r="D346" s="142" t="s">
        <v>983</v>
      </c>
      <c r="E346" s="140" t="s">
        <v>0</v>
      </c>
      <c r="F346" s="140" t="s">
        <v>141</v>
      </c>
      <c r="G346" s="140" t="s">
        <v>145</v>
      </c>
      <c r="H346" s="140" t="s">
        <v>4</v>
      </c>
      <c r="I346" s="140" t="s">
        <v>8</v>
      </c>
      <c r="J346" s="140" t="s">
        <v>22</v>
      </c>
      <c r="K346" s="140" t="s">
        <v>127</v>
      </c>
      <c r="L346" s="98" t="str">
        <f>IFERROR(VLOOKUP($C346,'[2]1.3.7 validaties'!$AL$3:$AY$999,14,FALSE),"")</f>
        <v>2. ja, voor technici</v>
      </c>
      <c r="M346" s="98" t="str">
        <f>IFERROR(VLOOKUP($C346,'[2]1.3.7 validaties'!$AL$3:$AY$999,13,FALSE),"")</f>
        <v>niet nodig</v>
      </c>
      <c r="N346" s="142" t="s">
        <v>13</v>
      </c>
      <c r="O346" s="142" t="s">
        <v>13</v>
      </c>
      <c r="P346" s="142" t="s">
        <v>13</v>
      </c>
      <c r="Q346" s="142" t="s">
        <v>13</v>
      </c>
      <c r="R346" s="142" t="s">
        <v>13</v>
      </c>
      <c r="S346" s="142" t="s">
        <v>13</v>
      </c>
      <c r="T346" s="142" t="s">
        <v>13</v>
      </c>
      <c r="U346" s="142" t="s">
        <v>13</v>
      </c>
      <c r="V346" s="142" t="s">
        <v>13</v>
      </c>
      <c r="W346" s="142" t="s">
        <v>13</v>
      </c>
      <c r="X346" s="142" t="s">
        <v>13</v>
      </c>
      <c r="Y346" s="142" t="s">
        <v>13</v>
      </c>
      <c r="Z346" s="142" t="s">
        <v>13</v>
      </c>
      <c r="AA346" s="142" t="s">
        <v>13</v>
      </c>
      <c r="AB346" s="142" t="s">
        <v>13</v>
      </c>
      <c r="AC346" s="142" t="s">
        <v>13</v>
      </c>
      <c r="AD346" s="161" t="s">
        <v>253</v>
      </c>
      <c r="AE346" s="83" t="s">
        <v>254</v>
      </c>
      <c r="AF346" s="162" t="s">
        <v>255</v>
      </c>
      <c r="AG346" s="161" t="s">
        <v>968</v>
      </c>
      <c r="AH346" s="163" t="s">
        <v>253</v>
      </c>
      <c r="AI346" s="175"/>
      <c r="AJ346" s="140" t="s">
        <v>13</v>
      </c>
      <c r="AK346" s="171" t="s">
        <v>361</v>
      </c>
      <c r="AL346" s="178" t="s">
        <v>14</v>
      </c>
      <c r="AM346" s="177" t="s">
        <v>982</v>
      </c>
      <c r="AN346" s="98" t="s">
        <v>3003</v>
      </c>
      <c r="AO346" s="98" t="s">
        <v>981</v>
      </c>
      <c r="AP346" s="98" t="s">
        <v>969</v>
      </c>
      <c r="AQ346" s="98"/>
      <c r="AR346" s="98"/>
      <c r="AS346" s="98"/>
      <c r="AT346" s="267"/>
      <c r="AU346" s="253">
        <v>0</v>
      </c>
      <c r="AV346" s="278"/>
      <c r="AW346" s="83"/>
      <c r="AX346" s="57"/>
      <c r="AY346" s="212" t="str">
        <f t="shared" si="60"/>
        <v/>
      </c>
      <c r="AZ346" s="97" t="str">
        <f t="shared" si="63"/>
        <v/>
      </c>
      <c r="BA346" s="97" t="str">
        <f t="shared" si="64"/>
        <v/>
      </c>
      <c r="BB346" s="97"/>
      <c r="BC346" s="213" t="s">
        <v>2261</v>
      </c>
      <c r="BD346" s="143" t="str">
        <f t="shared" si="61"/>
        <v>ongewijzigd</v>
      </c>
      <c r="BE346" s="143" t="str">
        <f>IF(BF346="",IF(#REF!="","",IF(#REF!="ongebruikt","Ja","")),"")</f>
        <v/>
      </c>
      <c r="BF346" s="321" t="str">
        <f>IF($J346="LVBB-BHK",$C346,IFERROR(VLOOKUP($C346,'[1]CDS-VM-delta'!$A$2:$E$470,1,FALSE),""))</f>
        <v>STOP0008</v>
      </c>
      <c r="BG346" s="318" t="str">
        <f>IF($J346="LVBB-BHK",$AN346,IF($BF346="","",IFERROR(VLOOKUP($BF346,'[1]CDS-VM-delta'!$A$2:$E$470,2,FALSE),"")))</f>
        <v>De referentie naar de noot met id %1 verwijst niet naar een noot in dezelfde tabel %2. Verplaats de noot waarnaar verwezen wordt naar de tabel of vervang de referentie in de tabel voor de noot waarnaar verwezen wordt</v>
      </c>
      <c r="BH346" s="148" t="str">
        <f>IF($BF346="","",IFERROR(VLOOKUP($C346,'[1]CDS-VM-delta'!$A$2:$E$470,3,FALSE),""))</f>
        <v>imop-tekst.sch</v>
      </c>
      <c r="BI346" s="303" t="str">
        <f>IF($BF346="","",IFERROR(VLOOKUP($C346,'[1]CDS-VM-delta'!$A$2:$E$470,4,FALSE),""))</f>
        <v>Tabel - Referenties naar een noot</v>
      </c>
      <c r="BJ346" s="304" t="str">
        <f>IF($BF346="","",IFERROR(VLOOKUP($C346,'[1]CDS-VM-delta'!$A$2:$E$470,5,FALSE),""))</f>
        <v/>
      </c>
      <c r="BK346" s="304" t="str">
        <f>IF($C346="","",IFERROR(VLOOKUP($C346,'[1]CDS-VM-delta'!$L$1:$M$470,1,FALSE),""))</f>
        <v>STOP0008</v>
      </c>
      <c r="BL346" s="304" t="str">
        <f>IF($BK346="","",IFERROR(VLOOKUP($BK346,'[1]CDS-VM-delta'!$L$1:$M$470,2,FALSE),""))</f>
        <v>De referentie naar de noot met id %1 verwijst niet naar een noot in dezelfde tabel %2. Verplaats de noot waarnaar verwezen wordt naar de tabel of vervang de referentie in de tabel voor de noot waarnaar verwezen wordt</v>
      </c>
      <c r="BM346" s="83"/>
      <c r="BN346" s="210" t="str">
        <f t="shared" si="65"/>
        <v/>
      </c>
      <c r="BO346" s="141" t="s">
        <v>982</v>
      </c>
      <c r="BP346" s="142"/>
      <c r="BQ346" s="142"/>
      <c r="BR346" s="142"/>
      <c r="BS346" s="83">
        <v>229</v>
      </c>
      <c r="BT346" s="57"/>
      <c r="BU346" s="7" t="str">
        <f t="shared" si="66"/>
        <v/>
      </c>
      <c r="BV346" s="7" t="str">
        <f t="shared" si="67"/>
        <v/>
      </c>
      <c r="BW346" s="7" t="str">
        <f t="shared" si="68"/>
        <v>***</v>
      </c>
      <c r="BX346" s="97" t="s">
        <v>982</v>
      </c>
      <c r="BY346" s="98" t="s">
        <v>983</v>
      </c>
      <c r="BZ346" s="97" t="s">
        <v>1684</v>
      </c>
      <c r="CA346" s="97"/>
      <c r="CB346" s="97"/>
      <c r="CC346" s="97"/>
      <c r="CD346" s="98" t="s">
        <v>984</v>
      </c>
      <c r="CE346" s="97" t="s">
        <v>981</v>
      </c>
      <c r="CF346" s="97" t="s">
        <v>969</v>
      </c>
      <c r="CG346" s="97"/>
      <c r="CH346" s="97"/>
      <c r="CI346" s="97"/>
      <c r="CJ346" s="97"/>
      <c r="CK346" s="86"/>
      <c r="CL346" s="109" t="s">
        <v>1688</v>
      </c>
      <c r="CM346" s="101" t="s">
        <v>253</v>
      </c>
      <c r="CN346" s="101" t="s">
        <v>253</v>
      </c>
      <c r="CO346" s="101"/>
    </row>
    <row r="347" spans="1:93" s="545" customFormat="1" ht="48" x14ac:dyDescent="0.2">
      <c r="A347" s="531" t="s">
        <v>2205</v>
      </c>
      <c r="B347" s="532">
        <v>2</v>
      </c>
      <c r="C347" s="532" t="s">
        <v>985</v>
      </c>
      <c r="D347" s="533" t="s">
        <v>2078</v>
      </c>
      <c r="E347" s="140" t="s">
        <v>0</v>
      </c>
      <c r="F347" s="140" t="s">
        <v>141</v>
      </c>
      <c r="G347" s="140" t="s">
        <v>145</v>
      </c>
      <c r="H347" s="140" t="s">
        <v>986</v>
      </c>
      <c r="I347" s="140" t="s">
        <v>8</v>
      </c>
      <c r="J347" s="140" t="s">
        <v>22</v>
      </c>
      <c r="K347" s="140" t="s">
        <v>127</v>
      </c>
      <c r="L347" s="98" t="str">
        <f>IFERROR(VLOOKUP($C347,'[2]1.3.7 validaties'!$AL$3:$AY$999,14,FALSE),"")</f>
        <v/>
      </c>
      <c r="M347" s="98" t="str">
        <f>IFERROR(VLOOKUP($C347,'[2]1.3.7 validaties'!$AL$3:$AY$999,13,FALSE),"")</f>
        <v/>
      </c>
      <c r="N347" s="142" t="s">
        <v>13</v>
      </c>
      <c r="O347" s="142" t="s">
        <v>1997</v>
      </c>
      <c r="P347" s="142" t="s">
        <v>1997</v>
      </c>
      <c r="Q347" s="142" t="s">
        <v>1997</v>
      </c>
      <c r="R347" s="532" t="s">
        <v>1997</v>
      </c>
      <c r="S347" s="532" t="s">
        <v>1997</v>
      </c>
      <c r="T347" s="532" t="s">
        <v>13</v>
      </c>
      <c r="U347" s="532" t="s">
        <v>13</v>
      </c>
      <c r="V347" s="532" t="s">
        <v>13</v>
      </c>
      <c r="W347" s="532" t="s">
        <v>13</v>
      </c>
      <c r="X347" s="532" t="s">
        <v>13</v>
      </c>
      <c r="Y347" s="532" t="s">
        <v>13</v>
      </c>
      <c r="Z347" s="532" t="s">
        <v>13</v>
      </c>
      <c r="AA347" s="532" t="s">
        <v>13</v>
      </c>
      <c r="AB347" s="532" t="s">
        <v>13</v>
      </c>
      <c r="AC347" s="532" t="s">
        <v>13</v>
      </c>
      <c r="AD347" s="161" t="s">
        <v>253</v>
      </c>
      <c r="AE347" s="83" t="s">
        <v>254</v>
      </c>
      <c r="AF347" s="162" t="s">
        <v>255</v>
      </c>
      <c r="AG347" s="161" t="s">
        <v>968</v>
      </c>
      <c r="AH347" s="163" t="s">
        <v>253</v>
      </c>
      <c r="AI347" s="175"/>
      <c r="AJ347" s="140" t="s">
        <v>13</v>
      </c>
      <c r="AK347" s="171" t="s">
        <v>361</v>
      </c>
      <c r="AL347" s="178" t="s">
        <v>14</v>
      </c>
      <c r="AM347" s="534" t="s">
        <v>985</v>
      </c>
      <c r="AN347" s="533" t="s">
        <v>3004</v>
      </c>
      <c r="AO347" s="98" t="s">
        <v>969</v>
      </c>
      <c r="AP347" s="98"/>
      <c r="AQ347" s="98"/>
      <c r="AR347" s="98"/>
      <c r="AS347" s="98"/>
      <c r="AT347" s="267"/>
      <c r="AU347" s="253">
        <v>0</v>
      </c>
      <c r="AV347" s="278"/>
      <c r="AW347" s="535" t="s">
        <v>2029</v>
      </c>
      <c r="AX347" s="536"/>
      <c r="AY347" s="537" t="str">
        <f t="shared" si="60"/>
        <v/>
      </c>
      <c r="AZ347" s="538" t="str">
        <f t="shared" si="63"/>
        <v/>
      </c>
      <c r="BA347" s="538" t="str">
        <f t="shared" si="64"/>
        <v/>
      </c>
      <c r="BB347" s="538"/>
      <c r="BC347" s="539"/>
      <c r="BD347" s="540" t="str">
        <f t="shared" si="61"/>
        <v/>
      </c>
      <c r="BE347" s="540" t="e">
        <f>IF(BF347="",IF(#REF!="","",IF(#REF!="ongebruikt","Ja","")),"")</f>
        <v>#REF!</v>
      </c>
      <c r="BF347" s="541" t="str">
        <f>IF($J347="LVBB-BHK",$C347,IFERROR(VLOOKUP($C347,'[1]CDS-VM-delta'!$A$2:$E$470,1,FALSE),""))</f>
        <v/>
      </c>
      <c r="BG347" s="542" t="str">
        <f>IF($J347="LVBB-BHK",$AN347,IF($BF347="","",IFERROR(VLOOKUP($BF347,'[1]CDS-VM-delta'!$A$2:$E$470,2,FALSE),"")))</f>
        <v/>
      </c>
      <c r="BH347" s="148" t="str">
        <f>IF($BF347="","",IFERROR(VLOOKUP($C347,'[1]CDS-VM-delta'!$A$2:$E$470,3,FALSE),""))</f>
        <v/>
      </c>
      <c r="BI347" s="303" t="str">
        <f>IF($BF347="","",IFERROR(VLOOKUP($C347,'[1]CDS-VM-delta'!$A$2:$E$470,4,FALSE),""))</f>
        <v/>
      </c>
      <c r="BJ347" s="304" t="str">
        <f>IF($BF347="","",IFERROR(VLOOKUP($C347,'[1]CDS-VM-delta'!$A$2:$E$470,5,FALSE),""))</f>
        <v/>
      </c>
      <c r="BK347" s="543" t="str">
        <f>IF($C347="","",IFERROR(VLOOKUP($C347,'[1]CDS-VM-delta'!$L$1:$M$470,1,FALSE),""))</f>
        <v/>
      </c>
      <c r="BL347" s="543" t="str">
        <f>IF($BK347="","",IFERROR(VLOOKUP($BK347,'[1]CDS-VM-delta'!$L$1:$M$470,2,FALSE),""))</f>
        <v/>
      </c>
      <c r="BM347" s="535" t="s">
        <v>1844</v>
      </c>
      <c r="BN347" s="544" t="str">
        <f t="shared" si="65"/>
        <v/>
      </c>
      <c r="BO347" s="534" t="s">
        <v>985</v>
      </c>
      <c r="BP347" s="532">
        <v>3</v>
      </c>
      <c r="BQ347" s="532"/>
      <c r="BR347" s="532" t="s">
        <v>1845</v>
      </c>
      <c r="BS347" s="535">
        <v>98</v>
      </c>
      <c r="BT347" s="536"/>
      <c r="BU347" s="545" t="str">
        <f t="shared" si="66"/>
        <v/>
      </c>
      <c r="BV347" s="545" t="str">
        <f t="shared" si="67"/>
        <v/>
      </c>
      <c r="BW347" s="545" t="str">
        <f t="shared" si="68"/>
        <v>***</v>
      </c>
      <c r="BX347" s="538" t="s">
        <v>985</v>
      </c>
      <c r="BY347" s="533" t="s">
        <v>2078</v>
      </c>
      <c r="BZ347" s="538" t="s">
        <v>986</v>
      </c>
      <c r="CA347" s="538"/>
      <c r="CB347" s="538"/>
      <c r="CC347" s="538"/>
      <c r="CD347" s="533" t="s">
        <v>987</v>
      </c>
      <c r="CE347" s="538" t="s">
        <v>969</v>
      </c>
      <c r="CF347" s="538"/>
      <c r="CG347" s="538"/>
      <c r="CH347" s="538"/>
      <c r="CI347" s="538"/>
      <c r="CJ347" s="538"/>
      <c r="CK347" s="546"/>
      <c r="CL347" s="547" t="s">
        <v>1688</v>
      </c>
      <c r="CM347" s="533" t="s">
        <v>253</v>
      </c>
      <c r="CN347" s="533" t="s">
        <v>253</v>
      </c>
      <c r="CO347" s="533" t="s">
        <v>1689</v>
      </c>
    </row>
    <row r="348" spans="1:93" ht="96" x14ac:dyDescent="0.2">
      <c r="A348" s="172" t="s">
        <v>2206</v>
      </c>
      <c r="B348" s="140">
        <v>2</v>
      </c>
      <c r="C348" s="142" t="s">
        <v>988</v>
      </c>
      <c r="D348" s="142" t="s">
        <v>3005</v>
      </c>
      <c r="E348" s="140" t="s">
        <v>0</v>
      </c>
      <c r="F348" s="140" t="s">
        <v>244</v>
      </c>
      <c r="G348" s="140" t="s">
        <v>145</v>
      </c>
      <c r="H348" s="140" t="s">
        <v>4</v>
      </c>
      <c r="I348" s="140" t="s">
        <v>8</v>
      </c>
      <c r="J348" s="140" t="s">
        <v>22</v>
      </c>
      <c r="K348" s="140" t="s">
        <v>127</v>
      </c>
      <c r="L348" s="98" t="str">
        <f>IFERROR(VLOOKUP($C348,'[2]1.3.7 validaties'!$AL$3:$AY$999,14,FALSE),"")</f>
        <v>2. ja, voor technici</v>
      </c>
      <c r="M348" s="98" t="str">
        <f>IFERROR(VLOOKUP($C348,'[2]1.3.7 validaties'!$AL$3:$AY$999,13,FALSE),"")</f>
        <v>niet nodig</v>
      </c>
      <c r="N348" s="142" t="s">
        <v>13</v>
      </c>
      <c r="O348" s="142" t="s">
        <v>13</v>
      </c>
      <c r="P348" s="142" t="s">
        <v>13</v>
      </c>
      <c r="Q348" s="142" t="s">
        <v>13</v>
      </c>
      <c r="R348" s="142" t="s">
        <v>13</v>
      </c>
      <c r="S348" s="142" t="s">
        <v>13</v>
      </c>
      <c r="T348" s="142" t="s">
        <v>13</v>
      </c>
      <c r="U348" s="142" t="s">
        <v>13</v>
      </c>
      <c r="V348" s="142" t="s">
        <v>13</v>
      </c>
      <c r="W348" s="142" t="s">
        <v>13</v>
      </c>
      <c r="X348" s="142" t="s">
        <v>13</v>
      </c>
      <c r="Y348" s="142" t="s">
        <v>13</v>
      </c>
      <c r="Z348" s="142" t="s">
        <v>13</v>
      </c>
      <c r="AA348" s="142" t="s">
        <v>13</v>
      </c>
      <c r="AB348" s="142" t="s">
        <v>13</v>
      </c>
      <c r="AC348" s="142" t="s">
        <v>13</v>
      </c>
      <c r="AD348" s="161" t="s">
        <v>253</v>
      </c>
      <c r="AE348" s="83" t="s">
        <v>254</v>
      </c>
      <c r="AF348" s="162" t="s">
        <v>255</v>
      </c>
      <c r="AG348" s="161" t="s">
        <v>968</v>
      </c>
      <c r="AH348" s="163" t="s">
        <v>253</v>
      </c>
      <c r="AI348" s="175"/>
      <c r="AJ348" s="140" t="s">
        <v>13</v>
      </c>
      <c r="AK348" s="171" t="s">
        <v>361</v>
      </c>
      <c r="AL348" s="178" t="s">
        <v>14</v>
      </c>
      <c r="AM348" s="177" t="s">
        <v>988</v>
      </c>
      <c r="AN348" s="98" t="s">
        <v>3006</v>
      </c>
      <c r="AO348" s="98" t="s">
        <v>981</v>
      </c>
      <c r="AP348" s="98"/>
      <c r="AQ348" s="98"/>
      <c r="AR348" s="98"/>
      <c r="AS348" s="98"/>
      <c r="AT348" s="267"/>
      <c r="AU348" s="253">
        <v>0</v>
      </c>
      <c r="AV348" s="278"/>
      <c r="AW348" s="83"/>
      <c r="AX348" s="57"/>
      <c r="AY348" s="212" t="str">
        <f t="shared" si="60"/>
        <v/>
      </c>
      <c r="AZ348" s="97" t="str">
        <f t="shared" si="63"/>
        <v/>
      </c>
      <c r="BA348" s="97" t="str">
        <f t="shared" si="64"/>
        <v/>
      </c>
      <c r="BB348" s="97"/>
      <c r="BC348" s="213" t="s">
        <v>2261</v>
      </c>
      <c r="BD348" s="143" t="str">
        <f t="shared" si="61"/>
        <v>ongewijzigd</v>
      </c>
      <c r="BE348" s="143" t="str">
        <f>IF(BF348="",IF(#REF!="","",IF(#REF!="ongebruikt","Ja","")),"")</f>
        <v/>
      </c>
      <c r="BF348" s="321" t="str">
        <f>IF($J348="LVBB-BHK",$C348,IFERROR(VLOOKUP($C348,'[1]CDS-VM-delta'!$A$2:$E$470,1,FALSE),""))</f>
        <v>STOP0010</v>
      </c>
      <c r="BG348" s="318" t="str">
        <f>IF($J348="LVBB-BHK",$AN348,IF($BF348="","",IFERROR(VLOOKUP($BF348,'[1]CDS-VM-delta'!$A$2:$E$470,2,FALSE),"")))</f>
        <v>De waarde van @ref van element tekst:IntRef met waarde %1 komt niet voor als eId van een tekst-element in (de mutatie van) de tekst van dezelfde expression als de IntRef. Controleer de referentie, corrigeer of de referentie of de identificatie van het element waarnaar wordt verwezen.</v>
      </c>
      <c r="BH348" s="148" t="str">
        <f>IF($BF348="","",IFERROR(VLOOKUP($C348,'[1]CDS-VM-delta'!$A$2:$E$470,3,FALSE),""))</f>
        <v>imop-tekst.sch</v>
      </c>
      <c r="BI348" s="303" t="str">
        <f>IF($BF348="","",IFERROR(VLOOKUP($C348,'[1]CDS-VM-delta'!$A$2:$E$470,4,FALSE),""))</f>
        <v>Referentie intern - correcte verwijzing</v>
      </c>
      <c r="BJ348" s="304" t="str">
        <f>IF($BF348="","",IFERROR(VLOOKUP($C348,'[1]CDS-VM-delta'!$A$2:$E$470,5,FALSE),""))</f>
        <v/>
      </c>
      <c r="BK348" s="304" t="str">
        <f>IF($C348="","",IFERROR(VLOOKUP($C348,'[1]CDS-VM-delta'!$L$1:$M$470,1,FALSE),""))</f>
        <v>STOP0010</v>
      </c>
      <c r="BL348" s="304" t="str">
        <f>IF($BK348="","",IFERROR(VLOOKUP($BK348,'[1]CDS-VM-delta'!$L$1:$M$470,2,FALSE),""))</f>
        <v>De waarde van @ref van element tekst:IntRef met waarde %1 komt niet voor als eId van een tekst-element in (de mutatie van) de tekst van dezelfde expression als de IntRef. Controleer de referentie, corrigeer of de referentie of de identificatie van het element waarnaar wordt verwezen.</v>
      </c>
      <c r="BM348" s="83" t="s">
        <v>1846</v>
      </c>
      <c r="BN348" s="210" t="str">
        <f t="shared" si="65"/>
        <v/>
      </c>
      <c r="BO348" s="141" t="s">
        <v>988</v>
      </c>
      <c r="BP348" s="142">
        <v>5</v>
      </c>
      <c r="BQ348" s="142" t="s">
        <v>1846</v>
      </c>
      <c r="BR348" s="142"/>
      <c r="BS348" s="83">
        <v>374</v>
      </c>
      <c r="BT348" s="57"/>
      <c r="BU348" s="7" t="str">
        <f t="shared" si="66"/>
        <v/>
      </c>
      <c r="BV348" s="7" t="str">
        <f t="shared" si="67"/>
        <v>***</v>
      </c>
      <c r="BW348" s="7" t="str">
        <f t="shared" si="68"/>
        <v>***</v>
      </c>
      <c r="BX348" s="97" t="s">
        <v>988</v>
      </c>
      <c r="BY348" s="98" t="s">
        <v>989</v>
      </c>
      <c r="BZ348" s="97" t="s">
        <v>1684</v>
      </c>
      <c r="CA348" s="97"/>
      <c r="CB348" s="97"/>
      <c r="CC348" s="97"/>
      <c r="CD348" s="98" t="s">
        <v>990</v>
      </c>
      <c r="CE348" s="97" t="s">
        <v>981</v>
      </c>
      <c r="CF348" s="97"/>
      <c r="CG348" s="97"/>
      <c r="CH348" s="97"/>
      <c r="CI348" s="97"/>
      <c r="CJ348" s="97"/>
      <c r="CK348" s="86"/>
      <c r="CL348" s="109" t="s">
        <v>1690</v>
      </c>
      <c r="CM348" s="101" t="s">
        <v>255</v>
      </c>
      <c r="CN348" s="101" t="s">
        <v>253</v>
      </c>
      <c r="CO348" s="101"/>
    </row>
    <row r="349" spans="1:93" ht="80" x14ac:dyDescent="0.2">
      <c r="A349" s="172" t="s">
        <v>2204</v>
      </c>
      <c r="B349" s="140">
        <v>2</v>
      </c>
      <c r="C349" s="142" t="s">
        <v>991</v>
      </c>
      <c r="D349" s="142" t="s">
        <v>992</v>
      </c>
      <c r="E349" s="140" t="s">
        <v>0</v>
      </c>
      <c r="F349" s="140" t="s">
        <v>141</v>
      </c>
      <c r="G349" s="140" t="s">
        <v>145</v>
      </c>
      <c r="H349" s="140" t="s">
        <v>4</v>
      </c>
      <c r="I349" s="140" t="s">
        <v>8</v>
      </c>
      <c r="J349" s="140" t="s">
        <v>22</v>
      </c>
      <c r="K349" s="140" t="s">
        <v>127</v>
      </c>
      <c r="L349" s="98" t="str">
        <f>IFERROR(VLOOKUP($C349,'[2]1.3.7 validaties'!$AL$3:$AY$999,14,FALSE),"")</f>
        <v>2. ja, voor technici</v>
      </c>
      <c r="M349" s="98" t="str">
        <f>IFERROR(VLOOKUP($C349,'[2]1.3.7 validaties'!$AL$3:$AY$999,13,FALSE),"")</f>
        <v>niet nodig</v>
      </c>
      <c r="N349" s="142" t="s">
        <v>13</v>
      </c>
      <c r="O349" s="142" t="s">
        <v>13</v>
      </c>
      <c r="P349" s="142" t="s">
        <v>13</v>
      </c>
      <c r="Q349" s="142" t="s">
        <v>13</v>
      </c>
      <c r="R349" s="142" t="s">
        <v>13</v>
      </c>
      <c r="S349" s="142" t="s">
        <v>13</v>
      </c>
      <c r="T349" s="142" t="s">
        <v>13</v>
      </c>
      <c r="U349" s="142" t="s">
        <v>13</v>
      </c>
      <c r="V349" s="142" t="s">
        <v>13</v>
      </c>
      <c r="W349" s="142" t="s">
        <v>13</v>
      </c>
      <c r="X349" s="142" t="s">
        <v>13</v>
      </c>
      <c r="Y349" s="142" t="s">
        <v>13</v>
      </c>
      <c r="Z349" s="142" t="s">
        <v>13</v>
      </c>
      <c r="AA349" s="142" t="s">
        <v>13</v>
      </c>
      <c r="AB349" s="142" t="s">
        <v>13</v>
      </c>
      <c r="AC349" s="142" t="s">
        <v>13</v>
      </c>
      <c r="AD349" s="161" t="s">
        <v>253</v>
      </c>
      <c r="AE349" s="83" t="s">
        <v>254</v>
      </c>
      <c r="AF349" s="162" t="s">
        <v>255</v>
      </c>
      <c r="AG349" s="161" t="s">
        <v>968</v>
      </c>
      <c r="AH349" s="163" t="s">
        <v>253</v>
      </c>
      <c r="AI349" s="175"/>
      <c r="AJ349" s="140" t="s">
        <v>13</v>
      </c>
      <c r="AK349" s="171" t="s">
        <v>45</v>
      </c>
      <c r="AL349" s="178" t="s">
        <v>14</v>
      </c>
      <c r="AM349" s="177" t="s">
        <v>991</v>
      </c>
      <c r="AN349" s="98" t="s">
        <v>3009</v>
      </c>
      <c r="AO349" s="98" t="s">
        <v>974</v>
      </c>
      <c r="AP349" s="98" t="s">
        <v>981</v>
      </c>
      <c r="AQ349" s="98"/>
      <c r="AR349" s="98"/>
      <c r="AS349" s="98"/>
      <c r="AT349" s="267"/>
      <c r="AU349" s="253">
        <v>0</v>
      </c>
      <c r="AV349" s="278"/>
      <c r="AW349" s="83"/>
      <c r="AX349" s="57"/>
      <c r="AY349" s="212" t="str">
        <f t="shared" si="60"/>
        <v/>
      </c>
      <c r="AZ349" s="97" t="str">
        <f t="shared" si="63"/>
        <v/>
      </c>
      <c r="BA349" s="97" t="str">
        <f t="shared" si="64"/>
        <v/>
      </c>
      <c r="BB349" s="97"/>
      <c r="BC349" s="213" t="s">
        <v>2261</v>
      </c>
      <c r="BD349" s="143" t="str">
        <f t="shared" si="61"/>
        <v>ongewijzigd</v>
      </c>
      <c r="BE349" s="143" t="str">
        <f>IF(BF349="",IF(#REF!="","",IF(#REF!="ongebruikt","Ja","")),"")</f>
        <v/>
      </c>
      <c r="BF349" s="321" t="str">
        <f>IF($J349="LVBB-BHK",$C349,IFERROR(VLOOKUP($C349,'[1]CDS-VM-delta'!$A$2:$E$470,1,FALSE),""))</f>
        <v>STOP0011</v>
      </c>
      <c r="BG349" s="318" t="str">
        <f>IF($J349="LVBB-BHK",$AN349,IF($BF349="","",IFERROR(VLOOKUP($BF349,'[1]CDS-VM-delta'!$A$2:$E$470,2,FALSE),"")))</f>
        <v>De @ref van element %1 met waarde %2 verwijst niet naar een wId van een ExtIoRef binnen hetzelfde bestand. Controleer de referentie, corrigeer of de referentie of de wId identificatie van het element waarnaar wordt verwezen</v>
      </c>
      <c r="BH349" s="148" t="str">
        <f>IF($BF349="","",IFERROR(VLOOKUP($C349,'[1]CDS-VM-delta'!$A$2:$E$470,3,FALSE),""))</f>
        <v>imop-tekst.sch</v>
      </c>
      <c r="BI349" s="303" t="str">
        <f>IF($BF349="","",IFERROR(VLOOKUP($C349,'[1]CDS-VM-delta'!$A$2:$E$470,4,FALSE),""))</f>
        <v>Referentie informatieobject - correcte verwijzing</v>
      </c>
      <c r="BJ349" s="304" t="str">
        <f>IF($BF349="","",IFERROR(VLOOKUP($C349,'[1]CDS-VM-delta'!$A$2:$E$470,5,FALSE),""))</f>
        <v/>
      </c>
      <c r="BK349" s="304" t="str">
        <f>IF($C349="","",IFERROR(VLOOKUP($C349,'[1]CDS-VM-delta'!$L$1:$M$470,1,FALSE),""))</f>
        <v>STOP0011</v>
      </c>
      <c r="BL349" s="304" t="str">
        <f>IF($BK349="","",IFERROR(VLOOKUP($BK349,'[1]CDS-VM-delta'!$L$1:$M$470,2,FALSE),""))</f>
        <v>De @ref van element %1 met waarde %2 verwijst niet naar een wId van een ExtIoRef binnen hetzelfde bestand. Controleer de referentie, corrigeer of de referentie of de wId identificatie van het element waarnaar wordt verwezen</v>
      </c>
      <c r="BM349" s="83"/>
      <c r="BN349" s="210" t="str">
        <f t="shared" si="65"/>
        <v/>
      </c>
      <c r="BO349" s="141" t="s">
        <v>991</v>
      </c>
      <c r="BP349" s="142"/>
      <c r="BQ349" s="142"/>
      <c r="BR349" s="142"/>
      <c r="BS349" s="83">
        <v>232</v>
      </c>
      <c r="BT349" s="57"/>
      <c r="BU349" s="7" t="str">
        <f t="shared" si="66"/>
        <v/>
      </c>
      <c r="BV349" s="7" t="str">
        <f t="shared" si="67"/>
        <v/>
      </c>
      <c r="BW349" s="7" t="str">
        <f t="shared" si="68"/>
        <v>***</v>
      </c>
      <c r="BX349" s="97" t="s">
        <v>991</v>
      </c>
      <c r="BY349" s="98" t="s">
        <v>992</v>
      </c>
      <c r="BZ349" s="97" t="s">
        <v>1684</v>
      </c>
      <c r="CA349" s="97"/>
      <c r="CB349" s="97"/>
      <c r="CC349" s="97"/>
      <c r="CD349" s="98" t="s">
        <v>993</v>
      </c>
      <c r="CE349" s="97" t="s">
        <v>974</v>
      </c>
      <c r="CF349" s="97" t="s">
        <v>981</v>
      </c>
      <c r="CG349" s="97"/>
      <c r="CH349" s="97"/>
      <c r="CI349" s="97"/>
      <c r="CJ349" s="97"/>
      <c r="CK349" s="86"/>
      <c r="CL349" s="109" t="s">
        <v>1688</v>
      </c>
      <c r="CM349" s="101" t="s">
        <v>253</v>
      </c>
      <c r="CN349" s="101" t="s">
        <v>253</v>
      </c>
      <c r="CO349" s="101"/>
    </row>
    <row r="350" spans="1:93" ht="80" x14ac:dyDescent="0.2">
      <c r="A350" s="172" t="s">
        <v>2204</v>
      </c>
      <c r="B350" s="140">
        <v>2</v>
      </c>
      <c r="C350" s="142" t="s">
        <v>994</v>
      </c>
      <c r="D350" s="142" t="s">
        <v>995</v>
      </c>
      <c r="E350" s="140" t="s">
        <v>0</v>
      </c>
      <c r="F350" s="140" t="s">
        <v>141</v>
      </c>
      <c r="G350" s="140" t="s">
        <v>145</v>
      </c>
      <c r="H350" s="140" t="s">
        <v>4</v>
      </c>
      <c r="I350" s="140" t="s">
        <v>8</v>
      </c>
      <c r="J350" s="140" t="s">
        <v>22</v>
      </c>
      <c r="K350" s="140" t="s">
        <v>127</v>
      </c>
      <c r="L350" s="98" t="str">
        <f>IFERROR(VLOOKUP($C350,'[2]1.3.7 validaties'!$AL$3:$AY$999,14,FALSE),"")</f>
        <v>2. ja, voor technici</v>
      </c>
      <c r="M350" s="98" t="str">
        <f>IFERROR(VLOOKUP($C350,'[2]1.3.7 validaties'!$AL$3:$AY$999,13,FALSE),"")</f>
        <v>niet nodig</v>
      </c>
      <c r="N350" s="142" t="s">
        <v>13</v>
      </c>
      <c r="O350" s="142" t="s">
        <v>13</v>
      </c>
      <c r="P350" s="142" t="s">
        <v>13</v>
      </c>
      <c r="Q350" s="142" t="s">
        <v>13</v>
      </c>
      <c r="R350" s="142" t="s">
        <v>13</v>
      </c>
      <c r="S350" s="142" t="s">
        <v>13</v>
      </c>
      <c r="T350" s="142" t="s">
        <v>13</v>
      </c>
      <c r="U350" s="142" t="s">
        <v>13</v>
      </c>
      <c r="V350" s="142" t="s">
        <v>13</v>
      </c>
      <c r="W350" s="142" t="s">
        <v>13</v>
      </c>
      <c r="X350" s="142" t="s">
        <v>13</v>
      </c>
      <c r="Y350" s="142" t="s">
        <v>13</v>
      </c>
      <c r="Z350" s="142" t="s">
        <v>13</v>
      </c>
      <c r="AA350" s="142" t="s">
        <v>13</v>
      </c>
      <c r="AB350" s="142" t="s">
        <v>13</v>
      </c>
      <c r="AC350" s="142" t="s">
        <v>13</v>
      </c>
      <c r="AD350" s="161" t="s">
        <v>253</v>
      </c>
      <c r="AE350" s="83" t="s">
        <v>254</v>
      </c>
      <c r="AF350" s="162" t="s">
        <v>255</v>
      </c>
      <c r="AG350" s="161" t="s">
        <v>968</v>
      </c>
      <c r="AH350" s="163" t="s">
        <v>253</v>
      </c>
      <c r="AI350" s="175"/>
      <c r="AJ350" s="140" t="s">
        <v>13</v>
      </c>
      <c r="AK350" s="171" t="s">
        <v>45</v>
      </c>
      <c r="AL350" s="178" t="s">
        <v>14</v>
      </c>
      <c r="AM350" s="177" t="s">
        <v>994</v>
      </c>
      <c r="AN350" s="98" t="s">
        <v>3010</v>
      </c>
      <c r="AO350" s="98" t="s">
        <v>969</v>
      </c>
      <c r="AP350" s="98"/>
      <c r="AQ350" s="98"/>
      <c r="AR350" s="98"/>
      <c r="AS350" s="98"/>
      <c r="AT350" s="267"/>
      <c r="AU350" s="253">
        <v>0</v>
      </c>
      <c r="AV350" s="278"/>
      <c r="AW350" s="83"/>
      <c r="AX350" s="57"/>
      <c r="AY350" s="212" t="str">
        <f t="shared" si="60"/>
        <v/>
      </c>
      <c r="AZ350" s="97" t="str">
        <f t="shared" si="63"/>
        <v/>
      </c>
      <c r="BA350" s="97" t="str">
        <f t="shared" si="64"/>
        <v/>
      </c>
      <c r="BB350" s="97"/>
      <c r="BC350" s="213" t="s">
        <v>2261</v>
      </c>
      <c r="BD350" s="143" t="str">
        <f t="shared" si="61"/>
        <v>ongewijzigd</v>
      </c>
      <c r="BE350" s="143" t="str">
        <f>IF(BF350="",IF(#REF!="","",IF(#REF!="ongebruikt","Ja","")),"")</f>
        <v/>
      </c>
      <c r="BF350" s="321" t="str">
        <f>IF($J350="LVBB-BHK",$C350,IFERROR(VLOOKUP($C350,'[1]CDS-VM-delta'!$A$2:$E$470,1,FALSE),""))</f>
        <v>STOP0012</v>
      </c>
      <c r="BG350" s="318" t="str">
        <f>IF($J350="LVBB-BHK",$AN350,IF($BF350="","",IFERROR(VLOOKUP($BF350,'[1]CDS-VM-delta'!$A$2:$E$470,2,FALSE),"")))</f>
        <v>De JOIN-identifier van ExtIoRef %1 in de tekst is niet gelijk aan de als referentie opgenomen JOIN-identificatie. Controleer de gebruikte JOIN-identicatie en plaats de juiste verwijzing als zowel de @ref als de tekst van het element ExtIoRef</v>
      </c>
      <c r="BH350" s="148" t="str">
        <f>IF($BF350="","",IFERROR(VLOOKUP($C350,'[1]CDS-VM-delta'!$A$2:$E$470,3,FALSE),""))</f>
        <v>imop-tekst.sch</v>
      </c>
      <c r="BI350" s="303" t="str">
        <f>IF($BF350="","",IFERROR(VLOOKUP($C350,'[1]CDS-VM-delta'!$A$2:$E$470,4,FALSE),""))</f>
        <v>Referentie extern informatieobject</v>
      </c>
      <c r="BJ350" s="304" t="str">
        <f>IF($BF350="","",IFERROR(VLOOKUP($C350,'[1]CDS-VM-delta'!$A$2:$E$470,5,FALSE),""))</f>
        <v/>
      </c>
      <c r="BK350" s="304" t="str">
        <f>IF($C350="","",IFERROR(VLOOKUP($C350,'[1]CDS-VM-delta'!$L$1:$M$470,1,FALSE),""))</f>
        <v>STOP0012</v>
      </c>
      <c r="BL350" s="304" t="str">
        <f>IF($BK350="","",IFERROR(VLOOKUP($BK350,'[1]CDS-VM-delta'!$L$1:$M$470,2,FALSE),""))</f>
        <v>De JOIN-identifier van ExtIoRef %1 in de tekst is niet gelijk aan de als referentie opgenomen JOIN-identificatie. Controleer de gebruikte JOIN-identicatie en plaats de juiste verwijzing als zowel de @ref als de tekst van het element ExtIoRef</v>
      </c>
      <c r="BM350" s="83"/>
      <c r="BN350" s="210" t="str">
        <f t="shared" si="65"/>
        <v/>
      </c>
      <c r="BO350" s="141" t="s">
        <v>994</v>
      </c>
      <c r="BP350" s="142"/>
      <c r="BQ350" s="142"/>
      <c r="BR350" s="142"/>
      <c r="BS350" s="83">
        <v>233</v>
      </c>
      <c r="BT350" s="57"/>
      <c r="BU350" s="7" t="str">
        <f t="shared" si="66"/>
        <v/>
      </c>
      <c r="BV350" s="7" t="str">
        <f t="shared" si="67"/>
        <v/>
      </c>
      <c r="BW350" s="7" t="str">
        <f t="shared" si="68"/>
        <v>***</v>
      </c>
      <c r="BX350" s="97" t="s">
        <v>994</v>
      </c>
      <c r="BY350" s="98" t="s">
        <v>995</v>
      </c>
      <c r="BZ350" s="97" t="s">
        <v>1684</v>
      </c>
      <c r="CA350" s="97"/>
      <c r="CB350" s="97"/>
      <c r="CC350" s="97"/>
      <c r="CD350" s="98" t="s">
        <v>1691</v>
      </c>
      <c r="CE350" s="97" t="s">
        <v>969</v>
      </c>
      <c r="CF350" s="97"/>
      <c r="CG350" s="97"/>
      <c r="CH350" s="97"/>
      <c r="CI350" s="97"/>
      <c r="CJ350" s="97"/>
      <c r="CK350" s="86"/>
      <c r="CL350" s="109" t="s">
        <v>1688</v>
      </c>
      <c r="CM350" s="101" t="s">
        <v>253</v>
      </c>
      <c r="CN350" s="101" t="s">
        <v>253</v>
      </c>
      <c r="CO350" s="101"/>
    </row>
    <row r="351" spans="1:93" ht="64" x14ac:dyDescent="0.2">
      <c r="A351" s="172" t="s">
        <v>2204</v>
      </c>
      <c r="B351" s="140">
        <v>2</v>
      </c>
      <c r="C351" s="142" t="s">
        <v>996</v>
      </c>
      <c r="D351" s="142" t="s">
        <v>997</v>
      </c>
      <c r="E351" s="140" t="s">
        <v>0</v>
      </c>
      <c r="F351" s="140" t="s">
        <v>141</v>
      </c>
      <c r="G351" s="140" t="s">
        <v>145</v>
      </c>
      <c r="H351" s="140" t="s">
        <v>4</v>
      </c>
      <c r="I351" s="140" t="s">
        <v>8</v>
      </c>
      <c r="J351" s="140" t="s">
        <v>22</v>
      </c>
      <c r="K351" s="140" t="s">
        <v>127</v>
      </c>
      <c r="L351" s="98" t="str">
        <f>IFERROR(VLOOKUP($C351,'[2]1.3.7 validaties'!$AL$3:$AY$999,14,FALSE),"")</f>
        <v>2. ja, voor technici</v>
      </c>
      <c r="M351" s="98" t="str">
        <f>IFERROR(VLOOKUP($C351,'[2]1.3.7 validaties'!$AL$3:$AY$999,13,FALSE),"")</f>
        <v>niet nodig</v>
      </c>
      <c r="N351" s="142" t="s">
        <v>13</v>
      </c>
      <c r="O351" s="142" t="s">
        <v>13</v>
      </c>
      <c r="P351" s="142" t="s">
        <v>13</v>
      </c>
      <c r="Q351" s="142" t="s">
        <v>13</v>
      </c>
      <c r="R351" s="142" t="s">
        <v>13</v>
      </c>
      <c r="S351" s="142" t="s">
        <v>13</v>
      </c>
      <c r="T351" s="142" t="s">
        <v>13</v>
      </c>
      <c r="U351" s="142" t="s">
        <v>13</v>
      </c>
      <c r="V351" s="142" t="s">
        <v>13</v>
      </c>
      <c r="W351" s="142" t="s">
        <v>13</v>
      </c>
      <c r="X351" s="142" t="s">
        <v>13</v>
      </c>
      <c r="Y351" s="142" t="s">
        <v>13</v>
      </c>
      <c r="Z351" s="142" t="s">
        <v>13</v>
      </c>
      <c r="AA351" s="142" t="s">
        <v>13</v>
      </c>
      <c r="AB351" s="142" t="s">
        <v>13</v>
      </c>
      <c r="AC351" s="142" t="s">
        <v>13</v>
      </c>
      <c r="AD351" s="161" t="s">
        <v>253</v>
      </c>
      <c r="AE351" s="83" t="s">
        <v>254</v>
      </c>
      <c r="AF351" s="162" t="s">
        <v>255</v>
      </c>
      <c r="AG351" s="161" t="s">
        <v>968</v>
      </c>
      <c r="AH351" s="163" t="s">
        <v>253</v>
      </c>
      <c r="AI351" s="175"/>
      <c r="AJ351" s="140" t="s">
        <v>13</v>
      </c>
      <c r="AK351" s="171" t="s">
        <v>361</v>
      </c>
      <c r="AL351" s="178" t="s">
        <v>14</v>
      </c>
      <c r="AM351" s="177" t="s">
        <v>996</v>
      </c>
      <c r="AN351" s="98" t="s">
        <v>3011</v>
      </c>
      <c r="AO351" s="98" t="s">
        <v>969</v>
      </c>
      <c r="AP351" s="98" t="s">
        <v>974</v>
      </c>
      <c r="AQ351" s="98"/>
      <c r="AR351" s="98"/>
      <c r="AS351" s="98"/>
      <c r="AT351" s="267"/>
      <c r="AU351" s="253">
        <v>0</v>
      </c>
      <c r="AV351" s="278"/>
      <c r="AW351" s="83"/>
      <c r="AX351" s="57"/>
      <c r="AY351" s="212" t="str">
        <f t="shared" si="60"/>
        <v/>
      </c>
      <c r="AZ351" s="97" t="str">
        <f t="shared" si="63"/>
        <v/>
      </c>
      <c r="BA351" s="97" t="str">
        <f t="shared" si="64"/>
        <v/>
      </c>
      <c r="BB351" s="97"/>
      <c r="BC351" s="213" t="s">
        <v>2261</v>
      </c>
      <c r="BD351" s="143" t="str">
        <f t="shared" si="61"/>
        <v>ongewijzigd</v>
      </c>
      <c r="BE351" s="143" t="str">
        <f>IF(BF351="",IF(#REF!="","",IF(#REF!="ongebruikt","Ja","")),"")</f>
        <v/>
      </c>
      <c r="BF351" s="321" t="str">
        <f>IF($J351="LVBB-BHK",$C351,IFERROR(VLOOKUP($C351,'[1]CDS-VM-delta'!$A$2:$E$470,1,FALSE),""))</f>
        <v>STOP0013</v>
      </c>
      <c r="BG351" s="318" t="str">
        <f>IF($J351="LVBB-BHK",$AN351,IF($BF351="","",IFERROR(VLOOKUP($BF351,'[1]CDS-VM-delta'!$A$2:$E$470,2,FALSE),"")))</f>
        <v>Het attribuut @eId of een deel van de eId %1 van element %2 eindigt op een '.', dit is niet toegestaan. Verwijder de laatste punt(en) '.' voor deze eId</v>
      </c>
      <c r="BH351" s="148" t="str">
        <f>IF($BF351="","",IFERROR(VLOOKUP($C351,'[1]CDS-VM-delta'!$A$2:$E$470,3,FALSE),""))</f>
        <v>imop-tekst.sch</v>
      </c>
      <c r="BI351" s="303" t="str">
        <f>IF($BF351="","",IFERROR(VLOOKUP($C351,'[1]CDS-VM-delta'!$A$2:$E$470,4,FALSE),""))</f>
        <v>Identificatie - correct gebruik wId, eId</v>
      </c>
      <c r="BJ351" s="304" t="str">
        <f>IF($BF351="","",IFERROR(VLOOKUP($C351,'[1]CDS-VM-delta'!$A$2:$E$470,5,FALSE),""))</f>
        <v/>
      </c>
      <c r="BK351" s="304" t="str">
        <f>IF($C351="","",IFERROR(VLOOKUP($C351,'[1]CDS-VM-delta'!$L$1:$M$470,1,FALSE),""))</f>
        <v>STOP0013</v>
      </c>
      <c r="BL351" s="304" t="str">
        <f>IF($BK351="","",IFERROR(VLOOKUP($BK351,'[1]CDS-VM-delta'!$L$1:$M$470,2,FALSE),""))</f>
        <v>Het attribuut @eId of een deel van de eId %1 van element %2 eindigt op een '.', dit is niet toegestaan. Verwijder de laatste punt(en) '.' voor deze eId</v>
      </c>
      <c r="BM351" s="83" t="s">
        <v>1842</v>
      </c>
      <c r="BN351" s="210" t="str">
        <f t="shared" si="65"/>
        <v/>
      </c>
      <c r="BO351" s="177" t="s">
        <v>996</v>
      </c>
      <c r="BP351" s="142">
        <v>3</v>
      </c>
      <c r="BQ351" s="142"/>
      <c r="BR351" s="142" t="s">
        <v>1843</v>
      </c>
      <c r="BS351" s="83">
        <v>99</v>
      </c>
      <c r="BT351" s="57"/>
      <c r="BU351" s="7" t="str">
        <f t="shared" si="66"/>
        <v/>
      </c>
      <c r="BV351" s="7" t="str">
        <f t="shared" si="67"/>
        <v/>
      </c>
      <c r="BW351" s="7" t="str">
        <f t="shared" si="68"/>
        <v>***</v>
      </c>
      <c r="BX351" s="97" t="s">
        <v>996</v>
      </c>
      <c r="BY351" s="98" t="s">
        <v>997</v>
      </c>
      <c r="BZ351" s="97" t="s">
        <v>1684</v>
      </c>
      <c r="CA351" s="97"/>
      <c r="CB351" s="97"/>
      <c r="CC351" s="97"/>
      <c r="CD351" s="98" t="s">
        <v>998</v>
      </c>
      <c r="CE351" s="97" t="s">
        <v>969</v>
      </c>
      <c r="CF351" s="97" t="s">
        <v>974</v>
      </c>
      <c r="CG351" s="97"/>
      <c r="CH351" s="97"/>
      <c r="CI351" s="97"/>
      <c r="CJ351" s="97"/>
      <c r="CK351" s="86"/>
      <c r="CL351" s="109" t="s">
        <v>1688</v>
      </c>
      <c r="CM351" s="101" t="s">
        <v>253</v>
      </c>
      <c r="CN351" s="101" t="s">
        <v>253</v>
      </c>
      <c r="CO351" s="101"/>
    </row>
    <row r="352" spans="1:93" ht="64" x14ac:dyDescent="0.2">
      <c r="A352" s="172" t="s">
        <v>2204</v>
      </c>
      <c r="B352" s="140">
        <v>2</v>
      </c>
      <c r="C352" s="142" t="s">
        <v>999</v>
      </c>
      <c r="D352" s="142" t="s">
        <v>1000</v>
      </c>
      <c r="E352" s="140" t="s">
        <v>0</v>
      </c>
      <c r="F352" s="140" t="s">
        <v>141</v>
      </c>
      <c r="G352" s="140" t="s">
        <v>145</v>
      </c>
      <c r="H352" s="140" t="s">
        <v>4</v>
      </c>
      <c r="I352" s="140" t="s">
        <v>8</v>
      </c>
      <c r="J352" s="140" t="s">
        <v>22</v>
      </c>
      <c r="K352" s="140" t="s">
        <v>127</v>
      </c>
      <c r="L352" s="98" t="str">
        <f>IFERROR(VLOOKUP($C352,'[2]1.3.7 validaties'!$AL$3:$AY$999,14,FALSE),"")</f>
        <v>2. ja, voor technici</v>
      </c>
      <c r="M352" s="98" t="str">
        <f>IFERROR(VLOOKUP($C352,'[2]1.3.7 validaties'!$AL$3:$AY$999,13,FALSE),"")</f>
        <v>niet nodig</v>
      </c>
      <c r="N352" s="142" t="s">
        <v>13</v>
      </c>
      <c r="O352" s="142" t="s">
        <v>13</v>
      </c>
      <c r="P352" s="142" t="s">
        <v>13</v>
      </c>
      <c r="Q352" s="142" t="s">
        <v>13</v>
      </c>
      <c r="R352" s="142" t="s">
        <v>13</v>
      </c>
      <c r="S352" s="142" t="s">
        <v>13</v>
      </c>
      <c r="T352" s="142" t="s">
        <v>13</v>
      </c>
      <c r="U352" s="142" t="s">
        <v>13</v>
      </c>
      <c r="V352" s="142" t="s">
        <v>13</v>
      </c>
      <c r="W352" s="142" t="s">
        <v>13</v>
      </c>
      <c r="X352" s="142" t="s">
        <v>13</v>
      </c>
      <c r="Y352" s="142" t="s">
        <v>13</v>
      </c>
      <c r="Z352" s="142" t="s">
        <v>13</v>
      </c>
      <c r="AA352" s="142" t="s">
        <v>13</v>
      </c>
      <c r="AB352" s="142" t="s">
        <v>13</v>
      </c>
      <c r="AC352" s="142" t="s">
        <v>13</v>
      </c>
      <c r="AD352" s="161" t="s">
        <v>253</v>
      </c>
      <c r="AE352" s="83" t="s">
        <v>254</v>
      </c>
      <c r="AF352" s="162" t="s">
        <v>255</v>
      </c>
      <c r="AG352" s="161" t="s">
        <v>968</v>
      </c>
      <c r="AH352" s="163" t="s">
        <v>253</v>
      </c>
      <c r="AI352" s="175"/>
      <c r="AJ352" s="140" t="s">
        <v>13</v>
      </c>
      <c r="AK352" s="171" t="s">
        <v>361</v>
      </c>
      <c r="AL352" s="178" t="s">
        <v>14</v>
      </c>
      <c r="AM352" s="177" t="s">
        <v>999</v>
      </c>
      <c r="AN352" s="98" t="s">
        <v>3012</v>
      </c>
      <c r="AO352" s="98" t="s">
        <v>1002</v>
      </c>
      <c r="AP352" s="98" t="s">
        <v>974</v>
      </c>
      <c r="AQ352" s="98"/>
      <c r="AR352" s="98"/>
      <c r="AS352" s="98"/>
      <c r="AT352" s="267"/>
      <c r="AU352" s="253">
        <v>0</v>
      </c>
      <c r="AV352" s="278"/>
      <c r="AW352" s="83"/>
      <c r="AX352" s="57"/>
      <c r="AY352" s="212" t="str">
        <f t="shared" si="60"/>
        <v/>
      </c>
      <c r="AZ352" s="97" t="str">
        <f t="shared" si="63"/>
        <v/>
      </c>
      <c r="BA352" s="97" t="str">
        <f t="shared" si="64"/>
        <v/>
      </c>
      <c r="BB352" s="97"/>
      <c r="BC352" s="213" t="s">
        <v>2261</v>
      </c>
      <c r="BD352" s="143" t="str">
        <f t="shared" si="61"/>
        <v>ongewijzigd</v>
      </c>
      <c r="BE352" s="143" t="str">
        <f>IF(BF352="",IF(#REF!="","",IF(#REF!="ongebruikt","Ja","")),"")</f>
        <v/>
      </c>
      <c r="BF352" s="321" t="str">
        <f>IF($J352="LVBB-BHK",$C352,IFERROR(VLOOKUP($C352,'[1]CDS-VM-delta'!$A$2:$E$470,1,FALSE),""))</f>
        <v>STOP0014</v>
      </c>
      <c r="BG352" s="318" t="str">
        <f>IF($J352="LVBB-BHK",$AN352,IF($BF352="","",IFERROR(VLOOKUP($BF352,'[1]CDS-VM-delta'!$A$2:$E$470,2,FALSE),"")))</f>
        <v>Het attribuut @wId %1 van element %2 eindigt op een '.', dit is niet toegestaan. Verwijder de laatste punt '.' van deze wId</v>
      </c>
      <c r="BH352" s="148" t="str">
        <f>IF($BF352="","",IFERROR(VLOOKUP($C352,'[1]CDS-VM-delta'!$A$2:$E$470,3,FALSE),""))</f>
        <v>imop-tekst.sch</v>
      </c>
      <c r="BI352" s="303" t="str">
        <f>IF($BF352="","",IFERROR(VLOOKUP($C352,'[1]CDS-VM-delta'!$A$2:$E$470,4,FALSE),""))</f>
        <v>Identificatie - correct gebruik wId, eId</v>
      </c>
      <c r="BJ352" s="304" t="str">
        <f>IF($BF352="","",IFERROR(VLOOKUP($C352,'[1]CDS-VM-delta'!$A$2:$E$470,5,FALSE),""))</f>
        <v/>
      </c>
      <c r="BK352" s="304" t="str">
        <f>IF($C352="","",IFERROR(VLOOKUP($C352,'[1]CDS-VM-delta'!$L$1:$M$470,1,FALSE),""))</f>
        <v>STOP0014</v>
      </c>
      <c r="BL352" s="304" t="str">
        <f>IF($BK352="","",IFERROR(VLOOKUP($BK352,'[1]CDS-VM-delta'!$L$1:$M$470,2,FALSE),""))</f>
        <v>Het attribuut @wId %1 van element %2 eindigt op een '.', dit is niet toegestaan. Verwijder de laatste punt '.' van deze wId</v>
      </c>
      <c r="BM352" s="83" t="s">
        <v>1842</v>
      </c>
      <c r="BN352" s="210" t="str">
        <f t="shared" si="65"/>
        <v/>
      </c>
      <c r="BO352" s="177" t="s">
        <v>999</v>
      </c>
      <c r="BP352" s="142">
        <v>3</v>
      </c>
      <c r="BQ352" s="142"/>
      <c r="BR352" s="142" t="s">
        <v>1843</v>
      </c>
      <c r="BS352" s="83">
        <v>104</v>
      </c>
      <c r="BT352" s="57"/>
      <c r="BU352" s="7" t="str">
        <f t="shared" si="66"/>
        <v/>
      </c>
      <c r="BV352" s="7" t="str">
        <f t="shared" si="67"/>
        <v/>
      </c>
      <c r="BW352" s="7" t="str">
        <f t="shared" si="68"/>
        <v>***</v>
      </c>
      <c r="BX352" s="97" t="s">
        <v>999</v>
      </c>
      <c r="BY352" s="98" t="s">
        <v>1000</v>
      </c>
      <c r="BZ352" s="97" t="s">
        <v>1684</v>
      </c>
      <c r="CA352" s="97"/>
      <c r="CB352" s="97"/>
      <c r="CC352" s="97"/>
      <c r="CD352" s="98" t="s">
        <v>1001</v>
      </c>
      <c r="CE352" s="97" t="s">
        <v>1002</v>
      </c>
      <c r="CF352" s="97" t="s">
        <v>974</v>
      </c>
      <c r="CG352" s="97"/>
      <c r="CH352" s="97"/>
      <c r="CI352" s="97"/>
      <c r="CJ352" s="97"/>
      <c r="CK352" s="86"/>
      <c r="CL352" s="109" t="s">
        <v>1688</v>
      </c>
      <c r="CM352" s="101" t="s">
        <v>253</v>
      </c>
      <c r="CN352" s="101" t="s">
        <v>253</v>
      </c>
      <c r="CO352" s="101"/>
    </row>
    <row r="353" spans="1:93" ht="64" x14ac:dyDescent="0.2">
      <c r="A353" s="172" t="s">
        <v>2204</v>
      </c>
      <c r="B353" s="140">
        <v>2</v>
      </c>
      <c r="C353" s="142" t="s">
        <v>1003</v>
      </c>
      <c r="D353" s="142" t="s">
        <v>1004</v>
      </c>
      <c r="E353" s="140" t="s">
        <v>0</v>
      </c>
      <c r="F353" s="140" t="s">
        <v>141</v>
      </c>
      <c r="G353" s="140" t="s">
        <v>145</v>
      </c>
      <c r="H353" s="140" t="s">
        <v>4</v>
      </c>
      <c r="I353" s="140" t="s">
        <v>8</v>
      </c>
      <c r="J353" s="140" t="s">
        <v>22</v>
      </c>
      <c r="K353" s="140" t="s">
        <v>127</v>
      </c>
      <c r="L353" s="98" t="str">
        <f>IFERROR(VLOOKUP($C353,'[2]1.3.7 validaties'!$AL$3:$AY$999,14,FALSE),"")</f>
        <v>2. ja, voor technici</v>
      </c>
      <c r="M353" s="98" t="str">
        <f>IFERROR(VLOOKUP($C353,'[2]1.3.7 validaties'!$AL$3:$AY$999,13,FALSE),"")</f>
        <v>niet nodig</v>
      </c>
      <c r="N353" s="142" t="s">
        <v>13</v>
      </c>
      <c r="O353" s="142" t="s">
        <v>13</v>
      </c>
      <c r="P353" s="142" t="s">
        <v>13</v>
      </c>
      <c r="Q353" s="142" t="s">
        <v>13</v>
      </c>
      <c r="R353" s="142" t="s">
        <v>13</v>
      </c>
      <c r="S353" s="142" t="s">
        <v>13</v>
      </c>
      <c r="T353" s="142" t="s">
        <v>13</v>
      </c>
      <c r="U353" s="142" t="s">
        <v>13</v>
      </c>
      <c r="V353" s="142" t="s">
        <v>13</v>
      </c>
      <c r="W353" s="142" t="s">
        <v>13</v>
      </c>
      <c r="X353" s="142" t="s">
        <v>13</v>
      </c>
      <c r="Y353" s="142" t="s">
        <v>13</v>
      </c>
      <c r="Z353" s="142" t="s">
        <v>13</v>
      </c>
      <c r="AA353" s="142" t="s">
        <v>13</v>
      </c>
      <c r="AB353" s="142" t="s">
        <v>13</v>
      </c>
      <c r="AC353" s="142" t="s">
        <v>13</v>
      </c>
      <c r="AD353" s="161" t="s">
        <v>253</v>
      </c>
      <c r="AE353" s="83" t="s">
        <v>254</v>
      </c>
      <c r="AF353" s="162" t="s">
        <v>255</v>
      </c>
      <c r="AG353" s="161" t="s">
        <v>968</v>
      </c>
      <c r="AH353" s="163" t="s">
        <v>253</v>
      </c>
      <c r="AI353" s="175"/>
      <c r="AJ353" s="140" t="s">
        <v>13</v>
      </c>
      <c r="AK353" s="171" t="s">
        <v>45</v>
      </c>
      <c r="AL353" s="178" t="s">
        <v>14</v>
      </c>
      <c r="AM353" s="177" t="s">
        <v>1003</v>
      </c>
      <c r="AN353" s="98" t="s">
        <v>3013</v>
      </c>
      <c r="AO353" s="98" t="s">
        <v>969</v>
      </c>
      <c r="AP353" s="98"/>
      <c r="AQ353" s="98"/>
      <c r="AR353" s="98"/>
      <c r="AS353" s="98"/>
      <c r="AT353" s="267"/>
      <c r="AU353" s="253">
        <v>0</v>
      </c>
      <c r="AV353" s="278"/>
      <c r="AW353" s="83"/>
      <c r="AX353" s="57"/>
      <c r="AY353" s="212" t="str">
        <f t="shared" si="60"/>
        <v/>
      </c>
      <c r="AZ353" s="97" t="str">
        <f t="shared" si="63"/>
        <v/>
      </c>
      <c r="BA353" s="97" t="str">
        <f t="shared" si="64"/>
        <v/>
      </c>
      <c r="BB353" s="97"/>
      <c r="BC353" s="213" t="s">
        <v>2261</v>
      </c>
      <c r="BD353" s="143" t="str">
        <f t="shared" si="61"/>
        <v>ongewijzigd</v>
      </c>
      <c r="BE353" s="143" t="str">
        <f>IF(BF353="",IF(#REF!="","",IF(#REF!="ongebruikt","Ja","")),"")</f>
        <v/>
      </c>
      <c r="BF353" s="321" t="str">
        <f>IF($J353="LVBB-BHK",$C353,IFERROR(VLOOKUP($C353,'[1]CDS-VM-delta'!$A$2:$E$470,1,FALSE),""))</f>
        <v>STOP0015</v>
      </c>
      <c r="BG353" s="318" t="str">
        <f>IF($J353="LVBB-BHK",$AN353,IF($BF353="","",IFERROR(VLOOKUP($BF353,'[1]CDS-VM-delta'!$A$2:$E$470,2,FALSE),"")))</f>
        <v>Het WijzigArtikel %1 is in een RegelingTijdelijkdeel niet toegestaan. Verwijder het WijzigArtikel of pas dit aan naar een Artikel indien dit mogelijk is</v>
      </c>
      <c r="BH353" s="148" t="str">
        <f>IF($BF353="","",IFERROR(VLOOKUP($C353,'[1]CDS-VM-delta'!$A$2:$E$470,3,FALSE),""))</f>
        <v>imop-tekst.sch</v>
      </c>
      <c r="BI353" s="303" t="str">
        <f>IF($BF353="","",IFERROR(VLOOKUP($C353,'[1]CDS-VM-delta'!$A$2:$E$470,4,FALSE),""))</f>
        <v>RegelingTijdelijkdeel - WijzigArtikel niet toegestaan</v>
      </c>
      <c r="BJ353" s="304" t="str">
        <f>IF($BF353="","",IFERROR(VLOOKUP($C353,'[1]CDS-VM-delta'!$A$2:$E$470,5,FALSE),""))</f>
        <v/>
      </c>
      <c r="BK353" s="304" t="str">
        <f>IF($C353="","",IFERROR(VLOOKUP($C353,'[1]CDS-VM-delta'!$L$1:$M$470,1,FALSE),""))</f>
        <v>STOP0015</v>
      </c>
      <c r="BL353" s="304" t="str">
        <f>IF($BK353="","",IFERROR(VLOOKUP($BK353,'[1]CDS-VM-delta'!$L$1:$M$470,2,FALSE),""))</f>
        <v>Het WijzigArtikel %1 is in een RegelingTijdelijkdeel niet toegestaan. Verwijder het WijzigArtikel of pas dit aan naar een Artikel indien dit mogelijk is</v>
      </c>
      <c r="BM353" s="83" t="s">
        <v>1842</v>
      </c>
      <c r="BN353" s="210" t="str">
        <f t="shared" si="65"/>
        <v/>
      </c>
      <c r="BO353" s="177" t="s">
        <v>1003</v>
      </c>
      <c r="BP353" s="142">
        <v>3</v>
      </c>
      <c r="BQ353" s="142"/>
      <c r="BR353" s="142" t="s">
        <v>1843</v>
      </c>
      <c r="BS353" s="83">
        <v>105</v>
      </c>
      <c r="BT353" s="57"/>
      <c r="BU353" s="7" t="str">
        <f t="shared" si="66"/>
        <v/>
      </c>
      <c r="BV353" s="7" t="str">
        <f t="shared" si="67"/>
        <v/>
      </c>
      <c r="BW353" s="7" t="str">
        <f t="shared" si="68"/>
        <v>***</v>
      </c>
      <c r="BX353" s="97" t="s">
        <v>1003</v>
      </c>
      <c r="BY353" s="98" t="s">
        <v>1004</v>
      </c>
      <c r="BZ353" s="97" t="s">
        <v>1684</v>
      </c>
      <c r="CA353" s="97"/>
      <c r="CB353" s="97"/>
      <c r="CC353" s="97"/>
      <c r="CD353" s="98" t="s">
        <v>1005</v>
      </c>
      <c r="CE353" s="97" t="s">
        <v>969</v>
      </c>
      <c r="CF353" s="97"/>
      <c r="CG353" s="97"/>
      <c r="CH353" s="97"/>
      <c r="CI353" s="97"/>
      <c r="CJ353" s="97"/>
      <c r="CK353" s="86"/>
      <c r="CL353" s="109" t="s">
        <v>1688</v>
      </c>
      <c r="CM353" s="101" t="s">
        <v>253</v>
      </c>
      <c r="CN353" s="101" t="s">
        <v>253</v>
      </c>
      <c r="CO353" s="101"/>
    </row>
    <row r="354" spans="1:93" ht="64" x14ac:dyDescent="0.2">
      <c r="A354" s="172" t="s">
        <v>2204</v>
      </c>
      <c r="B354" s="140">
        <v>2</v>
      </c>
      <c r="C354" s="142" t="s">
        <v>1006</v>
      </c>
      <c r="D354" s="142" t="s">
        <v>1007</v>
      </c>
      <c r="E354" s="140" t="s">
        <v>0</v>
      </c>
      <c r="F354" s="140" t="s">
        <v>141</v>
      </c>
      <c r="G354" s="140" t="s">
        <v>145</v>
      </c>
      <c r="H354" s="140" t="s">
        <v>4</v>
      </c>
      <c r="I354" s="140" t="s">
        <v>8</v>
      </c>
      <c r="J354" s="140" t="s">
        <v>22</v>
      </c>
      <c r="K354" s="140" t="s">
        <v>127</v>
      </c>
      <c r="L354" s="98" t="str">
        <f>IFERROR(VLOOKUP($C354,'[2]1.3.7 validaties'!$AL$3:$AY$999,14,FALSE),"")</f>
        <v>2. ja, voor technici</v>
      </c>
      <c r="M354" s="98" t="str">
        <f>IFERROR(VLOOKUP($C354,'[2]1.3.7 validaties'!$AL$3:$AY$999,13,FALSE),"")</f>
        <v>niet nodig</v>
      </c>
      <c r="N354" s="142" t="s">
        <v>13</v>
      </c>
      <c r="O354" s="142" t="s">
        <v>13</v>
      </c>
      <c r="P354" s="142" t="s">
        <v>13</v>
      </c>
      <c r="Q354" s="142" t="s">
        <v>13</v>
      </c>
      <c r="R354" s="142" t="s">
        <v>13</v>
      </c>
      <c r="S354" s="142" t="s">
        <v>13</v>
      </c>
      <c r="T354" s="142" t="s">
        <v>13</v>
      </c>
      <c r="U354" s="142" t="s">
        <v>13</v>
      </c>
      <c r="V354" s="142" t="s">
        <v>13</v>
      </c>
      <c r="W354" s="142" t="s">
        <v>13</v>
      </c>
      <c r="X354" s="142" t="s">
        <v>13</v>
      </c>
      <c r="Y354" s="142" t="s">
        <v>13</v>
      </c>
      <c r="Z354" s="142" t="s">
        <v>13</v>
      </c>
      <c r="AA354" s="142" t="s">
        <v>13</v>
      </c>
      <c r="AB354" s="142" t="s">
        <v>13</v>
      </c>
      <c r="AC354" s="142" t="s">
        <v>13</v>
      </c>
      <c r="AD354" s="161" t="s">
        <v>253</v>
      </c>
      <c r="AE354" s="83" t="s">
        <v>254</v>
      </c>
      <c r="AF354" s="162" t="s">
        <v>255</v>
      </c>
      <c r="AG354" s="161" t="s">
        <v>968</v>
      </c>
      <c r="AH354" s="163" t="s">
        <v>253</v>
      </c>
      <c r="AI354" s="175"/>
      <c r="AJ354" s="140" t="s">
        <v>13</v>
      </c>
      <c r="AK354" s="171" t="s">
        <v>45</v>
      </c>
      <c r="AL354" s="178" t="s">
        <v>14</v>
      </c>
      <c r="AM354" s="177" t="s">
        <v>1006</v>
      </c>
      <c r="AN354" s="98" t="s">
        <v>3014</v>
      </c>
      <c r="AO354" s="98" t="s">
        <v>969</v>
      </c>
      <c r="AP354" s="98"/>
      <c r="AQ354" s="98"/>
      <c r="AR354" s="98"/>
      <c r="AS354" s="98"/>
      <c r="AT354" s="267"/>
      <c r="AU354" s="253">
        <v>0</v>
      </c>
      <c r="AV354" s="278"/>
      <c r="AW354" s="83"/>
      <c r="AX354" s="57"/>
      <c r="AY354" s="212" t="str">
        <f t="shared" si="60"/>
        <v/>
      </c>
      <c r="AZ354" s="97" t="str">
        <f t="shared" si="63"/>
        <v/>
      </c>
      <c r="BA354" s="97" t="str">
        <f t="shared" si="64"/>
        <v/>
      </c>
      <c r="BB354" s="97"/>
      <c r="BC354" s="213" t="s">
        <v>2261</v>
      </c>
      <c r="BD354" s="143" t="str">
        <f t="shared" si="61"/>
        <v>ongewijzigd</v>
      </c>
      <c r="BE354" s="143" t="str">
        <f>IF(BF354="",IF(#REF!="","",IF(#REF!="ongebruikt","Ja","")),"")</f>
        <v/>
      </c>
      <c r="BF354" s="321" t="str">
        <f>IF($J354="LVBB-BHK",$C354,IFERROR(VLOOKUP($C354,'[1]CDS-VM-delta'!$A$2:$E$470,1,FALSE),""))</f>
        <v>STOP0016</v>
      </c>
      <c r="BG354" s="318" t="str">
        <f>IF($J354="LVBB-BHK",$AN354,IF($BF354="","",IFERROR(VLOOKUP($BF354,'[1]CDS-VM-delta'!$A$2:$E$470,2,FALSE),"")))</f>
        <v>Het WijzigArtikel %1 is in een RegelingCompact niet toegestaan. Verwijder het WijzigArtikel of pas dit aan naar een Artikel indien dit mogelijk is</v>
      </c>
      <c r="BH354" s="148" t="str">
        <f>IF($BF354="","",IFERROR(VLOOKUP($C354,'[1]CDS-VM-delta'!$A$2:$E$470,3,FALSE),""))</f>
        <v>imop-tekst.sch</v>
      </c>
      <c r="BI354" s="303" t="str">
        <f>IF($BF354="","",IFERROR(VLOOKUP($C354,'[1]CDS-VM-delta'!$A$2:$E$470,4,FALSE),""))</f>
        <v>RegelingCompact - WijzigArtikel niet toegestaan</v>
      </c>
      <c r="BJ354" s="304" t="str">
        <f>IF($BF354="","",IFERROR(VLOOKUP($C354,'[1]CDS-VM-delta'!$A$2:$E$470,5,FALSE),""))</f>
        <v/>
      </c>
      <c r="BK354" s="304" t="str">
        <f>IF($C354="","",IFERROR(VLOOKUP($C354,'[1]CDS-VM-delta'!$L$1:$M$470,1,FALSE),""))</f>
        <v>STOP0016</v>
      </c>
      <c r="BL354" s="304" t="str">
        <f>IF($BK354="","",IFERROR(VLOOKUP($BK354,'[1]CDS-VM-delta'!$L$1:$M$470,2,FALSE),""))</f>
        <v>Het WijzigArtikel %1 is in een RegelingCompact niet toegestaan. Verwijder het WijzigArtikel of pas dit aan naar een Artikel indien dit mogelijk is</v>
      </c>
      <c r="BM354" s="83" t="s">
        <v>1842</v>
      </c>
      <c r="BN354" s="210" t="str">
        <f t="shared" si="65"/>
        <v/>
      </c>
      <c r="BO354" s="177" t="s">
        <v>1006</v>
      </c>
      <c r="BP354" s="142">
        <v>3</v>
      </c>
      <c r="BQ354" s="142"/>
      <c r="BR354" s="142" t="s">
        <v>1843</v>
      </c>
      <c r="BS354" s="83">
        <v>106</v>
      </c>
      <c r="BT354" s="57"/>
      <c r="BU354" s="7" t="str">
        <f t="shared" si="66"/>
        <v/>
      </c>
      <c r="BV354" s="7" t="str">
        <f t="shared" si="67"/>
        <v/>
      </c>
      <c r="BW354" s="7" t="str">
        <f t="shared" si="68"/>
        <v>***</v>
      </c>
      <c r="BX354" s="97" t="s">
        <v>1006</v>
      </c>
      <c r="BY354" s="98" t="s">
        <v>1007</v>
      </c>
      <c r="BZ354" s="97" t="s">
        <v>1684</v>
      </c>
      <c r="CA354" s="97"/>
      <c r="CB354" s="97"/>
      <c r="CC354" s="97"/>
      <c r="CD354" s="98" t="s">
        <v>1008</v>
      </c>
      <c r="CE354" s="97" t="s">
        <v>969</v>
      </c>
      <c r="CF354" s="97"/>
      <c r="CG354" s="97"/>
      <c r="CH354" s="97"/>
      <c r="CI354" s="97"/>
      <c r="CJ354" s="97"/>
      <c r="CK354" s="86"/>
      <c r="CL354" s="109" t="s">
        <v>1688</v>
      </c>
      <c r="CM354" s="101" t="s">
        <v>253</v>
      </c>
      <c r="CN354" s="101" t="s">
        <v>253</v>
      </c>
      <c r="CO354" s="101"/>
    </row>
    <row r="355" spans="1:93" ht="80" x14ac:dyDescent="0.2">
      <c r="A355" s="172" t="s">
        <v>2206</v>
      </c>
      <c r="B355" s="140">
        <v>2</v>
      </c>
      <c r="C355" s="142" t="s">
        <v>1009</v>
      </c>
      <c r="D355" s="142" t="s">
        <v>1692</v>
      </c>
      <c r="E355" s="140" t="s">
        <v>0</v>
      </c>
      <c r="F355" s="140" t="s">
        <v>244</v>
      </c>
      <c r="G355" s="140" t="s">
        <v>145</v>
      </c>
      <c r="H355" s="140" t="s">
        <v>4</v>
      </c>
      <c r="I355" s="140" t="s">
        <v>8</v>
      </c>
      <c r="J355" s="140" t="s">
        <v>22</v>
      </c>
      <c r="K355" s="140" t="s">
        <v>127</v>
      </c>
      <c r="L355" s="98" t="str">
        <f>IFERROR(VLOOKUP($C355,'[2]1.3.7 validaties'!$AL$3:$AY$999,14,FALSE),"")</f>
        <v>2. ja, voor technici</v>
      </c>
      <c r="M355" s="98" t="str">
        <f>IFERROR(VLOOKUP($C355,'[2]1.3.7 validaties'!$AL$3:$AY$999,13,FALSE),"")</f>
        <v>niet nodig</v>
      </c>
      <c r="N355" s="142" t="s">
        <v>13</v>
      </c>
      <c r="O355" s="142" t="s">
        <v>13</v>
      </c>
      <c r="P355" s="142" t="s">
        <v>13</v>
      </c>
      <c r="Q355" s="142" t="s">
        <v>13</v>
      </c>
      <c r="R355" s="142" t="s">
        <v>13</v>
      </c>
      <c r="S355" s="142" t="s">
        <v>13</v>
      </c>
      <c r="T355" s="142" t="s">
        <v>13</v>
      </c>
      <c r="U355" s="142" t="s">
        <v>13</v>
      </c>
      <c r="V355" s="142" t="s">
        <v>13</v>
      </c>
      <c r="W355" s="142" t="s">
        <v>13</v>
      </c>
      <c r="X355" s="142" t="s">
        <v>13</v>
      </c>
      <c r="Y355" s="142" t="s">
        <v>13</v>
      </c>
      <c r="Z355" s="142" t="s">
        <v>13</v>
      </c>
      <c r="AA355" s="142" t="s">
        <v>13</v>
      </c>
      <c r="AB355" s="142" t="s">
        <v>13</v>
      </c>
      <c r="AC355" s="142" t="s">
        <v>13</v>
      </c>
      <c r="AD355" s="161" t="s">
        <v>253</v>
      </c>
      <c r="AE355" s="83" t="s">
        <v>254</v>
      </c>
      <c r="AF355" s="162" t="s">
        <v>255</v>
      </c>
      <c r="AG355" s="161" t="s">
        <v>968</v>
      </c>
      <c r="AH355" s="163" t="s">
        <v>253</v>
      </c>
      <c r="AI355" s="175"/>
      <c r="AJ355" s="140" t="s">
        <v>13</v>
      </c>
      <c r="AK355" s="171" t="s">
        <v>45</v>
      </c>
      <c r="AL355" s="178" t="s">
        <v>14</v>
      </c>
      <c r="AM355" s="177" t="s">
        <v>1009</v>
      </c>
      <c r="AN355" s="98" t="s">
        <v>3016</v>
      </c>
      <c r="AO355" s="98" t="s">
        <v>1010</v>
      </c>
      <c r="AP355" s="98" t="s">
        <v>969</v>
      </c>
      <c r="AQ355" s="98" t="s">
        <v>974</v>
      </c>
      <c r="AR355" s="98"/>
      <c r="AS355" s="98"/>
      <c r="AT355" s="267"/>
      <c r="AU355" s="253">
        <v>0</v>
      </c>
      <c r="AV355" s="278"/>
      <c r="AW355" s="83" t="s">
        <v>2923</v>
      </c>
      <c r="AX355" s="57"/>
      <c r="AY355" s="212" t="str">
        <f t="shared" si="60"/>
        <v/>
      </c>
      <c r="AZ355" s="97" t="str">
        <f t="shared" si="63"/>
        <v/>
      </c>
      <c r="BA355" s="97" t="str">
        <f t="shared" si="64"/>
        <v/>
      </c>
      <c r="BB355" s="97"/>
      <c r="BC355" s="213" t="s">
        <v>2261</v>
      </c>
      <c r="BD355" s="143" t="str">
        <f t="shared" si="61"/>
        <v>ongewijzigd</v>
      </c>
      <c r="BE355" s="143" t="str">
        <f>IF(BF355="",IF(#REF!="","",IF(#REF!="ongebruikt","Ja","")),"")</f>
        <v/>
      </c>
      <c r="BF355" s="321" t="str">
        <f>IF($J355="LVBB-BHK",$C355,IFERROR(VLOOKUP($C355,'[1]CDS-VM-delta'!$A$2:$E$470,1,FALSE),""))</f>
        <v>STOP0017</v>
      </c>
      <c r="BG355" s="318" t="str">
        <f>IF($J355="LVBB-BHK",$AN355,IF($BF355="","",IFERROR(VLOOKUP($BF355,'[1]CDS-VM-delta'!$A$2:$E$470,2,FALSE),"")))</f>
        <v>Tekstuele wijziging is niet toegestaan buiten de context van een tekst:RegelingMutatie of tekst:BesluitMutatie. element %1 met id "%2" bevat een %3. Verwijder het element %4</v>
      </c>
      <c r="BH355" s="148" t="str">
        <f>IF($BF355="","",IFERROR(VLOOKUP($C355,'[1]CDS-VM-delta'!$A$2:$E$470,3,FALSE),""))</f>
        <v>imop-tekst.sch</v>
      </c>
      <c r="BI355" s="303" t="str">
        <f>IF($BF355="","",IFERROR(VLOOKUP($C355,'[1]CDS-VM-delta'!$A$2:$E$470,4,FALSE),""))</f>
        <v>Mutaties - Wijzigingen tekstueel</v>
      </c>
      <c r="BJ355" s="304" t="str">
        <f>IF($BF355="","",IFERROR(VLOOKUP($C355,'[1]CDS-VM-delta'!$A$2:$E$470,5,FALSE),""))</f>
        <v/>
      </c>
      <c r="BK355" s="304" t="str">
        <f>IF($C355="","",IFERROR(VLOOKUP($C355,'[1]CDS-VM-delta'!$L$1:$M$470,1,FALSE),""))</f>
        <v>STOP0017</v>
      </c>
      <c r="BL355" s="304" t="str">
        <f>IF($BK355="","",IFERROR(VLOOKUP($BK355,'[1]CDS-VM-delta'!$L$1:$M$470,2,FALSE),""))</f>
        <v>Tekstuele wijziging is niet toegestaan buiten de context van een tekst:RegelingMutatie of tekst:BesluitMutatie. element %1 met id "%2" bevat een %3. Verwijder het element %4</v>
      </c>
      <c r="BM355" s="83"/>
      <c r="BN355" s="210" t="str">
        <f t="shared" si="65"/>
        <v/>
      </c>
      <c r="BO355" s="141" t="s">
        <v>1009</v>
      </c>
      <c r="BP355" s="142"/>
      <c r="BQ355" s="142"/>
      <c r="BR355" s="142"/>
      <c r="BS355" s="83">
        <v>238</v>
      </c>
      <c r="BT355" s="57"/>
      <c r="BU355" s="7" t="str">
        <f t="shared" si="66"/>
        <v/>
      </c>
      <c r="BV355" s="7" t="str">
        <f t="shared" si="67"/>
        <v/>
      </c>
      <c r="BW355" s="7" t="str">
        <f t="shared" si="68"/>
        <v>***</v>
      </c>
      <c r="BX355" s="97" t="s">
        <v>1009</v>
      </c>
      <c r="BY355" s="98" t="s">
        <v>1692</v>
      </c>
      <c r="BZ355" s="97" t="s">
        <v>1684</v>
      </c>
      <c r="CA355" s="97"/>
      <c r="CB355" s="97"/>
      <c r="CC355" s="97"/>
      <c r="CD355" s="98" t="s">
        <v>1693</v>
      </c>
      <c r="CE355" s="97" t="s">
        <v>1010</v>
      </c>
      <c r="CF355" s="97" t="s">
        <v>969</v>
      </c>
      <c r="CG355" s="97" t="s">
        <v>974</v>
      </c>
      <c r="CH355" s="97"/>
      <c r="CI355" s="97"/>
      <c r="CJ355" s="97"/>
      <c r="CK355" s="86"/>
      <c r="CL355" s="109" t="s">
        <v>1690</v>
      </c>
      <c r="CM355" s="101" t="s">
        <v>255</v>
      </c>
      <c r="CN355" s="101" t="s">
        <v>255</v>
      </c>
      <c r="CO355" s="101"/>
    </row>
    <row r="356" spans="1:93" ht="64" x14ac:dyDescent="0.2">
      <c r="A356" s="172" t="s">
        <v>2206</v>
      </c>
      <c r="B356" s="140">
        <v>2</v>
      </c>
      <c r="C356" s="142" t="s">
        <v>1011</v>
      </c>
      <c r="D356" s="142" t="s">
        <v>1694</v>
      </c>
      <c r="E356" s="140" t="s">
        <v>0</v>
      </c>
      <c r="F356" s="140" t="s">
        <v>244</v>
      </c>
      <c r="G356" s="140" t="s">
        <v>145</v>
      </c>
      <c r="H356" s="140" t="s">
        <v>4</v>
      </c>
      <c r="I356" s="140" t="s">
        <v>8</v>
      </c>
      <c r="J356" s="140" t="s">
        <v>22</v>
      </c>
      <c r="K356" s="140" t="s">
        <v>127</v>
      </c>
      <c r="L356" s="98" t="str">
        <f>IFERROR(VLOOKUP($C356,'[2]1.3.7 validaties'!$AL$3:$AY$999,14,FALSE),"")</f>
        <v>2. ja, voor technici</v>
      </c>
      <c r="M356" s="98" t="str">
        <f>IFERROR(VLOOKUP($C356,'[2]1.3.7 validaties'!$AL$3:$AY$999,13,FALSE),"")</f>
        <v>niet nodig</v>
      </c>
      <c r="N356" s="142" t="s">
        <v>13</v>
      </c>
      <c r="O356" s="142" t="s">
        <v>13</v>
      </c>
      <c r="P356" s="142" t="s">
        <v>13</v>
      </c>
      <c r="Q356" s="142" t="s">
        <v>13</v>
      </c>
      <c r="R356" s="142" t="s">
        <v>13</v>
      </c>
      <c r="S356" s="142" t="s">
        <v>13</v>
      </c>
      <c r="T356" s="142" t="s">
        <v>13</v>
      </c>
      <c r="U356" s="142" t="s">
        <v>13</v>
      </c>
      <c r="V356" s="142" t="s">
        <v>13</v>
      </c>
      <c r="W356" s="142" t="s">
        <v>13</v>
      </c>
      <c r="X356" s="142" t="s">
        <v>13</v>
      </c>
      <c r="Y356" s="142" t="s">
        <v>13</v>
      </c>
      <c r="Z356" s="142" t="s">
        <v>13</v>
      </c>
      <c r="AA356" s="142" t="s">
        <v>13</v>
      </c>
      <c r="AB356" s="142" t="s">
        <v>13</v>
      </c>
      <c r="AC356" s="142" t="s">
        <v>13</v>
      </c>
      <c r="AD356" s="161" t="s">
        <v>253</v>
      </c>
      <c r="AE356" s="83" t="s">
        <v>254</v>
      </c>
      <c r="AF356" s="162" t="s">
        <v>255</v>
      </c>
      <c r="AG356" s="161" t="s">
        <v>968</v>
      </c>
      <c r="AH356" s="163" t="s">
        <v>253</v>
      </c>
      <c r="AI356" s="175"/>
      <c r="AJ356" s="140" t="s">
        <v>13</v>
      </c>
      <c r="AK356" s="171" t="s">
        <v>45</v>
      </c>
      <c r="AL356" s="178" t="s">
        <v>14</v>
      </c>
      <c r="AM356" s="177" t="s">
        <v>1011</v>
      </c>
      <c r="AN356" s="98" t="s">
        <v>3015</v>
      </c>
      <c r="AO356" s="98" t="s">
        <v>974</v>
      </c>
      <c r="AP356" s="98" t="s">
        <v>969</v>
      </c>
      <c r="AQ356" s="98"/>
      <c r="AR356" s="98"/>
      <c r="AS356" s="98"/>
      <c r="AT356" s="267"/>
      <c r="AU356" s="253">
        <v>0</v>
      </c>
      <c r="AV356" s="278"/>
      <c r="AW356" s="83" t="s">
        <v>2923</v>
      </c>
      <c r="AX356" s="57"/>
      <c r="AY356" s="212" t="str">
        <f t="shared" si="60"/>
        <v/>
      </c>
      <c r="AZ356" s="97" t="str">
        <f t="shared" si="63"/>
        <v/>
      </c>
      <c r="BA356" s="97" t="str">
        <f t="shared" si="64"/>
        <v/>
      </c>
      <c r="BB356" s="97"/>
      <c r="BC356" s="213" t="s">
        <v>2261</v>
      </c>
      <c r="BD356" s="143" t="str">
        <f t="shared" si="61"/>
        <v>ongewijzigd</v>
      </c>
      <c r="BE356" s="143" t="str">
        <f>IF(BF356="",IF(#REF!="","",IF(#REF!="ongebruikt","Ja","")),"")</f>
        <v/>
      </c>
      <c r="BF356" s="321" t="str">
        <f>IF($J356="LVBB-BHK",$C356,IFERROR(VLOOKUP($C356,'[1]CDS-VM-delta'!$A$2:$E$470,1,FALSE),""))</f>
        <v>STOP0018</v>
      </c>
      <c r="BG356" s="318" t="str">
        <f>IF($J356="LVBB-BHK",$AN356,IF($BF356="","",IFERROR(VLOOKUP($BF356,'[1]CDS-VM-delta'!$A$2:$E$470,2,FALSE),"")))</f>
        <v>Een attribuut @wijzigactie is niet toegestaan op element %1 met id "%2" buiten de context van een tekst:RegelingMutatie of tekst:BesluitMutatie. Verwijder het attribuut @wijzigactie</v>
      </c>
      <c r="BH356" s="148" t="str">
        <f>IF($BF356="","",IFERROR(VLOOKUP($C356,'[1]CDS-VM-delta'!$A$2:$E$470,3,FALSE),""))</f>
        <v>imop-tekst.sch</v>
      </c>
      <c r="BI356" s="303" t="str">
        <f>IF($BF356="","",IFERROR(VLOOKUP($C356,'[1]CDS-VM-delta'!$A$2:$E$470,4,FALSE),""))</f>
        <v>Mutaties - Wijzigingen structuur</v>
      </c>
      <c r="BJ356" s="304" t="str">
        <f>IF($BF356="","",IFERROR(VLOOKUP($C356,'[1]CDS-VM-delta'!$A$2:$E$470,5,FALSE),""))</f>
        <v/>
      </c>
      <c r="BK356" s="304" t="str">
        <f>IF($C356="","",IFERROR(VLOOKUP($C356,'[1]CDS-VM-delta'!$L$1:$M$470,1,FALSE),""))</f>
        <v>STOP0018</v>
      </c>
      <c r="BL356" s="304" t="str">
        <f>IF($BK356="","",IFERROR(VLOOKUP($BK356,'[1]CDS-VM-delta'!$L$1:$M$470,2,FALSE),""))</f>
        <v>Een attribuut @wijzigactie is niet toegestaan op element %1 met id "%2" buiten de context van een tekst:RegelingMutatie of tekst:BesluitMutatie. Verwijder het attribuut @wijzigactie</v>
      </c>
      <c r="BM356" s="83"/>
      <c r="BN356" s="210" t="str">
        <f t="shared" si="65"/>
        <v/>
      </c>
      <c r="BO356" s="141" t="s">
        <v>1011</v>
      </c>
      <c r="BP356" s="142"/>
      <c r="BQ356" s="142"/>
      <c r="BR356" s="142"/>
      <c r="BS356" s="83">
        <v>239</v>
      </c>
      <c r="BT356" s="57"/>
      <c r="BU356" s="7" t="str">
        <f t="shared" si="66"/>
        <v/>
      </c>
      <c r="BV356" s="7" t="str">
        <f t="shared" si="67"/>
        <v/>
      </c>
      <c r="BW356" s="7" t="str">
        <f t="shared" si="68"/>
        <v>***</v>
      </c>
      <c r="BX356" s="97" t="s">
        <v>1011</v>
      </c>
      <c r="BY356" s="98" t="s">
        <v>1694</v>
      </c>
      <c r="BZ356" s="97" t="s">
        <v>1684</v>
      </c>
      <c r="CA356" s="97"/>
      <c r="CB356" s="97"/>
      <c r="CC356" s="97"/>
      <c r="CD356" s="98" t="s">
        <v>1695</v>
      </c>
      <c r="CE356" s="97" t="s">
        <v>974</v>
      </c>
      <c r="CF356" s="97" t="s">
        <v>969</v>
      </c>
      <c r="CG356" s="97"/>
      <c r="CH356" s="97"/>
      <c r="CI356" s="97"/>
      <c r="CJ356" s="97"/>
      <c r="CK356" s="86"/>
      <c r="CL356" s="109" t="s">
        <v>1690</v>
      </c>
      <c r="CM356" s="101" t="s">
        <v>255</v>
      </c>
      <c r="CN356" s="101" t="s">
        <v>255</v>
      </c>
      <c r="CO356" s="101"/>
    </row>
    <row r="357" spans="1:93" ht="48" x14ac:dyDescent="0.2">
      <c r="A357" s="172" t="s">
        <v>2206</v>
      </c>
      <c r="B357" s="140">
        <v>2</v>
      </c>
      <c r="C357" s="142" t="s">
        <v>1012</v>
      </c>
      <c r="D357" s="142" t="s">
        <v>1013</v>
      </c>
      <c r="E357" s="140" t="s">
        <v>0</v>
      </c>
      <c r="F357" s="140" t="s">
        <v>244</v>
      </c>
      <c r="G357" s="140" t="s">
        <v>145</v>
      </c>
      <c r="H357" s="140" t="s">
        <v>4</v>
      </c>
      <c r="I357" s="140" t="s">
        <v>8</v>
      </c>
      <c r="J357" s="140" t="s">
        <v>22</v>
      </c>
      <c r="K357" s="140" t="s">
        <v>127</v>
      </c>
      <c r="L357" s="98" t="str">
        <f>IFERROR(VLOOKUP($C357,'[2]1.3.7 validaties'!$AL$3:$AY$999,14,FALSE),"")</f>
        <v>2. ja, voor technici</v>
      </c>
      <c r="M357" s="98" t="str">
        <f>IFERROR(VLOOKUP($C357,'[2]1.3.7 validaties'!$AL$3:$AY$999,13,FALSE),"")</f>
        <v>niet nodig</v>
      </c>
      <c r="N357" s="142" t="s">
        <v>13</v>
      </c>
      <c r="O357" s="142" t="s">
        <v>13</v>
      </c>
      <c r="P357" s="142" t="s">
        <v>13</v>
      </c>
      <c r="Q357" s="142" t="s">
        <v>13</v>
      </c>
      <c r="R357" s="142" t="s">
        <v>13</v>
      </c>
      <c r="S357" s="142" t="s">
        <v>13</v>
      </c>
      <c r="T357" s="142" t="s">
        <v>13</v>
      </c>
      <c r="U357" s="142" t="s">
        <v>13</v>
      </c>
      <c r="V357" s="142" t="s">
        <v>13</v>
      </c>
      <c r="W357" s="142" t="s">
        <v>13</v>
      </c>
      <c r="X357" s="142" t="s">
        <v>13</v>
      </c>
      <c r="Y357" s="142" t="s">
        <v>13</v>
      </c>
      <c r="Z357" s="142" t="s">
        <v>13</v>
      </c>
      <c r="AA357" s="142" t="s">
        <v>13</v>
      </c>
      <c r="AB357" s="142" t="s">
        <v>13</v>
      </c>
      <c r="AC357" s="142" t="s">
        <v>13</v>
      </c>
      <c r="AD357" s="161" t="s">
        <v>253</v>
      </c>
      <c r="AE357" s="83" t="s">
        <v>254</v>
      </c>
      <c r="AF357" s="162" t="s">
        <v>255</v>
      </c>
      <c r="AG357" s="161" t="s">
        <v>968</v>
      </c>
      <c r="AH357" s="163" t="s">
        <v>253</v>
      </c>
      <c r="AI357" s="175"/>
      <c r="AJ357" s="140" t="s">
        <v>13</v>
      </c>
      <c r="AK357" s="171" t="s">
        <v>361</v>
      </c>
      <c r="AL357" s="178" t="s">
        <v>14</v>
      </c>
      <c r="AM357" s="177" t="s">
        <v>1012</v>
      </c>
      <c r="AN357" s="98" t="s">
        <v>3017</v>
      </c>
      <c r="AO357" s="98" t="s">
        <v>969</v>
      </c>
      <c r="AP357" s="98"/>
      <c r="AQ357" s="98"/>
      <c r="AR357" s="98"/>
      <c r="AS357" s="98"/>
      <c r="AT357" s="267"/>
      <c r="AU357" s="253">
        <v>0</v>
      </c>
      <c r="AV357" s="278"/>
      <c r="AW357" s="83"/>
      <c r="AX357" s="57"/>
      <c r="AY357" s="212" t="str">
        <f t="shared" si="60"/>
        <v/>
      </c>
      <c r="AZ357" s="97" t="str">
        <f t="shared" si="63"/>
        <v/>
      </c>
      <c r="BA357" s="97" t="str">
        <f t="shared" si="64"/>
        <v/>
      </c>
      <c r="BB357" s="97"/>
      <c r="BC357" s="213" t="s">
        <v>2261</v>
      </c>
      <c r="BD357" s="143" t="str">
        <f t="shared" si="61"/>
        <v>ongewijzigd</v>
      </c>
      <c r="BE357" s="143" t="str">
        <f>IF(BF357="",IF(#REF!="","",IF(#REF!="ongebruikt","Ja","")),"")</f>
        <v/>
      </c>
      <c r="BF357" s="321" t="str">
        <f>IF($J357="LVBB-BHK",$C357,IFERROR(VLOOKUP($C357,'[1]CDS-VM-delta'!$A$2:$E$470,1,FALSE),""))</f>
        <v>STOP0020</v>
      </c>
      <c r="BG357" s="318" t="str">
        <f>IF($J357="LVBB-BHK",$AN357,IF($BF357="","",IFERROR(VLOOKUP($BF357,'[1]CDS-VM-delta'!$A$2:$E$470,2,FALSE),"")))</f>
        <v>De eId '%1' binnen het bereik is niet uniek. Controleer de opbouw van de eId en corrigeer deze</v>
      </c>
      <c r="BH357" s="148" t="str">
        <f>IF($BF357="","",IFERROR(VLOOKUP($C357,'[1]CDS-VM-delta'!$A$2:$E$470,3,FALSE),""))</f>
        <v>imop-tekst.sch</v>
      </c>
      <c r="BI357" s="303" t="str">
        <f>IF($BF357="","",IFERROR(VLOOKUP($C357,'[1]CDS-VM-delta'!$A$2:$E$470,4,FALSE),""))</f>
        <v>Identificatie - Alle wId en eId binnen een Regelingstructuur maar buiten een AKN-component zijn uniek
OF:
Identificatie - Alle wId en eId buiten een Regelingsstructuur zijn uniek</v>
      </c>
      <c r="BJ357" s="304" t="str">
        <f>IF($BF357="","",IFERROR(VLOOKUP($C357,'[1]CDS-VM-delta'!$A$2:$E$470,5,FALSE),""))</f>
        <v/>
      </c>
      <c r="BK357" s="304" t="str">
        <f>IF($C357="","",IFERROR(VLOOKUP($C357,'[1]CDS-VM-delta'!$L$1:$M$470,1,FALSE),""))</f>
        <v>STOP0020</v>
      </c>
      <c r="BL357" s="304" t="str">
        <f>IF($BK357="","",IFERROR(VLOOKUP($BK357,'[1]CDS-VM-delta'!$L$1:$M$470,2,FALSE),""))</f>
        <v>De eId '%1' binnen het bereik is niet uniek. Controleer de opbouw van de eId en corrigeer deze</v>
      </c>
      <c r="BM357" s="83"/>
      <c r="BN357" s="210" t="str">
        <f t="shared" si="65"/>
        <v/>
      </c>
      <c r="BO357" s="141" t="s">
        <v>1012</v>
      </c>
      <c r="BP357" s="142"/>
      <c r="BQ357" s="142"/>
      <c r="BR357" s="142"/>
      <c r="BS357" s="83">
        <v>240</v>
      </c>
      <c r="BT357" s="57"/>
      <c r="BU357" s="7" t="str">
        <f t="shared" si="66"/>
        <v/>
      </c>
      <c r="BV357" s="7" t="str">
        <f t="shared" si="67"/>
        <v/>
      </c>
      <c r="BW357" s="7" t="str">
        <f t="shared" si="68"/>
        <v>***</v>
      </c>
      <c r="BX357" s="97" t="s">
        <v>1012</v>
      </c>
      <c r="BY357" s="98" t="s">
        <v>1013</v>
      </c>
      <c r="BZ357" s="97" t="s">
        <v>1684</v>
      </c>
      <c r="CA357" s="97"/>
      <c r="CB357" s="97"/>
      <c r="CC357" s="97"/>
      <c r="CD357" s="98" t="s">
        <v>1014</v>
      </c>
      <c r="CE357" s="97" t="s">
        <v>969</v>
      </c>
      <c r="CF357" s="97"/>
      <c r="CG357" s="97"/>
      <c r="CH357" s="97"/>
      <c r="CI357" s="97"/>
      <c r="CJ357" s="97"/>
      <c r="CK357" s="86"/>
      <c r="CL357" s="109" t="s">
        <v>1690</v>
      </c>
      <c r="CM357" s="101" t="s">
        <v>255</v>
      </c>
      <c r="CN357" s="101" t="s">
        <v>253</v>
      </c>
      <c r="CO357" s="101"/>
    </row>
    <row r="358" spans="1:93" ht="48" x14ac:dyDescent="0.2">
      <c r="A358" s="172" t="s">
        <v>2206</v>
      </c>
      <c r="B358" s="140">
        <v>2</v>
      </c>
      <c r="C358" s="142" t="s">
        <v>1015</v>
      </c>
      <c r="D358" s="142" t="s">
        <v>1016</v>
      </c>
      <c r="E358" s="140" t="s">
        <v>0</v>
      </c>
      <c r="F358" s="140" t="s">
        <v>244</v>
      </c>
      <c r="G358" s="140" t="s">
        <v>145</v>
      </c>
      <c r="H358" s="140" t="s">
        <v>4</v>
      </c>
      <c r="I358" s="140" t="s">
        <v>8</v>
      </c>
      <c r="J358" s="140" t="s">
        <v>22</v>
      </c>
      <c r="K358" s="140" t="s">
        <v>127</v>
      </c>
      <c r="L358" s="98" t="str">
        <f>IFERROR(VLOOKUP($C358,'[2]1.3.7 validaties'!$AL$3:$AY$999,14,FALSE),"")</f>
        <v>2. ja, voor technici</v>
      </c>
      <c r="M358" s="98" t="str">
        <f>IFERROR(VLOOKUP($C358,'[2]1.3.7 validaties'!$AL$3:$AY$999,13,FALSE),"")</f>
        <v>niet nodig</v>
      </c>
      <c r="N358" s="142" t="s">
        <v>13</v>
      </c>
      <c r="O358" s="142" t="s">
        <v>13</v>
      </c>
      <c r="P358" s="142" t="s">
        <v>13</v>
      </c>
      <c r="Q358" s="142" t="s">
        <v>13</v>
      </c>
      <c r="R358" s="142" t="s">
        <v>13</v>
      </c>
      <c r="S358" s="142" t="s">
        <v>13</v>
      </c>
      <c r="T358" s="142" t="s">
        <v>13</v>
      </c>
      <c r="U358" s="142" t="s">
        <v>13</v>
      </c>
      <c r="V358" s="142" t="s">
        <v>13</v>
      </c>
      <c r="W358" s="142" t="s">
        <v>13</v>
      </c>
      <c r="X358" s="142" t="s">
        <v>13</v>
      </c>
      <c r="Y358" s="142" t="s">
        <v>13</v>
      </c>
      <c r="Z358" s="142" t="s">
        <v>13</v>
      </c>
      <c r="AA358" s="142" t="s">
        <v>13</v>
      </c>
      <c r="AB358" s="142" t="s">
        <v>13</v>
      </c>
      <c r="AC358" s="142" t="s">
        <v>13</v>
      </c>
      <c r="AD358" s="161" t="s">
        <v>253</v>
      </c>
      <c r="AE358" s="83" t="s">
        <v>254</v>
      </c>
      <c r="AF358" s="162" t="s">
        <v>255</v>
      </c>
      <c r="AG358" s="161" t="s">
        <v>968</v>
      </c>
      <c r="AH358" s="163" t="s">
        <v>253</v>
      </c>
      <c r="AI358" s="175"/>
      <c r="AJ358" s="140" t="s">
        <v>13</v>
      </c>
      <c r="AK358" s="171" t="s">
        <v>361</v>
      </c>
      <c r="AL358" s="178" t="s">
        <v>14</v>
      </c>
      <c r="AM358" s="177" t="s">
        <v>1015</v>
      </c>
      <c r="AN358" s="98" t="s">
        <v>3018</v>
      </c>
      <c r="AO358" s="98" t="s">
        <v>1002</v>
      </c>
      <c r="AP358" s="98"/>
      <c r="AQ358" s="98"/>
      <c r="AR358" s="98"/>
      <c r="AS358" s="98"/>
      <c r="AT358" s="267"/>
      <c r="AU358" s="253">
        <v>0</v>
      </c>
      <c r="AV358" s="278"/>
      <c r="AW358" s="83"/>
      <c r="AX358" s="57"/>
      <c r="AY358" s="212" t="str">
        <f t="shared" si="60"/>
        <v/>
      </c>
      <c r="AZ358" s="97" t="str">
        <f t="shared" si="63"/>
        <v/>
      </c>
      <c r="BA358" s="97" t="str">
        <f t="shared" si="64"/>
        <v/>
      </c>
      <c r="BB358" s="97"/>
      <c r="BC358" s="213" t="s">
        <v>2261</v>
      </c>
      <c r="BD358" s="143" t="str">
        <f t="shared" si="61"/>
        <v>ongewijzigd</v>
      </c>
      <c r="BE358" s="143" t="str">
        <f>IF(BF358="",IF(#REF!="","",IF(#REF!="ongebruikt","Ja","")),"")</f>
        <v/>
      </c>
      <c r="BF358" s="321" t="str">
        <f>IF($J358="LVBB-BHK",$C358,IFERROR(VLOOKUP($C358,'[1]CDS-VM-delta'!$A$2:$E$470,1,FALSE),""))</f>
        <v>STOP0021</v>
      </c>
      <c r="BG358" s="318" t="str">
        <f>IF($J358="LVBB-BHK",$AN358,IF($BF358="","",IFERROR(VLOOKUP($BF358,'[1]CDS-VM-delta'!$A$2:$E$470,2,FALSE),"")))</f>
        <v>De wId '%1' binnen het bereik is niet uniek. Controleer de opbouw van de wId en corrigeer deze</v>
      </c>
      <c r="BH358" s="148" t="str">
        <f>IF($BF358="","",IFERROR(VLOOKUP($C358,'[1]CDS-VM-delta'!$A$2:$E$470,3,FALSE),""))</f>
        <v>imop-tekst.sch</v>
      </c>
      <c r="BI358" s="303" t="str">
        <f>IF($BF358="","",IFERROR(VLOOKUP($C358,'[1]CDS-VM-delta'!$A$2:$E$470,4,FALSE),""))</f>
        <v>Identificatie - Alle wId en eId binnen een Regelingstructuur maar buiten een AKN-component zijn uniek
OF:
Identificatie - Alle wId en eId buiten een Regelingsstructuur zijn uniek</v>
      </c>
      <c r="BJ358" s="304" t="str">
        <f>IF($BF358="","",IFERROR(VLOOKUP($C358,'[1]CDS-VM-delta'!$A$2:$E$470,5,FALSE),""))</f>
        <v/>
      </c>
      <c r="BK358" s="304" t="str">
        <f>IF($C358="","",IFERROR(VLOOKUP($C358,'[1]CDS-VM-delta'!$L$1:$M$470,1,FALSE),""))</f>
        <v>STOP0021</v>
      </c>
      <c r="BL358" s="304" t="str">
        <f>IF($BK358="","",IFERROR(VLOOKUP($BK358,'[1]CDS-VM-delta'!$L$1:$M$470,2,FALSE),""))</f>
        <v>De wId '%1' binnen het bereik is niet uniek. Controleer de opbouw van de wId en corrigeer deze</v>
      </c>
      <c r="BM358" s="83"/>
      <c r="BN358" s="210" t="str">
        <f t="shared" si="65"/>
        <v/>
      </c>
      <c r="BO358" s="141" t="s">
        <v>1015</v>
      </c>
      <c r="BP358" s="142"/>
      <c r="BQ358" s="142"/>
      <c r="BR358" s="142"/>
      <c r="BS358" s="83">
        <v>241</v>
      </c>
      <c r="BT358" s="57"/>
      <c r="BU358" s="7" t="str">
        <f t="shared" si="66"/>
        <v/>
      </c>
      <c r="BV358" s="7" t="str">
        <f t="shared" si="67"/>
        <v/>
      </c>
      <c r="BW358" s="7" t="str">
        <f t="shared" si="68"/>
        <v>***</v>
      </c>
      <c r="BX358" s="97" t="s">
        <v>1015</v>
      </c>
      <c r="BY358" s="98" t="s">
        <v>1016</v>
      </c>
      <c r="BZ358" s="97" t="s">
        <v>1684</v>
      </c>
      <c r="CA358" s="97"/>
      <c r="CB358" s="97"/>
      <c r="CC358" s="97"/>
      <c r="CD358" s="98" t="s">
        <v>1017</v>
      </c>
      <c r="CE358" s="97" t="s">
        <v>1002</v>
      </c>
      <c r="CF358" s="97"/>
      <c r="CG358" s="97"/>
      <c r="CH358" s="97"/>
      <c r="CI358" s="97"/>
      <c r="CJ358" s="97"/>
      <c r="CK358" s="86"/>
      <c r="CL358" s="109" t="s">
        <v>1690</v>
      </c>
      <c r="CM358" s="101" t="s">
        <v>255</v>
      </c>
      <c r="CN358" s="101" t="s">
        <v>253</v>
      </c>
      <c r="CO358" s="101"/>
    </row>
    <row r="359" spans="1:93" ht="96" x14ac:dyDescent="0.2">
      <c r="A359" s="172" t="s">
        <v>2204</v>
      </c>
      <c r="B359" s="140">
        <v>2</v>
      </c>
      <c r="C359" s="142" t="s">
        <v>1018</v>
      </c>
      <c r="D359" s="142" t="s">
        <v>1019</v>
      </c>
      <c r="E359" s="140" t="s">
        <v>0</v>
      </c>
      <c r="F359" s="140" t="s">
        <v>141</v>
      </c>
      <c r="G359" s="140" t="s">
        <v>145</v>
      </c>
      <c r="H359" s="140" t="s">
        <v>4</v>
      </c>
      <c r="I359" s="140" t="s">
        <v>8</v>
      </c>
      <c r="J359" s="140" t="s">
        <v>22</v>
      </c>
      <c r="K359" s="140" t="s">
        <v>127</v>
      </c>
      <c r="L359" s="98" t="str">
        <f>IFERROR(VLOOKUP($C359,'[2]1.3.7 validaties'!$AL$3:$AY$999,14,FALSE),"")</f>
        <v>2. ja, voor technici</v>
      </c>
      <c r="M359" s="98" t="str">
        <f>IFERROR(VLOOKUP($C359,'[2]1.3.7 validaties'!$AL$3:$AY$999,13,FALSE),"")</f>
        <v>niet nodig</v>
      </c>
      <c r="N359" s="142" t="s">
        <v>13</v>
      </c>
      <c r="O359" s="142" t="s">
        <v>13</v>
      </c>
      <c r="P359" s="142" t="s">
        <v>13</v>
      </c>
      <c r="Q359" s="142" t="s">
        <v>13</v>
      </c>
      <c r="R359" s="142" t="s">
        <v>13</v>
      </c>
      <c r="S359" s="142" t="s">
        <v>13</v>
      </c>
      <c r="T359" s="142" t="s">
        <v>13</v>
      </c>
      <c r="U359" s="142" t="s">
        <v>13</v>
      </c>
      <c r="V359" s="142" t="s">
        <v>13</v>
      </c>
      <c r="W359" s="142" t="s">
        <v>13</v>
      </c>
      <c r="X359" s="142" t="s">
        <v>13</v>
      </c>
      <c r="Y359" s="142" t="s">
        <v>13</v>
      </c>
      <c r="Z359" s="142" t="s">
        <v>13</v>
      </c>
      <c r="AA359" s="142" t="s">
        <v>13</v>
      </c>
      <c r="AB359" s="142" t="s">
        <v>13</v>
      </c>
      <c r="AC359" s="142" t="s">
        <v>13</v>
      </c>
      <c r="AD359" s="161" t="s">
        <v>253</v>
      </c>
      <c r="AE359" s="83" t="s">
        <v>254</v>
      </c>
      <c r="AF359" s="162" t="s">
        <v>255</v>
      </c>
      <c r="AG359" s="161" t="s">
        <v>968</v>
      </c>
      <c r="AH359" s="163" t="s">
        <v>253</v>
      </c>
      <c r="AI359" s="175"/>
      <c r="AJ359" s="140" t="s">
        <v>13</v>
      </c>
      <c r="AK359" s="171" t="s">
        <v>361</v>
      </c>
      <c r="AL359" s="178" t="s">
        <v>14</v>
      </c>
      <c r="AM359" s="177" t="s">
        <v>1018</v>
      </c>
      <c r="AN359" s="98" t="s">
        <v>3019</v>
      </c>
      <c r="AO359" s="98" t="s">
        <v>1021</v>
      </c>
      <c r="AP359" s="98" t="s">
        <v>974</v>
      </c>
      <c r="AQ359" s="98" t="s">
        <v>1002</v>
      </c>
      <c r="AR359" s="98" t="s">
        <v>1022</v>
      </c>
      <c r="AS359" s="98"/>
      <c r="AT359" s="267"/>
      <c r="AU359" s="253">
        <v>0</v>
      </c>
      <c r="AV359" s="278"/>
      <c r="AW359" s="83"/>
      <c r="AX359" s="57"/>
      <c r="AY359" s="212" t="str">
        <f t="shared" si="60"/>
        <v/>
      </c>
      <c r="AZ359" s="97" t="str">
        <f t="shared" si="63"/>
        <v/>
      </c>
      <c r="BA359" s="97" t="str">
        <f t="shared" si="64"/>
        <v/>
      </c>
      <c r="BB359" s="97"/>
      <c r="BC359" s="213" t="s">
        <v>2261</v>
      </c>
      <c r="BD359" s="143" t="str">
        <f t="shared" si="61"/>
        <v>ongewijzigd</v>
      </c>
      <c r="BE359" s="143" t="str">
        <f>IF(BF359="",IF(#REF!="","",IF(#REF!="ongebruikt","Ja","")),"")</f>
        <v/>
      </c>
      <c r="BF359" s="321" t="str">
        <f>IF($J359="LVBB-BHK",$C359,IFERROR(VLOOKUP($C359,'[1]CDS-VM-delta'!$A$2:$E$470,1,FALSE),""))</f>
        <v>STOP0022</v>
      </c>
      <c r="BG359" s="318" t="str">
        <f>IF($J359="LVBB-BHK",$AN359,IF($BF359="","",IFERROR(VLOOKUP($BF359,'[1]CDS-VM-delta'!$A$2:$E$470,2,FALSE),"")))</f>
        <v>De AKN-naamgeving voor eId '%1' is niet correct voor element %2 met id '%3', Dit moet zijn: '%4'. Pas de naamgeving voor dit element en alle onderliggende elementen aan. Controleer ook de naamgeving van de bijbehorende wId en onderliggende elementen.</v>
      </c>
      <c r="BH359" s="148" t="str">
        <f>IF($BF359="","",IFERROR(VLOOKUP($C359,'[1]CDS-VM-delta'!$A$2:$E$470,3,FALSE),""))</f>
        <v>imop-tekst.sch</v>
      </c>
      <c r="BI359" s="303" t="str">
        <f>IF($BF359="","",IFERROR(VLOOKUP($C359,'[1]CDS-VM-delta'!$A$2:$E$470,4,FALSE),""))</f>
        <v>Identificatie - AKN-naamgeving voor eId en wId</v>
      </c>
      <c r="BJ359" s="304" t="str">
        <f>IF($BF359="","",IFERROR(VLOOKUP($C359,'[1]CDS-VM-delta'!$A$2:$E$470,5,FALSE),""))</f>
        <v/>
      </c>
      <c r="BK359" s="304" t="str">
        <f>IF($C359="","",IFERROR(VLOOKUP($C359,'[1]CDS-VM-delta'!$L$1:$M$470,1,FALSE),""))</f>
        <v>STOP0022</v>
      </c>
      <c r="BL359" s="304" t="str">
        <f>IF($BK359="","",IFERROR(VLOOKUP($BK359,'[1]CDS-VM-delta'!$L$1:$M$470,2,FALSE),""))</f>
        <v>De AKN-naamgeving voor eId '%1' is niet correct voor element %2 met id '%3', Dit moet zijn: '%4'. Pas de naamgeving voor dit element en alle onderliggende elementen aan. Controleer ook de naamgeving van de bijbehorende wId en onderliggende elementen.</v>
      </c>
      <c r="BM359" s="83"/>
      <c r="BN359" s="210" t="str">
        <f t="shared" si="65"/>
        <v/>
      </c>
      <c r="BO359" s="141" t="s">
        <v>1018</v>
      </c>
      <c r="BP359" s="142"/>
      <c r="BQ359" s="142"/>
      <c r="BR359" s="142"/>
      <c r="BS359" s="83">
        <v>242</v>
      </c>
      <c r="BT359" s="57"/>
      <c r="BU359" s="7" t="str">
        <f t="shared" si="66"/>
        <v/>
      </c>
      <c r="BV359" s="7" t="str">
        <f t="shared" si="67"/>
        <v/>
      </c>
      <c r="BW359" s="7" t="str">
        <f t="shared" si="68"/>
        <v>***</v>
      </c>
      <c r="BX359" s="97" t="s">
        <v>1018</v>
      </c>
      <c r="BY359" s="98" t="s">
        <v>1019</v>
      </c>
      <c r="BZ359" s="97" t="s">
        <v>1684</v>
      </c>
      <c r="CA359" s="97"/>
      <c r="CB359" s="97"/>
      <c r="CC359" s="97"/>
      <c r="CD359" s="98" t="s">
        <v>1020</v>
      </c>
      <c r="CE359" s="97" t="s">
        <v>1021</v>
      </c>
      <c r="CF359" s="97" t="s">
        <v>974</v>
      </c>
      <c r="CG359" s="97" t="s">
        <v>1002</v>
      </c>
      <c r="CH359" s="97" t="s">
        <v>1022</v>
      </c>
      <c r="CI359" s="97"/>
      <c r="CJ359" s="97"/>
      <c r="CK359" s="86"/>
      <c r="CL359" s="109" t="s">
        <v>1688</v>
      </c>
      <c r="CM359" s="101" t="s">
        <v>253</v>
      </c>
      <c r="CN359" s="101" t="s">
        <v>253</v>
      </c>
      <c r="CO359" s="101"/>
    </row>
    <row r="360" spans="1:93" ht="96" x14ac:dyDescent="0.2">
      <c r="A360" s="172" t="s">
        <v>2204</v>
      </c>
      <c r="B360" s="140">
        <v>2</v>
      </c>
      <c r="C360" s="142" t="s">
        <v>1023</v>
      </c>
      <c r="D360" s="142" t="s">
        <v>1024</v>
      </c>
      <c r="E360" s="140" t="s">
        <v>0</v>
      </c>
      <c r="F360" s="140" t="s">
        <v>141</v>
      </c>
      <c r="G360" s="140" t="s">
        <v>145</v>
      </c>
      <c r="H360" s="140" t="s">
        <v>4</v>
      </c>
      <c r="I360" s="140" t="s">
        <v>8</v>
      </c>
      <c r="J360" s="140" t="s">
        <v>22</v>
      </c>
      <c r="K360" s="140" t="s">
        <v>127</v>
      </c>
      <c r="L360" s="98" t="str">
        <f>IFERROR(VLOOKUP($C360,'[2]1.3.7 validaties'!$AL$3:$AY$999,14,FALSE),"")</f>
        <v>2. ja, voor technici</v>
      </c>
      <c r="M360" s="98" t="str">
        <f>IFERROR(VLOOKUP($C360,'[2]1.3.7 validaties'!$AL$3:$AY$999,13,FALSE),"")</f>
        <v>niet nodig</v>
      </c>
      <c r="N360" s="142" t="s">
        <v>13</v>
      </c>
      <c r="O360" s="142" t="s">
        <v>13</v>
      </c>
      <c r="P360" s="142" t="s">
        <v>13</v>
      </c>
      <c r="Q360" s="142" t="s">
        <v>13</v>
      </c>
      <c r="R360" s="142" t="s">
        <v>13</v>
      </c>
      <c r="S360" s="142" t="s">
        <v>13</v>
      </c>
      <c r="T360" s="142" t="s">
        <v>13</v>
      </c>
      <c r="U360" s="142" t="s">
        <v>13</v>
      </c>
      <c r="V360" s="142" t="s">
        <v>13</v>
      </c>
      <c r="W360" s="142" t="s">
        <v>13</v>
      </c>
      <c r="X360" s="142" t="s">
        <v>13</v>
      </c>
      <c r="Y360" s="142" t="s">
        <v>13</v>
      </c>
      <c r="Z360" s="142" t="s">
        <v>13</v>
      </c>
      <c r="AA360" s="142" t="s">
        <v>13</v>
      </c>
      <c r="AB360" s="142" t="s">
        <v>13</v>
      </c>
      <c r="AC360" s="142" t="s">
        <v>13</v>
      </c>
      <c r="AD360" s="161" t="s">
        <v>253</v>
      </c>
      <c r="AE360" s="83" t="s">
        <v>254</v>
      </c>
      <c r="AF360" s="162" t="s">
        <v>255</v>
      </c>
      <c r="AG360" s="161" t="s">
        <v>968</v>
      </c>
      <c r="AH360" s="163" t="s">
        <v>253</v>
      </c>
      <c r="AI360" s="175"/>
      <c r="AJ360" s="140" t="s">
        <v>13</v>
      </c>
      <c r="AK360" s="171" t="s">
        <v>361</v>
      </c>
      <c r="AL360" s="178" t="s">
        <v>14</v>
      </c>
      <c r="AM360" s="177" t="s">
        <v>1023</v>
      </c>
      <c r="AN360" s="98" t="s">
        <v>3020</v>
      </c>
      <c r="AO360" s="98" t="s">
        <v>1021</v>
      </c>
      <c r="AP360" s="98" t="s">
        <v>974</v>
      </c>
      <c r="AQ360" s="98" t="s">
        <v>1002</v>
      </c>
      <c r="AR360" s="98" t="s">
        <v>1022</v>
      </c>
      <c r="AS360" s="98"/>
      <c r="AT360" s="267"/>
      <c r="AU360" s="253">
        <v>0</v>
      </c>
      <c r="AV360" s="278"/>
      <c r="AW360" s="83"/>
      <c r="AX360" s="57"/>
      <c r="AY360" s="212" t="str">
        <f t="shared" si="60"/>
        <v/>
      </c>
      <c r="AZ360" s="97" t="str">
        <f t="shared" si="63"/>
        <v/>
      </c>
      <c r="BA360" s="97" t="str">
        <f t="shared" si="64"/>
        <v/>
      </c>
      <c r="BB360" s="97"/>
      <c r="BC360" s="213" t="s">
        <v>2261</v>
      </c>
      <c r="BD360" s="143" t="str">
        <f t="shared" si="61"/>
        <v>ongewijzigd</v>
      </c>
      <c r="BE360" s="143" t="str">
        <f>IF(BF360="",IF(#REF!="","",IF(#REF!="ongebruikt","Ja","")),"")</f>
        <v/>
      </c>
      <c r="BF360" s="321" t="str">
        <f>IF($J360="LVBB-BHK",$C360,IFERROR(VLOOKUP($C360,'[1]CDS-VM-delta'!$A$2:$E$470,1,FALSE),""))</f>
        <v>STOP0023</v>
      </c>
      <c r="BG360" s="318" t="str">
        <f>IF($J360="LVBB-BHK",$AN360,IF($BF360="","",IFERROR(VLOOKUP($BF360,'[1]CDS-VM-delta'!$A$2:$E$470,2,FALSE),"")))</f>
        <v>De AKN-naamgeving voor wId '%1' is niet correct voor element %2 met id '%3', Dit moet zijn: '%4'. Pas de naamgeving voor dit element en alle onderliggende elementen aan. Controleer ook de naamgeving van de bijbehorende eId en onderliggende elementen.</v>
      </c>
      <c r="BH360" s="148" t="str">
        <f>IF($BF360="","",IFERROR(VLOOKUP($C360,'[1]CDS-VM-delta'!$A$2:$E$470,3,FALSE),""))</f>
        <v>imop-tekst.sch</v>
      </c>
      <c r="BI360" s="303" t="str">
        <f>IF($BF360="","",IFERROR(VLOOKUP($C360,'[1]CDS-VM-delta'!$A$2:$E$470,4,FALSE),""))</f>
        <v>Identificatie - AKN-naamgeving voor eId en wId</v>
      </c>
      <c r="BJ360" s="304" t="str">
        <f>IF($BF360="","",IFERROR(VLOOKUP($C360,'[1]CDS-VM-delta'!$A$2:$E$470,5,FALSE),""))</f>
        <v/>
      </c>
      <c r="BK360" s="304" t="str">
        <f>IF($C360="","",IFERROR(VLOOKUP($C360,'[1]CDS-VM-delta'!$L$1:$M$470,1,FALSE),""))</f>
        <v>STOP0023</v>
      </c>
      <c r="BL360" s="304" t="str">
        <f>IF($BK360="","",IFERROR(VLOOKUP($BK360,'[1]CDS-VM-delta'!$L$1:$M$470,2,FALSE),""))</f>
        <v>De AKN-naamgeving voor wId '%1' is niet correct voor element %2 met id '%3', Dit moet zijn: '%4'. Pas de naamgeving voor dit element en alle onderliggende elementen aan. Controleer ook de naamgeving van de bijbehorende eId en onderliggende elementen.</v>
      </c>
      <c r="BM360" s="83"/>
      <c r="BN360" s="210" t="str">
        <f t="shared" si="65"/>
        <v/>
      </c>
      <c r="BO360" s="141" t="s">
        <v>1023</v>
      </c>
      <c r="BP360" s="142"/>
      <c r="BQ360" s="142"/>
      <c r="BR360" s="142"/>
      <c r="BS360" s="83">
        <v>243</v>
      </c>
      <c r="BT360" s="57"/>
      <c r="BU360" s="7" t="str">
        <f t="shared" si="66"/>
        <v/>
      </c>
      <c r="BV360" s="7" t="str">
        <f t="shared" si="67"/>
        <v/>
      </c>
      <c r="BW360" s="7" t="str">
        <f t="shared" si="68"/>
        <v>***</v>
      </c>
      <c r="BX360" s="97" t="s">
        <v>1023</v>
      </c>
      <c r="BY360" s="98" t="s">
        <v>1024</v>
      </c>
      <c r="BZ360" s="97" t="s">
        <v>1684</v>
      </c>
      <c r="CA360" s="97"/>
      <c r="CB360" s="97"/>
      <c r="CC360" s="97"/>
      <c r="CD360" s="98" t="s">
        <v>1025</v>
      </c>
      <c r="CE360" s="97" t="s">
        <v>1021</v>
      </c>
      <c r="CF360" s="97" t="s">
        <v>974</v>
      </c>
      <c r="CG360" s="97" t="s">
        <v>1002</v>
      </c>
      <c r="CH360" s="97" t="s">
        <v>1022</v>
      </c>
      <c r="CI360" s="97"/>
      <c r="CJ360" s="97"/>
      <c r="CK360" s="86"/>
      <c r="CL360" s="109" t="s">
        <v>1688</v>
      </c>
      <c r="CM360" s="101" t="s">
        <v>253</v>
      </c>
      <c r="CN360" s="101" t="s">
        <v>253</v>
      </c>
      <c r="CO360" s="101"/>
    </row>
    <row r="361" spans="1:93" ht="64" x14ac:dyDescent="0.2">
      <c r="A361" s="172" t="s">
        <v>2204</v>
      </c>
      <c r="B361" s="140">
        <v>2</v>
      </c>
      <c r="C361" s="142" t="s">
        <v>1026</v>
      </c>
      <c r="D361" s="142" t="s">
        <v>1027</v>
      </c>
      <c r="E361" s="140" t="s">
        <v>0</v>
      </c>
      <c r="F361" s="140" t="s">
        <v>141</v>
      </c>
      <c r="G361" s="140" t="s">
        <v>145</v>
      </c>
      <c r="H361" s="140" t="s">
        <v>4</v>
      </c>
      <c r="I361" s="140" t="s">
        <v>8</v>
      </c>
      <c r="J361" s="140" t="s">
        <v>22</v>
      </c>
      <c r="K361" s="140" t="s">
        <v>127</v>
      </c>
      <c r="L361" s="98" t="str">
        <f>IFERROR(VLOOKUP($C361,'[2]1.3.7 validaties'!$AL$3:$AY$999,14,FALSE),"")</f>
        <v>2. ja, voor technici</v>
      </c>
      <c r="M361" s="98" t="str">
        <f>IFERROR(VLOOKUP($C361,'[2]1.3.7 validaties'!$AL$3:$AY$999,13,FALSE),"")</f>
        <v>niet nodig</v>
      </c>
      <c r="N361" s="142" t="s">
        <v>13</v>
      </c>
      <c r="O361" s="142" t="s">
        <v>13</v>
      </c>
      <c r="P361" s="142" t="s">
        <v>13</v>
      </c>
      <c r="Q361" s="142" t="s">
        <v>13</v>
      </c>
      <c r="R361" s="142" t="s">
        <v>13</v>
      </c>
      <c r="S361" s="142" t="s">
        <v>13</v>
      </c>
      <c r="T361" s="142" t="s">
        <v>13</v>
      </c>
      <c r="U361" s="142" t="s">
        <v>13</v>
      </c>
      <c r="V361" s="142" t="s">
        <v>13</v>
      </c>
      <c r="W361" s="142" t="s">
        <v>13</v>
      </c>
      <c r="X361" s="142" t="s">
        <v>13</v>
      </c>
      <c r="Y361" s="142" t="s">
        <v>13</v>
      </c>
      <c r="Z361" s="142" t="s">
        <v>13</v>
      </c>
      <c r="AA361" s="142" t="s">
        <v>13</v>
      </c>
      <c r="AB361" s="142" t="s">
        <v>13</v>
      </c>
      <c r="AC361" s="142" t="s">
        <v>13</v>
      </c>
      <c r="AD361" s="161" t="s">
        <v>253</v>
      </c>
      <c r="AE361" s="83" t="s">
        <v>254</v>
      </c>
      <c r="AF361" s="162" t="s">
        <v>255</v>
      </c>
      <c r="AG361" s="161" t="s">
        <v>1028</v>
      </c>
      <c r="AH361" s="163" t="s">
        <v>253</v>
      </c>
      <c r="AI361" s="175"/>
      <c r="AJ361" s="140" t="s">
        <v>13</v>
      </c>
      <c r="AK361" s="171" t="s">
        <v>45</v>
      </c>
      <c r="AL361" s="178" t="s">
        <v>14</v>
      </c>
      <c r="AM361" s="177" t="s">
        <v>1026</v>
      </c>
      <c r="AN361" s="98" t="s">
        <v>3021</v>
      </c>
      <c r="AO361" s="98" t="s">
        <v>1029</v>
      </c>
      <c r="AP361" s="98"/>
      <c r="AQ361" s="98"/>
      <c r="AR361" s="98"/>
      <c r="AS361" s="98"/>
      <c r="AT361" s="267"/>
      <c r="AU361" s="253">
        <v>0</v>
      </c>
      <c r="AV361" s="278"/>
      <c r="AW361" s="83" t="s">
        <v>2923</v>
      </c>
      <c r="AX361" s="57"/>
      <c r="AY361" s="212" t="str">
        <f t="shared" si="60"/>
        <v/>
      </c>
      <c r="AZ361" s="97" t="str">
        <f t="shared" si="63"/>
        <v/>
      </c>
      <c r="BA361" s="97" t="str">
        <f t="shared" si="64"/>
        <v/>
      </c>
      <c r="BB361" s="97"/>
      <c r="BC361" s="213" t="s">
        <v>2261</v>
      </c>
      <c r="BD361" s="143" t="str">
        <f t="shared" si="61"/>
        <v>ongewijzigd</v>
      </c>
      <c r="BE361" s="143" t="str">
        <f>IF(BF361="",IF(#REF!="","",IF(#REF!="ongebruikt","Ja","")),"")</f>
        <v/>
      </c>
      <c r="BF361" s="321" t="str">
        <f>IF($J361="LVBB-BHK",$C361,IFERROR(VLOOKUP($C361,'[1]CDS-VM-delta'!$A$2:$E$470,1,FALSE),""))</f>
        <v>STOP0024</v>
      </c>
      <c r="BG361" s="318" t="str">
        <f>IF($J361="LVBB-BHK",$AN361,IF($BF361="","",IFERROR(VLOOKUP($BF361,'[1]CDS-VM-delta'!$A$2:$E$470,2,FALSE),"")))</f>
        <v>De initiële regeling "%1" heeft geen attribuut @componentnaam, dit attribuut is voor een initiële regeling verplicht. Voeg het attribuut toe met een unieke naamgeving.</v>
      </c>
      <c r="BH361" s="148" t="str">
        <f>IF($BF361="","",IFERROR(VLOOKUP($C361,'[1]CDS-VM-delta'!$A$2:$E$470,3,FALSE),""))</f>
        <v>imop-tekstmutaties.sch</v>
      </c>
      <c r="BI361" s="303" t="str">
        <f>IF($BF361="","",IFERROR(VLOOKUP($C361,'[1]CDS-VM-delta'!$A$2:$E$470,4,FALSE),""))</f>
        <v>Regelingen - initieel met componentnaam</v>
      </c>
      <c r="BJ361" s="304" t="str">
        <f>IF($BF361="","",IFERROR(VLOOKUP($C361,'[1]CDS-VM-delta'!$A$2:$E$470,5,FALSE),""))</f>
        <v/>
      </c>
      <c r="BK361" s="304" t="str">
        <f>IF($C361="","",IFERROR(VLOOKUP($C361,'[1]CDS-VM-delta'!$L$1:$M$470,1,FALSE),""))</f>
        <v>STOP0024</v>
      </c>
      <c r="BL361" s="304" t="str">
        <f>IF($BK361="","",IFERROR(VLOOKUP($BK361,'[1]CDS-VM-delta'!$L$1:$M$470,2,FALSE),""))</f>
        <v>De initiële regeling "%1" heeft geen attribuut @componentnaam, dit attribuut is voor een initiële regeling verplicht. Voeg het attribuut toe met een unieke naamgeving.</v>
      </c>
      <c r="BM361" s="83"/>
      <c r="BN361" s="210" t="str">
        <f t="shared" si="65"/>
        <v/>
      </c>
      <c r="BO361" s="141" t="s">
        <v>1026</v>
      </c>
      <c r="BP361" s="142"/>
      <c r="BQ361" s="142"/>
      <c r="BR361" s="142"/>
      <c r="BS361" s="83">
        <v>244</v>
      </c>
      <c r="BT361" s="57"/>
      <c r="BU361" s="7" t="str">
        <f t="shared" si="66"/>
        <v/>
      </c>
      <c r="BV361" s="7" t="str">
        <f t="shared" si="67"/>
        <v/>
      </c>
      <c r="BW361" s="7" t="str">
        <f t="shared" si="68"/>
        <v>***</v>
      </c>
      <c r="BX361" s="97" t="s">
        <v>1026</v>
      </c>
      <c r="BY361" s="98" t="s">
        <v>1027</v>
      </c>
      <c r="BZ361" s="97" t="s">
        <v>1684</v>
      </c>
      <c r="CA361" s="97"/>
      <c r="CB361" s="97"/>
      <c r="CC361" s="97"/>
      <c r="CD361" s="98" t="s">
        <v>1696</v>
      </c>
      <c r="CE361" s="97" t="s">
        <v>1029</v>
      </c>
      <c r="CF361" s="97"/>
      <c r="CG361" s="97"/>
      <c r="CH361" s="97"/>
      <c r="CI361" s="97"/>
      <c r="CJ361" s="97"/>
      <c r="CK361" s="86"/>
      <c r="CL361" s="109" t="s">
        <v>1690</v>
      </c>
      <c r="CM361" s="101" t="s">
        <v>253</v>
      </c>
      <c r="CN361" s="101" t="s">
        <v>255</v>
      </c>
      <c r="CO361" s="101"/>
    </row>
    <row r="362" spans="1:93" ht="64" x14ac:dyDescent="0.2">
      <c r="A362" s="172" t="s">
        <v>2207</v>
      </c>
      <c r="B362" s="140">
        <v>2</v>
      </c>
      <c r="C362" s="142" t="s">
        <v>1030</v>
      </c>
      <c r="D362" s="142" t="s">
        <v>1031</v>
      </c>
      <c r="E362" s="140" t="s">
        <v>0</v>
      </c>
      <c r="F362" s="140" t="s">
        <v>141</v>
      </c>
      <c r="G362" s="140" t="s">
        <v>145</v>
      </c>
      <c r="H362" s="140" t="s">
        <v>4</v>
      </c>
      <c r="I362" s="140" t="s">
        <v>8</v>
      </c>
      <c r="J362" s="140" t="s">
        <v>22</v>
      </c>
      <c r="K362" s="140" t="s">
        <v>127</v>
      </c>
      <c r="L362" s="98" t="str">
        <f>IFERROR(VLOOKUP($C362,'[2]1.3.7 validaties'!$AL$3:$AY$999,14,FALSE),"")</f>
        <v>2. ja, voor technici</v>
      </c>
      <c r="M362" s="98" t="str">
        <f>IFERROR(VLOOKUP($C362,'[2]1.3.7 validaties'!$AL$3:$AY$999,13,FALSE),"")</f>
        <v>niet nodig</v>
      </c>
      <c r="N362" s="142" t="s">
        <v>13</v>
      </c>
      <c r="O362" s="142" t="s">
        <v>13</v>
      </c>
      <c r="P362" s="142" t="s">
        <v>13</v>
      </c>
      <c r="Q362" s="142" t="s">
        <v>13</v>
      </c>
      <c r="R362" s="142" t="s">
        <v>13</v>
      </c>
      <c r="S362" s="142" t="s">
        <v>13</v>
      </c>
      <c r="T362" s="142" t="s">
        <v>13</v>
      </c>
      <c r="U362" s="142" t="s">
        <v>13</v>
      </c>
      <c r="V362" s="142" t="s">
        <v>13</v>
      </c>
      <c r="W362" s="142" t="s">
        <v>13</v>
      </c>
      <c r="X362" s="142" t="s">
        <v>13</v>
      </c>
      <c r="Y362" s="142" t="s">
        <v>13</v>
      </c>
      <c r="Z362" s="142" t="s">
        <v>13</v>
      </c>
      <c r="AA362" s="142" t="s">
        <v>13</v>
      </c>
      <c r="AB362" s="142" t="s">
        <v>13</v>
      </c>
      <c r="AC362" s="142" t="s">
        <v>13</v>
      </c>
      <c r="AD362" s="161" t="s">
        <v>253</v>
      </c>
      <c r="AE362" s="83" t="s">
        <v>254</v>
      </c>
      <c r="AF362" s="162" t="s">
        <v>255</v>
      </c>
      <c r="AG362" s="161" t="s">
        <v>1028</v>
      </c>
      <c r="AH362" s="163" t="s">
        <v>253</v>
      </c>
      <c r="AI362" s="175"/>
      <c r="AJ362" s="140" t="s">
        <v>13</v>
      </c>
      <c r="AK362" s="171" t="s">
        <v>45</v>
      </c>
      <c r="AL362" s="178" t="s">
        <v>14</v>
      </c>
      <c r="AM362" s="177" t="s">
        <v>1030</v>
      </c>
      <c r="AN362" s="98" t="s">
        <v>3022</v>
      </c>
      <c r="AO362" s="98" t="s">
        <v>1029</v>
      </c>
      <c r="AP362" s="98"/>
      <c r="AQ362" s="98"/>
      <c r="AR362" s="98"/>
      <c r="AS362" s="98"/>
      <c r="AT362" s="267"/>
      <c r="AU362" s="253">
        <v>0</v>
      </c>
      <c r="AV362" s="278"/>
      <c r="AW362" s="83" t="s">
        <v>1033</v>
      </c>
      <c r="AX362" s="57"/>
      <c r="AY362" s="212" t="str">
        <f t="shared" si="60"/>
        <v/>
      </c>
      <c r="AZ362" s="97" t="str">
        <f t="shared" si="63"/>
        <v/>
      </c>
      <c r="BA362" s="97" t="str">
        <f t="shared" si="64"/>
        <v/>
      </c>
      <c r="BB362" s="97"/>
      <c r="BC362" s="213" t="s">
        <v>2261</v>
      </c>
      <c r="BD362" s="143" t="str">
        <f t="shared" si="61"/>
        <v>ongewijzigd</v>
      </c>
      <c r="BE362" s="143" t="str">
        <f>IF(BF362="",IF(#REF!="","",IF(#REF!="ongebruikt","Ja","")),"")</f>
        <v/>
      </c>
      <c r="BF362" s="321" t="str">
        <f>IF($J362="LVBB-BHK",$C362,IFERROR(VLOOKUP($C362,'[1]CDS-VM-delta'!$A$2:$E$470,1,FALSE),""))</f>
        <v>STOP0025</v>
      </c>
      <c r="BG362" s="318" t="str">
        <f>IF($J362="LVBB-BHK",$AN362,IF($BF362="","",IFERROR(VLOOKUP($BF362,'[1]CDS-VM-delta'!$A$2:$E$470,2,FALSE),"")))</f>
        <v>De initiële regeling "%1" heeft geen attribuut @wordt, dit attribuut is voor een initiële regeling verplicht. Voeg het attribuut toe met als waarde de juiste AKN versie-identifier</v>
      </c>
      <c r="BH362" s="148" t="str">
        <f>IF($BF362="","",IFERROR(VLOOKUP($C362,'[1]CDS-VM-delta'!$A$2:$E$470,3,FALSE),""))</f>
        <v>imop-tekstmutaties.sch</v>
      </c>
      <c r="BI362" s="303" t="str">
        <f>IF($BF362="","",IFERROR(VLOOKUP($C362,'[1]CDS-VM-delta'!$A$2:$E$470,4,FALSE),""))</f>
        <v>Regelingen - initieel met componentnaam</v>
      </c>
      <c r="BJ362" s="304" t="str">
        <f>IF($BF362="","",IFERROR(VLOOKUP($C362,'[1]CDS-VM-delta'!$A$2:$E$470,5,FALSE),""))</f>
        <v/>
      </c>
      <c r="BK362" s="304" t="str">
        <f>IF($C362="","",IFERROR(VLOOKUP($C362,'[1]CDS-VM-delta'!$L$1:$M$470,1,FALSE),""))</f>
        <v>STOP0025</v>
      </c>
      <c r="BL362" s="304" t="str">
        <f>IF($BK362="","",IFERROR(VLOOKUP($BK362,'[1]CDS-VM-delta'!$L$1:$M$470,2,FALSE),""))</f>
        <v>De initiële regeling "%1" heeft geen attribuut @wordt, dit attribuut is voor een initiële regeling verplicht. Voeg het attribuut toe met als waarde de juiste AKN versie-identifier</v>
      </c>
      <c r="BM362" s="83"/>
      <c r="BN362" s="210" t="str">
        <f t="shared" si="65"/>
        <v/>
      </c>
      <c r="BO362" s="141" t="s">
        <v>1030</v>
      </c>
      <c r="BP362" s="142"/>
      <c r="BQ362" s="142"/>
      <c r="BR362" s="142"/>
      <c r="BS362" s="83">
        <v>245</v>
      </c>
      <c r="BT362" s="57"/>
      <c r="BU362" s="7" t="str">
        <f t="shared" si="66"/>
        <v/>
      </c>
      <c r="BV362" s="7" t="str">
        <f t="shared" si="67"/>
        <v/>
      </c>
      <c r="BW362" s="7" t="str">
        <f t="shared" si="68"/>
        <v>***</v>
      </c>
      <c r="BX362" s="97" t="s">
        <v>1030</v>
      </c>
      <c r="BY362" s="98" t="s">
        <v>1031</v>
      </c>
      <c r="BZ362" s="97" t="s">
        <v>1684</v>
      </c>
      <c r="CA362" s="97"/>
      <c r="CB362" s="97"/>
      <c r="CC362" s="97"/>
      <c r="CD362" s="98" t="s">
        <v>1032</v>
      </c>
      <c r="CE362" s="97" t="s">
        <v>1029</v>
      </c>
      <c r="CF362" s="97"/>
      <c r="CG362" s="97"/>
      <c r="CH362" s="97"/>
      <c r="CI362" s="97"/>
      <c r="CJ362" s="97"/>
      <c r="CK362" s="86"/>
      <c r="CL362" s="109" t="s">
        <v>1688</v>
      </c>
      <c r="CM362" s="101" t="s">
        <v>253</v>
      </c>
      <c r="CN362" s="101" t="s">
        <v>253</v>
      </c>
      <c r="CO362" s="101"/>
    </row>
    <row r="363" spans="1:93" ht="48" x14ac:dyDescent="0.2">
      <c r="A363" s="172" t="s">
        <v>2204</v>
      </c>
      <c r="B363" s="140">
        <v>2</v>
      </c>
      <c r="C363" s="142" t="s">
        <v>1034</v>
      </c>
      <c r="D363" s="142" t="s">
        <v>1035</v>
      </c>
      <c r="E363" s="140" t="s">
        <v>0</v>
      </c>
      <c r="F363" s="140" t="s">
        <v>141</v>
      </c>
      <c r="G363" s="140" t="s">
        <v>145</v>
      </c>
      <c r="H363" s="140" t="s">
        <v>4</v>
      </c>
      <c r="I363" s="140" t="s">
        <v>8</v>
      </c>
      <c r="J363" s="140" t="s">
        <v>22</v>
      </c>
      <c r="K363" s="140" t="s">
        <v>127</v>
      </c>
      <c r="L363" s="98" t="str">
        <f>IFERROR(VLOOKUP($C363,'[2]1.3.7 validaties'!$AL$3:$AY$999,14,FALSE),"")</f>
        <v>2. ja, voor technici</v>
      </c>
      <c r="M363" s="98" t="str">
        <f>IFERROR(VLOOKUP($C363,'[2]1.3.7 validaties'!$AL$3:$AY$999,13,FALSE),"")</f>
        <v>niet nodig</v>
      </c>
      <c r="N363" s="142" t="s">
        <v>13</v>
      </c>
      <c r="O363" s="142" t="s">
        <v>13</v>
      </c>
      <c r="P363" s="142" t="s">
        <v>13</v>
      </c>
      <c r="Q363" s="142" t="s">
        <v>13</v>
      </c>
      <c r="R363" s="142" t="s">
        <v>13</v>
      </c>
      <c r="S363" s="142" t="s">
        <v>13</v>
      </c>
      <c r="T363" s="142" t="s">
        <v>13</v>
      </c>
      <c r="U363" s="142" t="s">
        <v>13</v>
      </c>
      <c r="V363" s="142" t="s">
        <v>13</v>
      </c>
      <c r="W363" s="142" t="s">
        <v>13</v>
      </c>
      <c r="X363" s="142" t="s">
        <v>13</v>
      </c>
      <c r="Y363" s="142" t="s">
        <v>13</v>
      </c>
      <c r="Z363" s="142" t="s">
        <v>13</v>
      </c>
      <c r="AA363" s="142" t="s">
        <v>13</v>
      </c>
      <c r="AB363" s="142" t="s">
        <v>13</v>
      </c>
      <c r="AC363" s="142" t="s">
        <v>13</v>
      </c>
      <c r="AD363" s="161" t="s">
        <v>253</v>
      </c>
      <c r="AE363" s="83" t="s">
        <v>254</v>
      </c>
      <c r="AF363" s="162" t="s">
        <v>255</v>
      </c>
      <c r="AG363" s="161" t="s">
        <v>1028</v>
      </c>
      <c r="AH363" s="163" t="s">
        <v>253</v>
      </c>
      <c r="AI363" s="175"/>
      <c r="AJ363" s="140" t="s">
        <v>13</v>
      </c>
      <c r="AK363" s="171" t="s">
        <v>45</v>
      </c>
      <c r="AL363" s="178" t="s">
        <v>14</v>
      </c>
      <c r="AM363" s="177" t="s">
        <v>1034</v>
      </c>
      <c r="AN363" s="98" t="s">
        <v>3023</v>
      </c>
      <c r="AO363" s="98" t="s">
        <v>1037</v>
      </c>
      <c r="AP363" s="98" t="s">
        <v>969</v>
      </c>
      <c r="AQ363" s="98"/>
      <c r="AR363" s="98"/>
      <c r="AS363" s="98"/>
      <c r="AT363" s="267"/>
      <c r="AU363" s="253">
        <v>0</v>
      </c>
      <c r="AV363" s="278"/>
      <c r="AW363" s="83"/>
      <c r="AX363" s="57"/>
      <c r="AY363" s="212" t="str">
        <f t="shared" si="60"/>
        <v/>
      </c>
      <c r="AZ363" s="97" t="str">
        <f t="shared" si="63"/>
        <v/>
      </c>
      <c r="BA363" s="97" t="str">
        <f t="shared" si="64"/>
        <v/>
      </c>
      <c r="BB363" s="97"/>
      <c r="BC363" s="213" t="s">
        <v>2261</v>
      </c>
      <c r="BD363" s="143" t="str">
        <f t="shared" si="61"/>
        <v>ongewijzigd</v>
      </c>
      <c r="BE363" s="143" t="str">
        <f>IF(BF363="",IF(#REF!="","",IF(#REF!="ongebruikt","Ja","")),"")</f>
        <v/>
      </c>
      <c r="BF363" s="321" t="str">
        <f>IF($J363="LVBB-BHK",$C363,IFERROR(VLOOKUP($C363,'[1]CDS-VM-delta'!$A$2:$E$470,1,FALSE),""))</f>
        <v>STOP0026</v>
      </c>
      <c r="BG363" s="318" t="str">
        <f>IF($J363="LVBB-BHK",$AN363,IF($BF363="","",IFERROR(VLOOKUP($BF363,'[1]CDS-VM-delta'!$A$2:$E$470,2,FALSE),"")))</f>
        <v>De componentnaam "%1 binnen %2 is niet uniek. Pas de componentnaam aan om deze uniek te maken</v>
      </c>
      <c r="BH363" s="148" t="str">
        <f>IF($BF363="","",IFERROR(VLOOKUP($C363,'[1]CDS-VM-delta'!$A$2:$E$470,3,FALSE),""))</f>
        <v>imop-tekstmutaties.sch</v>
      </c>
      <c r="BI363" s="303" t="str">
        <f>IF($BF363="","",IFERROR(VLOOKUP($C363,'[1]CDS-VM-delta'!$A$2:$E$470,4,FALSE),""))</f>
        <v>Identificatie - componentnaam uniek</v>
      </c>
      <c r="BJ363" s="304" t="str">
        <f>IF($BF363="","",IFERROR(VLOOKUP($C363,'[1]CDS-VM-delta'!$A$2:$E$470,5,FALSE),""))</f>
        <v/>
      </c>
      <c r="BK363" s="304" t="str">
        <f>IF($C363="","",IFERROR(VLOOKUP($C363,'[1]CDS-VM-delta'!$L$1:$M$470,1,FALSE),""))</f>
        <v>STOP0026</v>
      </c>
      <c r="BL363" s="304" t="str">
        <f>IF($BK363="","",IFERROR(VLOOKUP($BK363,'[1]CDS-VM-delta'!$L$1:$M$470,2,FALSE),""))</f>
        <v>De componentnaam "%1 binnen %2 is niet uniek. Pas de componentnaam aan om deze uniek te maken</v>
      </c>
      <c r="BM363" s="83"/>
      <c r="BN363" s="210" t="str">
        <f t="shared" si="65"/>
        <v/>
      </c>
      <c r="BO363" s="141" t="s">
        <v>1034</v>
      </c>
      <c r="BP363" s="142"/>
      <c r="BQ363" s="142"/>
      <c r="BR363" s="142"/>
      <c r="BS363" s="83">
        <v>246</v>
      </c>
      <c r="BT363" s="57"/>
      <c r="BU363" s="7" t="str">
        <f t="shared" si="66"/>
        <v/>
      </c>
      <c r="BV363" s="7" t="str">
        <f t="shared" si="67"/>
        <v/>
      </c>
      <c r="BW363" s="7" t="str">
        <f t="shared" si="68"/>
        <v>***</v>
      </c>
      <c r="BX363" s="97" t="s">
        <v>1034</v>
      </c>
      <c r="BY363" s="98" t="s">
        <v>1035</v>
      </c>
      <c r="BZ363" s="97" t="s">
        <v>1684</v>
      </c>
      <c r="CA363" s="97"/>
      <c r="CB363" s="97"/>
      <c r="CC363" s="97"/>
      <c r="CD363" s="98" t="s">
        <v>1036</v>
      </c>
      <c r="CE363" s="97" t="s">
        <v>1037</v>
      </c>
      <c r="CF363" s="97" t="s">
        <v>969</v>
      </c>
      <c r="CG363" s="97"/>
      <c r="CH363" s="97"/>
      <c r="CI363" s="97"/>
      <c r="CJ363" s="97"/>
      <c r="CK363" s="86"/>
      <c r="CL363" s="109" t="s">
        <v>1688</v>
      </c>
      <c r="CM363" s="101" t="s">
        <v>253</v>
      </c>
      <c r="CN363" s="101" t="s">
        <v>253</v>
      </c>
      <c r="CO363" s="101"/>
    </row>
    <row r="364" spans="1:93" ht="48" x14ac:dyDescent="0.2">
      <c r="A364" s="172" t="s">
        <v>2204</v>
      </c>
      <c r="B364" s="140">
        <v>2</v>
      </c>
      <c r="C364" s="142" t="s">
        <v>1038</v>
      </c>
      <c r="D364" s="142" t="s">
        <v>1039</v>
      </c>
      <c r="E364" s="140" t="s">
        <v>0</v>
      </c>
      <c r="F364" s="140" t="s">
        <v>141</v>
      </c>
      <c r="G364" s="140" t="s">
        <v>145</v>
      </c>
      <c r="H364" s="140" t="s">
        <v>4</v>
      </c>
      <c r="I364" s="140" t="s">
        <v>8</v>
      </c>
      <c r="J364" s="140" t="s">
        <v>22</v>
      </c>
      <c r="K364" s="140" t="s">
        <v>127</v>
      </c>
      <c r="L364" s="98" t="str">
        <f>IFERROR(VLOOKUP($C364,'[2]1.3.7 validaties'!$AL$3:$AY$999,14,FALSE),"")</f>
        <v>2. ja, voor technici</v>
      </c>
      <c r="M364" s="98" t="str">
        <f>IFERROR(VLOOKUP($C364,'[2]1.3.7 validaties'!$AL$3:$AY$999,13,FALSE),"")</f>
        <v>niet nodig</v>
      </c>
      <c r="N364" s="142" t="s">
        <v>13</v>
      </c>
      <c r="O364" s="142" t="s">
        <v>13</v>
      </c>
      <c r="P364" s="142" t="s">
        <v>13</v>
      </c>
      <c r="Q364" s="142" t="s">
        <v>13</v>
      </c>
      <c r="R364" s="142" t="s">
        <v>13</v>
      </c>
      <c r="S364" s="142" t="s">
        <v>13</v>
      </c>
      <c r="T364" s="142" t="s">
        <v>13</v>
      </c>
      <c r="U364" s="142" t="s">
        <v>13</v>
      </c>
      <c r="V364" s="142" t="s">
        <v>13</v>
      </c>
      <c r="W364" s="142" t="s">
        <v>13</v>
      </c>
      <c r="X364" s="142" t="s">
        <v>13</v>
      </c>
      <c r="Y364" s="142" t="s">
        <v>13</v>
      </c>
      <c r="Z364" s="142" t="s">
        <v>13</v>
      </c>
      <c r="AA364" s="142" t="s">
        <v>13</v>
      </c>
      <c r="AB364" s="142" t="s">
        <v>13</v>
      </c>
      <c r="AC364" s="142" t="s">
        <v>13</v>
      </c>
      <c r="AD364" s="161" t="s">
        <v>253</v>
      </c>
      <c r="AE364" s="83" t="s">
        <v>254</v>
      </c>
      <c r="AF364" s="162" t="s">
        <v>255</v>
      </c>
      <c r="AG364" s="161" t="s">
        <v>1028</v>
      </c>
      <c r="AH364" s="163" t="s">
        <v>253</v>
      </c>
      <c r="AI364" s="175"/>
      <c r="AJ364" s="140" t="s">
        <v>13</v>
      </c>
      <c r="AK364" s="171" t="s">
        <v>45</v>
      </c>
      <c r="AL364" s="178" t="s">
        <v>14</v>
      </c>
      <c r="AM364" s="177" t="s">
        <v>1038</v>
      </c>
      <c r="AN364" s="98" t="s">
        <v>3024</v>
      </c>
      <c r="AO364" s="98" t="s">
        <v>969</v>
      </c>
      <c r="AP364" s="98" t="s">
        <v>1037</v>
      </c>
      <c r="AQ364" s="98"/>
      <c r="AR364" s="98"/>
      <c r="AS364" s="98"/>
      <c r="AT364" s="267"/>
      <c r="AU364" s="253">
        <v>0</v>
      </c>
      <c r="AV364" s="278"/>
      <c r="AW364" s="83" t="s">
        <v>2923</v>
      </c>
      <c r="AX364" s="57"/>
      <c r="AY364" s="212" t="str">
        <f t="shared" si="60"/>
        <v/>
      </c>
      <c r="AZ364" s="97" t="str">
        <f t="shared" si="63"/>
        <v/>
      </c>
      <c r="BA364" s="97" t="str">
        <f t="shared" si="64"/>
        <v/>
      </c>
      <c r="BB364" s="97"/>
      <c r="BC364" s="213" t="s">
        <v>2261</v>
      </c>
      <c r="BD364" s="143" t="str">
        <f t="shared" si="61"/>
        <v>ongewijzigd</v>
      </c>
      <c r="BE364" s="143" t="str">
        <f>IF(BF364="",IF(#REF!="","",IF(#REF!="ongebruikt","Ja","")),"")</f>
        <v/>
      </c>
      <c r="BF364" s="321" t="str">
        <f>IF($J364="LVBB-BHK",$C364,IFERROR(VLOOKUP($C364,'[1]CDS-VM-delta'!$A$2:$E$470,1,FALSE),""))</f>
        <v>STOP0027</v>
      </c>
      <c r="BG364" s="318" t="str">
        <f>IF($J364="LVBB-BHK",$AN364,IF($BF364="","",IFERROR(VLOOKUP($BF364,'[1]CDS-VM-delta'!$A$2:$E$470,2,FALSE),"")))</f>
        <v>De eId '%1' binnen component %2 moet uniek zijn. Controleer de opbouw van de eId en corrigeer deze</v>
      </c>
      <c r="BH364" s="148" t="str">
        <f>IF($BF364="","",IFERROR(VLOOKUP($C364,'[1]CDS-VM-delta'!$A$2:$E$470,3,FALSE),""))</f>
        <v>imop-tekstmutaties.sch</v>
      </c>
      <c r="BI364" s="303" t="str">
        <f>IF($BF364="","",IFERROR(VLOOKUP($C364,'[1]CDS-VM-delta'!$A$2:$E$470,4,FALSE),""))</f>
        <v>Identificatie - eId, wId binnen een AKN-component</v>
      </c>
      <c r="BJ364" s="304" t="str">
        <f>IF($BF364="","",IFERROR(VLOOKUP($C364,'[1]CDS-VM-delta'!$A$2:$E$470,5,FALSE),""))</f>
        <v/>
      </c>
      <c r="BK364" s="304" t="str">
        <f>IF($C364="","",IFERROR(VLOOKUP($C364,'[1]CDS-VM-delta'!$L$1:$M$470,1,FALSE),""))</f>
        <v>STOP0027</v>
      </c>
      <c r="BL364" s="304" t="str">
        <f>IF($BK364="","",IFERROR(VLOOKUP($BK364,'[1]CDS-VM-delta'!$L$1:$M$470,2,FALSE),""))</f>
        <v>De eId '%1' binnen component %2 moet uniek zijn. Controleer de opbouw van de eId en corrigeer deze</v>
      </c>
      <c r="BM364" s="83"/>
      <c r="BN364" s="210" t="str">
        <f t="shared" si="65"/>
        <v/>
      </c>
      <c r="BO364" s="141" t="s">
        <v>1038</v>
      </c>
      <c r="BP364" s="142"/>
      <c r="BQ364" s="142"/>
      <c r="BR364" s="142"/>
      <c r="BS364" s="83">
        <v>247</v>
      </c>
      <c r="BT364" s="57"/>
      <c r="BU364" s="7" t="str">
        <f t="shared" si="66"/>
        <v/>
      </c>
      <c r="BV364" s="7" t="str">
        <f t="shared" si="67"/>
        <v/>
      </c>
      <c r="BW364" s="7" t="str">
        <f t="shared" si="68"/>
        <v>***</v>
      </c>
      <c r="BX364" s="97" t="s">
        <v>1038</v>
      </c>
      <c r="BY364" s="98" t="s">
        <v>1039</v>
      </c>
      <c r="BZ364" s="97" t="s">
        <v>1684</v>
      </c>
      <c r="CA364" s="97"/>
      <c r="CB364" s="97"/>
      <c r="CC364" s="97"/>
      <c r="CD364" s="98" t="s">
        <v>1697</v>
      </c>
      <c r="CE364" s="97" t="s">
        <v>969</v>
      </c>
      <c r="CF364" s="97" t="s">
        <v>1037</v>
      </c>
      <c r="CG364" s="97"/>
      <c r="CH364" s="97"/>
      <c r="CI364" s="97"/>
      <c r="CJ364" s="97"/>
      <c r="CK364" s="86"/>
      <c r="CL364" s="109" t="s">
        <v>1690</v>
      </c>
      <c r="CM364" s="101" t="s">
        <v>253</v>
      </c>
      <c r="CN364" s="101" t="s">
        <v>255</v>
      </c>
      <c r="CO364" s="101"/>
    </row>
    <row r="365" spans="1:93" ht="48" x14ac:dyDescent="0.2">
      <c r="A365" s="172" t="s">
        <v>2204</v>
      </c>
      <c r="B365" s="140">
        <v>2</v>
      </c>
      <c r="C365" s="142" t="s">
        <v>1040</v>
      </c>
      <c r="D365" s="142" t="s">
        <v>1041</v>
      </c>
      <c r="E365" s="140" t="s">
        <v>0</v>
      </c>
      <c r="F365" s="140" t="s">
        <v>141</v>
      </c>
      <c r="G365" s="140" t="s">
        <v>145</v>
      </c>
      <c r="H365" s="140" t="s">
        <v>4</v>
      </c>
      <c r="I365" s="140" t="s">
        <v>8</v>
      </c>
      <c r="J365" s="140" t="s">
        <v>22</v>
      </c>
      <c r="K365" s="140" t="s">
        <v>127</v>
      </c>
      <c r="L365" s="98" t="str">
        <f>IFERROR(VLOOKUP($C365,'[2]1.3.7 validaties'!$AL$3:$AY$999,14,FALSE),"")</f>
        <v>2. ja, voor technici</v>
      </c>
      <c r="M365" s="98" t="str">
        <f>IFERROR(VLOOKUP($C365,'[2]1.3.7 validaties'!$AL$3:$AY$999,13,FALSE),"")</f>
        <v>niet nodig</v>
      </c>
      <c r="N365" s="142" t="s">
        <v>13</v>
      </c>
      <c r="O365" s="142" t="s">
        <v>13</v>
      </c>
      <c r="P365" s="142" t="s">
        <v>13</v>
      </c>
      <c r="Q365" s="142" t="s">
        <v>13</v>
      </c>
      <c r="R365" s="142" t="s">
        <v>13</v>
      </c>
      <c r="S365" s="142" t="s">
        <v>13</v>
      </c>
      <c r="T365" s="142" t="s">
        <v>13</v>
      </c>
      <c r="U365" s="142" t="s">
        <v>13</v>
      </c>
      <c r="V365" s="142" t="s">
        <v>13</v>
      </c>
      <c r="W365" s="142" t="s">
        <v>13</v>
      </c>
      <c r="X365" s="142" t="s">
        <v>13</v>
      </c>
      <c r="Y365" s="142" t="s">
        <v>13</v>
      </c>
      <c r="Z365" s="142" t="s">
        <v>13</v>
      </c>
      <c r="AA365" s="142" t="s">
        <v>13</v>
      </c>
      <c r="AB365" s="142" t="s">
        <v>13</v>
      </c>
      <c r="AC365" s="142" t="s">
        <v>13</v>
      </c>
      <c r="AD365" s="161" t="s">
        <v>253</v>
      </c>
      <c r="AE365" s="83" t="s">
        <v>254</v>
      </c>
      <c r="AF365" s="162" t="s">
        <v>255</v>
      </c>
      <c r="AG365" s="161" t="s">
        <v>1028</v>
      </c>
      <c r="AH365" s="163" t="s">
        <v>253</v>
      </c>
      <c r="AI365" s="175"/>
      <c r="AJ365" s="140" t="s">
        <v>13</v>
      </c>
      <c r="AK365" s="171" t="s">
        <v>45</v>
      </c>
      <c r="AL365" s="178" t="s">
        <v>14</v>
      </c>
      <c r="AM365" s="177" t="s">
        <v>1040</v>
      </c>
      <c r="AN365" s="98" t="s">
        <v>3025</v>
      </c>
      <c r="AO365" s="98" t="s">
        <v>1002</v>
      </c>
      <c r="AP365" s="98" t="s">
        <v>1037</v>
      </c>
      <c r="AQ365" s="98"/>
      <c r="AR365" s="98"/>
      <c r="AS365" s="98"/>
      <c r="AT365" s="267"/>
      <c r="AU365" s="253">
        <v>0</v>
      </c>
      <c r="AV365" s="278"/>
      <c r="AW365" s="83"/>
      <c r="AX365" s="57"/>
      <c r="AY365" s="212" t="str">
        <f t="shared" si="60"/>
        <v/>
      </c>
      <c r="AZ365" s="97" t="str">
        <f t="shared" si="63"/>
        <v/>
      </c>
      <c r="BA365" s="97" t="str">
        <f t="shared" si="64"/>
        <v/>
      </c>
      <c r="BB365" s="97"/>
      <c r="BC365" s="213" t="s">
        <v>2261</v>
      </c>
      <c r="BD365" s="143" t="str">
        <f t="shared" si="61"/>
        <v>ongewijzigd</v>
      </c>
      <c r="BE365" s="143" t="str">
        <f>IF(BF365="",IF(#REF!="","",IF(#REF!="ongebruikt","Ja","")),"")</f>
        <v/>
      </c>
      <c r="BF365" s="321" t="str">
        <f>IF($J365="LVBB-BHK",$C365,IFERROR(VLOOKUP($C365,'[1]CDS-VM-delta'!$A$2:$E$470,1,FALSE),""))</f>
        <v>STOP0028</v>
      </c>
      <c r="BG365" s="318" t="str">
        <f>IF($J365="LVBB-BHK",$AN365,IF($BF365="","",IFERROR(VLOOKUP($BF365,'[1]CDS-VM-delta'!$A$2:$E$470,2,FALSE),"")))</f>
        <v>De wId '%1' binnen component %2 moet uniek zijn. Controleer de opbouw van de wId en corrigeer deze</v>
      </c>
      <c r="BH365" s="148" t="str">
        <f>IF($BF365="","",IFERROR(VLOOKUP($C365,'[1]CDS-VM-delta'!$A$2:$E$470,3,FALSE),""))</f>
        <v>imop-tekstmutaties.sch</v>
      </c>
      <c r="BI365" s="303" t="str">
        <f>IF($BF365="","",IFERROR(VLOOKUP($C365,'[1]CDS-VM-delta'!$A$2:$E$470,4,FALSE),""))</f>
        <v>Identificatie - eId, wId binnen een AKN-component</v>
      </c>
      <c r="BJ365" s="304" t="str">
        <f>IF($BF365="","",IFERROR(VLOOKUP($C365,'[1]CDS-VM-delta'!$A$2:$E$470,5,FALSE),""))</f>
        <v/>
      </c>
      <c r="BK365" s="304" t="str">
        <f>IF($C365="","",IFERROR(VLOOKUP($C365,'[1]CDS-VM-delta'!$L$1:$M$470,1,FALSE),""))</f>
        <v>STOP0028</v>
      </c>
      <c r="BL365" s="304" t="str">
        <f>IF($BK365="","",IFERROR(VLOOKUP($BK365,'[1]CDS-VM-delta'!$L$1:$M$470,2,FALSE),""))</f>
        <v>De wId '%1' binnen component %2 moet uniek zijn. Controleer de opbouw van de wId en corrigeer deze</v>
      </c>
      <c r="BM365" s="83"/>
      <c r="BN365" s="210" t="str">
        <f t="shared" si="65"/>
        <v/>
      </c>
      <c r="BO365" s="141" t="s">
        <v>1040</v>
      </c>
      <c r="BP365" s="142"/>
      <c r="BQ365" s="142"/>
      <c r="BR365" s="142"/>
      <c r="BS365" s="83">
        <v>248</v>
      </c>
      <c r="BT365" s="57"/>
      <c r="BU365" s="7" t="str">
        <f t="shared" si="66"/>
        <v/>
      </c>
      <c r="BV365" s="7" t="str">
        <f t="shared" si="67"/>
        <v/>
      </c>
      <c r="BW365" s="7" t="str">
        <f t="shared" si="68"/>
        <v>***</v>
      </c>
      <c r="BX365" s="97" t="s">
        <v>1040</v>
      </c>
      <c r="BY365" s="98" t="s">
        <v>1041</v>
      </c>
      <c r="BZ365" s="97" t="s">
        <v>1684</v>
      </c>
      <c r="CA365" s="97"/>
      <c r="CB365" s="97"/>
      <c r="CC365" s="97"/>
      <c r="CD365" s="98" t="s">
        <v>1042</v>
      </c>
      <c r="CE365" s="97" t="s">
        <v>1002</v>
      </c>
      <c r="CF365" s="97" t="s">
        <v>1037</v>
      </c>
      <c r="CG365" s="97"/>
      <c r="CH365" s="97"/>
      <c r="CI365" s="97"/>
      <c r="CJ365" s="97"/>
      <c r="CK365" s="86"/>
      <c r="CL365" s="109" t="s">
        <v>1688</v>
      </c>
      <c r="CM365" s="101" t="s">
        <v>253</v>
      </c>
      <c r="CN365" s="101" t="s">
        <v>253</v>
      </c>
      <c r="CO365" s="101"/>
    </row>
    <row r="366" spans="1:93" ht="48" x14ac:dyDescent="0.2">
      <c r="A366" s="172" t="s">
        <v>2204</v>
      </c>
      <c r="B366" s="140">
        <v>2</v>
      </c>
      <c r="C366" s="142" t="s">
        <v>1043</v>
      </c>
      <c r="D366" s="142" t="s">
        <v>1044</v>
      </c>
      <c r="E366" s="140" t="s">
        <v>0</v>
      </c>
      <c r="F366" s="140" t="s">
        <v>141</v>
      </c>
      <c r="G366" s="140" t="s">
        <v>145</v>
      </c>
      <c r="H366" s="140" t="s">
        <v>116</v>
      </c>
      <c r="I366" s="140" t="s">
        <v>8</v>
      </c>
      <c r="J366" s="140" t="s">
        <v>22</v>
      </c>
      <c r="K366" s="140" t="s">
        <v>127</v>
      </c>
      <c r="L366" s="98" t="str">
        <f>IFERROR(VLOOKUP($C366,'[2]1.3.7 validaties'!$AL$3:$AY$999,14,FALSE),"")</f>
        <v>2. ja, voor technici</v>
      </c>
      <c r="M366" s="98" t="str">
        <f>IFERROR(VLOOKUP($C366,'[2]1.3.7 validaties'!$AL$3:$AY$999,13,FALSE),"")</f>
        <v>niet nodig</v>
      </c>
      <c r="N366" s="142" t="s">
        <v>13</v>
      </c>
      <c r="O366" s="142" t="s">
        <v>1997</v>
      </c>
      <c r="P366" s="142" t="s">
        <v>1997</v>
      </c>
      <c r="Q366" s="142" t="s">
        <v>1997</v>
      </c>
      <c r="R366" s="142" t="s">
        <v>1997</v>
      </c>
      <c r="S366" s="142" t="s">
        <v>1997</v>
      </c>
      <c r="T366" s="142" t="s">
        <v>13</v>
      </c>
      <c r="U366" s="142" t="s">
        <v>13</v>
      </c>
      <c r="V366" s="142" t="s">
        <v>13</v>
      </c>
      <c r="W366" s="142" t="s">
        <v>13</v>
      </c>
      <c r="X366" s="142" t="s">
        <v>13</v>
      </c>
      <c r="Y366" s="142" t="s">
        <v>13</v>
      </c>
      <c r="Z366" s="142" t="s">
        <v>13</v>
      </c>
      <c r="AA366" s="142" t="s">
        <v>13</v>
      </c>
      <c r="AB366" s="142" t="s">
        <v>13</v>
      </c>
      <c r="AC366" s="142" t="s">
        <v>13</v>
      </c>
      <c r="AD366" s="161" t="s">
        <v>253</v>
      </c>
      <c r="AE366" s="83" t="s">
        <v>254</v>
      </c>
      <c r="AF366" s="162" t="s">
        <v>255</v>
      </c>
      <c r="AG366" s="161" t="s">
        <v>968</v>
      </c>
      <c r="AH366" s="163" t="s">
        <v>253</v>
      </c>
      <c r="AI366" s="175"/>
      <c r="AJ366" s="140" t="s">
        <v>13</v>
      </c>
      <c r="AK366" s="171" t="s">
        <v>13</v>
      </c>
      <c r="AL366" s="178" t="s">
        <v>14</v>
      </c>
      <c r="AM366" s="177" t="s">
        <v>1043</v>
      </c>
      <c r="AN366" s="98" t="s">
        <v>3026</v>
      </c>
      <c r="AO366" s="98" t="s">
        <v>969</v>
      </c>
      <c r="AP366" s="98"/>
      <c r="AQ366" s="98"/>
      <c r="AR366" s="98"/>
      <c r="AS366" s="98"/>
      <c r="AT366" s="267"/>
      <c r="AU366" s="253">
        <v>0</v>
      </c>
      <c r="AV366" s="278"/>
      <c r="AW366" s="83" t="s">
        <v>1046</v>
      </c>
      <c r="AX366" s="57"/>
      <c r="AY366" s="212" t="str">
        <f t="shared" si="60"/>
        <v/>
      </c>
      <c r="AZ366" s="97" t="str">
        <f t="shared" si="63"/>
        <v/>
      </c>
      <c r="BA366" s="97" t="str">
        <f t="shared" si="64"/>
        <v/>
      </c>
      <c r="BB366" s="97"/>
      <c r="BC366" s="213"/>
      <c r="BD366" s="143" t="str">
        <f t="shared" si="61"/>
        <v/>
      </c>
      <c r="BE366" s="143" t="e">
        <f>IF(BF366="",IF(#REF!="","",IF(#REF!="ongebruikt","Ja","")),"")</f>
        <v>#REF!</v>
      </c>
      <c r="BF366" s="321" t="str">
        <f>IF($J366="LVBB-BHK",$C366,IFERROR(VLOOKUP($C366,'[1]CDS-VM-delta'!$A$2:$E$470,1,FALSE),""))</f>
        <v/>
      </c>
      <c r="BG366" s="318" t="str">
        <f>IF($J366="LVBB-BHK",$AN366,IF($BF366="","",IFERROR(VLOOKUP($BF366,'[1]CDS-VM-delta'!$A$2:$E$470,2,FALSE),"")))</f>
        <v/>
      </c>
      <c r="BH366" s="148" t="str">
        <f>IF($BF366="","",IFERROR(VLOOKUP($C366,'[1]CDS-VM-delta'!$A$2:$E$470,3,FALSE),""))</f>
        <v/>
      </c>
      <c r="BI366" s="303" t="str">
        <f>IF($BF366="","",IFERROR(VLOOKUP($C366,'[1]CDS-VM-delta'!$A$2:$E$470,4,FALSE),""))</f>
        <v/>
      </c>
      <c r="BJ366" s="304" t="str">
        <f>IF($BF366="","",IFERROR(VLOOKUP($C366,'[1]CDS-VM-delta'!$A$2:$E$470,5,FALSE),""))</f>
        <v/>
      </c>
      <c r="BK366" s="304" t="str">
        <f>IF($C366="","",IFERROR(VLOOKUP($C366,'[1]CDS-VM-delta'!$L$1:$M$470,1,FALSE),""))</f>
        <v/>
      </c>
      <c r="BL366" s="304" t="str">
        <f>IF($BK366="","",IFERROR(VLOOKUP($BK366,'[1]CDS-VM-delta'!$L$1:$M$470,2,FALSE),""))</f>
        <v/>
      </c>
      <c r="BM366" s="83"/>
      <c r="BN366" s="210" t="str">
        <f t="shared" si="65"/>
        <v/>
      </c>
      <c r="BO366" s="141" t="s">
        <v>1043</v>
      </c>
      <c r="BP366" s="142"/>
      <c r="BQ366" s="142"/>
      <c r="BR366" s="142"/>
      <c r="BS366" s="83">
        <v>249</v>
      </c>
      <c r="BT366" s="57"/>
      <c r="BU366" s="7" t="str">
        <f t="shared" si="66"/>
        <v/>
      </c>
      <c r="BV366" s="7" t="str">
        <f t="shared" si="67"/>
        <v/>
      </c>
      <c r="BW366" s="7" t="str">
        <f t="shared" si="68"/>
        <v>***</v>
      </c>
      <c r="BX366" s="97" t="s">
        <v>1043</v>
      </c>
      <c r="BY366" s="98" t="s">
        <v>1044</v>
      </c>
      <c r="BZ366" s="97" t="s">
        <v>986</v>
      </c>
      <c r="CA366" s="97"/>
      <c r="CB366" s="97"/>
      <c r="CC366" s="97"/>
      <c r="CD366" s="98" t="s">
        <v>1045</v>
      </c>
      <c r="CE366" s="97" t="s">
        <v>969</v>
      </c>
      <c r="CF366" s="97"/>
      <c r="CG366" s="97"/>
      <c r="CH366" s="97"/>
      <c r="CI366" s="97"/>
      <c r="CJ366" s="97"/>
      <c r="CK366" s="86"/>
      <c r="CL366" s="109" t="s">
        <v>1688</v>
      </c>
      <c r="CM366" s="101" t="s">
        <v>253</v>
      </c>
      <c r="CN366" s="101" t="s">
        <v>253</v>
      </c>
      <c r="CO366" s="101"/>
    </row>
    <row r="367" spans="1:93" ht="80" x14ac:dyDescent="0.2">
      <c r="A367" s="172" t="s">
        <v>2204</v>
      </c>
      <c r="B367" s="140">
        <v>2</v>
      </c>
      <c r="C367" s="142" t="s">
        <v>1047</v>
      </c>
      <c r="D367" s="142" t="s">
        <v>1048</v>
      </c>
      <c r="E367" s="140" t="s">
        <v>0</v>
      </c>
      <c r="F367" s="140" t="s">
        <v>141</v>
      </c>
      <c r="G367" s="140" t="s">
        <v>145</v>
      </c>
      <c r="H367" s="140" t="s">
        <v>4</v>
      </c>
      <c r="I367" s="140" t="s">
        <v>8</v>
      </c>
      <c r="J367" s="140" t="s">
        <v>22</v>
      </c>
      <c r="K367" s="140" t="s">
        <v>127</v>
      </c>
      <c r="L367" s="98" t="str">
        <f>IFERROR(VLOOKUP($C367,'[2]1.3.7 validaties'!$AL$3:$AY$999,14,FALSE),"")</f>
        <v>2. ja, voor technici</v>
      </c>
      <c r="M367" s="98" t="str">
        <f>IFERROR(VLOOKUP($C367,'[2]1.3.7 validaties'!$AL$3:$AY$999,13,FALSE),"")</f>
        <v>niet nodig</v>
      </c>
      <c r="N367" s="142" t="s">
        <v>13</v>
      </c>
      <c r="O367" s="142" t="s">
        <v>13</v>
      </c>
      <c r="P367" s="142" t="s">
        <v>13</v>
      </c>
      <c r="Q367" s="142" t="s">
        <v>13</v>
      </c>
      <c r="R367" s="142" t="s">
        <v>13</v>
      </c>
      <c r="S367" s="142" t="s">
        <v>13</v>
      </c>
      <c r="T367" s="142" t="s">
        <v>13</v>
      </c>
      <c r="U367" s="142" t="s">
        <v>13</v>
      </c>
      <c r="V367" s="142" t="s">
        <v>13</v>
      </c>
      <c r="W367" s="142" t="s">
        <v>13</v>
      </c>
      <c r="X367" s="142" t="s">
        <v>13</v>
      </c>
      <c r="Y367" s="142" t="s">
        <v>13</v>
      </c>
      <c r="Z367" s="142" t="s">
        <v>13</v>
      </c>
      <c r="AA367" s="142" t="s">
        <v>13</v>
      </c>
      <c r="AB367" s="142" t="s">
        <v>13</v>
      </c>
      <c r="AC367" s="142" t="s">
        <v>13</v>
      </c>
      <c r="AD367" s="161" t="s">
        <v>253</v>
      </c>
      <c r="AE367" s="83" t="s">
        <v>254</v>
      </c>
      <c r="AF367" s="162" t="s">
        <v>255</v>
      </c>
      <c r="AG367" s="161" t="s">
        <v>968</v>
      </c>
      <c r="AH367" s="163" t="s">
        <v>253</v>
      </c>
      <c r="AI367" s="175"/>
      <c r="AJ367" s="140" t="s">
        <v>13</v>
      </c>
      <c r="AK367" s="171" t="s">
        <v>13</v>
      </c>
      <c r="AL367" s="178" t="s">
        <v>14</v>
      </c>
      <c r="AM367" s="177" t="s">
        <v>1047</v>
      </c>
      <c r="AN367" s="98" t="s">
        <v>3027</v>
      </c>
      <c r="AO367" s="98" t="s">
        <v>1050</v>
      </c>
      <c r="AP367" s="98" t="s">
        <v>1051</v>
      </c>
      <c r="AQ367" s="98" t="s">
        <v>1010</v>
      </c>
      <c r="AR367" s="98" t="s">
        <v>969</v>
      </c>
      <c r="AS367" s="98"/>
      <c r="AT367" s="267"/>
      <c r="AU367" s="253">
        <v>0</v>
      </c>
      <c r="AV367" s="278"/>
      <c r="AW367" s="83"/>
      <c r="AX367" s="57"/>
      <c r="AY367" s="212" t="str">
        <f t="shared" si="60"/>
        <v/>
      </c>
      <c r="AZ367" s="97" t="str">
        <f t="shared" si="63"/>
        <v/>
      </c>
      <c r="BA367" s="97" t="str">
        <f t="shared" si="64"/>
        <v/>
      </c>
      <c r="BB367" s="97"/>
      <c r="BC367" s="213" t="s">
        <v>2261</v>
      </c>
      <c r="BD367" s="143" t="str">
        <f t="shared" si="61"/>
        <v>ongewijzigd</v>
      </c>
      <c r="BE367" s="143" t="str">
        <f>IF(BF367="",IF(#REF!="","",IF(#REF!="ongebruikt","Ja","")),"")</f>
        <v/>
      </c>
      <c r="BF367" s="321" t="str">
        <f>IF($J367="LVBB-BHK",$C367,IFERROR(VLOOKUP($C367,'[1]CDS-VM-delta'!$A$2:$E$470,1,FALSE),""))</f>
        <v>STOP0032</v>
      </c>
      <c r="BG367" s="318" t="str">
        <f>IF($J367="LVBB-BHK",$AN367,IF($BF367="","",IFERROR(VLOOKUP($BF367,'[1]CDS-VM-delta'!$A$2:$E$470,2,FALSE),"")))</f>
        <v>De entry met @namest "%1", van de %2e rij, van de %3, in de tabel met eId: %4, heeft een positie bepaling groter dan de positie van de als @nameend genoemde cel. Corrigeer de gegevens voor de overspanning.</v>
      </c>
      <c r="BH367" s="148" t="str">
        <f>IF($BF367="","",IFERROR(VLOOKUP($C367,'[1]CDS-VM-delta'!$A$2:$E$470,3,FALSE),""))</f>
        <v>imop-tekst.sch</v>
      </c>
      <c r="BI367" s="303" t="str">
        <f>IF($BF367="","",IFERROR(VLOOKUP($C367,'[1]CDS-VM-delta'!$A$2:$E$470,4,FALSE),""))</f>
        <v/>
      </c>
      <c r="BJ367" s="304" t="str">
        <f>IF($BF367="","",IFERROR(VLOOKUP($C367,'[1]CDS-VM-delta'!$A$2:$E$470,5,FALSE),""))</f>
        <v/>
      </c>
      <c r="BK367" s="304" t="str">
        <f>IF($C367="","",IFERROR(VLOOKUP($C367,'[1]CDS-VM-delta'!$L$1:$M$470,1,FALSE),""))</f>
        <v>STOP0032</v>
      </c>
      <c r="BL367" s="304" t="str">
        <f>IF($BK367="","",IFERROR(VLOOKUP($BK367,'[1]CDS-VM-delta'!$L$1:$M$470,2,FALSE),""))</f>
        <v>De entry met @namest "%1", van de %2e rij, van de %3, in de tabel met eId: %4, heeft een positie bepaling groter dan de positie van de als @nameend genoemde cel. Corrigeer de gegevens voor de overspanning.</v>
      </c>
      <c r="BM367" s="83"/>
      <c r="BN367" s="210" t="str">
        <f t="shared" si="65"/>
        <v/>
      </c>
      <c r="BO367" s="141" t="s">
        <v>1047</v>
      </c>
      <c r="BP367" s="142"/>
      <c r="BQ367" s="142"/>
      <c r="BR367" s="142"/>
      <c r="BS367" s="83">
        <v>250</v>
      </c>
      <c r="BT367" s="57"/>
      <c r="BU367" s="7" t="str">
        <f t="shared" si="66"/>
        <v/>
      </c>
      <c r="BV367" s="7" t="str">
        <f t="shared" si="67"/>
        <v/>
      </c>
      <c r="BW367" s="7" t="str">
        <f t="shared" si="68"/>
        <v>***</v>
      </c>
      <c r="BX367" s="97" t="s">
        <v>1047</v>
      </c>
      <c r="BY367" s="98" t="s">
        <v>1048</v>
      </c>
      <c r="BZ367" s="97" t="s">
        <v>1684</v>
      </c>
      <c r="CA367" s="97"/>
      <c r="CB367" s="97"/>
      <c r="CC367" s="97"/>
      <c r="CD367" s="98" t="s">
        <v>1049</v>
      </c>
      <c r="CE367" s="97" t="s">
        <v>1050</v>
      </c>
      <c r="CF367" s="97" t="s">
        <v>1051</v>
      </c>
      <c r="CG367" s="97" t="s">
        <v>1010</v>
      </c>
      <c r="CH367" s="97" t="s">
        <v>969</v>
      </c>
      <c r="CI367" s="97"/>
      <c r="CJ367" s="97"/>
      <c r="CK367" s="86"/>
      <c r="CL367" s="109" t="s">
        <v>1688</v>
      </c>
      <c r="CM367" s="101" t="s">
        <v>253</v>
      </c>
      <c r="CN367" s="101" t="s">
        <v>253</v>
      </c>
      <c r="CO367" s="101"/>
    </row>
    <row r="368" spans="1:93" ht="64" x14ac:dyDescent="0.2">
      <c r="A368" s="172" t="s">
        <v>2204</v>
      </c>
      <c r="B368" s="140">
        <v>2</v>
      </c>
      <c r="C368" s="142" t="s">
        <v>1052</v>
      </c>
      <c r="D368" s="142" t="s">
        <v>1053</v>
      </c>
      <c r="E368" s="140" t="s">
        <v>0</v>
      </c>
      <c r="F368" s="140" t="s">
        <v>141</v>
      </c>
      <c r="G368" s="140" t="s">
        <v>145</v>
      </c>
      <c r="H368" s="140" t="s">
        <v>4</v>
      </c>
      <c r="I368" s="140" t="s">
        <v>8</v>
      </c>
      <c r="J368" s="140" t="s">
        <v>22</v>
      </c>
      <c r="K368" s="140" t="s">
        <v>127</v>
      </c>
      <c r="L368" s="98" t="str">
        <f>IFERROR(VLOOKUP($C368,'[2]1.3.7 validaties'!$AL$3:$AY$999,14,FALSE),"")</f>
        <v>2. ja, voor technici</v>
      </c>
      <c r="M368" s="98" t="str">
        <f>IFERROR(VLOOKUP($C368,'[2]1.3.7 validaties'!$AL$3:$AY$999,13,FALSE),"")</f>
        <v>niet nodig</v>
      </c>
      <c r="N368" s="142" t="s">
        <v>13</v>
      </c>
      <c r="O368" s="142" t="s">
        <v>13</v>
      </c>
      <c r="P368" s="142" t="s">
        <v>13</v>
      </c>
      <c r="Q368" s="142" t="s">
        <v>13</v>
      </c>
      <c r="R368" s="142" t="s">
        <v>13</v>
      </c>
      <c r="S368" s="142" t="s">
        <v>1997</v>
      </c>
      <c r="T368" s="142" t="s">
        <v>13</v>
      </c>
      <c r="U368" s="142" t="s">
        <v>13</v>
      </c>
      <c r="V368" s="142" t="s">
        <v>13</v>
      </c>
      <c r="W368" s="142" t="s">
        <v>13</v>
      </c>
      <c r="X368" s="142" t="s">
        <v>13</v>
      </c>
      <c r="Y368" s="142" t="s">
        <v>13</v>
      </c>
      <c r="Z368" s="142" t="s">
        <v>13</v>
      </c>
      <c r="AA368" s="142" t="s">
        <v>13</v>
      </c>
      <c r="AB368" s="142" t="s">
        <v>13</v>
      </c>
      <c r="AC368" s="142" t="s">
        <v>13</v>
      </c>
      <c r="AD368" s="161" t="s">
        <v>253</v>
      </c>
      <c r="AE368" s="83" t="s">
        <v>254</v>
      </c>
      <c r="AF368" s="162" t="s">
        <v>255</v>
      </c>
      <c r="AG368" s="161" t="s">
        <v>968</v>
      </c>
      <c r="AH368" s="163" t="s">
        <v>253</v>
      </c>
      <c r="AI368" s="175"/>
      <c r="AJ368" s="140" t="s">
        <v>13</v>
      </c>
      <c r="AK368" s="171" t="s">
        <v>13</v>
      </c>
      <c r="AL368" s="178" t="s">
        <v>14</v>
      </c>
      <c r="AM368" s="177" t="s">
        <v>1052</v>
      </c>
      <c r="AN368" s="98" t="s">
        <v>3028</v>
      </c>
      <c r="AO368" s="98" t="s">
        <v>1050</v>
      </c>
      <c r="AP368" s="98" t="s">
        <v>1051</v>
      </c>
      <c r="AQ368" s="98" t="s">
        <v>1010</v>
      </c>
      <c r="AR368" s="98" t="s">
        <v>969</v>
      </c>
      <c r="AS368" s="98"/>
      <c r="AT368" s="267"/>
      <c r="AU368" s="253">
        <v>0</v>
      </c>
      <c r="AV368" s="278"/>
      <c r="AW368" s="83"/>
      <c r="AX368" s="57"/>
      <c r="AY368" s="212" t="str">
        <f t="shared" si="60"/>
        <v/>
      </c>
      <c r="AZ368" s="97" t="str">
        <f t="shared" si="63"/>
        <v/>
      </c>
      <c r="BA368" s="97" t="str">
        <f t="shared" si="64"/>
        <v/>
      </c>
      <c r="BB368" s="97"/>
      <c r="BC368" s="213" t="s">
        <v>2261</v>
      </c>
      <c r="BD368" s="143" t="str">
        <f t="shared" si="61"/>
        <v>ongewijzigd</v>
      </c>
      <c r="BE368" s="143" t="str">
        <f>IF(BF368="",IF(#REF!="","",IF(#REF!="ongebruikt","Ja","")),"")</f>
        <v/>
      </c>
      <c r="BF368" s="321" t="str">
        <f>IF($J368="LVBB-BHK",$C368,IFERROR(VLOOKUP($C368,'[1]CDS-VM-delta'!$A$2:$E$470,1,FALSE),""))</f>
        <v>STOP0033</v>
      </c>
      <c r="BG368" s="318" t="str">
        <f>IF($J368="LVBB-BHK",$AN368,IF($BF368="","",IFERROR(VLOOKUP($BF368,'[1]CDS-VM-delta'!$A$2:$E$470,2,FALSE),"")))</f>
        <v>De start van de overspanning (@namest) van de cel %1, in de %2e rij, van de %3 van tabel %4 is niet gelijk aan de @colname van de cel.</v>
      </c>
      <c r="BH368" s="148" t="str">
        <f>IF($BF368="","",IFERROR(VLOOKUP($C368,'[1]CDS-VM-delta'!$A$2:$E$470,3,FALSE),""))</f>
        <v>imop-tekst.sch</v>
      </c>
      <c r="BI368" s="303" t="str">
        <f>IF($BF368="","",IFERROR(VLOOKUP($C368,'[1]CDS-VM-delta'!$A$2:$E$470,4,FALSE),""))</f>
        <v>Tabel - positie en identificatie van een tabelcel</v>
      </c>
      <c r="BJ368" s="304" t="str">
        <f>IF($BF368="","",IFERROR(VLOOKUP($C368,'[1]CDS-VM-delta'!$A$2:$E$470,5,FALSE),""))</f>
        <v/>
      </c>
      <c r="BK368" s="304" t="str">
        <f>IF($C368="","",IFERROR(VLOOKUP($C368,'[1]CDS-VM-delta'!$L$1:$M$470,1,FALSE),""))</f>
        <v>STOP0033</v>
      </c>
      <c r="BL368" s="304" t="str">
        <f>IF($BK368="","",IFERROR(VLOOKUP($BK368,'[1]CDS-VM-delta'!$L$1:$M$470,2,FALSE),""))</f>
        <v>De start van de overspanning (@namest) van de cel %1, in de %2e rij, van de %3 van tabel %4 is niet gelijk aan de @colname van de cel.</v>
      </c>
      <c r="BM368" s="83"/>
      <c r="BN368" s="210" t="str">
        <f t="shared" si="65"/>
        <v/>
      </c>
      <c r="BO368" s="141" t="s">
        <v>1052</v>
      </c>
      <c r="BP368" s="142"/>
      <c r="BQ368" s="142"/>
      <c r="BR368" s="142"/>
      <c r="BS368" s="83">
        <v>251</v>
      </c>
      <c r="BT368" s="57"/>
      <c r="BU368" s="7" t="str">
        <f t="shared" si="66"/>
        <v/>
      </c>
      <c r="BV368" s="7" t="str">
        <f t="shared" si="67"/>
        <v/>
      </c>
      <c r="BW368" s="7" t="str">
        <f t="shared" si="68"/>
        <v>***</v>
      </c>
      <c r="BX368" s="97" t="s">
        <v>1052</v>
      </c>
      <c r="BY368" s="98" t="s">
        <v>1053</v>
      </c>
      <c r="BZ368" s="97" t="s">
        <v>1684</v>
      </c>
      <c r="CA368" s="97"/>
      <c r="CB368" s="97"/>
      <c r="CC368" s="97"/>
      <c r="CD368" s="98" t="s">
        <v>1054</v>
      </c>
      <c r="CE368" s="97" t="s">
        <v>1050</v>
      </c>
      <c r="CF368" s="97" t="s">
        <v>1051</v>
      </c>
      <c r="CG368" s="97" t="s">
        <v>1010</v>
      </c>
      <c r="CH368" s="97" t="s">
        <v>969</v>
      </c>
      <c r="CI368" s="97"/>
      <c r="CJ368" s="97"/>
      <c r="CK368" s="86"/>
      <c r="CL368" s="109" t="s">
        <v>1688</v>
      </c>
      <c r="CM368" s="101" t="s">
        <v>253</v>
      </c>
      <c r="CN368" s="101" t="s">
        <v>253</v>
      </c>
      <c r="CO368" s="101"/>
    </row>
    <row r="369" spans="1:93" ht="80" x14ac:dyDescent="0.2">
      <c r="A369" s="172" t="s">
        <v>2204</v>
      </c>
      <c r="B369" s="140">
        <v>2</v>
      </c>
      <c r="C369" s="142" t="s">
        <v>1055</v>
      </c>
      <c r="D369" s="142" t="s">
        <v>1056</v>
      </c>
      <c r="E369" s="140" t="s">
        <v>0</v>
      </c>
      <c r="F369" s="140" t="s">
        <v>141</v>
      </c>
      <c r="G369" s="140" t="s">
        <v>145</v>
      </c>
      <c r="H369" s="140" t="s">
        <v>4</v>
      </c>
      <c r="I369" s="140" t="s">
        <v>8</v>
      </c>
      <c r="J369" s="140" t="s">
        <v>22</v>
      </c>
      <c r="K369" s="140" t="s">
        <v>127</v>
      </c>
      <c r="L369" s="98" t="str">
        <f>IFERROR(VLOOKUP($C369,'[2]1.3.7 validaties'!$AL$3:$AY$999,14,FALSE),"")</f>
        <v>2. ja, voor technici</v>
      </c>
      <c r="M369" s="98" t="str">
        <f>IFERROR(VLOOKUP($C369,'[2]1.3.7 validaties'!$AL$3:$AY$999,13,FALSE),"")</f>
        <v>niet nodig</v>
      </c>
      <c r="N369" s="142" t="s">
        <v>13</v>
      </c>
      <c r="O369" s="142" t="s">
        <v>13</v>
      </c>
      <c r="P369" s="142" t="s">
        <v>13</v>
      </c>
      <c r="Q369" s="142" t="s">
        <v>13</v>
      </c>
      <c r="R369" s="142" t="s">
        <v>13</v>
      </c>
      <c r="S369" s="142" t="s">
        <v>13</v>
      </c>
      <c r="T369" s="142" t="s">
        <v>13</v>
      </c>
      <c r="U369" s="142" t="s">
        <v>13</v>
      </c>
      <c r="V369" s="142" t="s">
        <v>13</v>
      </c>
      <c r="W369" s="142" t="s">
        <v>13</v>
      </c>
      <c r="X369" s="142" t="s">
        <v>13</v>
      </c>
      <c r="Y369" s="142" t="s">
        <v>13</v>
      </c>
      <c r="Z369" s="142" t="s">
        <v>13</v>
      </c>
      <c r="AA369" s="142" t="s">
        <v>13</v>
      </c>
      <c r="AB369" s="142" t="s">
        <v>13</v>
      </c>
      <c r="AC369" s="142" t="s">
        <v>13</v>
      </c>
      <c r="AD369" s="161" t="s">
        <v>253</v>
      </c>
      <c r="AE369" s="83" t="s">
        <v>254</v>
      </c>
      <c r="AF369" s="162" t="s">
        <v>255</v>
      </c>
      <c r="AG369" s="161" t="s">
        <v>968</v>
      </c>
      <c r="AH369" s="163" t="s">
        <v>253</v>
      </c>
      <c r="AI369" s="175"/>
      <c r="AJ369" s="140" t="s">
        <v>13</v>
      </c>
      <c r="AK369" s="171" t="s">
        <v>13</v>
      </c>
      <c r="AL369" s="178" t="s">
        <v>14</v>
      </c>
      <c r="AM369" s="177" t="s">
        <v>1055</v>
      </c>
      <c r="AN369" s="98" t="s">
        <v>3029</v>
      </c>
      <c r="AO369" s="98" t="s">
        <v>1050</v>
      </c>
      <c r="AP369" s="98" t="s">
        <v>1051</v>
      </c>
      <c r="AQ369" s="98" t="s">
        <v>1010</v>
      </c>
      <c r="AR369" s="98" t="s">
        <v>969</v>
      </c>
      <c r="AS369" s="98"/>
      <c r="AT369" s="267"/>
      <c r="AU369" s="253">
        <v>0</v>
      </c>
      <c r="AV369" s="278"/>
      <c r="AW369" s="83"/>
      <c r="AX369" s="57"/>
      <c r="AY369" s="212" t="str">
        <f t="shared" si="60"/>
        <v/>
      </c>
      <c r="AZ369" s="97" t="str">
        <f t="shared" si="63"/>
        <v/>
      </c>
      <c r="BA369" s="97" t="str">
        <f t="shared" si="64"/>
        <v/>
      </c>
      <c r="BB369" s="97"/>
      <c r="BC369" s="213" t="s">
        <v>2261</v>
      </c>
      <c r="BD369" s="143" t="str">
        <f t="shared" si="61"/>
        <v>ongewijzigd</v>
      </c>
      <c r="BE369" s="143" t="str">
        <f>IF(BF369="",IF(#REF!="","",IF(#REF!="ongebruikt","Ja","")),"")</f>
        <v/>
      </c>
      <c r="BF369" s="321" t="str">
        <f>IF($J369="LVBB-BHK",$C369,IFERROR(VLOOKUP($C369,'[1]CDS-VM-delta'!$A$2:$E$470,1,FALSE),""))</f>
        <v>STOP0036</v>
      </c>
      <c r="BG369" s="318" t="str">
        <f>IF($J369="LVBB-BHK",$AN369,IF($BF369="","",IFERROR(VLOOKUP($BF369,'[1]CDS-VM-delta'!$A$2:$E$470,2,FALSE),"")))</f>
        <v>De entry met @colname van de %1e rij, van %2, van de tabel met id: %3 , verwijst niet naar een bestaande kolom. Controleer en corrigeer de identifier voor de kolom (@colname)</v>
      </c>
      <c r="BH369" s="148" t="str">
        <f>IF($BF369="","",IFERROR(VLOOKUP($C369,'[1]CDS-VM-delta'!$A$2:$E$470,3,FALSE),""))</f>
        <v>imop-tekst.sch</v>
      </c>
      <c r="BI369" s="303" t="str">
        <f>IF($BF369="","",IFERROR(VLOOKUP($C369,'[1]CDS-VM-delta'!$A$2:$E$470,4,FALSE),""))</f>
        <v/>
      </c>
      <c r="BJ369" s="304" t="str">
        <f>IF($BF369="","",IFERROR(VLOOKUP($C369,'[1]CDS-VM-delta'!$A$2:$E$470,5,FALSE),""))</f>
        <v/>
      </c>
      <c r="BK369" s="304" t="str">
        <f>IF($C369="","",IFERROR(VLOOKUP($C369,'[1]CDS-VM-delta'!$L$1:$M$470,1,FALSE),""))</f>
        <v>STOP0036</v>
      </c>
      <c r="BL369" s="304" t="str">
        <f>IF($BK369="","",IFERROR(VLOOKUP($BK369,'[1]CDS-VM-delta'!$L$1:$M$470,2,FALSE),""))</f>
        <v>De entry met @colname van de %1e rij, van %2, van de tabel met id: %3 , verwijst niet naar een bestaande kolom. Controleer en corrigeer de identifier voor de kolom (@colname)</v>
      </c>
      <c r="BM369" s="83" t="s">
        <v>1842</v>
      </c>
      <c r="BN369" s="210" t="str">
        <f t="shared" si="65"/>
        <v/>
      </c>
      <c r="BO369" s="172" t="s">
        <v>1055</v>
      </c>
      <c r="BP369" s="142">
        <v>3</v>
      </c>
      <c r="BQ369" s="142"/>
      <c r="BR369" s="142" t="s">
        <v>1843</v>
      </c>
      <c r="BS369" s="83">
        <v>108</v>
      </c>
      <c r="BT369" s="57"/>
      <c r="BU369" s="7" t="str">
        <f t="shared" si="66"/>
        <v/>
      </c>
      <c r="BV369" s="7" t="str">
        <f t="shared" si="67"/>
        <v/>
      </c>
      <c r="BW369" s="7" t="str">
        <f t="shared" si="68"/>
        <v>***</v>
      </c>
      <c r="BX369" s="97" t="s">
        <v>1055</v>
      </c>
      <c r="BY369" s="98" t="s">
        <v>1056</v>
      </c>
      <c r="BZ369" s="97" t="s">
        <v>1684</v>
      </c>
      <c r="CA369" s="97"/>
      <c r="CB369" s="97"/>
      <c r="CC369" s="97"/>
      <c r="CD369" s="98" t="s">
        <v>1057</v>
      </c>
      <c r="CE369" s="97" t="s">
        <v>1050</v>
      </c>
      <c r="CF369" s="97" t="s">
        <v>1051</v>
      </c>
      <c r="CG369" s="97" t="s">
        <v>1010</v>
      </c>
      <c r="CH369" s="97" t="s">
        <v>969</v>
      </c>
      <c r="CI369" s="97"/>
      <c r="CJ369" s="97"/>
      <c r="CK369" s="86"/>
      <c r="CL369" s="109" t="s">
        <v>1688</v>
      </c>
      <c r="CM369" s="101" t="s">
        <v>253</v>
      </c>
      <c r="CN369" s="101" t="s">
        <v>253</v>
      </c>
      <c r="CO369" s="101"/>
    </row>
    <row r="370" spans="1:93" ht="48" x14ac:dyDescent="0.2">
      <c r="A370" s="172" t="s">
        <v>2204</v>
      </c>
      <c r="B370" s="140">
        <v>2</v>
      </c>
      <c r="C370" s="142" t="s">
        <v>1058</v>
      </c>
      <c r="D370" s="142" t="s">
        <v>1059</v>
      </c>
      <c r="E370" s="140" t="s">
        <v>0</v>
      </c>
      <c r="F370" s="140" t="s">
        <v>141</v>
      </c>
      <c r="G370" s="140" t="s">
        <v>145</v>
      </c>
      <c r="H370" s="140" t="s">
        <v>4</v>
      </c>
      <c r="I370" s="140" t="s">
        <v>8</v>
      </c>
      <c r="J370" s="140" t="s">
        <v>22</v>
      </c>
      <c r="K370" s="140" t="s">
        <v>127</v>
      </c>
      <c r="L370" s="98" t="str">
        <f>IFERROR(VLOOKUP($C370,'[2]1.3.7 validaties'!$AL$3:$AY$999,14,FALSE),"")</f>
        <v>2. ja, voor technici</v>
      </c>
      <c r="M370" s="98" t="str">
        <f>IFERROR(VLOOKUP($C370,'[2]1.3.7 validaties'!$AL$3:$AY$999,13,FALSE),"")</f>
        <v>niet nodig</v>
      </c>
      <c r="N370" s="142" t="s">
        <v>13</v>
      </c>
      <c r="O370" s="142" t="s">
        <v>13</v>
      </c>
      <c r="P370" s="142" t="s">
        <v>13</v>
      </c>
      <c r="Q370" s="142" t="s">
        <v>13</v>
      </c>
      <c r="R370" s="142" t="s">
        <v>13</v>
      </c>
      <c r="S370" s="142" t="s">
        <v>1997</v>
      </c>
      <c r="T370" s="142" t="s">
        <v>13</v>
      </c>
      <c r="U370" s="142" t="s">
        <v>13</v>
      </c>
      <c r="V370" s="142" t="s">
        <v>13</v>
      </c>
      <c r="W370" s="142" t="s">
        <v>13</v>
      </c>
      <c r="X370" s="142" t="s">
        <v>13</v>
      </c>
      <c r="Y370" s="142" t="s">
        <v>13</v>
      </c>
      <c r="Z370" s="142" t="s">
        <v>13</v>
      </c>
      <c r="AA370" s="142" t="s">
        <v>13</v>
      </c>
      <c r="AB370" s="142" t="s">
        <v>13</v>
      </c>
      <c r="AC370" s="142" t="s">
        <v>13</v>
      </c>
      <c r="AD370" s="161" t="s">
        <v>253</v>
      </c>
      <c r="AE370" s="83" t="s">
        <v>254</v>
      </c>
      <c r="AF370" s="162" t="s">
        <v>255</v>
      </c>
      <c r="AG370" s="161" t="s">
        <v>968</v>
      </c>
      <c r="AH370" s="163" t="s">
        <v>253</v>
      </c>
      <c r="AI370" s="175"/>
      <c r="AJ370" s="140" t="s">
        <v>13</v>
      </c>
      <c r="AK370" s="171" t="s">
        <v>13</v>
      </c>
      <c r="AL370" s="178" t="s">
        <v>14</v>
      </c>
      <c r="AM370" s="177" t="s">
        <v>1058</v>
      </c>
      <c r="AN370" s="98" t="s">
        <v>3030</v>
      </c>
      <c r="AO370" s="98" t="s">
        <v>1051</v>
      </c>
      <c r="AP370" s="98" t="s">
        <v>1050</v>
      </c>
      <c r="AQ370" s="98" t="s">
        <v>969</v>
      </c>
      <c r="AR370" s="98" t="s">
        <v>1061</v>
      </c>
      <c r="AS370" s="98"/>
      <c r="AT370" s="267"/>
      <c r="AU370" s="253">
        <v>0</v>
      </c>
      <c r="AV370" s="278"/>
      <c r="AW370" s="83"/>
      <c r="AX370" s="57"/>
      <c r="AY370" s="212" t="str">
        <f t="shared" si="60"/>
        <v/>
      </c>
      <c r="AZ370" s="97" t="str">
        <f t="shared" si="63"/>
        <v/>
      </c>
      <c r="BA370" s="97" t="str">
        <f t="shared" si="64"/>
        <v/>
      </c>
      <c r="BB370" s="97"/>
      <c r="BC370" s="213" t="s">
        <v>2261</v>
      </c>
      <c r="BD370" s="143" t="str">
        <f t="shared" si="61"/>
        <v>ongewijzigd</v>
      </c>
      <c r="BE370" s="143" t="str">
        <f>IF(BF370="",IF(#REF!="","",IF(#REF!="ongebruikt","Ja","")),"")</f>
        <v/>
      </c>
      <c r="BF370" s="321" t="str">
        <f>IF($J370="LVBB-BHK",$C370,IFERROR(VLOOKUP($C370,'[1]CDS-VM-delta'!$A$2:$E$470,1,FALSE),""))</f>
        <v>STOP0037</v>
      </c>
      <c r="BG370" s="318" t="str">
        <f>IF($J370="LVBB-BHK",$AN370,IF($BF370="","",IFERROR(VLOOKUP($BF370,'[1]CDS-VM-delta'!$A$2:$E$470,2,FALSE),"")))</f>
        <v>Het aantal colspec's (%1) voor %2 in tabel %3 komt niet overeen met het aantal kolommen (%4).</v>
      </c>
      <c r="BH370" s="148" t="str">
        <f>IF($BF370="","",IFERROR(VLOOKUP($C370,'[1]CDS-VM-delta'!$A$2:$E$470,3,FALSE),""))</f>
        <v>imop-tekst.sch</v>
      </c>
      <c r="BI370" s="303" t="str">
        <f>IF($BF370="","",IFERROR(VLOOKUP($C370,'[1]CDS-VM-delta'!$A$2:$E$470,4,FALSE),""))</f>
        <v>Tabel - het aantal cellen is correct</v>
      </c>
      <c r="BJ370" s="304" t="str">
        <f>IF($BF370="","",IFERROR(VLOOKUP($C370,'[1]CDS-VM-delta'!$A$2:$E$470,5,FALSE),""))</f>
        <v/>
      </c>
      <c r="BK370" s="304" t="str">
        <f>IF($C370="","",IFERROR(VLOOKUP($C370,'[1]CDS-VM-delta'!$L$1:$M$470,1,FALSE),""))</f>
        <v>STOP0037</v>
      </c>
      <c r="BL370" s="304" t="str">
        <f>IF($BK370="","",IFERROR(VLOOKUP($BK370,'[1]CDS-VM-delta'!$L$1:$M$470,2,FALSE),""))</f>
        <v>Het aantal colspec's (%1) voor %2 in tabel %3 komt niet overeen met het aantal kolommen (%4).</v>
      </c>
      <c r="BM370" s="83"/>
      <c r="BN370" s="210" t="str">
        <f t="shared" si="65"/>
        <v/>
      </c>
      <c r="BO370" s="141" t="s">
        <v>1058</v>
      </c>
      <c r="BP370" s="142"/>
      <c r="BQ370" s="142"/>
      <c r="BR370" s="142"/>
      <c r="BS370" s="83">
        <v>253</v>
      </c>
      <c r="BT370" s="57"/>
      <c r="BU370" s="7" t="str">
        <f t="shared" si="66"/>
        <v/>
      </c>
      <c r="BV370" s="7" t="str">
        <f t="shared" si="67"/>
        <v/>
      </c>
      <c r="BW370" s="7" t="str">
        <f t="shared" si="68"/>
        <v>***</v>
      </c>
      <c r="BX370" s="97" t="s">
        <v>1058</v>
      </c>
      <c r="BY370" s="98" t="s">
        <v>1059</v>
      </c>
      <c r="BZ370" s="97" t="s">
        <v>1684</v>
      </c>
      <c r="CA370" s="97"/>
      <c r="CB370" s="97"/>
      <c r="CC370" s="97"/>
      <c r="CD370" s="98" t="s">
        <v>1060</v>
      </c>
      <c r="CE370" s="97" t="s">
        <v>1051</v>
      </c>
      <c r="CF370" s="97" t="s">
        <v>1050</v>
      </c>
      <c r="CG370" s="97" t="s">
        <v>969</v>
      </c>
      <c r="CH370" s="97" t="s">
        <v>1061</v>
      </c>
      <c r="CI370" s="97"/>
      <c r="CJ370" s="97"/>
      <c r="CK370" s="86"/>
      <c r="CL370" s="109" t="s">
        <v>1688</v>
      </c>
      <c r="CM370" s="101" t="s">
        <v>253</v>
      </c>
      <c r="CN370" s="101" t="s">
        <v>253</v>
      </c>
      <c r="CO370" s="101"/>
    </row>
    <row r="371" spans="1:93" ht="64" x14ac:dyDescent="0.2">
      <c r="A371" s="172" t="s">
        <v>2204</v>
      </c>
      <c r="B371" s="140">
        <v>2</v>
      </c>
      <c r="C371" s="142" t="s">
        <v>1062</v>
      </c>
      <c r="D371" s="142" t="s">
        <v>1063</v>
      </c>
      <c r="E371" s="140" t="s">
        <v>0</v>
      </c>
      <c r="F371" s="140" t="s">
        <v>141</v>
      </c>
      <c r="G371" s="140" t="s">
        <v>145</v>
      </c>
      <c r="H371" s="140" t="s">
        <v>4</v>
      </c>
      <c r="I371" s="140" t="s">
        <v>8</v>
      </c>
      <c r="J371" s="140" t="s">
        <v>22</v>
      </c>
      <c r="K371" s="140" t="s">
        <v>127</v>
      </c>
      <c r="L371" s="98" t="str">
        <f>IFERROR(VLOOKUP($C371,'[2]1.3.7 validaties'!$AL$3:$AY$999,14,FALSE),"")</f>
        <v>2. ja, voor technici</v>
      </c>
      <c r="M371" s="98" t="str">
        <f>IFERROR(VLOOKUP($C371,'[2]1.3.7 validaties'!$AL$3:$AY$999,13,FALSE),"")</f>
        <v>niet nodig</v>
      </c>
      <c r="N371" s="142" t="s">
        <v>13</v>
      </c>
      <c r="O371" s="142" t="s">
        <v>13</v>
      </c>
      <c r="P371" s="142" t="s">
        <v>13</v>
      </c>
      <c r="Q371" s="142" t="s">
        <v>13</v>
      </c>
      <c r="R371" s="142" t="s">
        <v>13</v>
      </c>
      <c r="S371" s="142" t="s">
        <v>13</v>
      </c>
      <c r="T371" s="142" t="s">
        <v>13</v>
      </c>
      <c r="U371" s="142" t="s">
        <v>13</v>
      </c>
      <c r="V371" s="142" t="s">
        <v>13</v>
      </c>
      <c r="W371" s="142" t="s">
        <v>13</v>
      </c>
      <c r="X371" s="142" t="s">
        <v>13</v>
      </c>
      <c r="Y371" s="142" t="s">
        <v>13</v>
      </c>
      <c r="Z371" s="142" t="s">
        <v>13</v>
      </c>
      <c r="AA371" s="142" t="s">
        <v>13</v>
      </c>
      <c r="AB371" s="142" t="s">
        <v>13</v>
      </c>
      <c r="AC371" s="142" t="s">
        <v>13</v>
      </c>
      <c r="AD371" s="161" t="s">
        <v>253</v>
      </c>
      <c r="AE371" s="83" t="s">
        <v>254</v>
      </c>
      <c r="AF371" s="162" t="s">
        <v>255</v>
      </c>
      <c r="AG371" s="161" t="s">
        <v>968</v>
      </c>
      <c r="AH371" s="163" t="s">
        <v>253</v>
      </c>
      <c r="AI371" s="175"/>
      <c r="AJ371" s="140" t="s">
        <v>13</v>
      </c>
      <c r="AK371" s="171" t="s">
        <v>13</v>
      </c>
      <c r="AL371" s="178" t="s">
        <v>14</v>
      </c>
      <c r="AM371" s="177" t="s">
        <v>1062</v>
      </c>
      <c r="AN371" s="98" t="s">
        <v>3031</v>
      </c>
      <c r="AO371" s="98" t="s">
        <v>1050</v>
      </c>
      <c r="AP371" s="98" t="s">
        <v>969</v>
      </c>
      <c r="AQ371" s="98" t="s">
        <v>1061</v>
      </c>
      <c r="AR371" s="98" t="s">
        <v>1051</v>
      </c>
      <c r="AS371" s="98"/>
      <c r="AT371" s="267"/>
      <c r="AU371" s="253">
        <v>0</v>
      </c>
      <c r="AV371" s="278"/>
      <c r="AW371" s="83"/>
      <c r="AX371" s="57"/>
      <c r="AY371" s="212" t="str">
        <f t="shared" si="60"/>
        <v/>
      </c>
      <c r="AZ371" s="97" t="str">
        <f t="shared" si="63"/>
        <v/>
      </c>
      <c r="BA371" s="97" t="str">
        <f t="shared" si="64"/>
        <v/>
      </c>
      <c r="BB371" s="97"/>
      <c r="BC371" s="213" t="s">
        <v>2261</v>
      </c>
      <c r="BD371" s="143" t="str">
        <f t="shared" si="61"/>
        <v>ongewijzigd</v>
      </c>
      <c r="BE371" s="143" t="str">
        <f>IF(BF371="",IF(#REF!="","",IF(#REF!="ongebruikt","Ja","")),"")</f>
        <v/>
      </c>
      <c r="BF371" s="321" t="str">
        <f>IF($J371="LVBB-BHK",$C371,IFERROR(VLOOKUP($C371,'[1]CDS-VM-delta'!$A$2:$E$470,1,FALSE),""))</f>
        <v>STOP0038</v>
      </c>
      <c r="BG371" s="318" t="str">
        <f>IF($J371="LVBB-BHK",$AN371,IF($BF371="","",IFERROR(VLOOKUP($BF371,'[1]CDS-VM-delta'!$A$2:$E$470,2,FALSE),"")))</f>
        <v>Het aantal cellen in %1 van tabel "%2" komt niet overeen met de verwachting (resultaat: %3 van verwachting %4).</v>
      </c>
      <c r="BH371" s="148" t="str">
        <f>IF($BF371="","",IFERROR(VLOOKUP($C371,'[1]CDS-VM-delta'!$A$2:$E$470,3,FALSE),""))</f>
        <v>imop-tekst.sch</v>
      </c>
      <c r="BI371" s="303" t="str">
        <f>IF($BF371="","",IFERROR(VLOOKUP($C371,'[1]CDS-VM-delta'!$A$2:$E$470,4,FALSE),""))</f>
        <v>Tabel - het aantal cellen is correct</v>
      </c>
      <c r="BJ371" s="304" t="str">
        <f>IF($BF371="","",IFERROR(VLOOKUP($C371,'[1]CDS-VM-delta'!$A$2:$E$470,5,FALSE),""))</f>
        <v/>
      </c>
      <c r="BK371" s="304" t="str">
        <f>IF($C371="","",IFERROR(VLOOKUP($C371,'[1]CDS-VM-delta'!$L$1:$M$470,1,FALSE),""))</f>
        <v>STOP0038</v>
      </c>
      <c r="BL371" s="304" t="str">
        <f>IF($BK371="","",IFERROR(VLOOKUP($BK371,'[1]CDS-VM-delta'!$L$1:$M$470,2,FALSE),""))</f>
        <v>Het aantal cellen in %1 van tabel "%2" komt niet overeen met de verwachting (resultaat: %3 van verwachting %4).</v>
      </c>
      <c r="BM371" s="83"/>
      <c r="BN371" s="210" t="str">
        <f t="shared" si="65"/>
        <v/>
      </c>
      <c r="BO371" s="141" t="s">
        <v>1062</v>
      </c>
      <c r="BP371" s="142"/>
      <c r="BQ371" s="142"/>
      <c r="BR371" s="142"/>
      <c r="BS371" s="83">
        <v>254</v>
      </c>
      <c r="BT371" s="57"/>
      <c r="BU371" s="7" t="str">
        <f t="shared" si="66"/>
        <v/>
      </c>
      <c r="BV371" s="7" t="str">
        <f t="shared" si="67"/>
        <v/>
      </c>
      <c r="BW371" s="7" t="str">
        <f t="shared" si="68"/>
        <v>***</v>
      </c>
      <c r="BX371" s="97" t="s">
        <v>1062</v>
      </c>
      <c r="BY371" s="98" t="s">
        <v>1063</v>
      </c>
      <c r="BZ371" s="97" t="s">
        <v>1684</v>
      </c>
      <c r="CA371" s="97"/>
      <c r="CB371" s="97"/>
      <c r="CC371" s="97"/>
      <c r="CD371" s="98" t="s">
        <v>1064</v>
      </c>
      <c r="CE371" s="97" t="s">
        <v>1050</v>
      </c>
      <c r="CF371" s="97" t="s">
        <v>969</v>
      </c>
      <c r="CG371" s="97" t="s">
        <v>1061</v>
      </c>
      <c r="CH371" s="97" t="s">
        <v>1051</v>
      </c>
      <c r="CI371" s="97"/>
      <c r="CJ371" s="97"/>
      <c r="CK371" s="86"/>
      <c r="CL371" s="109" t="s">
        <v>1688</v>
      </c>
      <c r="CM371" s="101" t="s">
        <v>253</v>
      </c>
      <c r="CN371" s="101" t="s">
        <v>253</v>
      </c>
      <c r="CO371" s="101"/>
    </row>
    <row r="372" spans="1:93" s="408" customFormat="1" ht="64" x14ac:dyDescent="0.2">
      <c r="A372" s="505" t="s">
        <v>2205</v>
      </c>
      <c r="B372" s="335">
        <v>2</v>
      </c>
      <c r="C372" s="335" t="s">
        <v>1065</v>
      </c>
      <c r="D372" s="410" t="s">
        <v>2418</v>
      </c>
      <c r="E372" s="335" t="s">
        <v>0</v>
      </c>
      <c r="F372" s="335" t="s">
        <v>141</v>
      </c>
      <c r="G372" s="335" t="s">
        <v>145</v>
      </c>
      <c r="H372" s="335" t="s">
        <v>4</v>
      </c>
      <c r="I372" s="335" t="s">
        <v>8</v>
      </c>
      <c r="J372" s="335" t="s">
        <v>22</v>
      </c>
      <c r="K372" s="335" t="s">
        <v>127</v>
      </c>
      <c r="L372" s="410" t="str">
        <f>IFERROR(VLOOKUP($C372,'[2]1.3.7 validaties'!$AL$3:$AY$999,14,FALSE),"")</f>
        <v>2. ja, voor technici</v>
      </c>
      <c r="M372" s="410" t="str">
        <f>IFERROR(VLOOKUP($C372,'[2]1.3.7 validaties'!$AL$3:$AY$999,13,FALSE),"")</f>
        <v>niet nodig</v>
      </c>
      <c r="N372" s="335" t="s">
        <v>13</v>
      </c>
      <c r="O372" s="335" t="s">
        <v>13</v>
      </c>
      <c r="P372" s="335" t="s">
        <v>13</v>
      </c>
      <c r="Q372" s="335" t="s">
        <v>13</v>
      </c>
      <c r="R372" s="335" t="s">
        <v>13</v>
      </c>
      <c r="S372" s="335" t="s">
        <v>1997</v>
      </c>
      <c r="T372" s="335" t="s">
        <v>13</v>
      </c>
      <c r="U372" s="335" t="s">
        <v>13</v>
      </c>
      <c r="V372" s="335" t="s">
        <v>13</v>
      </c>
      <c r="W372" s="335" t="s">
        <v>13</v>
      </c>
      <c r="X372" s="335" t="s">
        <v>13</v>
      </c>
      <c r="Y372" s="335" t="s">
        <v>13</v>
      </c>
      <c r="Z372" s="335" t="s">
        <v>13</v>
      </c>
      <c r="AA372" s="335" t="s">
        <v>13</v>
      </c>
      <c r="AB372" s="335" t="s">
        <v>13</v>
      </c>
      <c r="AC372" s="335" t="s">
        <v>13</v>
      </c>
      <c r="AD372" s="391" t="s">
        <v>253</v>
      </c>
      <c r="AE372" s="385" t="s">
        <v>254</v>
      </c>
      <c r="AF372" s="392" t="s">
        <v>255</v>
      </c>
      <c r="AG372" s="391" t="s">
        <v>1028</v>
      </c>
      <c r="AH372" s="380" t="s">
        <v>253</v>
      </c>
      <c r="AI372" s="381"/>
      <c r="AJ372" s="335" t="s">
        <v>13</v>
      </c>
      <c r="AK372" s="400" t="s">
        <v>45</v>
      </c>
      <c r="AL372" s="385" t="s">
        <v>14</v>
      </c>
      <c r="AM372" s="384" t="s">
        <v>1065</v>
      </c>
      <c r="AN372" s="410" t="s">
        <v>3032</v>
      </c>
      <c r="AO372" s="410" t="s">
        <v>1050</v>
      </c>
      <c r="AP372" s="410" t="s">
        <v>969</v>
      </c>
      <c r="AQ372" s="410"/>
      <c r="AR372" s="410"/>
      <c r="AS372" s="410"/>
      <c r="AT372" s="506"/>
      <c r="AU372" s="395">
        <v>0</v>
      </c>
      <c r="AV372" s="393"/>
      <c r="AW372" s="385"/>
      <c r="AX372" s="397"/>
      <c r="AY372" s="398" t="str">
        <f t="shared" si="60"/>
        <v/>
      </c>
      <c r="AZ372" s="399" t="str">
        <f t="shared" ref="AZ372:AZ406" si="69">IF($BG372="","",IF($BG372=$AN372,"",IF($BC372="","***","")))</f>
        <v/>
      </c>
      <c r="BA372" s="399" t="str">
        <f t="shared" ref="BA372:BA406" si="70">IF($BL372="","",IF($BL372=$AN372,"",IF($BC372="","***","")))</f>
        <v/>
      </c>
      <c r="BB372" s="399"/>
      <c r="BC372" s="400" t="s">
        <v>2261</v>
      </c>
      <c r="BD372" s="500" t="str">
        <f t="shared" si="61"/>
        <v>ongewijzigd</v>
      </c>
      <c r="BE372" s="500" t="str">
        <f>IF(BF372="",IF(#REF!="","",IF(#REF!="ongebruikt","Ja","")),"")</f>
        <v/>
      </c>
      <c r="BF372" s="402" t="str">
        <f>IF($J372="LVBB-BHK",$C372,IFERROR(VLOOKUP($C372,'[1]CDS-VM-delta'!$A$2:$E$470,1,FALSE),""))</f>
        <v>STOP0039</v>
      </c>
      <c r="BG372" s="403" t="str">
        <f>IF($J372="LVBB-BHK",$AN372,IF($BF372="","",IFERROR(VLOOKUP($BF372,'[1]CDS-VM-delta'!$A$2:$E$470,2,FALSE),"")))</f>
        <v>Het element WijzigInstructies binnen element %1 met eId "%2" is niet toegestaan. Verwijder de WijzigInstructies, of verplaats deze naar een RegelingMutatie binnen een WijzigBijlage.</v>
      </c>
      <c r="BH372" s="386" t="str">
        <f>IF($BF372="","",IFERROR(VLOOKUP($C372,'[1]CDS-VM-delta'!$A$2:$E$470,3,FALSE),""))</f>
        <v>imop-tekstmutaties.sch</v>
      </c>
      <c r="BI372" s="404" t="str">
        <f>IF($BF372="","",IFERROR(VLOOKUP($C372,'[1]CDS-VM-delta'!$A$2:$E$470,4,FALSE),""))</f>
        <v>RegelingMutatie - WijzigInstructies in een WijzigArtikel</v>
      </c>
      <c r="BJ372" s="405" t="str">
        <f>IF($BF372="","",IFERROR(VLOOKUP($C372,'[1]CDS-VM-delta'!$A$2:$E$470,5,FALSE),""))</f>
        <v/>
      </c>
      <c r="BK372" s="405" t="str">
        <f>IF($C372="","",IFERROR(VLOOKUP($C372,'[1]CDS-VM-delta'!$L$1:$M$470,1,FALSE),""))</f>
        <v>STOP0039</v>
      </c>
      <c r="BL372" s="405" t="str">
        <f>IF($BK372="","",IFERROR(VLOOKUP($BK372,'[1]CDS-VM-delta'!$L$1:$M$470,2,FALSE),""))</f>
        <v>Het element WijzigInstructies binnen element %1 met eId "%2" is niet toegestaan. Verwijder de WijzigInstructies, of verplaats deze naar een RegelingMutatie binnen een WijzigBijlage.</v>
      </c>
      <c r="BM372" s="385"/>
      <c r="BN372" s="406" t="str">
        <f t="shared" si="65"/>
        <v/>
      </c>
      <c r="BO372" s="384" t="s">
        <v>1065</v>
      </c>
      <c r="BP372" s="335"/>
      <c r="BQ372" s="335"/>
      <c r="BR372" s="335"/>
      <c r="BS372" s="385">
        <v>255</v>
      </c>
      <c r="BT372" s="397"/>
      <c r="BU372" s="408" t="str">
        <f t="shared" si="66"/>
        <v/>
      </c>
      <c r="BV372" s="408" t="str">
        <f t="shared" si="67"/>
        <v/>
      </c>
      <c r="BW372" s="408" t="str">
        <f t="shared" si="68"/>
        <v>***</v>
      </c>
      <c r="BX372" s="399" t="s">
        <v>1065</v>
      </c>
      <c r="BY372" s="410" t="s">
        <v>2418</v>
      </c>
      <c r="BZ372" s="399" t="s">
        <v>1684</v>
      </c>
      <c r="CA372" s="399"/>
      <c r="CB372" s="399"/>
      <c r="CC372" s="399"/>
      <c r="CD372" s="410" t="s">
        <v>1066</v>
      </c>
      <c r="CE372" s="399" t="s">
        <v>1050</v>
      </c>
      <c r="CF372" s="399" t="s">
        <v>969</v>
      </c>
      <c r="CG372" s="399"/>
      <c r="CH372" s="399"/>
      <c r="CI372" s="399"/>
      <c r="CJ372" s="399"/>
      <c r="CK372" s="383"/>
      <c r="CL372" s="409" t="s">
        <v>1688</v>
      </c>
      <c r="CM372" s="410" t="s">
        <v>253</v>
      </c>
      <c r="CN372" s="410" t="s">
        <v>253</v>
      </c>
      <c r="CO372" s="410"/>
    </row>
    <row r="373" spans="1:93" s="408" customFormat="1" ht="64" x14ac:dyDescent="0.2">
      <c r="A373" s="505" t="s">
        <v>2205</v>
      </c>
      <c r="B373" s="335">
        <v>2</v>
      </c>
      <c r="C373" s="335" t="s">
        <v>1067</v>
      </c>
      <c r="D373" s="410" t="s">
        <v>2419</v>
      </c>
      <c r="E373" s="335" t="s">
        <v>0</v>
      </c>
      <c r="F373" s="335" t="s">
        <v>141</v>
      </c>
      <c r="G373" s="335" t="s">
        <v>145</v>
      </c>
      <c r="H373" s="335" t="s">
        <v>4</v>
      </c>
      <c r="I373" s="335" t="s">
        <v>8</v>
      </c>
      <c r="J373" s="335" t="s">
        <v>22</v>
      </c>
      <c r="K373" s="335" t="s">
        <v>127</v>
      </c>
      <c r="L373" s="410" t="str">
        <f>IFERROR(VLOOKUP($C373,'[2]1.3.7 validaties'!$AL$3:$AY$999,14,FALSE),"")</f>
        <v>2. ja, voor technici</v>
      </c>
      <c r="M373" s="410" t="str">
        <f>IFERROR(VLOOKUP($C373,'[2]1.3.7 validaties'!$AL$3:$AY$999,13,FALSE),"")</f>
        <v>niet nodig</v>
      </c>
      <c r="N373" s="335" t="s">
        <v>13</v>
      </c>
      <c r="O373" s="335" t="s">
        <v>13</v>
      </c>
      <c r="P373" s="335" t="s">
        <v>13</v>
      </c>
      <c r="Q373" s="335" t="s">
        <v>13</v>
      </c>
      <c r="R373" s="335" t="s">
        <v>13</v>
      </c>
      <c r="S373" s="335" t="s">
        <v>13</v>
      </c>
      <c r="T373" s="335" t="s">
        <v>13</v>
      </c>
      <c r="U373" s="335" t="s">
        <v>13</v>
      </c>
      <c r="V373" s="335" t="s">
        <v>13</v>
      </c>
      <c r="W373" s="335" t="s">
        <v>13</v>
      </c>
      <c r="X373" s="335" t="s">
        <v>13</v>
      </c>
      <c r="Y373" s="335" t="s">
        <v>13</v>
      </c>
      <c r="Z373" s="335" t="s">
        <v>13</v>
      </c>
      <c r="AA373" s="335" t="s">
        <v>13</v>
      </c>
      <c r="AB373" s="335" t="s">
        <v>13</v>
      </c>
      <c r="AC373" s="335" t="s">
        <v>13</v>
      </c>
      <c r="AD373" s="391" t="s">
        <v>253</v>
      </c>
      <c r="AE373" s="385" t="s">
        <v>254</v>
      </c>
      <c r="AF373" s="392" t="s">
        <v>255</v>
      </c>
      <c r="AG373" s="391" t="s">
        <v>1028</v>
      </c>
      <c r="AH373" s="380" t="s">
        <v>253</v>
      </c>
      <c r="AI373" s="381"/>
      <c r="AJ373" s="335" t="s">
        <v>13</v>
      </c>
      <c r="AK373" s="400" t="s">
        <v>45</v>
      </c>
      <c r="AL373" s="385" t="s">
        <v>14</v>
      </c>
      <c r="AM373" s="384" t="s">
        <v>1067</v>
      </c>
      <c r="AN373" s="410" t="s">
        <v>3033</v>
      </c>
      <c r="AO373" s="410" t="s">
        <v>1050</v>
      </c>
      <c r="AP373" s="410" t="s">
        <v>969</v>
      </c>
      <c r="AQ373" s="410"/>
      <c r="AR373" s="410"/>
      <c r="AS373" s="410"/>
      <c r="AT373" s="506"/>
      <c r="AU373" s="395">
        <v>0</v>
      </c>
      <c r="AV373" s="393"/>
      <c r="AW373" s="385"/>
      <c r="AX373" s="397"/>
      <c r="AY373" s="398" t="str">
        <f t="shared" si="60"/>
        <v/>
      </c>
      <c r="AZ373" s="399" t="str">
        <f t="shared" si="69"/>
        <v/>
      </c>
      <c r="BA373" s="399" t="str">
        <f t="shared" si="70"/>
        <v/>
      </c>
      <c r="BB373" s="399"/>
      <c r="BC373" s="400" t="s">
        <v>2261</v>
      </c>
      <c r="BD373" s="500" t="str">
        <f t="shared" si="61"/>
        <v>ongewijzigd</v>
      </c>
      <c r="BE373" s="500" t="str">
        <f>IF(BF373="",IF(#REF!="","",IF(#REF!="ongebruikt","Ja","")),"")</f>
        <v/>
      </c>
      <c r="BF373" s="402" t="str">
        <f>IF($J373="LVBB-BHK",$C373,IFERROR(VLOOKUP($C373,'[1]CDS-VM-delta'!$A$2:$E$470,1,FALSE),""))</f>
        <v>STOP0040</v>
      </c>
      <c r="BG373" s="403" t="str">
        <f>IF($J373="LVBB-BHK",$AN373,IF($BF373="","",IFERROR(VLOOKUP($BF373,'[1]CDS-VM-delta'!$A$2:$E$470,2,FALSE),"")))</f>
        <v>Het element RegelingMutatie binnen element %1 met eId "%2" is niet toegestaan. Neem de RegelingMutatie op in een WijzigBijlage.</v>
      </c>
      <c r="BH373" s="386" t="str">
        <f>IF($BF373="","",IFERROR(VLOOKUP($C373,'[1]CDS-VM-delta'!$A$2:$E$470,3,FALSE),""))</f>
        <v>imop-tekstmutaties.sch</v>
      </c>
      <c r="BI373" s="404" t="str">
        <f>IF($BF373="","",IFERROR(VLOOKUP($C373,'[1]CDS-VM-delta'!$A$2:$E$470,4,FALSE),""))</f>
        <v>RegelingMutatie - in een WijzigArtikel</v>
      </c>
      <c r="BJ373" s="405" t="str">
        <f>IF($BF373="","",IFERROR(VLOOKUP($C373,'[1]CDS-VM-delta'!$A$2:$E$470,5,FALSE),""))</f>
        <v/>
      </c>
      <c r="BK373" s="405" t="str">
        <f>IF($C373="","",IFERROR(VLOOKUP($C373,'[1]CDS-VM-delta'!$L$1:$M$470,1,FALSE),""))</f>
        <v>STOP0040</v>
      </c>
      <c r="BL373" s="405" t="str">
        <f>IF($BK373="","",IFERROR(VLOOKUP($BK373,'[1]CDS-VM-delta'!$L$1:$M$470,2,FALSE),""))</f>
        <v>Het element RegelingMutatie binnen element %1 met eId "%2" is niet toegestaan. Neem de RegelingMutatie op in een WijzigBijlage.</v>
      </c>
      <c r="BM373" s="385"/>
      <c r="BN373" s="406" t="str">
        <f t="shared" ref="BN373:BN398" si="71">IF(C373=BO373,"","NOK")</f>
        <v/>
      </c>
      <c r="BO373" s="384" t="s">
        <v>1067</v>
      </c>
      <c r="BP373" s="335"/>
      <c r="BQ373" s="335"/>
      <c r="BR373" s="335"/>
      <c r="BS373" s="385">
        <v>256</v>
      </c>
      <c r="BT373" s="397"/>
      <c r="BU373" s="408" t="str">
        <f t="shared" ref="BU373:BU398" si="72">IF(BX373="","",IF(BX373=C373,"","***"))</f>
        <v/>
      </c>
      <c r="BV373" s="408" t="str">
        <f t="shared" ref="BV373:BV398" si="73">IF(BY373="","",IF(BY373=D373,"","***"))</f>
        <v/>
      </c>
      <c r="BW373" s="408" t="str">
        <f t="shared" ref="BW373:BW398" si="74">IF(CD373="","",IF(CD373=AN373,"","***"))</f>
        <v>***</v>
      </c>
      <c r="BX373" s="399" t="s">
        <v>1067</v>
      </c>
      <c r="BY373" s="410" t="s">
        <v>2419</v>
      </c>
      <c r="BZ373" s="399" t="s">
        <v>1684</v>
      </c>
      <c r="CA373" s="399"/>
      <c r="CB373" s="399"/>
      <c r="CC373" s="399"/>
      <c r="CD373" s="410" t="s">
        <v>1068</v>
      </c>
      <c r="CE373" s="399" t="s">
        <v>1050</v>
      </c>
      <c r="CF373" s="399" t="s">
        <v>969</v>
      </c>
      <c r="CG373" s="399"/>
      <c r="CH373" s="399"/>
      <c r="CI373" s="399"/>
      <c r="CJ373" s="399"/>
      <c r="CK373" s="383"/>
      <c r="CL373" s="409" t="s">
        <v>1688</v>
      </c>
      <c r="CM373" s="410" t="s">
        <v>253</v>
      </c>
      <c r="CN373" s="410" t="s">
        <v>253</v>
      </c>
      <c r="CO373" s="410"/>
    </row>
    <row r="374" spans="1:93" ht="64" x14ac:dyDescent="0.2">
      <c r="A374" s="172" t="s">
        <v>2204</v>
      </c>
      <c r="B374" s="140">
        <v>2</v>
      </c>
      <c r="C374" s="142" t="s">
        <v>1069</v>
      </c>
      <c r="D374" s="142" t="s">
        <v>1070</v>
      </c>
      <c r="E374" s="140" t="s">
        <v>0</v>
      </c>
      <c r="F374" s="140" t="s">
        <v>141</v>
      </c>
      <c r="G374" s="140" t="s">
        <v>145</v>
      </c>
      <c r="H374" s="140" t="s">
        <v>4</v>
      </c>
      <c r="I374" s="140" t="s">
        <v>8</v>
      </c>
      <c r="J374" s="140" t="s">
        <v>22</v>
      </c>
      <c r="K374" s="140" t="s">
        <v>127</v>
      </c>
      <c r="L374" s="98" t="str">
        <f>IFERROR(VLOOKUP($C374,'[2]1.3.7 validaties'!$AL$3:$AY$999,14,FALSE),"")</f>
        <v>2. ja, voor technici</v>
      </c>
      <c r="M374" s="98" t="str">
        <f>IFERROR(VLOOKUP($C374,'[2]1.3.7 validaties'!$AL$3:$AY$999,13,FALSE),"")</f>
        <v>niet nodig</v>
      </c>
      <c r="N374" s="142" t="s">
        <v>13</v>
      </c>
      <c r="O374" s="142" t="s">
        <v>13</v>
      </c>
      <c r="P374" s="142" t="s">
        <v>13</v>
      </c>
      <c r="Q374" s="142" t="s">
        <v>13</v>
      </c>
      <c r="R374" s="142" t="s">
        <v>13</v>
      </c>
      <c r="S374" s="142" t="s">
        <v>1997</v>
      </c>
      <c r="T374" s="142" t="s">
        <v>13</v>
      </c>
      <c r="U374" s="142" t="s">
        <v>13</v>
      </c>
      <c r="V374" s="142" t="s">
        <v>13</v>
      </c>
      <c r="W374" s="142" t="s">
        <v>13</v>
      </c>
      <c r="X374" s="142" t="s">
        <v>13</v>
      </c>
      <c r="Y374" s="142" t="s">
        <v>13</v>
      </c>
      <c r="Z374" s="142" t="s">
        <v>13</v>
      </c>
      <c r="AA374" s="142" t="s">
        <v>13</v>
      </c>
      <c r="AB374" s="142" t="s">
        <v>13</v>
      </c>
      <c r="AC374" s="142" t="s">
        <v>13</v>
      </c>
      <c r="AD374" s="161" t="s">
        <v>253</v>
      </c>
      <c r="AE374" s="83" t="s">
        <v>254</v>
      </c>
      <c r="AF374" s="162" t="s">
        <v>255</v>
      </c>
      <c r="AG374" s="161" t="s">
        <v>968</v>
      </c>
      <c r="AH374" s="163" t="s">
        <v>253</v>
      </c>
      <c r="AI374" s="175"/>
      <c r="AJ374" s="140" t="s">
        <v>13</v>
      </c>
      <c r="AK374" s="171" t="s">
        <v>13</v>
      </c>
      <c r="AL374" s="178" t="s">
        <v>14</v>
      </c>
      <c r="AM374" s="177" t="s">
        <v>1069</v>
      </c>
      <c r="AN374" s="98" t="s">
        <v>3034</v>
      </c>
      <c r="AO374" s="98" t="s">
        <v>969</v>
      </c>
      <c r="AP374" s="98" t="s">
        <v>974</v>
      </c>
      <c r="AQ374" s="98"/>
      <c r="AR374" s="98"/>
      <c r="AS374" s="98"/>
      <c r="AT374" s="267"/>
      <c r="AU374" s="253">
        <v>0</v>
      </c>
      <c r="AV374" s="278"/>
      <c r="AW374" s="83"/>
      <c r="AX374" s="57"/>
      <c r="AY374" s="212" t="str">
        <f t="shared" si="60"/>
        <v/>
      </c>
      <c r="AZ374" s="97" t="str">
        <f t="shared" si="69"/>
        <v/>
      </c>
      <c r="BA374" s="97" t="str">
        <f t="shared" si="70"/>
        <v/>
      </c>
      <c r="BB374" s="97"/>
      <c r="BC374" s="213" t="s">
        <v>2261</v>
      </c>
      <c r="BD374" s="143" t="str">
        <f t="shared" si="61"/>
        <v>ongewijzigd</v>
      </c>
      <c r="BE374" s="143" t="str">
        <f>IF(BF374="",IF(#REF!="","",IF(#REF!="ongebruikt","Ja","")),"")</f>
        <v/>
      </c>
      <c r="BF374" s="321" t="str">
        <f>IF($J374="LVBB-BHK",$C374,IFERROR(VLOOKUP($C374,'[1]CDS-VM-delta'!$A$2:$E$470,1,FALSE),""))</f>
        <v>STOP0043</v>
      </c>
      <c r="BG374" s="318" t="str">
        <f>IF($J374="LVBB-BHK",$AN374,IF($BF374="","",IFERROR(VLOOKUP($BF374,'[1]CDS-VM-delta'!$A$2:$E$470,2,FALSE),"")))</f>
        <v>Het attribuut @eId of een deel van de eId %1 van element %2 eindigt op '.__', dit is niet toegestaan. Verwijder deze punt '.' binnen deze eId</v>
      </c>
      <c r="BH374" s="148" t="str">
        <f>IF($BF374="","",IFERROR(VLOOKUP($C374,'[1]CDS-VM-delta'!$A$2:$E$470,3,FALSE),""))</f>
        <v>imop-tekst.sch</v>
      </c>
      <c r="BI374" s="303" t="str">
        <f>IF($BF374="","",IFERROR(VLOOKUP($C374,'[1]CDS-VM-delta'!$A$2:$E$470,4,FALSE),""))</f>
        <v>Identificatie - correct gebruik wId, eId</v>
      </c>
      <c r="BJ374" s="304" t="str">
        <f>IF($BF374="","",IFERROR(VLOOKUP($C374,'[1]CDS-VM-delta'!$A$2:$E$470,5,FALSE),""))</f>
        <v/>
      </c>
      <c r="BK374" s="304" t="str">
        <f>IF($C374="","",IFERROR(VLOOKUP($C374,'[1]CDS-VM-delta'!$L$1:$M$470,1,FALSE),""))</f>
        <v>STOP0043</v>
      </c>
      <c r="BL374" s="304" t="str">
        <f>IF($BK374="","",IFERROR(VLOOKUP($BK374,'[1]CDS-VM-delta'!$L$1:$M$470,2,FALSE),""))</f>
        <v>Het attribuut @eId of een deel van de eId %1 van element %2 eindigt op '.__', dit is niet toegestaan. Verwijder deze punt '.' binnen deze eId</v>
      </c>
      <c r="BM374" s="83" t="s">
        <v>1842</v>
      </c>
      <c r="BN374" s="210" t="str">
        <f t="shared" si="71"/>
        <v/>
      </c>
      <c r="BO374" s="177" t="s">
        <v>1069</v>
      </c>
      <c r="BP374" s="142">
        <v>3</v>
      </c>
      <c r="BQ374" s="142"/>
      <c r="BR374" s="142" t="s">
        <v>1843</v>
      </c>
      <c r="BS374" s="83">
        <v>110</v>
      </c>
      <c r="BT374" s="57"/>
      <c r="BU374" s="7" t="str">
        <f t="shared" si="72"/>
        <v/>
      </c>
      <c r="BV374" s="7" t="str">
        <f t="shared" si="73"/>
        <v/>
      </c>
      <c r="BW374" s="7" t="str">
        <f t="shared" si="74"/>
        <v>***</v>
      </c>
      <c r="BX374" s="97" t="s">
        <v>1069</v>
      </c>
      <c r="BY374" s="98" t="s">
        <v>1070</v>
      </c>
      <c r="BZ374" s="97" t="s">
        <v>1684</v>
      </c>
      <c r="CA374" s="97"/>
      <c r="CB374" s="97"/>
      <c r="CC374" s="97"/>
      <c r="CD374" s="98" t="s">
        <v>1071</v>
      </c>
      <c r="CE374" s="97" t="s">
        <v>969</v>
      </c>
      <c r="CF374" s="97" t="s">
        <v>974</v>
      </c>
      <c r="CG374" s="97"/>
      <c r="CH374" s="97"/>
      <c r="CI374" s="97"/>
      <c r="CJ374" s="97"/>
      <c r="CK374" s="86"/>
      <c r="CL374" s="109" t="s">
        <v>1688</v>
      </c>
      <c r="CM374" s="101" t="s">
        <v>253</v>
      </c>
      <c r="CN374" s="101" t="s">
        <v>253</v>
      </c>
      <c r="CO374" s="101"/>
    </row>
    <row r="375" spans="1:93" ht="64" x14ac:dyDescent="0.2">
      <c r="A375" s="172" t="s">
        <v>2204</v>
      </c>
      <c r="B375" s="140">
        <v>2</v>
      </c>
      <c r="C375" s="142" t="s">
        <v>1072</v>
      </c>
      <c r="D375" s="142" t="s">
        <v>1073</v>
      </c>
      <c r="E375" s="140" t="s">
        <v>0</v>
      </c>
      <c r="F375" s="140" t="s">
        <v>141</v>
      </c>
      <c r="G375" s="140" t="s">
        <v>145</v>
      </c>
      <c r="H375" s="140" t="s">
        <v>4</v>
      </c>
      <c r="I375" s="140" t="s">
        <v>8</v>
      </c>
      <c r="J375" s="140" t="s">
        <v>22</v>
      </c>
      <c r="K375" s="140" t="s">
        <v>127</v>
      </c>
      <c r="L375" s="98" t="str">
        <f>IFERROR(VLOOKUP($C375,'[2]1.3.7 validaties'!$AL$3:$AY$999,14,FALSE),"")</f>
        <v>2. ja, voor technici</v>
      </c>
      <c r="M375" s="98" t="str">
        <f>IFERROR(VLOOKUP($C375,'[2]1.3.7 validaties'!$AL$3:$AY$999,13,FALSE),"")</f>
        <v>niet nodig</v>
      </c>
      <c r="N375" s="142" t="s">
        <v>13</v>
      </c>
      <c r="O375" s="142" t="s">
        <v>13</v>
      </c>
      <c r="P375" s="142" t="s">
        <v>13</v>
      </c>
      <c r="Q375" s="142" t="s">
        <v>13</v>
      </c>
      <c r="R375" s="142" t="s">
        <v>13</v>
      </c>
      <c r="S375" s="142" t="s">
        <v>13</v>
      </c>
      <c r="T375" s="142" t="s">
        <v>13</v>
      </c>
      <c r="U375" s="142" t="s">
        <v>13</v>
      </c>
      <c r="V375" s="142" t="s">
        <v>13</v>
      </c>
      <c r="W375" s="142" t="s">
        <v>13</v>
      </c>
      <c r="X375" s="142" t="s">
        <v>13</v>
      </c>
      <c r="Y375" s="142" t="s">
        <v>13</v>
      </c>
      <c r="Z375" s="142" t="s">
        <v>13</v>
      </c>
      <c r="AA375" s="142" t="s">
        <v>13</v>
      </c>
      <c r="AB375" s="142" t="s">
        <v>13</v>
      </c>
      <c r="AC375" s="142" t="s">
        <v>13</v>
      </c>
      <c r="AD375" s="161" t="s">
        <v>253</v>
      </c>
      <c r="AE375" s="83" t="s">
        <v>254</v>
      </c>
      <c r="AF375" s="162" t="s">
        <v>255</v>
      </c>
      <c r="AG375" s="161" t="s">
        <v>968</v>
      </c>
      <c r="AH375" s="184" t="s">
        <v>253</v>
      </c>
      <c r="AI375" s="175"/>
      <c r="AJ375" s="140" t="s">
        <v>13</v>
      </c>
      <c r="AK375" s="171" t="s">
        <v>13</v>
      </c>
      <c r="AL375" s="178" t="s">
        <v>14</v>
      </c>
      <c r="AM375" s="177" t="s">
        <v>1072</v>
      </c>
      <c r="AN375" s="98" t="s">
        <v>3035</v>
      </c>
      <c r="AO375" s="98" t="s">
        <v>1002</v>
      </c>
      <c r="AP375" s="98" t="s">
        <v>974</v>
      </c>
      <c r="AQ375" s="98"/>
      <c r="AR375" s="98"/>
      <c r="AS375" s="98"/>
      <c r="AT375" s="267"/>
      <c r="AU375" s="253">
        <v>0</v>
      </c>
      <c r="AV375" s="278"/>
      <c r="AW375" s="83"/>
      <c r="AX375" s="57"/>
      <c r="AY375" s="212" t="str">
        <f t="shared" si="60"/>
        <v/>
      </c>
      <c r="AZ375" s="97" t="str">
        <f t="shared" si="69"/>
        <v/>
      </c>
      <c r="BA375" s="97" t="str">
        <f t="shared" si="70"/>
        <v/>
      </c>
      <c r="BB375" s="97"/>
      <c r="BC375" s="213" t="s">
        <v>2261</v>
      </c>
      <c r="BD375" s="143" t="str">
        <f t="shared" si="61"/>
        <v>ongewijzigd</v>
      </c>
      <c r="BE375" s="143" t="str">
        <f>IF(BF375="",IF(#REF!="","",IF(#REF!="ongebruikt","Ja","")),"")</f>
        <v/>
      </c>
      <c r="BF375" s="321" t="str">
        <f>IF($J375="LVBB-BHK",$C375,IFERROR(VLOOKUP($C375,'[1]CDS-VM-delta'!$A$2:$E$470,1,FALSE),""))</f>
        <v>STOP0044</v>
      </c>
      <c r="BG375" s="318" t="str">
        <f>IF($J375="LVBB-BHK",$AN375,IF($BF375="","",IFERROR(VLOOKUP($BF375,'[1]CDS-VM-delta'!$A$2:$E$470,2,FALSE),"")))</f>
        <v>Het attribuut @wId %1 van element %2 eindigt op een '.__', dit is niet toegestaan. Verwijder deze punt '.' binnen deze wId</v>
      </c>
      <c r="BH375" s="148" t="str">
        <f>IF($BF375="","",IFERROR(VLOOKUP($C375,'[1]CDS-VM-delta'!$A$2:$E$470,3,FALSE),""))</f>
        <v>imop-tekst.sch</v>
      </c>
      <c r="BI375" s="303" t="str">
        <f>IF($BF375="","",IFERROR(VLOOKUP($C375,'[1]CDS-VM-delta'!$A$2:$E$470,4,FALSE),""))</f>
        <v>Identificatie - correct gebruik wId, eId</v>
      </c>
      <c r="BJ375" s="304" t="str">
        <f>IF($BF375="","",IFERROR(VLOOKUP($C375,'[1]CDS-VM-delta'!$A$2:$E$470,5,FALSE),""))</f>
        <v/>
      </c>
      <c r="BK375" s="304" t="str">
        <f>IF($C375="","",IFERROR(VLOOKUP($C375,'[1]CDS-VM-delta'!$L$1:$M$470,1,FALSE),""))</f>
        <v>STOP0044</v>
      </c>
      <c r="BL375" s="304" t="str">
        <f>IF($BK375="","",IFERROR(VLOOKUP($BK375,'[1]CDS-VM-delta'!$L$1:$M$470,2,FALSE),""))</f>
        <v>Het attribuut @wId %1 van element %2 eindigt op een '.__', dit is niet toegestaan. Verwijder deze punt '.' binnen deze wId</v>
      </c>
      <c r="BM375" s="83" t="s">
        <v>1842</v>
      </c>
      <c r="BN375" s="210" t="str">
        <f t="shared" si="71"/>
        <v/>
      </c>
      <c r="BO375" s="177" t="s">
        <v>1072</v>
      </c>
      <c r="BP375" s="142">
        <v>3</v>
      </c>
      <c r="BQ375" s="142"/>
      <c r="BR375" s="142" t="s">
        <v>1843</v>
      </c>
      <c r="BS375" s="83">
        <v>116</v>
      </c>
      <c r="BT375" s="57"/>
      <c r="BU375" s="7" t="str">
        <f t="shared" si="72"/>
        <v/>
      </c>
      <c r="BV375" s="7" t="str">
        <f t="shared" si="73"/>
        <v/>
      </c>
      <c r="BW375" s="7" t="str">
        <f t="shared" si="74"/>
        <v>***</v>
      </c>
      <c r="BX375" s="97" t="s">
        <v>1072</v>
      </c>
      <c r="BY375" s="98" t="s">
        <v>1073</v>
      </c>
      <c r="BZ375" s="97" t="s">
        <v>1684</v>
      </c>
      <c r="CA375" s="97"/>
      <c r="CB375" s="97"/>
      <c r="CC375" s="97"/>
      <c r="CD375" s="98" t="s">
        <v>1074</v>
      </c>
      <c r="CE375" s="97" t="s">
        <v>1002</v>
      </c>
      <c r="CF375" s="97" t="s">
        <v>974</v>
      </c>
      <c r="CG375" s="97"/>
      <c r="CH375" s="97"/>
      <c r="CI375" s="97"/>
      <c r="CJ375" s="97"/>
      <c r="CK375" s="86"/>
      <c r="CL375" s="109" t="s">
        <v>1688</v>
      </c>
      <c r="CM375" s="101" t="s">
        <v>253</v>
      </c>
      <c r="CN375" s="101" t="s">
        <v>253</v>
      </c>
      <c r="CO375" s="101"/>
    </row>
    <row r="376" spans="1:93" s="408" customFormat="1" ht="96" x14ac:dyDescent="0.2">
      <c r="A376" s="505" t="s">
        <v>2205</v>
      </c>
      <c r="B376" s="335">
        <v>2</v>
      </c>
      <c r="C376" s="335" t="s">
        <v>1075</v>
      </c>
      <c r="D376" s="335" t="s">
        <v>1076</v>
      </c>
      <c r="E376" s="335" t="s">
        <v>0</v>
      </c>
      <c r="F376" s="335" t="s">
        <v>141</v>
      </c>
      <c r="G376" s="335" t="s">
        <v>145</v>
      </c>
      <c r="H376" s="335" t="s">
        <v>986</v>
      </c>
      <c r="I376" s="335" t="s">
        <v>8</v>
      </c>
      <c r="J376" s="335" t="s">
        <v>22</v>
      </c>
      <c r="K376" s="335" t="s">
        <v>127</v>
      </c>
      <c r="L376" s="410" t="str">
        <f>IFERROR(VLOOKUP($C376,'[2]1.3.7 validaties'!$AL$3:$AY$999,14,FALSE),"")</f>
        <v/>
      </c>
      <c r="M376" s="410" t="str">
        <f>IFERROR(VLOOKUP($C376,'[2]1.3.7 validaties'!$AL$3:$AY$999,13,FALSE),"")</f>
        <v/>
      </c>
      <c r="N376" s="335" t="s">
        <v>13</v>
      </c>
      <c r="O376" s="335" t="s">
        <v>1997</v>
      </c>
      <c r="P376" s="335" t="s">
        <v>1997</v>
      </c>
      <c r="Q376" s="335" t="s">
        <v>1997</v>
      </c>
      <c r="R376" s="335" t="s">
        <v>1997</v>
      </c>
      <c r="S376" s="335" t="s">
        <v>1997</v>
      </c>
      <c r="T376" s="335" t="s">
        <v>13</v>
      </c>
      <c r="U376" s="335" t="s">
        <v>13</v>
      </c>
      <c r="V376" s="335" t="s">
        <v>13</v>
      </c>
      <c r="W376" s="335" t="s">
        <v>13</v>
      </c>
      <c r="X376" s="335" t="s">
        <v>13</v>
      </c>
      <c r="Y376" s="335" t="s">
        <v>13</v>
      </c>
      <c r="Z376" s="335" t="s">
        <v>13</v>
      </c>
      <c r="AA376" s="335" t="s">
        <v>13</v>
      </c>
      <c r="AB376" s="335" t="s">
        <v>13</v>
      </c>
      <c r="AC376" s="335" t="s">
        <v>13</v>
      </c>
      <c r="AD376" s="391" t="s">
        <v>253</v>
      </c>
      <c r="AE376" s="385" t="s">
        <v>254</v>
      </c>
      <c r="AF376" s="392" t="s">
        <v>255</v>
      </c>
      <c r="AG376" s="391" t="s">
        <v>968</v>
      </c>
      <c r="AH376" s="380" t="s">
        <v>253</v>
      </c>
      <c r="AI376" s="381"/>
      <c r="AJ376" s="335" t="s">
        <v>13</v>
      </c>
      <c r="AK376" s="400" t="s">
        <v>13</v>
      </c>
      <c r="AL376" s="385" t="s">
        <v>14</v>
      </c>
      <c r="AM376" s="384" t="s">
        <v>1075</v>
      </c>
      <c r="AN376" s="410" t="s">
        <v>3036</v>
      </c>
      <c r="AO376" s="410" t="s">
        <v>1010</v>
      </c>
      <c r="AP376" s="410" t="s">
        <v>969</v>
      </c>
      <c r="AQ376" s="410"/>
      <c r="AR376" s="410"/>
      <c r="AS376" s="410"/>
      <c r="AT376" s="506"/>
      <c r="AU376" s="395">
        <v>0</v>
      </c>
      <c r="AV376" s="393"/>
      <c r="AW376" s="385" t="s">
        <v>2030</v>
      </c>
      <c r="AX376" s="397"/>
      <c r="AY376" s="398" t="str">
        <f t="shared" si="60"/>
        <v/>
      </c>
      <c r="AZ376" s="399" t="str">
        <f t="shared" si="69"/>
        <v/>
      </c>
      <c r="BA376" s="399" t="str">
        <f t="shared" si="70"/>
        <v/>
      </c>
      <c r="BB376" s="399"/>
      <c r="BC376" s="400"/>
      <c r="BD376" s="500" t="str">
        <f t="shared" si="61"/>
        <v/>
      </c>
      <c r="BE376" s="500" t="e">
        <f>IF(BF376="",IF(#REF!="","",IF(#REF!="ongebruikt","Ja","")),"")</f>
        <v>#REF!</v>
      </c>
      <c r="BF376" s="402" t="str">
        <f>IF($J376="LVBB-BHK",$C376,IFERROR(VLOOKUP($C376,'[1]CDS-VM-delta'!$A$2:$E$470,1,FALSE),""))</f>
        <v/>
      </c>
      <c r="BG376" s="403" t="str">
        <f>IF($J376="LVBB-BHK",$AN376,IF($BF376="","",IFERROR(VLOOKUP($BF376,'[1]CDS-VM-delta'!$A$2:$E$470,2,FALSE),"")))</f>
        <v/>
      </c>
      <c r="BH376" s="386" t="str">
        <f>IF($BF376="","",IFERROR(VLOOKUP($C376,'[1]CDS-VM-delta'!$A$2:$E$470,3,FALSE),""))</f>
        <v/>
      </c>
      <c r="BI376" s="404" t="str">
        <f>IF($BF376="","",IFERROR(VLOOKUP($C376,'[1]CDS-VM-delta'!$A$2:$E$470,4,FALSE),""))</f>
        <v/>
      </c>
      <c r="BJ376" s="405" t="str">
        <f>IF($BF376="","",IFERROR(VLOOKUP($C376,'[1]CDS-VM-delta'!$A$2:$E$470,5,FALSE),""))</f>
        <v/>
      </c>
      <c r="BK376" s="405" t="str">
        <f>IF($C376="","",IFERROR(VLOOKUP($C376,'[1]CDS-VM-delta'!$L$1:$M$470,1,FALSE),""))</f>
        <v/>
      </c>
      <c r="BL376" s="405" t="str">
        <f>IF($BK376="","",IFERROR(VLOOKUP($BK376,'[1]CDS-VM-delta'!$L$1:$M$470,2,FALSE),""))</f>
        <v/>
      </c>
      <c r="BM376" s="385" t="s">
        <v>1844</v>
      </c>
      <c r="BN376" s="406" t="str">
        <f t="shared" si="71"/>
        <v/>
      </c>
      <c r="BO376" s="384" t="s">
        <v>1075</v>
      </c>
      <c r="BP376" s="335">
        <v>3</v>
      </c>
      <c r="BQ376" s="335"/>
      <c r="BR376" s="335" t="s">
        <v>1845</v>
      </c>
      <c r="BS376" s="385">
        <v>118</v>
      </c>
      <c r="BT376" s="397"/>
      <c r="BU376" s="408" t="str">
        <f t="shared" si="72"/>
        <v/>
      </c>
      <c r="BV376" s="408" t="str">
        <f t="shared" si="73"/>
        <v/>
      </c>
      <c r="BW376" s="408" t="str">
        <f t="shared" si="74"/>
        <v>***</v>
      </c>
      <c r="BX376" s="399" t="s">
        <v>1075</v>
      </c>
      <c r="BY376" s="410" t="s">
        <v>1076</v>
      </c>
      <c r="BZ376" s="399" t="s">
        <v>986</v>
      </c>
      <c r="CA376" s="399"/>
      <c r="CB376" s="399"/>
      <c r="CC376" s="399"/>
      <c r="CD376" s="410" t="s">
        <v>2420</v>
      </c>
      <c r="CE376" s="399" t="s">
        <v>1010</v>
      </c>
      <c r="CF376" s="399" t="s">
        <v>969</v>
      </c>
      <c r="CG376" s="399"/>
      <c r="CH376" s="399"/>
      <c r="CI376" s="399"/>
      <c r="CJ376" s="399"/>
      <c r="CK376" s="383"/>
      <c r="CL376" s="409" t="s">
        <v>1688</v>
      </c>
      <c r="CM376" s="410" t="s">
        <v>253</v>
      </c>
      <c r="CN376" s="410" t="s">
        <v>253</v>
      </c>
      <c r="CO376" s="410"/>
    </row>
    <row r="377" spans="1:93" s="408" customFormat="1" ht="64" x14ac:dyDescent="0.2">
      <c r="A377" s="505" t="s">
        <v>2205</v>
      </c>
      <c r="B377" s="335">
        <v>2</v>
      </c>
      <c r="C377" s="335" t="s">
        <v>1077</v>
      </c>
      <c r="D377" s="335" t="s">
        <v>1078</v>
      </c>
      <c r="E377" s="335" t="s">
        <v>0</v>
      </c>
      <c r="F377" s="335" t="s">
        <v>141</v>
      </c>
      <c r="G377" s="335" t="s">
        <v>145</v>
      </c>
      <c r="H377" s="335" t="s">
        <v>986</v>
      </c>
      <c r="I377" s="335" t="s">
        <v>8</v>
      </c>
      <c r="J377" s="335" t="s">
        <v>22</v>
      </c>
      <c r="K377" s="335" t="s">
        <v>127</v>
      </c>
      <c r="L377" s="410" t="str">
        <f>IFERROR(VLOOKUP($C377,'[2]1.3.7 validaties'!$AL$3:$AY$999,14,FALSE),"")</f>
        <v/>
      </c>
      <c r="M377" s="410" t="str">
        <f>IFERROR(VLOOKUP($C377,'[2]1.3.7 validaties'!$AL$3:$AY$999,13,FALSE),"")</f>
        <v/>
      </c>
      <c r="N377" s="335" t="s">
        <v>13</v>
      </c>
      <c r="O377" s="335" t="s">
        <v>1997</v>
      </c>
      <c r="P377" s="335" t="s">
        <v>1997</v>
      </c>
      <c r="Q377" s="335" t="s">
        <v>1997</v>
      </c>
      <c r="R377" s="335" t="s">
        <v>1997</v>
      </c>
      <c r="S377" s="335" t="s">
        <v>1997</v>
      </c>
      <c r="T377" s="335" t="s">
        <v>13</v>
      </c>
      <c r="U377" s="335" t="s">
        <v>13</v>
      </c>
      <c r="V377" s="335" t="s">
        <v>13</v>
      </c>
      <c r="W377" s="335" t="s">
        <v>13</v>
      </c>
      <c r="X377" s="335" t="s">
        <v>13</v>
      </c>
      <c r="Y377" s="335" t="s">
        <v>13</v>
      </c>
      <c r="Z377" s="335" t="s">
        <v>13</v>
      </c>
      <c r="AA377" s="335" t="s">
        <v>13</v>
      </c>
      <c r="AB377" s="335" t="s">
        <v>13</v>
      </c>
      <c r="AC377" s="335" t="s">
        <v>13</v>
      </c>
      <c r="AD377" s="391" t="s">
        <v>253</v>
      </c>
      <c r="AE377" s="385" t="s">
        <v>254</v>
      </c>
      <c r="AF377" s="392" t="s">
        <v>255</v>
      </c>
      <c r="AG377" s="391" t="s">
        <v>968</v>
      </c>
      <c r="AH377" s="380" t="s">
        <v>253</v>
      </c>
      <c r="AI377" s="381"/>
      <c r="AJ377" s="335" t="s">
        <v>13</v>
      </c>
      <c r="AK377" s="400" t="s">
        <v>13</v>
      </c>
      <c r="AL377" s="385" t="s">
        <v>14</v>
      </c>
      <c r="AM377" s="384" t="s">
        <v>1077</v>
      </c>
      <c r="AN377" s="410" t="s">
        <v>3037</v>
      </c>
      <c r="AO377" s="410" t="s">
        <v>1010</v>
      </c>
      <c r="AP377" s="410" t="s">
        <v>969</v>
      </c>
      <c r="AQ377" s="410"/>
      <c r="AR377" s="410"/>
      <c r="AS377" s="410"/>
      <c r="AT377" s="506"/>
      <c r="AU377" s="395">
        <v>0</v>
      </c>
      <c r="AV377" s="393"/>
      <c r="AW377" s="385" t="s">
        <v>2030</v>
      </c>
      <c r="AX377" s="397"/>
      <c r="AY377" s="398" t="str">
        <f t="shared" si="60"/>
        <v/>
      </c>
      <c r="AZ377" s="399" t="str">
        <f t="shared" si="69"/>
        <v/>
      </c>
      <c r="BA377" s="399" t="str">
        <f t="shared" si="70"/>
        <v/>
      </c>
      <c r="BB377" s="399"/>
      <c r="BC377" s="400"/>
      <c r="BD377" s="500" t="str">
        <f t="shared" si="61"/>
        <v/>
      </c>
      <c r="BE377" s="500" t="e">
        <f>IF(BF377="",IF(#REF!="","",IF(#REF!="ongebruikt","Ja","")),"")</f>
        <v>#REF!</v>
      </c>
      <c r="BF377" s="402" t="str">
        <f>IF($J377="LVBB-BHK",$C377,IFERROR(VLOOKUP($C377,'[1]CDS-VM-delta'!$A$2:$E$470,1,FALSE),""))</f>
        <v/>
      </c>
      <c r="BG377" s="403" t="str">
        <f>IF($J377="LVBB-BHK",$AN377,IF($BF377="","",IFERROR(VLOOKUP($BF377,'[1]CDS-VM-delta'!$A$2:$E$470,2,FALSE),"")))</f>
        <v/>
      </c>
      <c r="BH377" s="386" t="str">
        <f>IF($BF377="","",IFERROR(VLOOKUP($C377,'[1]CDS-VM-delta'!$A$2:$E$470,3,FALSE),""))</f>
        <v/>
      </c>
      <c r="BI377" s="404" t="str">
        <f>IF($BF377="","",IFERROR(VLOOKUP($C377,'[1]CDS-VM-delta'!$A$2:$E$470,4,FALSE),""))</f>
        <v/>
      </c>
      <c r="BJ377" s="405" t="str">
        <f>IF($BF377="","",IFERROR(VLOOKUP($C377,'[1]CDS-VM-delta'!$A$2:$E$470,5,FALSE),""))</f>
        <v/>
      </c>
      <c r="BK377" s="405" t="str">
        <f>IF($C377="","",IFERROR(VLOOKUP($C377,'[1]CDS-VM-delta'!$L$1:$M$470,1,FALSE),""))</f>
        <v/>
      </c>
      <c r="BL377" s="405" t="str">
        <f>IF($BK377="","",IFERROR(VLOOKUP($BK377,'[1]CDS-VM-delta'!$L$1:$M$470,2,FALSE),""))</f>
        <v/>
      </c>
      <c r="BM377" s="385" t="s">
        <v>1844</v>
      </c>
      <c r="BN377" s="406" t="str">
        <f t="shared" si="71"/>
        <v/>
      </c>
      <c r="BO377" s="384" t="s">
        <v>1077</v>
      </c>
      <c r="BP377" s="335">
        <v>3</v>
      </c>
      <c r="BQ377" s="335"/>
      <c r="BR377" s="335" t="s">
        <v>1845</v>
      </c>
      <c r="BS377" s="385">
        <v>122</v>
      </c>
      <c r="BT377" s="397"/>
      <c r="BU377" s="408" t="str">
        <f t="shared" si="72"/>
        <v/>
      </c>
      <c r="BV377" s="408" t="str">
        <f t="shared" si="73"/>
        <v/>
      </c>
      <c r="BW377" s="408" t="str">
        <f t="shared" si="74"/>
        <v>***</v>
      </c>
      <c r="BX377" s="399" t="s">
        <v>1077</v>
      </c>
      <c r="BY377" s="410" t="s">
        <v>1078</v>
      </c>
      <c r="BZ377" s="399" t="s">
        <v>986</v>
      </c>
      <c r="CA377" s="399"/>
      <c r="CB377" s="399"/>
      <c r="CC377" s="399"/>
      <c r="CD377" s="410" t="s">
        <v>2421</v>
      </c>
      <c r="CE377" s="399" t="s">
        <v>1010</v>
      </c>
      <c r="CF377" s="399" t="s">
        <v>969</v>
      </c>
      <c r="CG377" s="399"/>
      <c r="CH377" s="399"/>
      <c r="CI377" s="399"/>
      <c r="CJ377" s="399"/>
      <c r="CK377" s="383"/>
      <c r="CL377" s="409" t="s">
        <v>1688</v>
      </c>
      <c r="CM377" s="410" t="s">
        <v>253</v>
      </c>
      <c r="CN377" s="410" t="s">
        <v>253</v>
      </c>
      <c r="CO377" s="410"/>
    </row>
    <row r="378" spans="1:93" ht="64" x14ac:dyDescent="0.2">
      <c r="A378" s="172" t="s">
        <v>2204</v>
      </c>
      <c r="B378" s="140">
        <v>2</v>
      </c>
      <c r="C378" s="142" t="s">
        <v>1079</v>
      </c>
      <c r="D378" s="142" t="s">
        <v>1080</v>
      </c>
      <c r="E378" s="140" t="s">
        <v>0</v>
      </c>
      <c r="F378" s="140" t="s">
        <v>141</v>
      </c>
      <c r="G378" s="140" t="s">
        <v>145</v>
      </c>
      <c r="H378" s="140" t="s">
        <v>4</v>
      </c>
      <c r="I378" s="140" t="s">
        <v>8</v>
      </c>
      <c r="J378" s="140" t="s">
        <v>22</v>
      </c>
      <c r="K378" s="140" t="s">
        <v>127</v>
      </c>
      <c r="L378" s="98" t="str">
        <f>IFERROR(VLOOKUP($C378,'[2]1.3.7 validaties'!$AL$3:$AY$999,14,FALSE),"")</f>
        <v>2. ja, voor technici</v>
      </c>
      <c r="M378" s="98" t="str">
        <f>IFERROR(VLOOKUP($C378,'[2]1.3.7 validaties'!$AL$3:$AY$999,13,FALSE),"")</f>
        <v>niet nodig</v>
      </c>
      <c r="N378" s="142" t="s">
        <v>13</v>
      </c>
      <c r="O378" s="142" t="s">
        <v>13</v>
      </c>
      <c r="P378" s="142" t="s">
        <v>13</v>
      </c>
      <c r="Q378" s="142" t="s">
        <v>13</v>
      </c>
      <c r="R378" s="142" t="s">
        <v>13</v>
      </c>
      <c r="S378" s="142" t="s">
        <v>13</v>
      </c>
      <c r="T378" s="142" t="s">
        <v>13</v>
      </c>
      <c r="U378" s="142" t="s">
        <v>13</v>
      </c>
      <c r="V378" s="142" t="s">
        <v>13</v>
      </c>
      <c r="W378" s="142" t="s">
        <v>13</v>
      </c>
      <c r="X378" s="142" t="s">
        <v>13</v>
      </c>
      <c r="Y378" s="142" t="s">
        <v>13</v>
      </c>
      <c r="Z378" s="142" t="s">
        <v>13</v>
      </c>
      <c r="AA378" s="142" t="s">
        <v>13</v>
      </c>
      <c r="AB378" s="142" t="s">
        <v>13</v>
      </c>
      <c r="AC378" s="142" t="s">
        <v>13</v>
      </c>
      <c r="AD378" s="161" t="s">
        <v>253</v>
      </c>
      <c r="AE378" s="83" t="s">
        <v>254</v>
      </c>
      <c r="AF378" s="162" t="s">
        <v>255</v>
      </c>
      <c r="AG378" s="161" t="s">
        <v>1028</v>
      </c>
      <c r="AH378" s="163" t="s">
        <v>253</v>
      </c>
      <c r="AI378" s="175"/>
      <c r="AJ378" s="140" t="s">
        <v>13</v>
      </c>
      <c r="AK378" s="171" t="s">
        <v>45</v>
      </c>
      <c r="AL378" s="178" t="s">
        <v>14</v>
      </c>
      <c r="AM378" s="177" t="s">
        <v>1079</v>
      </c>
      <c r="AN378" s="98" t="s">
        <v>3038</v>
      </c>
      <c r="AO378" s="98" t="s">
        <v>1050</v>
      </c>
      <c r="AP378" s="98" t="s">
        <v>969</v>
      </c>
      <c r="AQ378" s="98"/>
      <c r="AR378" s="98"/>
      <c r="AS378" s="98"/>
      <c r="AT378" s="267"/>
      <c r="AU378" s="253">
        <v>0</v>
      </c>
      <c r="AV378" s="278"/>
      <c r="AW378" s="83"/>
      <c r="AX378" s="57"/>
      <c r="AY378" s="212" t="str">
        <f t="shared" si="60"/>
        <v/>
      </c>
      <c r="AZ378" s="97" t="str">
        <f t="shared" si="69"/>
        <v/>
      </c>
      <c r="BA378" s="97" t="str">
        <f t="shared" si="70"/>
        <v/>
      </c>
      <c r="BB378" s="97"/>
      <c r="BC378" s="213" t="s">
        <v>2261</v>
      </c>
      <c r="BD378" s="143" t="str">
        <f t="shared" si="61"/>
        <v>ongewijzigd</v>
      </c>
      <c r="BE378" s="143" t="str">
        <f>IF(BF378="",IF(#REF!="","",IF(#REF!="ongebruikt","Ja","")),"")</f>
        <v/>
      </c>
      <c r="BF378" s="321" t="str">
        <f>IF($J378="LVBB-BHK",$C378,IFERROR(VLOOKUP($C378,'[1]CDS-VM-delta'!$A$2:$E$470,1,FALSE),""))</f>
        <v>STOP0047</v>
      </c>
      <c r="BG378" s="318" t="str">
        <f>IF($J378="LVBB-BHK",$AN378,IF($BF378="","",IFERROR(VLOOKUP($BF378,'[1]CDS-VM-delta'!$A$2:$E$470,2,FALSE),"")))</f>
        <v>Het element Wat van de RegelingMutatie binnen element %1 met eId "%2" bevat renvooimarkeringen. Verwijder de element(en) NieuweTekst en VerwijderdeTekst.</v>
      </c>
      <c r="BH378" s="148" t="str">
        <f>IF($BF378="","",IFERROR(VLOOKUP($C378,'[1]CDS-VM-delta'!$A$2:$E$470,3,FALSE),""))</f>
        <v>imop-tekstmutaties.sch</v>
      </c>
      <c r="BI378" s="303" t="str">
        <f>IF($BF378="","",IFERROR(VLOOKUP($C378,'[1]CDS-VM-delta'!$A$2:$E$470,4,FALSE),""))</f>
        <v>renvooi in Wat</v>
      </c>
      <c r="BJ378" s="304" t="str">
        <f>IF($BF378="","",IFERROR(VLOOKUP($C378,'[1]CDS-VM-delta'!$A$2:$E$470,5,FALSE),""))</f>
        <v/>
      </c>
      <c r="BK378" s="304" t="str">
        <f>IF($C378="","",IFERROR(VLOOKUP($C378,'[1]CDS-VM-delta'!$L$1:$M$470,1,FALSE),""))</f>
        <v>STOP0047</v>
      </c>
      <c r="BL378" s="304" t="str">
        <f>IF($BK378="","",IFERROR(VLOOKUP($BK378,'[1]CDS-VM-delta'!$L$1:$M$470,2,FALSE),""))</f>
        <v>Het element Wat van de RegelingMutatie binnen element %1 met eId "%2" bevat renvooimarkeringen. Verwijder de element(en) NieuweTekst en VerwijderdeTekst.</v>
      </c>
      <c r="BM378" s="83" t="s">
        <v>1842</v>
      </c>
      <c r="BN378" s="210" t="str">
        <f t="shared" si="71"/>
        <v/>
      </c>
      <c r="BO378" s="177" t="s">
        <v>1079</v>
      </c>
      <c r="BP378" s="142">
        <v>3</v>
      </c>
      <c r="BQ378" s="142"/>
      <c r="BR378" s="142" t="s">
        <v>1843</v>
      </c>
      <c r="BS378" s="83">
        <v>125</v>
      </c>
      <c r="BT378" s="57"/>
      <c r="BU378" s="7" t="str">
        <f t="shared" si="72"/>
        <v/>
      </c>
      <c r="BV378" s="7" t="str">
        <f t="shared" si="73"/>
        <v/>
      </c>
      <c r="BW378" s="7" t="str">
        <f t="shared" si="74"/>
        <v>***</v>
      </c>
      <c r="BX378" s="97" t="s">
        <v>1079</v>
      </c>
      <c r="BY378" s="98" t="s">
        <v>1080</v>
      </c>
      <c r="BZ378" s="97" t="s">
        <v>1684</v>
      </c>
      <c r="CA378" s="97"/>
      <c r="CB378" s="97"/>
      <c r="CC378" s="97"/>
      <c r="CD378" s="98" t="s">
        <v>1081</v>
      </c>
      <c r="CE378" s="97" t="s">
        <v>1050</v>
      </c>
      <c r="CF378" s="97" t="s">
        <v>969</v>
      </c>
      <c r="CG378" s="97"/>
      <c r="CH378" s="97"/>
      <c r="CI378" s="97"/>
      <c r="CJ378" s="97"/>
      <c r="CK378" s="86"/>
      <c r="CL378" s="109" t="s">
        <v>1688</v>
      </c>
      <c r="CM378" s="101" t="s">
        <v>253</v>
      </c>
      <c r="CN378" s="101" t="s">
        <v>253</v>
      </c>
      <c r="CO378" s="101"/>
    </row>
    <row r="379" spans="1:93" ht="96" x14ac:dyDescent="0.2">
      <c r="A379" s="172" t="s">
        <v>2204</v>
      </c>
      <c r="B379" s="140">
        <v>2</v>
      </c>
      <c r="C379" s="142" t="s">
        <v>1082</v>
      </c>
      <c r="D379" s="142" t="s">
        <v>3039</v>
      </c>
      <c r="E379" s="140" t="s">
        <v>0</v>
      </c>
      <c r="F379" s="140" t="s">
        <v>141</v>
      </c>
      <c r="G379" s="140" t="s">
        <v>145</v>
      </c>
      <c r="H379" s="140" t="s">
        <v>4</v>
      </c>
      <c r="I379" s="140" t="s">
        <v>8</v>
      </c>
      <c r="J379" s="140" t="s">
        <v>22</v>
      </c>
      <c r="K379" s="140" t="s">
        <v>127</v>
      </c>
      <c r="L379" s="98" t="str">
        <f>IFERROR(VLOOKUP($C379,'[2]1.3.7 validaties'!$AL$3:$AY$999,14,FALSE),"")</f>
        <v>2. ja, voor technici</v>
      </c>
      <c r="M379" s="98" t="str">
        <f>IFERROR(VLOOKUP($C379,'[2]1.3.7 validaties'!$AL$3:$AY$999,13,FALSE),"")</f>
        <v>niet nodig</v>
      </c>
      <c r="N379" s="142" t="s">
        <v>13</v>
      </c>
      <c r="O379" s="142" t="s">
        <v>13</v>
      </c>
      <c r="P379" s="142" t="s">
        <v>13</v>
      </c>
      <c r="Q379" s="142" t="s">
        <v>13</v>
      </c>
      <c r="R379" s="142" t="s">
        <v>13</v>
      </c>
      <c r="S379" s="142" t="s">
        <v>13</v>
      </c>
      <c r="T379" s="142" t="s">
        <v>13</v>
      </c>
      <c r="U379" s="142" t="s">
        <v>13</v>
      </c>
      <c r="V379" s="142" t="s">
        <v>13</v>
      </c>
      <c r="W379" s="142" t="s">
        <v>13</v>
      </c>
      <c r="X379" s="142" t="s">
        <v>13</v>
      </c>
      <c r="Y379" s="142" t="s">
        <v>13</v>
      </c>
      <c r="Z379" s="142" t="s">
        <v>13</v>
      </c>
      <c r="AA379" s="142" t="s">
        <v>13</v>
      </c>
      <c r="AB379" s="142" t="s">
        <v>13</v>
      </c>
      <c r="AC379" s="142" t="s">
        <v>13</v>
      </c>
      <c r="AD379" s="161" t="s">
        <v>253</v>
      </c>
      <c r="AE379" s="83" t="s">
        <v>254</v>
      </c>
      <c r="AF379" s="162" t="s">
        <v>255</v>
      </c>
      <c r="AG379" s="161" t="s">
        <v>1028</v>
      </c>
      <c r="AH379" s="163" t="s">
        <v>253</v>
      </c>
      <c r="AI379" s="175"/>
      <c r="AJ379" s="140" t="s">
        <v>13</v>
      </c>
      <c r="AK379" s="171" t="s">
        <v>45</v>
      </c>
      <c r="AL379" s="178" t="s">
        <v>14</v>
      </c>
      <c r="AM379" s="177" t="s">
        <v>1082</v>
      </c>
      <c r="AN379" s="98" t="s">
        <v>3040</v>
      </c>
      <c r="AO379" s="98" t="s">
        <v>1050</v>
      </c>
      <c r="AP379" s="98" t="s">
        <v>969</v>
      </c>
      <c r="AQ379" s="98"/>
      <c r="AR379" s="98"/>
      <c r="AS379" s="98"/>
      <c r="AT379" s="267"/>
      <c r="AU379" s="253">
        <v>0</v>
      </c>
      <c r="AV379" s="278"/>
      <c r="AW379" s="83"/>
      <c r="AX379" s="57"/>
      <c r="AY379" s="212" t="str">
        <f t="shared" ref="AY379:AY465" si="75">IF(BF379="","",IF(BF379=$C379,"",IF(BB379="","***","")))</f>
        <v/>
      </c>
      <c r="AZ379" s="97" t="str">
        <f t="shared" si="69"/>
        <v/>
      </c>
      <c r="BA379" s="97" t="str">
        <f t="shared" si="70"/>
        <v/>
      </c>
      <c r="BB379" s="97"/>
      <c r="BC379" s="213" t="s">
        <v>2261</v>
      </c>
      <c r="BD379" s="143" t="str">
        <f t="shared" ref="BD379:BD465" si="76">IF(MID($C379,1,4)&amp;$J379="LVBB"&amp;"LVBB-BHK","(Regisseur)",IF(BF379="",IF(BK379="","","verwijderd"),IF(BK379="","toegevoegd",IF(BG379=BL379,"ongewijzigd","gewijzigd"))))</f>
        <v>ongewijzigd</v>
      </c>
      <c r="BE379" s="143" t="str">
        <f>IF(BF379="",IF(#REF!="","",IF(#REF!="ongebruikt","Ja","")),"")</f>
        <v/>
      </c>
      <c r="BF379" s="321" t="str">
        <f>IF($J379="LVBB-BHK",$C379,IFERROR(VLOOKUP($C379,'[1]CDS-VM-delta'!$A$2:$E$470,1,FALSE),""))</f>
        <v>STOP0048</v>
      </c>
      <c r="BG379" s="318" t="str">
        <f>IF($J379="LVBB-BHK",$AN379,IF($BF379="","",IFERROR(VLOOKUP($BF379,'[1]CDS-VM-delta'!$A$2:$E$470,2,FALSE),"")))</f>
        <v>Op element %1 met (bovenliggend) eId %2 is de wijzigactie "nieuweContainer" en "verwijderContainer" toegepast. Dit kan leiden tot invalide XML of informatieverlies. Verwijder de @wijzigactie.</v>
      </c>
      <c r="BH379" s="148" t="str">
        <f>IF($BF379="","",IFERROR(VLOOKUP($C379,'[1]CDS-VM-delta'!$A$2:$E$470,3,FALSE),""))</f>
        <v>imop-tekstmutaties.sch</v>
      </c>
      <c r="BI379" s="303" t="str">
        <f>IF($BF379="","",IFERROR(VLOOKUP($C379,'[1]CDS-VM-delta'!$A$2:$E$470,4,FALSE),""))</f>
        <v>wijzigactie nieuweContainer verwijderContainer op andere inhouds-element dan Groep</v>
      </c>
      <c r="BJ379" s="304" t="str">
        <f>IF($BF379="","",IFERROR(VLOOKUP($C379,'[1]CDS-VM-delta'!$A$2:$E$470,5,FALSE),""))</f>
        <v/>
      </c>
      <c r="BK379" s="304" t="str">
        <f>IF($C379="","",IFERROR(VLOOKUP($C379,'[1]CDS-VM-delta'!$L$1:$M$470,1,FALSE),""))</f>
        <v>STOP0048</v>
      </c>
      <c r="BL379" s="304" t="str">
        <f>IF($BK379="","",IFERROR(VLOOKUP($BK379,'[1]CDS-VM-delta'!$L$1:$M$470,2,FALSE),""))</f>
        <v>Op element %1 met (bovenliggend) eId %2 is de wijzigactie "nieuweContainer" en "verwijderContainer" toegepast. Dit kan leiden tot invalide XML of informatieverlies. Verwijder de @wijzigactie.</v>
      </c>
      <c r="BM379" s="83" t="s">
        <v>1842</v>
      </c>
      <c r="BN379" s="210" t="str">
        <f t="shared" si="71"/>
        <v/>
      </c>
      <c r="BO379" s="177" t="s">
        <v>1082</v>
      </c>
      <c r="BP379" s="142">
        <v>3</v>
      </c>
      <c r="BQ379" s="142"/>
      <c r="BR379" s="142" t="s">
        <v>1843</v>
      </c>
      <c r="BS379" s="83">
        <v>129</v>
      </c>
      <c r="BT379" s="57"/>
      <c r="BU379" s="7" t="str">
        <f t="shared" si="72"/>
        <v/>
      </c>
      <c r="BV379" s="7" t="str">
        <f t="shared" si="73"/>
        <v>***</v>
      </c>
      <c r="BW379" s="7" t="str">
        <f t="shared" si="74"/>
        <v>***</v>
      </c>
      <c r="BX379" s="97" t="s">
        <v>1082</v>
      </c>
      <c r="BY379" s="98" t="s">
        <v>1698</v>
      </c>
      <c r="BZ379" s="97" t="s">
        <v>1684</v>
      </c>
      <c r="CA379" s="97"/>
      <c r="CB379" s="97"/>
      <c r="CC379" s="97"/>
      <c r="CD379" s="98" t="s">
        <v>1083</v>
      </c>
      <c r="CE379" s="97" t="s">
        <v>1050</v>
      </c>
      <c r="CF379" s="97" t="s">
        <v>969</v>
      </c>
      <c r="CG379" s="97"/>
      <c r="CH379" s="97"/>
      <c r="CI379" s="97"/>
      <c r="CJ379" s="97"/>
      <c r="CK379" s="86"/>
      <c r="CL379" s="109" t="s">
        <v>1688</v>
      </c>
      <c r="CM379" s="101" t="s">
        <v>253</v>
      </c>
      <c r="CN379" s="101" t="s">
        <v>253</v>
      </c>
      <c r="CO379" s="101"/>
    </row>
    <row r="380" spans="1:93" ht="32" x14ac:dyDescent="0.2">
      <c r="A380" s="172" t="s">
        <v>2204</v>
      </c>
      <c r="B380" s="140">
        <v>2</v>
      </c>
      <c r="C380" s="142" t="s">
        <v>1084</v>
      </c>
      <c r="D380" s="142" t="s">
        <v>1085</v>
      </c>
      <c r="E380" s="140" t="s">
        <v>0</v>
      </c>
      <c r="F380" s="140" t="s">
        <v>141</v>
      </c>
      <c r="G380" s="140" t="s">
        <v>145</v>
      </c>
      <c r="H380" s="140" t="s">
        <v>4</v>
      </c>
      <c r="I380" s="140" t="s">
        <v>8</v>
      </c>
      <c r="J380" s="140" t="s">
        <v>22</v>
      </c>
      <c r="K380" s="140" t="s">
        <v>127</v>
      </c>
      <c r="L380" s="98" t="str">
        <f>IFERROR(VLOOKUP($C380,'[2]1.3.7 validaties'!$AL$3:$AY$999,14,FALSE),"")</f>
        <v>2. ja, voor technici</v>
      </c>
      <c r="M380" s="98" t="str">
        <f>IFERROR(VLOOKUP($C380,'[2]1.3.7 validaties'!$AL$3:$AY$999,13,FALSE),"")</f>
        <v>niet nodig</v>
      </c>
      <c r="N380" s="142" t="s">
        <v>13</v>
      </c>
      <c r="O380" s="142" t="s">
        <v>13</v>
      </c>
      <c r="P380" s="142" t="s">
        <v>13</v>
      </c>
      <c r="Q380" s="142" t="s">
        <v>13</v>
      </c>
      <c r="R380" s="142" t="s">
        <v>13</v>
      </c>
      <c r="S380" s="142" t="s">
        <v>13</v>
      </c>
      <c r="T380" s="142" t="s">
        <v>13</v>
      </c>
      <c r="U380" s="142" t="s">
        <v>13</v>
      </c>
      <c r="V380" s="142" t="s">
        <v>13</v>
      </c>
      <c r="W380" s="142" t="s">
        <v>13</v>
      </c>
      <c r="X380" s="142" t="s">
        <v>13</v>
      </c>
      <c r="Y380" s="142" t="s">
        <v>13</v>
      </c>
      <c r="Z380" s="142" t="s">
        <v>13</v>
      </c>
      <c r="AA380" s="142" t="s">
        <v>13</v>
      </c>
      <c r="AB380" s="142" t="s">
        <v>13</v>
      </c>
      <c r="AC380" s="142" t="s">
        <v>13</v>
      </c>
      <c r="AD380" s="161" t="s">
        <v>253</v>
      </c>
      <c r="AE380" s="83" t="s">
        <v>254</v>
      </c>
      <c r="AF380" s="162" t="s">
        <v>255</v>
      </c>
      <c r="AG380" s="161" t="s">
        <v>968</v>
      </c>
      <c r="AH380" s="163" t="s">
        <v>253</v>
      </c>
      <c r="AI380" s="175"/>
      <c r="AJ380" s="140" t="s">
        <v>13</v>
      </c>
      <c r="AK380" s="171" t="s">
        <v>13</v>
      </c>
      <c r="AL380" s="178" t="s">
        <v>14</v>
      </c>
      <c r="AM380" s="177" t="s">
        <v>1084</v>
      </c>
      <c r="AN380" s="98" t="s">
        <v>3041</v>
      </c>
      <c r="AO380" s="98" t="s">
        <v>1087</v>
      </c>
      <c r="AP380" s="98" t="s">
        <v>981</v>
      </c>
      <c r="AQ380" s="98"/>
      <c r="AR380" s="98"/>
      <c r="AS380" s="98"/>
      <c r="AT380" s="267"/>
      <c r="AU380" s="253">
        <v>0</v>
      </c>
      <c r="AV380" s="278"/>
      <c r="AW380" s="83"/>
      <c r="AX380" s="57"/>
      <c r="AY380" s="212" t="str">
        <f t="shared" si="75"/>
        <v/>
      </c>
      <c r="AZ380" s="97" t="str">
        <f t="shared" si="69"/>
        <v/>
      </c>
      <c r="BA380" s="97" t="str">
        <f t="shared" si="70"/>
        <v/>
      </c>
      <c r="BB380" s="97"/>
      <c r="BC380" s="213" t="s">
        <v>2261</v>
      </c>
      <c r="BD380" s="143" t="str">
        <f t="shared" si="76"/>
        <v>ongewijzigd</v>
      </c>
      <c r="BE380" s="143" t="str">
        <f>IF(BF380="",IF(#REF!="","",IF(#REF!="ongebruikt","Ja","")),"")</f>
        <v/>
      </c>
      <c r="BF380" s="321" t="str">
        <f>IF($J380="LVBB-BHK",$C380,IFERROR(VLOOKUP($C380,'[1]CDS-VM-delta'!$A$2:$E$470,1,FALSE),""))</f>
        <v>STOP0050</v>
      </c>
      <c r="BG380" s="318" t="str">
        <f>IF($J380="LVBB-BHK",$AN380,IF($BF380="","",IFERROR(VLOOKUP($BF380,'[1]CDS-VM-delta'!$A$2:$E$470,2,FALSE),"")))</f>
        <v>De ExtRef van het type %1 met referentie %2 heeft niet de juiste notatie.</v>
      </c>
      <c r="BH380" s="148" t="str">
        <f>IF($BF380="","",IFERROR(VLOOKUP($C380,'[1]CDS-VM-delta'!$A$2:$E$470,3,FALSE),""))</f>
        <v>imop-tekst.sch</v>
      </c>
      <c r="BI380" s="303" t="str">
        <f>IF($BF380="","",IFERROR(VLOOKUP($C380,'[1]CDS-VM-delta'!$A$2:$E$470,4,FALSE),""))</f>
        <v>Externe referentie, notatie</v>
      </c>
      <c r="BJ380" s="304" t="str">
        <f>IF($BF380="","",IFERROR(VLOOKUP($C380,'[1]CDS-VM-delta'!$A$2:$E$470,5,FALSE),""))</f>
        <v/>
      </c>
      <c r="BK380" s="304" t="str">
        <f>IF($C380="","",IFERROR(VLOOKUP($C380,'[1]CDS-VM-delta'!$L$1:$M$470,1,FALSE),""))</f>
        <v>STOP0050</v>
      </c>
      <c r="BL380" s="304" t="str">
        <f>IF($BK380="","",IFERROR(VLOOKUP($BK380,'[1]CDS-VM-delta'!$L$1:$M$470,2,FALSE),""))</f>
        <v>De ExtRef van het type %1 met referentie %2 heeft niet de juiste notatie.</v>
      </c>
      <c r="BM380" s="83"/>
      <c r="BN380" s="210" t="str">
        <f t="shared" si="71"/>
        <v/>
      </c>
      <c r="BO380" s="141" t="s">
        <v>1084</v>
      </c>
      <c r="BP380" s="142"/>
      <c r="BQ380" s="142"/>
      <c r="BR380" s="142"/>
      <c r="BS380" s="83">
        <v>264</v>
      </c>
      <c r="BT380" s="57"/>
      <c r="BU380" s="7" t="str">
        <f t="shared" si="72"/>
        <v/>
      </c>
      <c r="BV380" s="7" t="str">
        <f t="shared" si="73"/>
        <v/>
      </c>
      <c r="BW380" s="7" t="str">
        <f t="shared" si="74"/>
        <v>***</v>
      </c>
      <c r="BX380" s="97" t="s">
        <v>1084</v>
      </c>
      <c r="BY380" s="98" t="s">
        <v>1085</v>
      </c>
      <c r="BZ380" s="97" t="s">
        <v>1684</v>
      </c>
      <c r="CA380" s="97"/>
      <c r="CB380" s="97"/>
      <c r="CC380" s="97"/>
      <c r="CD380" s="98" t="s">
        <v>1086</v>
      </c>
      <c r="CE380" s="97" t="s">
        <v>1087</v>
      </c>
      <c r="CF380" s="97" t="s">
        <v>981</v>
      </c>
      <c r="CG380" s="97"/>
      <c r="CH380" s="97"/>
      <c r="CI380" s="97"/>
      <c r="CJ380" s="97"/>
      <c r="CK380" s="86"/>
      <c r="CL380" s="109" t="s">
        <v>1688</v>
      </c>
      <c r="CM380" s="101" t="s">
        <v>253</v>
      </c>
      <c r="CN380" s="101" t="s">
        <v>253</v>
      </c>
      <c r="CO380" s="101"/>
    </row>
    <row r="381" spans="1:93" s="408" customFormat="1" ht="64" x14ac:dyDescent="0.2">
      <c r="A381" s="505" t="s">
        <v>2205</v>
      </c>
      <c r="B381" s="335">
        <v>2</v>
      </c>
      <c r="C381" s="335" t="s">
        <v>1088</v>
      </c>
      <c r="D381" s="410" t="s">
        <v>2422</v>
      </c>
      <c r="E381" s="335" t="s">
        <v>0</v>
      </c>
      <c r="F381" s="335" t="s">
        <v>141</v>
      </c>
      <c r="G381" s="335" t="s">
        <v>145</v>
      </c>
      <c r="H381" s="335" t="s">
        <v>4</v>
      </c>
      <c r="I381" s="335" t="s">
        <v>8</v>
      </c>
      <c r="J381" s="335" t="s">
        <v>22</v>
      </c>
      <c r="K381" s="335" t="s">
        <v>127</v>
      </c>
      <c r="L381" s="410" t="str">
        <f>IFERROR(VLOOKUP($C381,'[2]1.3.7 validaties'!$AL$3:$AY$999,14,FALSE),"")</f>
        <v>2. ja, voor technici</v>
      </c>
      <c r="M381" s="410" t="str">
        <f>IFERROR(VLOOKUP($C381,'[2]1.3.7 validaties'!$AL$3:$AY$999,13,FALSE),"")</f>
        <v>niet nodig</v>
      </c>
      <c r="N381" s="335" t="s">
        <v>13</v>
      </c>
      <c r="O381" s="335" t="s">
        <v>13</v>
      </c>
      <c r="P381" s="335" t="s">
        <v>13</v>
      </c>
      <c r="Q381" s="335" t="s">
        <v>13</v>
      </c>
      <c r="R381" s="335" t="s">
        <v>13</v>
      </c>
      <c r="S381" s="335" t="s">
        <v>13</v>
      </c>
      <c r="T381" s="335" t="s">
        <v>13</v>
      </c>
      <c r="U381" s="335" t="s">
        <v>13</v>
      </c>
      <c r="V381" s="335" t="s">
        <v>13</v>
      </c>
      <c r="W381" s="335" t="s">
        <v>13</v>
      </c>
      <c r="X381" s="335" t="s">
        <v>13</v>
      </c>
      <c r="Y381" s="335" t="s">
        <v>13</v>
      </c>
      <c r="Z381" s="335" t="s">
        <v>13</v>
      </c>
      <c r="AA381" s="335" t="s">
        <v>13</v>
      </c>
      <c r="AB381" s="335" t="s">
        <v>13</v>
      </c>
      <c r="AC381" s="335" t="s">
        <v>13</v>
      </c>
      <c r="AD381" s="391" t="s">
        <v>253</v>
      </c>
      <c r="AE381" s="385" t="s">
        <v>254</v>
      </c>
      <c r="AF381" s="392" t="s">
        <v>255</v>
      </c>
      <c r="AG381" s="391" t="s">
        <v>1028</v>
      </c>
      <c r="AH381" s="380" t="s">
        <v>253</v>
      </c>
      <c r="AI381" s="381"/>
      <c r="AJ381" s="335" t="s">
        <v>13</v>
      </c>
      <c r="AK381" s="400" t="s">
        <v>45</v>
      </c>
      <c r="AL381" s="385" t="s">
        <v>14</v>
      </c>
      <c r="AM381" s="384" t="s">
        <v>1088</v>
      </c>
      <c r="AN381" s="410" t="s">
        <v>3042</v>
      </c>
      <c r="AO381" s="410" t="s">
        <v>1050</v>
      </c>
      <c r="AP381" s="410" t="s">
        <v>969</v>
      </c>
      <c r="AQ381" s="410"/>
      <c r="AR381" s="410"/>
      <c r="AS381" s="410"/>
      <c r="AT381" s="506"/>
      <c r="AU381" s="395">
        <v>0</v>
      </c>
      <c r="AV381" s="393"/>
      <c r="AW381" s="83" t="s">
        <v>2923</v>
      </c>
      <c r="AX381" s="397"/>
      <c r="AY381" s="398" t="str">
        <f t="shared" si="75"/>
        <v/>
      </c>
      <c r="AZ381" s="399" t="str">
        <f t="shared" si="69"/>
        <v/>
      </c>
      <c r="BA381" s="399" t="str">
        <f t="shared" si="70"/>
        <v/>
      </c>
      <c r="BB381" s="399"/>
      <c r="BC381" s="400" t="s">
        <v>2261</v>
      </c>
      <c r="BD381" s="500" t="str">
        <f t="shared" si="76"/>
        <v>gewijzigd</v>
      </c>
      <c r="BE381" s="500" t="str">
        <f>IF(BF381="",IF(#REF!="","",IF(#REF!="ongebruikt","Ja","")),"")</f>
        <v/>
      </c>
      <c r="BF381" s="402" t="str">
        <f>IF($J381="LVBB-BHK",$C381,IFERROR(VLOOKUP($C381,'[1]CDS-VM-delta'!$A$2:$E$470,1,FALSE),""))</f>
        <v>STOP0051</v>
      </c>
      <c r="BG381" s="403" t="str">
        <f>IF($J381="LVBB-BHK",$AN381,IF($BF381="","",IFERROR(VLOOKUP($BF381,'[1]CDS-VM-delta'!$A$2:$E$470,2,FALSE),"")))</f>
        <v>Het element OpmerkingVersie binnen element %1 met eId "%2" is alleen toegestaan in een RegelingKlassiek of Rectificatie daarvan. Verwijder de OpmerkingVersie.</v>
      </c>
      <c r="BH381" s="386" t="str">
        <f>IF($BF381="","",IFERROR(VLOOKUP($C381,'[1]CDS-VM-delta'!$A$2:$E$470,3,FALSE),""))</f>
        <v>imop-tekstmutaties.sch</v>
      </c>
      <c r="BI381" s="404" t="str">
        <f>IF($BF381="","",IFERROR(VLOOKUP($C381,'[1]CDS-VM-delta'!$A$2:$E$470,4,FALSE),""))</f>
        <v>RegelingMutatie - OpmerkingVersie in een WijzigArtikel</v>
      </c>
      <c r="BJ381" s="405" t="str">
        <f>IF($BF381="","",IFERROR(VLOOKUP($C381,'[1]CDS-VM-delta'!$A$2:$E$470,5,FALSE),""))</f>
        <v/>
      </c>
      <c r="BK381" s="405" t="str">
        <f>IF($C381="","",IFERROR(VLOOKUP($C381,'[1]CDS-VM-delta'!$L$1:$M$470,1,FALSE),""))</f>
        <v>STOP0051</v>
      </c>
      <c r="BL381" s="405" t="str">
        <f>IF($BK381="","",IFERROR(VLOOKUP($BK381,'[1]CDS-VM-delta'!$L$1:$M$470,2,FALSE),""))</f>
        <v>Het element OpmerkingVersie binnen element %1 met eId "%2" is alleen toegestaan in een BesluitCompact. Verwijder de OpmerkingVersie.</v>
      </c>
      <c r="BM381" s="385"/>
      <c r="BN381" s="406" t="str">
        <f t="shared" si="71"/>
        <v/>
      </c>
      <c r="BO381" s="384" t="s">
        <v>1088</v>
      </c>
      <c r="BP381" s="335"/>
      <c r="BQ381" s="335"/>
      <c r="BR381" s="335"/>
      <c r="BS381" s="385">
        <v>265</v>
      </c>
      <c r="BT381" s="397"/>
      <c r="BU381" s="408" t="str">
        <f t="shared" si="72"/>
        <v/>
      </c>
      <c r="BV381" s="408" t="str">
        <f t="shared" si="73"/>
        <v/>
      </c>
      <c r="BW381" s="408" t="str">
        <f t="shared" si="74"/>
        <v>***</v>
      </c>
      <c r="BX381" s="399" t="s">
        <v>1088</v>
      </c>
      <c r="BY381" s="410" t="s">
        <v>2422</v>
      </c>
      <c r="BZ381" s="399" t="s">
        <v>1684</v>
      </c>
      <c r="CA381" s="399"/>
      <c r="CB381" s="399"/>
      <c r="CC381" s="399"/>
      <c r="CD381" s="410" t="s">
        <v>2423</v>
      </c>
      <c r="CE381" s="399" t="s">
        <v>1050</v>
      </c>
      <c r="CF381" s="399" t="s">
        <v>969</v>
      </c>
      <c r="CG381" s="399"/>
      <c r="CH381" s="399"/>
      <c r="CI381" s="399"/>
      <c r="CJ381" s="399"/>
      <c r="CK381" s="383"/>
      <c r="CL381" s="409" t="s">
        <v>1690</v>
      </c>
      <c r="CM381" s="410" t="s">
        <v>253</v>
      </c>
      <c r="CN381" s="410" t="s">
        <v>255</v>
      </c>
      <c r="CO381" s="410" t="s">
        <v>1699</v>
      </c>
    </row>
    <row r="382" spans="1:93" ht="48" x14ac:dyDescent="0.2">
      <c r="A382" s="172" t="s">
        <v>338</v>
      </c>
      <c r="B382" s="185">
        <v>2</v>
      </c>
      <c r="C382" s="142" t="s">
        <v>1089</v>
      </c>
      <c r="D382" s="142" t="s">
        <v>1090</v>
      </c>
      <c r="E382" s="185" t="s">
        <v>0</v>
      </c>
      <c r="F382" s="185" t="s">
        <v>244</v>
      </c>
      <c r="G382" s="185" t="s">
        <v>145</v>
      </c>
      <c r="H382" s="185" t="s">
        <v>4</v>
      </c>
      <c r="I382" s="185" t="s">
        <v>8</v>
      </c>
      <c r="J382" s="185" t="s">
        <v>22</v>
      </c>
      <c r="K382" s="185" t="s">
        <v>127</v>
      </c>
      <c r="L382" s="98" t="str">
        <f>IFERROR(VLOOKUP($C382,'[2]1.3.7 validaties'!$AL$3:$AY$999,14,FALSE),"")</f>
        <v>2. ja, voor technici</v>
      </c>
      <c r="M382" s="98" t="str">
        <f>IFERROR(VLOOKUP($C382,'[2]1.3.7 validaties'!$AL$3:$AY$999,13,FALSE),"")</f>
        <v>niet nodig</v>
      </c>
      <c r="N382" s="142" t="s">
        <v>319</v>
      </c>
      <c r="O382" s="142" t="s">
        <v>13</v>
      </c>
      <c r="P382" s="142" t="s">
        <v>13</v>
      </c>
      <c r="Q382" s="142" t="s">
        <v>13</v>
      </c>
      <c r="R382" s="142" t="s">
        <v>13</v>
      </c>
      <c r="S382" s="142" t="s">
        <v>13</v>
      </c>
      <c r="T382" s="142" t="s">
        <v>13</v>
      </c>
      <c r="U382" s="142" t="s">
        <v>13</v>
      </c>
      <c r="V382" s="142" t="s">
        <v>13</v>
      </c>
      <c r="W382" s="142" t="s">
        <v>13</v>
      </c>
      <c r="X382" s="142" t="s">
        <v>13</v>
      </c>
      <c r="Y382" s="142" t="s">
        <v>13</v>
      </c>
      <c r="Z382" s="142" t="s">
        <v>13</v>
      </c>
      <c r="AA382" s="142" t="s">
        <v>13</v>
      </c>
      <c r="AB382" s="142" t="s">
        <v>13</v>
      </c>
      <c r="AC382" s="142" t="s">
        <v>13</v>
      </c>
      <c r="AD382" s="161" t="s">
        <v>253</v>
      </c>
      <c r="AE382" s="83" t="s">
        <v>254</v>
      </c>
      <c r="AF382" s="162" t="s">
        <v>255</v>
      </c>
      <c r="AG382" s="161" t="s">
        <v>968</v>
      </c>
      <c r="AH382" s="163" t="s">
        <v>253</v>
      </c>
      <c r="AI382" s="186"/>
      <c r="AJ382" s="185" t="s">
        <v>13</v>
      </c>
      <c r="AK382" s="188" t="s">
        <v>13</v>
      </c>
      <c r="AL382" s="187" t="s">
        <v>14</v>
      </c>
      <c r="AM382" s="141" t="s">
        <v>1089</v>
      </c>
      <c r="AN382" s="98" t="s">
        <v>3043</v>
      </c>
      <c r="AO382" s="98" t="s">
        <v>1092</v>
      </c>
      <c r="AP382" s="98" t="s">
        <v>981</v>
      </c>
      <c r="AQ382" s="98" t="s">
        <v>1093</v>
      </c>
      <c r="AR382" s="98"/>
      <c r="AS382" s="98"/>
      <c r="AT382" s="267"/>
      <c r="AU382" s="253">
        <v>0</v>
      </c>
      <c r="AV382" s="280"/>
      <c r="AW382" s="168"/>
      <c r="AX382" s="57"/>
      <c r="AY382" s="212" t="str">
        <f t="shared" si="75"/>
        <v/>
      </c>
      <c r="AZ382" s="97" t="str">
        <f t="shared" si="69"/>
        <v/>
      </c>
      <c r="BA382" s="97" t="str">
        <f t="shared" si="70"/>
        <v/>
      </c>
      <c r="BB382" s="97"/>
      <c r="BC382" s="213" t="s">
        <v>2261</v>
      </c>
      <c r="BD382" s="138" t="str">
        <f t="shared" si="76"/>
        <v>ongewijzigd</v>
      </c>
      <c r="BE382" s="143" t="str">
        <f>IF(BF382="",IF(#REF!="","",IF(#REF!="ongebruikt","Ja","")),"")</f>
        <v/>
      </c>
      <c r="BF382" s="321" t="str">
        <f>IF($J382="LVBB-BHK",$C382,IFERROR(VLOOKUP($C382,'[1]CDS-VM-delta'!$A$2:$E$470,1,FALSE),""))</f>
        <v>STOP0053</v>
      </c>
      <c r="BG382" s="318" t="str">
        <f>IF($J382="LVBB-BHK",$AN382,IF($BF382="","",IFERROR(VLOOKUP($BF382,'[1]CDS-VM-delta'!$A$2:$E$470,2,FALSE),"")))</f>
        <v>De scope %1 van de IntRef met %2 is niet gelijk aan de naam van het doelelement %3.</v>
      </c>
      <c r="BH382" s="148" t="str">
        <f>IF($BF382="","",IFERROR(VLOOKUP($C382,'[1]CDS-VM-delta'!$A$2:$E$470,3,FALSE),""))</f>
        <v>imop-tekst.sch</v>
      </c>
      <c r="BI382" s="303" t="str">
        <f>IF($BF382="","",IFERROR(VLOOKUP($C382,'[1]CDS-VM-delta'!$A$2:$E$470,4,FALSE),""))</f>
        <v>Referentie intern - correcte verwijzing</v>
      </c>
      <c r="BJ382" s="304" t="str">
        <f>IF($BF382="","",IFERROR(VLOOKUP($C382,'[1]CDS-VM-delta'!$A$2:$E$470,5,FALSE),""))</f>
        <v/>
      </c>
      <c r="BK382" s="304" t="str">
        <f>IF($C382="","",IFERROR(VLOOKUP($C382,'[1]CDS-VM-delta'!$L$1:$M$470,1,FALSE),""))</f>
        <v>STOP0053</v>
      </c>
      <c r="BL382" s="304" t="str">
        <f>IF($BK382="","",IFERROR(VLOOKUP($BK382,'[1]CDS-VM-delta'!$L$1:$M$470,2,FALSE),""))</f>
        <v>De scope %1 van de IntRef met %2 is niet gelijk aan de naam van het doelelement %3.</v>
      </c>
      <c r="BM382" s="83"/>
      <c r="BN382" s="210" t="str">
        <f t="shared" si="71"/>
        <v>NOK</v>
      </c>
      <c r="BO382" s="141" t="s">
        <v>1858</v>
      </c>
      <c r="BP382" s="142"/>
      <c r="BQ382" s="142"/>
      <c r="BR382" s="142"/>
      <c r="BS382" s="83"/>
      <c r="BT382" s="57"/>
      <c r="BU382" s="7" t="str">
        <f t="shared" si="72"/>
        <v/>
      </c>
      <c r="BV382" s="7" t="str">
        <f t="shared" si="73"/>
        <v/>
      </c>
      <c r="BW382" s="7" t="str">
        <f t="shared" si="74"/>
        <v>***</v>
      </c>
      <c r="BX382" s="97" t="s">
        <v>1089</v>
      </c>
      <c r="BY382" s="98" t="s">
        <v>1090</v>
      </c>
      <c r="BZ382" s="97" t="s">
        <v>1684</v>
      </c>
      <c r="CA382" s="97"/>
      <c r="CB382" s="97"/>
      <c r="CC382" s="97"/>
      <c r="CD382" s="98" t="s">
        <v>1091</v>
      </c>
      <c r="CE382" s="97" t="s">
        <v>1092</v>
      </c>
      <c r="CF382" s="97" t="s">
        <v>981</v>
      </c>
      <c r="CG382" s="97" t="s">
        <v>1093</v>
      </c>
      <c r="CH382" s="97"/>
      <c r="CI382" s="97"/>
      <c r="CJ382" s="97"/>
      <c r="CK382" s="85"/>
      <c r="CL382" s="109" t="s">
        <v>1686</v>
      </c>
      <c r="CM382" s="101" t="s">
        <v>255</v>
      </c>
      <c r="CN382" s="101" t="s">
        <v>255</v>
      </c>
      <c r="CO382" s="101"/>
    </row>
    <row r="383" spans="1:93" ht="80" x14ac:dyDescent="0.2">
      <c r="A383" s="172" t="s">
        <v>2204</v>
      </c>
      <c r="B383" s="185">
        <v>2</v>
      </c>
      <c r="C383" s="142" t="s">
        <v>1094</v>
      </c>
      <c r="D383" s="142" t="s">
        <v>1095</v>
      </c>
      <c r="E383" s="185" t="s">
        <v>0</v>
      </c>
      <c r="F383" s="185" t="s">
        <v>141</v>
      </c>
      <c r="G383" s="185" t="s">
        <v>145</v>
      </c>
      <c r="H383" s="185" t="s">
        <v>4</v>
      </c>
      <c r="I383" s="185" t="s">
        <v>8</v>
      </c>
      <c r="J383" s="185" t="s">
        <v>22</v>
      </c>
      <c r="K383" s="185" t="s">
        <v>127</v>
      </c>
      <c r="L383" s="98" t="str">
        <f>IFERROR(VLOOKUP($C383,'[2]1.3.7 validaties'!$AL$3:$AY$999,14,FALSE),"")</f>
        <v>2. ja, voor technici</v>
      </c>
      <c r="M383" s="98" t="str">
        <f>IFERROR(VLOOKUP($C383,'[2]1.3.7 validaties'!$AL$3:$AY$999,13,FALSE),"")</f>
        <v>niet nodig</v>
      </c>
      <c r="N383" s="142" t="s">
        <v>13</v>
      </c>
      <c r="O383" s="142" t="s">
        <v>13</v>
      </c>
      <c r="P383" s="142" t="s">
        <v>13</v>
      </c>
      <c r="Q383" s="142" t="s">
        <v>13</v>
      </c>
      <c r="R383" s="142" t="s">
        <v>13</v>
      </c>
      <c r="S383" s="142" t="s">
        <v>13</v>
      </c>
      <c r="T383" s="142" t="s">
        <v>13</v>
      </c>
      <c r="U383" s="142" t="s">
        <v>13</v>
      </c>
      <c r="V383" s="142" t="s">
        <v>13</v>
      </c>
      <c r="W383" s="142" t="s">
        <v>13</v>
      </c>
      <c r="X383" s="142" t="s">
        <v>13</v>
      </c>
      <c r="Y383" s="142" t="s">
        <v>13</v>
      </c>
      <c r="Z383" s="142" t="s">
        <v>13</v>
      </c>
      <c r="AA383" s="142" t="s">
        <v>13</v>
      </c>
      <c r="AB383" s="142" t="s">
        <v>13</v>
      </c>
      <c r="AC383" s="142" t="s">
        <v>13</v>
      </c>
      <c r="AD383" s="161" t="s">
        <v>253</v>
      </c>
      <c r="AE383" s="83" t="s">
        <v>254</v>
      </c>
      <c r="AF383" s="162" t="s">
        <v>255</v>
      </c>
      <c r="AG383" s="161" t="s">
        <v>968</v>
      </c>
      <c r="AH383" s="163" t="s">
        <v>253</v>
      </c>
      <c r="AI383" s="186"/>
      <c r="AJ383" s="185" t="s">
        <v>13</v>
      </c>
      <c r="AK383" s="171" t="s">
        <v>45</v>
      </c>
      <c r="AL383" s="187" t="s">
        <v>14</v>
      </c>
      <c r="AM383" s="141" t="s">
        <v>1094</v>
      </c>
      <c r="AN383" s="98" t="s">
        <v>3044</v>
      </c>
      <c r="AO383" s="98" t="s">
        <v>1050</v>
      </c>
      <c r="AP383" s="98" t="s">
        <v>974</v>
      </c>
      <c r="AQ383" s="98" t="s">
        <v>969</v>
      </c>
      <c r="AR383" s="98"/>
      <c r="AS383" s="98"/>
      <c r="AT383" s="267"/>
      <c r="AU383" s="253">
        <v>0</v>
      </c>
      <c r="AV383" s="280"/>
      <c r="AW383" s="168"/>
      <c r="AX383" s="57"/>
      <c r="AY383" s="212" t="str">
        <f t="shared" si="75"/>
        <v/>
      </c>
      <c r="AZ383" s="97" t="str">
        <f t="shared" si="69"/>
        <v/>
      </c>
      <c r="BA383" s="97" t="str">
        <f t="shared" si="70"/>
        <v/>
      </c>
      <c r="BB383" s="97"/>
      <c r="BC383" s="213" t="s">
        <v>2261</v>
      </c>
      <c r="BD383" s="143" t="str">
        <f t="shared" si="76"/>
        <v>ongewijzigd</v>
      </c>
      <c r="BE383" s="146" t="str">
        <f>IF(BF383="",IF(#REF!="","",IF(#REF!="ongebruikt","Ja","")),"")</f>
        <v/>
      </c>
      <c r="BF383" s="321" t="str">
        <f>IF($J383="LVBB-BHK",$C383,IFERROR(VLOOKUP($C383,'[1]CDS-VM-delta'!$A$2:$E$470,1,FALSE),""))</f>
        <v>STOP0055</v>
      </c>
      <c r="BG383" s="318" t="str">
        <f>IF($J383="LVBB-BHK",$AN383,IF($BF383="","",IFERROR(VLOOKUP($BF383,'[1]CDS-VM-delta'!$A$2:$E$470,2,FALSE),"")))</f>
        <v>Het element %1 binnen %2 met eId: "%3" is niet toegestaan na een element Gereserveerd. Verwijder het element Gereserveerd of verplaats dit element naar een eigen structuur of tekst.</v>
      </c>
      <c r="BH383" s="148" t="str">
        <f>IF($BF383="","",IFERROR(VLOOKUP($C383,'[1]CDS-VM-delta'!$A$2:$E$470,3,FALSE),""))</f>
        <v>imop-tekst.sch</v>
      </c>
      <c r="BI383" s="303" t="str">
        <f>IF($BF383="","",IFERROR(VLOOKUP($C383,'[1]CDS-VM-delta'!$A$2:$E$470,4,FALSE),""))</f>
        <v>Gereserveerd zonder opvolgende elementen</v>
      </c>
      <c r="BJ383" s="304" t="str">
        <f>IF($BF383="","",IFERROR(VLOOKUP($C383,'[1]CDS-VM-delta'!$A$2:$E$470,5,FALSE),""))</f>
        <v/>
      </c>
      <c r="BK383" s="304" t="str">
        <f>IF($C383="","",IFERROR(VLOOKUP($C383,'[1]CDS-VM-delta'!$L$1:$M$470,1,FALSE),""))</f>
        <v>STOP0055</v>
      </c>
      <c r="BL383" s="304" t="str">
        <f>IF($BK383="","",IFERROR(VLOOKUP($BK383,'[1]CDS-VM-delta'!$L$1:$M$470,2,FALSE),""))</f>
        <v>Het element %1 binnen %2 met eId: "%3" is niet toegestaan na een element Gereserveerd. Verwijder het element Gereserveerd of verplaats dit element naar een eigen structuur of tekst.</v>
      </c>
      <c r="BM383" s="83"/>
      <c r="BN383" s="210" t="str">
        <f t="shared" si="71"/>
        <v/>
      </c>
      <c r="BO383" s="141" t="s">
        <v>1094</v>
      </c>
      <c r="BP383" s="142"/>
      <c r="BQ383" s="142"/>
      <c r="BR383" s="142"/>
      <c r="BS383" s="83">
        <v>267</v>
      </c>
      <c r="BT383" s="218"/>
      <c r="BU383" s="7" t="str">
        <f t="shared" si="72"/>
        <v/>
      </c>
      <c r="BV383" s="7" t="str">
        <f t="shared" si="73"/>
        <v/>
      </c>
      <c r="BW383" s="7" t="str">
        <f t="shared" si="74"/>
        <v>***</v>
      </c>
      <c r="BX383" s="97" t="s">
        <v>1094</v>
      </c>
      <c r="BY383" s="98" t="s">
        <v>1095</v>
      </c>
      <c r="BZ383" s="97" t="s">
        <v>1684</v>
      </c>
      <c r="CA383" s="97"/>
      <c r="CB383" s="97"/>
      <c r="CC383" s="97"/>
      <c r="CD383" s="98" t="s">
        <v>1097</v>
      </c>
      <c r="CE383" s="97" t="s">
        <v>1050</v>
      </c>
      <c r="CF383" s="97" t="s">
        <v>974</v>
      </c>
      <c r="CG383" s="97" t="s">
        <v>969</v>
      </c>
      <c r="CH383" s="97"/>
      <c r="CI383" s="97"/>
      <c r="CJ383" s="97"/>
      <c r="CK383" s="61"/>
      <c r="CL383" s="109" t="s">
        <v>1688</v>
      </c>
      <c r="CM383" s="101" t="s">
        <v>253</v>
      </c>
      <c r="CN383" s="101" t="s">
        <v>253</v>
      </c>
      <c r="CO383" s="103"/>
    </row>
    <row r="384" spans="1:93" ht="64" x14ac:dyDescent="0.2">
      <c r="A384" s="172" t="s">
        <v>2204</v>
      </c>
      <c r="B384" s="185">
        <v>2</v>
      </c>
      <c r="C384" s="142" t="s">
        <v>1099</v>
      </c>
      <c r="D384" s="142" t="s">
        <v>1100</v>
      </c>
      <c r="E384" s="185" t="s">
        <v>0</v>
      </c>
      <c r="F384" s="185" t="s">
        <v>141</v>
      </c>
      <c r="G384" s="185" t="s">
        <v>145</v>
      </c>
      <c r="H384" s="185" t="s">
        <v>4</v>
      </c>
      <c r="I384" s="185" t="s">
        <v>8</v>
      </c>
      <c r="J384" s="185" t="s">
        <v>22</v>
      </c>
      <c r="K384" s="185" t="s">
        <v>127</v>
      </c>
      <c r="L384" s="98" t="str">
        <f>IFERROR(VLOOKUP($C384,'[2]1.3.7 validaties'!$AL$3:$AY$999,14,FALSE),"")</f>
        <v>2. ja, voor technici</v>
      </c>
      <c r="M384" s="98" t="str">
        <f>IFERROR(VLOOKUP($C384,'[2]1.3.7 validaties'!$AL$3:$AY$999,13,FALSE),"")</f>
        <v>niet nodig</v>
      </c>
      <c r="N384" s="142" t="s">
        <v>13</v>
      </c>
      <c r="O384" s="142" t="s">
        <v>13</v>
      </c>
      <c r="P384" s="142" t="s">
        <v>13</v>
      </c>
      <c r="Q384" s="142" t="s">
        <v>13</v>
      </c>
      <c r="R384" s="142" t="s">
        <v>13</v>
      </c>
      <c r="S384" s="142" t="s">
        <v>13</v>
      </c>
      <c r="T384" s="142" t="s">
        <v>13</v>
      </c>
      <c r="U384" s="142" t="s">
        <v>13</v>
      </c>
      <c r="V384" s="142" t="s">
        <v>14</v>
      </c>
      <c r="W384" s="142" t="s">
        <v>14</v>
      </c>
      <c r="X384" s="142" t="s">
        <v>14</v>
      </c>
      <c r="Y384" s="142" t="s">
        <v>14</v>
      </c>
      <c r="Z384" s="142" t="s">
        <v>14</v>
      </c>
      <c r="AA384" s="142" t="s">
        <v>14</v>
      </c>
      <c r="AB384" s="142" t="s">
        <v>14</v>
      </c>
      <c r="AC384" s="142" t="s">
        <v>14</v>
      </c>
      <c r="AD384" s="161" t="s">
        <v>253</v>
      </c>
      <c r="AE384" s="83" t="s">
        <v>254</v>
      </c>
      <c r="AF384" s="162" t="s">
        <v>255</v>
      </c>
      <c r="AG384" s="161" t="s">
        <v>968</v>
      </c>
      <c r="AH384" s="163" t="s">
        <v>253</v>
      </c>
      <c r="AI384" s="186"/>
      <c r="AJ384" s="185" t="s">
        <v>13</v>
      </c>
      <c r="AK384" s="188" t="s">
        <v>13</v>
      </c>
      <c r="AL384" s="187" t="s">
        <v>14</v>
      </c>
      <c r="AM384" s="141" t="s">
        <v>1099</v>
      </c>
      <c r="AN384" s="98" t="s">
        <v>3045</v>
      </c>
      <c r="AO384" s="98" t="s">
        <v>1050</v>
      </c>
      <c r="AP384" s="98" t="s">
        <v>969</v>
      </c>
      <c r="AQ384" s="98"/>
      <c r="AR384" s="98"/>
      <c r="AS384" s="98"/>
      <c r="AT384" s="267"/>
      <c r="AU384" s="253">
        <v>0</v>
      </c>
      <c r="AV384" s="280"/>
      <c r="AW384" s="168" t="s">
        <v>2815</v>
      </c>
      <c r="AX384" s="57"/>
      <c r="AY384" s="212" t="str">
        <f t="shared" si="75"/>
        <v/>
      </c>
      <c r="AZ384" s="97" t="str">
        <f t="shared" si="69"/>
        <v/>
      </c>
      <c r="BA384" s="97" t="str">
        <f t="shared" si="70"/>
        <v/>
      </c>
      <c r="BB384" s="97"/>
      <c r="BC384" s="213" t="s">
        <v>2261</v>
      </c>
      <c r="BD384" s="143" t="str">
        <f t="shared" si="76"/>
        <v>ongewijzigd</v>
      </c>
      <c r="BE384" s="146" t="str">
        <f>IF(BF384="",IF(#REF!="","",IF(#REF!="ongebruikt","Ja","")),"")</f>
        <v/>
      </c>
      <c r="BF384" s="321" t="str">
        <f>IF($J384="LVBB-BHK",$C384,IFERROR(VLOOKUP($C384,'[1]CDS-VM-delta'!$A$2:$E$470,1,FALSE),""))</f>
        <v>STOP0058</v>
      </c>
      <c r="BG384" s="318" t="str">
        <f>IF($J384="LVBB-BHK",$AN384,IF($BF384="","",IFERROR(VLOOKUP($BF384,'[1]CDS-VM-delta'!$A$2:$E$470,2,FALSE),"")))</f>
        <v>Het element %1 met eId: "%2 is niet compleet, een kind-element anders dan een Kop is verplicht. Completeer of verwijder dit structuur-element.</v>
      </c>
      <c r="BH384" s="148" t="str">
        <f>IF($BF384="","",IFERROR(VLOOKUP($C384,'[1]CDS-VM-delta'!$A$2:$E$470,3,FALSE),""))</f>
        <v>imop-tekst.sch</v>
      </c>
      <c r="BI384" s="303" t="str">
        <f>IF($BF384="","",IFERROR(VLOOKUP($C384,'[1]CDS-VM-delta'!$A$2:$E$470,4,FALSE),""))</f>
        <v>Structuur compleet</v>
      </c>
      <c r="BJ384" s="304" t="str">
        <f>IF($BF384="","",IFERROR(VLOOKUP($C384,'[1]CDS-VM-delta'!$A$2:$E$470,5,FALSE),""))</f>
        <v/>
      </c>
      <c r="BK384" s="304" t="str">
        <f>IF($C384="","",IFERROR(VLOOKUP($C384,'[1]CDS-VM-delta'!$L$1:$M$470,1,FALSE),""))</f>
        <v>STOP0058</v>
      </c>
      <c r="BL384" s="304" t="str">
        <f>IF($BK384="","",IFERROR(VLOOKUP($BK384,'[1]CDS-VM-delta'!$L$1:$M$470,2,FALSE),""))</f>
        <v>Het element %1 met eId: "%2 is niet compleet, een kind-element anders dan een Kop is verplicht. Completeer of verwijder dit structuur-element.</v>
      </c>
      <c r="BM384" s="83"/>
      <c r="BN384" s="210" t="str">
        <f t="shared" si="71"/>
        <v/>
      </c>
      <c r="BO384" s="141" t="s">
        <v>1099</v>
      </c>
      <c r="BP384" s="142"/>
      <c r="BQ384" s="142"/>
      <c r="BR384" s="142"/>
      <c r="BS384" s="83">
        <v>269</v>
      </c>
      <c r="BT384" s="57"/>
      <c r="BU384" s="7" t="str">
        <f t="shared" si="72"/>
        <v/>
      </c>
      <c r="BV384" s="7" t="str">
        <f t="shared" si="73"/>
        <v/>
      </c>
      <c r="BW384" s="7" t="str">
        <f t="shared" si="74"/>
        <v>***</v>
      </c>
      <c r="BX384" s="97" t="s">
        <v>1099</v>
      </c>
      <c r="BY384" s="98" t="s">
        <v>1100</v>
      </c>
      <c r="BZ384" s="97" t="s">
        <v>1684</v>
      </c>
      <c r="CA384" s="97"/>
      <c r="CB384" s="97"/>
      <c r="CC384" s="97"/>
      <c r="CD384" s="98" t="s">
        <v>1102</v>
      </c>
      <c r="CE384" s="97" t="s">
        <v>1050</v>
      </c>
      <c r="CF384" s="97" t="s">
        <v>969</v>
      </c>
      <c r="CG384" s="97"/>
      <c r="CH384" s="97"/>
      <c r="CI384" s="97"/>
      <c r="CJ384" s="97"/>
      <c r="CK384" s="86"/>
      <c r="CL384" s="109" t="s">
        <v>1688</v>
      </c>
      <c r="CM384" s="101" t="s">
        <v>253</v>
      </c>
      <c r="CN384" s="101" t="s">
        <v>253</v>
      </c>
      <c r="CO384" s="101"/>
    </row>
    <row r="385" spans="1:93" ht="48" x14ac:dyDescent="0.2">
      <c r="A385" s="292" t="s">
        <v>2205</v>
      </c>
      <c r="B385" s="230">
        <v>2</v>
      </c>
      <c r="C385" s="231" t="s">
        <v>1103</v>
      </c>
      <c r="D385" s="231" t="s">
        <v>1104</v>
      </c>
      <c r="E385" s="230" t="s">
        <v>0</v>
      </c>
      <c r="F385" s="230" t="s">
        <v>141</v>
      </c>
      <c r="G385" s="230" t="s">
        <v>145</v>
      </c>
      <c r="H385" s="230" t="s">
        <v>4</v>
      </c>
      <c r="I385" s="230" t="s">
        <v>8</v>
      </c>
      <c r="J385" s="230" t="s">
        <v>22</v>
      </c>
      <c r="K385" s="230" t="s">
        <v>127</v>
      </c>
      <c r="L385" s="232" t="str">
        <f>IFERROR(VLOOKUP($C385,'[2]1.3.7 validaties'!$AL$3:$AY$999,14,FALSE),"")</f>
        <v>2. ja, voor technici</v>
      </c>
      <c r="M385" s="232" t="str">
        <f>IFERROR(VLOOKUP($C385,'[2]1.3.7 validaties'!$AL$3:$AY$999,13,FALSE),"")</f>
        <v>niet nodig</v>
      </c>
      <c r="N385" s="231" t="s">
        <v>13</v>
      </c>
      <c r="O385" s="231" t="s">
        <v>13</v>
      </c>
      <c r="P385" s="231" t="s">
        <v>13</v>
      </c>
      <c r="Q385" s="231" t="s">
        <v>14</v>
      </c>
      <c r="R385" s="231" t="s">
        <v>14</v>
      </c>
      <c r="S385" s="231" t="s">
        <v>14</v>
      </c>
      <c r="T385" s="231" t="s">
        <v>14</v>
      </c>
      <c r="U385" s="231" t="s">
        <v>14</v>
      </c>
      <c r="V385" s="231" t="s">
        <v>14</v>
      </c>
      <c r="W385" s="231" t="s">
        <v>14</v>
      </c>
      <c r="X385" s="231" t="s">
        <v>14</v>
      </c>
      <c r="Y385" s="231" t="s">
        <v>14</v>
      </c>
      <c r="Z385" s="231" t="s">
        <v>14</v>
      </c>
      <c r="AA385" s="231" t="s">
        <v>14</v>
      </c>
      <c r="AB385" s="231" t="s">
        <v>14</v>
      </c>
      <c r="AC385" s="231" t="s">
        <v>14</v>
      </c>
      <c r="AD385" s="233" t="s">
        <v>253</v>
      </c>
      <c r="AE385" s="234" t="s">
        <v>254</v>
      </c>
      <c r="AF385" s="235" t="s">
        <v>255</v>
      </c>
      <c r="AG385" s="233" t="s">
        <v>968</v>
      </c>
      <c r="AH385" s="236" t="s">
        <v>253</v>
      </c>
      <c r="AI385" s="237"/>
      <c r="AJ385" s="230" t="s">
        <v>13</v>
      </c>
      <c r="AK385" s="238" t="s">
        <v>13</v>
      </c>
      <c r="AL385" s="239" t="s">
        <v>14</v>
      </c>
      <c r="AM385" s="240" t="s">
        <v>1105</v>
      </c>
      <c r="AN385" s="232" t="s">
        <v>1106</v>
      </c>
      <c r="AO385" s="232" t="s">
        <v>1050</v>
      </c>
      <c r="AP385" s="232" t="s">
        <v>969</v>
      </c>
      <c r="AQ385" s="232"/>
      <c r="AR385" s="232"/>
      <c r="AS385" s="232"/>
      <c r="AT385" s="269"/>
      <c r="AU385" s="260" t="s">
        <v>2137</v>
      </c>
      <c r="AV385" s="281"/>
      <c r="AW385" s="241"/>
      <c r="AX385" s="57"/>
      <c r="AY385" s="212" t="str">
        <f t="shared" si="75"/>
        <v/>
      </c>
      <c r="AZ385" s="97" t="str">
        <f t="shared" si="69"/>
        <v/>
      </c>
      <c r="BA385" s="97" t="str">
        <f t="shared" si="70"/>
        <v/>
      </c>
      <c r="BB385" s="97"/>
      <c r="BC385" s="213" t="s">
        <v>2261</v>
      </c>
      <c r="BD385" s="143" t="str">
        <f t="shared" si="76"/>
        <v>ongewijzigd</v>
      </c>
      <c r="BE385" s="146" t="str">
        <f>IF(BF385="",IF(#REF!="","",IF(#REF!="ongebruikt","Ja","")),"")</f>
        <v/>
      </c>
      <c r="BF385" s="321" t="str">
        <f>IF($J385="LVBB-BHK",$C385,IFERROR(VLOOKUP($C385,'[1]CDS-VM-delta'!$A$2:$E$470,1,FALSE),""))</f>
        <v>STOP0059</v>
      </c>
      <c r="BG385" s="318" t="str">
        <f>IF($J385="LVBB-BHK",$AN385,IF($BF385="","",IFERROR(VLOOKUP($BF385,'[1]CDS-VM-delta'!$A$2:$E$470,2,FALSE),"")))</f>
        <v>Het element %1 met eId: "%2 is niet compleet, een kind-element anders dan een Kop is verplicht. Completeer of verwijder dit element.</v>
      </c>
      <c r="BH385" s="148" t="str">
        <f>IF($BF385="","",IFERROR(VLOOKUP($C385,'[1]CDS-VM-delta'!$A$2:$E$470,3,FALSE),""))</f>
        <v>imop-tekst.sch</v>
      </c>
      <c r="BI385" s="303" t="str">
        <f>IF($BF385="","",IFERROR(VLOOKUP($C385,'[1]CDS-VM-delta'!$A$2:$E$470,4,FALSE),""))</f>
        <v>Artikel compleet</v>
      </c>
      <c r="BJ385" s="304" t="str">
        <f>IF($BF385="","",IFERROR(VLOOKUP($C385,'[1]CDS-VM-delta'!$A$2:$E$470,5,FALSE),""))</f>
        <v/>
      </c>
      <c r="BK385" s="304" t="str">
        <f>IF($C385="","",IFERROR(VLOOKUP($C385,'[1]CDS-VM-delta'!$L$1:$M$470,1,FALSE),""))</f>
        <v>STOP0059</v>
      </c>
      <c r="BL385" s="304" t="str">
        <f>IF($BK385="","",IFERROR(VLOOKUP($BK385,'[1]CDS-VM-delta'!$L$1:$M$470,2,FALSE),""))</f>
        <v>Het element %1 met eId: "%2 is niet compleet, een kind-element anders dan een Kop is verplicht. Completeer of verwijder dit element.</v>
      </c>
      <c r="BM385" s="83"/>
      <c r="BN385" s="210" t="str">
        <f t="shared" si="71"/>
        <v/>
      </c>
      <c r="BO385" s="141" t="s">
        <v>1103</v>
      </c>
      <c r="BP385" s="142"/>
      <c r="BQ385" s="142"/>
      <c r="BR385" s="142"/>
      <c r="BS385" s="83">
        <v>270</v>
      </c>
      <c r="BT385" s="218"/>
      <c r="BU385" s="7" t="str">
        <f t="shared" si="72"/>
        <v/>
      </c>
      <c r="BV385" s="7" t="str">
        <f t="shared" si="73"/>
        <v/>
      </c>
      <c r="BW385" s="7" t="str">
        <f t="shared" si="74"/>
        <v/>
      </c>
      <c r="BX385" s="223" t="s">
        <v>1103</v>
      </c>
      <c r="BY385" s="223" t="s">
        <v>1104</v>
      </c>
      <c r="BZ385" s="97"/>
      <c r="CA385" s="97"/>
      <c r="CB385" s="97"/>
      <c r="CC385" s="97"/>
      <c r="CD385" s="98"/>
      <c r="CE385" s="97"/>
      <c r="CF385" s="97"/>
      <c r="CG385" s="97"/>
      <c r="CH385" s="97"/>
      <c r="CI385" s="97"/>
      <c r="CJ385" s="97"/>
      <c r="CK385" s="221"/>
      <c r="CL385" s="109" t="s">
        <v>1688</v>
      </c>
      <c r="CM385" s="101" t="s">
        <v>253</v>
      </c>
      <c r="CN385" s="101" t="s">
        <v>253</v>
      </c>
      <c r="CO385" s="103"/>
    </row>
    <row r="386" spans="1:93" ht="48" x14ac:dyDescent="0.2">
      <c r="A386" s="172" t="s">
        <v>2204</v>
      </c>
      <c r="B386" s="185">
        <v>2</v>
      </c>
      <c r="C386" s="142" t="s">
        <v>1107</v>
      </c>
      <c r="D386" s="142" t="s">
        <v>1108</v>
      </c>
      <c r="E386" s="185" t="s">
        <v>0</v>
      </c>
      <c r="F386" s="185" t="s">
        <v>141</v>
      </c>
      <c r="G386" s="185" t="s">
        <v>145</v>
      </c>
      <c r="H386" s="185" t="s">
        <v>4</v>
      </c>
      <c r="I386" s="185" t="s">
        <v>8</v>
      </c>
      <c r="J386" s="185" t="s">
        <v>22</v>
      </c>
      <c r="K386" s="185" t="s">
        <v>127</v>
      </c>
      <c r="L386" s="98" t="str">
        <f>IFERROR(VLOOKUP($C386,'[2]1.3.7 validaties'!$AL$3:$AY$999,14,FALSE),"")</f>
        <v>2. ja, voor technici</v>
      </c>
      <c r="M386" s="98" t="str">
        <f>IFERROR(VLOOKUP($C386,'[2]1.3.7 validaties'!$AL$3:$AY$999,13,FALSE),"")</f>
        <v>niet nodig</v>
      </c>
      <c r="N386" s="142" t="s">
        <v>13</v>
      </c>
      <c r="O386" s="142" t="s">
        <v>13</v>
      </c>
      <c r="P386" s="142" t="s">
        <v>13</v>
      </c>
      <c r="Q386" s="142" t="s">
        <v>13</v>
      </c>
      <c r="R386" s="142" t="s">
        <v>13</v>
      </c>
      <c r="S386" s="142" t="s">
        <v>13</v>
      </c>
      <c r="T386" s="142" t="s">
        <v>13</v>
      </c>
      <c r="U386" s="142" t="s">
        <v>13</v>
      </c>
      <c r="V386" s="142" t="s">
        <v>13</v>
      </c>
      <c r="W386" s="142" t="s">
        <v>13</v>
      </c>
      <c r="X386" s="142" t="s">
        <v>13</v>
      </c>
      <c r="Y386" s="142" t="s">
        <v>13</v>
      </c>
      <c r="Z386" s="142" t="s">
        <v>13</v>
      </c>
      <c r="AA386" s="142" t="s">
        <v>13</v>
      </c>
      <c r="AB386" s="142" t="s">
        <v>13</v>
      </c>
      <c r="AC386" s="142" t="s">
        <v>13</v>
      </c>
      <c r="AD386" s="161" t="s">
        <v>253</v>
      </c>
      <c r="AE386" s="83" t="s">
        <v>254</v>
      </c>
      <c r="AF386" s="162" t="s">
        <v>255</v>
      </c>
      <c r="AG386" s="161" t="s">
        <v>968</v>
      </c>
      <c r="AH386" s="163" t="s">
        <v>253</v>
      </c>
      <c r="AI386" s="186"/>
      <c r="AJ386" s="185" t="s">
        <v>13</v>
      </c>
      <c r="AK386" s="188" t="s">
        <v>13</v>
      </c>
      <c r="AL386" s="187" t="s">
        <v>14</v>
      </c>
      <c r="AM386" s="141" t="s">
        <v>1107</v>
      </c>
      <c r="AN386" s="98" t="s">
        <v>3046</v>
      </c>
      <c r="AO386" s="98" t="s">
        <v>1050</v>
      </c>
      <c r="AP386" s="98" t="s">
        <v>969</v>
      </c>
      <c r="AQ386" s="98"/>
      <c r="AR386" s="98"/>
      <c r="AS386" s="98"/>
      <c r="AT386" s="267"/>
      <c r="AU386" s="253">
        <v>0</v>
      </c>
      <c r="AV386" s="280"/>
      <c r="AW386" s="168"/>
      <c r="AX386" s="57"/>
      <c r="AY386" s="212" t="str">
        <f t="shared" si="75"/>
        <v/>
      </c>
      <c r="AZ386" s="97" t="str">
        <f t="shared" si="69"/>
        <v/>
      </c>
      <c r="BA386" s="97" t="str">
        <f t="shared" si="70"/>
        <v/>
      </c>
      <c r="BB386" s="97"/>
      <c r="BC386" s="213" t="s">
        <v>2261</v>
      </c>
      <c r="BD386" s="143" t="str">
        <f t="shared" si="76"/>
        <v>ongewijzigd</v>
      </c>
      <c r="BE386" s="146" t="str">
        <f>IF(BF386="",IF(#REF!="","",IF(#REF!="ongebruikt","Ja","")),"")</f>
        <v/>
      </c>
      <c r="BF386" s="321" t="str">
        <f>IF($J386="LVBB-BHK",$C386,IFERROR(VLOOKUP($C386,'[1]CDS-VM-delta'!$A$2:$E$470,1,FALSE),""))</f>
        <v>STOP0060</v>
      </c>
      <c r="BG386" s="318" t="str">
        <f>IF($J386="LVBB-BHK",$AN386,IF($BF386="","",IFERROR(VLOOKUP($BF386,'[1]CDS-VM-delta'!$A$2:$E$470,2,FALSE),"")))</f>
        <v>Het element %1 met eId: "%2 is niet compleet, een kind-element anders dan een Kop is verplicht. Completeer of verwijder dit element.</v>
      </c>
      <c r="BH386" s="148" t="str">
        <f>IF($BF386="","",IFERROR(VLOOKUP($C386,'[1]CDS-VM-delta'!$A$2:$E$470,3,FALSE),""))</f>
        <v>imop-tekst.sch</v>
      </c>
      <c r="BI386" s="303" t="str">
        <f>IF($BF386="","",IFERROR(VLOOKUP($C386,'[1]CDS-VM-delta'!$A$2:$E$470,4,FALSE),""))</f>
        <v>Divisietekst compleet</v>
      </c>
      <c r="BJ386" s="304" t="str">
        <f>IF($BF386="","",IFERROR(VLOOKUP($C386,'[1]CDS-VM-delta'!$A$2:$E$470,5,FALSE),""))</f>
        <v/>
      </c>
      <c r="BK386" s="304" t="str">
        <f>IF($C386="","",IFERROR(VLOOKUP($C386,'[1]CDS-VM-delta'!$L$1:$M$470,1,FALSE),""))</f>
        <v>STOP0060</v>
      </c>
      <c r="BL386" s="304" t="str">
        <f>IF($BK386="","",IFERROR(VLOOKUP($BK386,'[1]CDS-VM-delta'!$L$1:$M$470,2,FALSE),""))</f>
        <v>Het element %1 met eId: "%2 is niet compleet, een kind-element anders dan een Kop is verplicht. Completeer of verwijder dit element.</v>
      </c>
      <c r="BM386" s="83"/>
      <c r="BN386" s="210" t="str">
        <f t="shared" si="71"/>
        <v/>
      </c>
      <c r="BO386" s="141" t="s">
        <v>1107</v>
      </c>
      <c r="BP386" s="142"/>
      <c r="BQ386" s="142"/>
      <c r="BR386" s="142"/>
      <c r="BS386" s="83">
        <v>271</v>
      </c>
      <c r="BT386" s="57"/>
      <c r="BU386" s="7" t="str">
        <f t="shared" si="72"/>
        <v/>
      </c>
      <c r="BV386" s="7" t="str">
        <f t="shared" si="73"/>
        <v/>
      </c>
      <c r="BW386" s="7" t="str">
        <f t="shared" si="74"/>
        <v>***</v>
      </c>
      <c r="BX386" s="97" t="s">
        <v>1107</v>
      </c>
      <c r="BY386" s="98" t="s">
        <v>1108</v>
      </c>
      <c r="BZ386" s="97" t="s">
        <v>1684</v>
      </c>
      <c r="CA386" s="97"/>
      <c r="CB386" s="97"/>
      <c r="CC386" s="97"/>
      <c r="CD386" s="98" t="s">
        <v>1106</v>
      </c>
      <c r="CE386" s="97" t="s">
        <v>1050</v>
      </c>
      <c r="CF386" s="97" t="s">
        <v>969</v>
      </c>
      <c r="CG386" s="97"/>
      <c r="CH386" s="97"/>
      <c r="CI386" s="97"/>
      <c r="CJ386" s="97"/>
      <c r="CK386" s="86"/>
      <c r="CL386" s="109" t="s">
        <v>1688</v>
      </c>
      <c r="CM386" s="101" t="s">
        <v>253</v>
      </c>
      <c r="CN386" s="101" t="s">
        <v>253</v>
      </c>
      <c r="CO386" s="101"/>
    </row>
    <row r="387" spans="1:93" ht="64" x14ac:dyDescent="0.2">
      <c r="A387" s="172" t="s">
        <v>2204</v>
      </c>
      <c r="B387" s="185">
        <v>2</v>
      </c>
      <c r="C387" s="142" t="s">
        <v>1110</v>
      </c>
      <c r="D387" s="142" t="s">
        <v>1700</v>
      </c>
      <c r="E387" s="185" t="s">
        <v>0</v>
      </c>
      <c r="F387" s="185" t="s">
        <v>141</v>
      </c>
      <c r="G387" s="185" t="s">
        <v>145</v>
      </c>
      <c r="H387" s="185" t="s">
        <v>4</v>
      </c>
      <c r="I387" s="185" t="s">
        <v>8</v>
      </c>
      <c r="J387" s="185" t="s">
        <v>22</v>
      </c>
      <c r="K387" s="185" t="s">
        <v>127</v>
      </c>
      <c r="L387" s="98" t="str">
        <f>IFERROR(VLOOKUP($C387,'[2]1.3.7 validaties'!$AL$3:$AY$999,14,FALSE),"")</f>
        <v>2. ja, voor technici</v>
      </c>
      <c r="M387" s="98" t="str">
        <f>IFERROR(VLOOKUP($C387,'[2]1.3.7 validaties'!$AL$3:$AY$999,13,FALSE),"")</f>
        <v>niet nodig</v>
      </c>
      <c r="N387" s="142" t="s">
        <v>13</v>
      </c>
      <c r="O387" s="142" t="s">
        <v>13</v>
      </c>
      <c r="P387" s="142" t="s">
        <v>13</v>
      </c>
      <c r="Q387" s="142" t="s">
        <v>13</v>
      </c>
      <c r="R387" s="142" t="s">
        <v>13</v>
      </c>
      <c r="S387" s="142" t="s">
        <v>13</v>
      </c>
      <c r="T387" s="142" t="s">
        <v>13</v>
      </c>
      <c r="U387" s="142" t="s">
        <v>13</v>
      </c>
      <c r="V387" s="142" t="s">
        <v>13</v>
      </c>
      <c r="W387" s="142" t="s">
        <v>13</v>
      </c>
      <c r="X387" s="142" t="s">
        <v>13</v>
      </c>
      <c r="Y387" s="142" t="s">
        <v>13</v>
      </c>
      <c r="Z387" s="142" t="s">
        <v>13</v>
      </c>
      <c r="AA387" s="142" t="s">
        <v>13</v>
      </c>
      <c r="AB387" s="142" t="s">
        <v>13</v>
      </c>
      <c r="AC387" s="142" t="s">
        <v>13</v>
      </c>
      <c r="AD387" s="161" t="s">
        <v>253</v>
      </c>
      <c r="AE387" s="83" t="s">
        <v>254</v>
      </c>
      <c r="AF387" s="162" t="s">
        <v>255</v>
      </c>
      <c r="AG387" s="161" t="s">
        <v>968</v>
      </c>
      <c r="AH387" s="163" t="s">
        <v>253</v>
      </c>
      <c r="AI387" s="186"/>
      <c r="AJ387" s="185" t="s">
        <v>13</v>
      </c>
      <c r="AK387" s="188" t="s">
        <v>13</v>
      </c>
      <c r="AL387" s="187" t="s">
        <v>14</v>
      </c>
      <c r="AM387" s="141" t="s">
        <v>1110</v>
      </c>
      <c r="AN387" s="98" t="s">
        <v>3047</v>
      </c>
      <c r="AO387" s="98" t="s">
        <v>969</v>
      </c>
      <c r="AP387" s="98"/>
      <c r="AQ387" s="98"/>
      <c r="AR387" s="98"/>
      <c r="AS387" s="98"/>
      <c r="AT387" s="267"/>
      <c r="AU387" s="253">
        <v>0</v>
      </c>
      <c r="AV387" s="280"/>
      <c r="AW387" s="168"/>
      <c r="AX387" s="57"/>
      <c r="AY387" s="212" t="str">
        <f t="shared" si="75"/>
        <v/>
      </c>
      <c r="AZ387" s="97" t="str">
        <f t="shared" si="69"/>
        <v/>
      </c>
      <c r="BA387" s="97" t="str">
        <f t="shared" si="70"/>
        <v/>
      </c>
      <c r="BB387" s="97"/>
      <c r="BC387" s="213" t="s">
        <v>2261</v>
      </c>
      <c r="BD387" s="143" t="str">
        <f t="shared" si="76"/>
        <v>ongewijzigd</v>
      </c>
      <c r="BE387" s="146" t="str">
        <f>IF(BF387="",IF(#REF!="","",IF(#REF!="ongebruikt","Ja","")),"")</f>
        <v/>
      </c>
      <c r="BF387" s="321" t="str">
        <f>IF($J387="LVBB-BHK",$C387,IFERROR(VLOOKUP($C387,'[1]CDS-VM-delta'!$A$2:$E$470,1,FALSE),""))</f>
        <v>STOP0061</v>
      </c>
      <c r="BG387" s="318" t="str">
        <f>IF($J387="LVBB-BHK",$AN387,IF($BF387="","",IFERROR(VLOOKUP($BF387,'[1]CDS-VM-delta'!$A$2:$E$470,2,FALSE),"")))</f>
        <v>De kennisgeving bevat een Divisie met eId %1. Dit is niet toegestaan. Gebruik alleen Divisietekst.</v>
      </c>
      <c r="BH387" s="148" t="str">
        <f>IF($BF387="","",IFERROR(VLOOKUP($C387,'[1]CDS-VM-delta'!$A$2:$E$470,3,FALSE),""))</f>
        <v>imop-tekst.sch</v>
      </c>
      <c r="BI387" s="303" t="str">
        <f>IF($BF387="","",IFERROR(VLOOKUP($C387,'[1]CDS-VM-delta'!$A$2:$E$470,4,FALSE),""))</f>
        <v>Kennisgeving zonder divisie</v>
      </c>
      <c r="BJ387" s="304" t="str">
        <f>IF($BF387="","",IFERROR(VLOOKUP($C387,'[1]CDS-VM-delta'!$A$2:$E$470,5,FALSE),""))</f>
        <v/>
      </c>
      <c r="BK387" s="304" t="str">
        <f>IF($C387="","",IFERROR(VLOOKUP($C387,'[1]CDS-VM-delta'!$L$1:$M$470,1,FALSE),""))</f>
        <v>STOP0061</v>
      </c>
      <c r="BL387" s="304" t="str">
        <f>IF($BK387="","",IFERROR(VLOOKUP($BK387,'[1]CDS-VM-delta'!$L$1:$M$470,2,FALSE),""))</f>
        <v>De kennisgeving bevat een Divisie met eId %1. Dit is niet toegestaan. Gebruik alleen Divisietekst.</v>
      </c>
      <c r="BM387" s="83" t="s">
        <v>1842</v>
      </c>
      <c r="BN387" s="210" t="str">
        <f t="shared" si="71"/>
        <v/>
      </c>
      <c r="BO387" s="177" t="s">
        <v>1110</v>
      </c>
      <c r="BP387" s="142">
        <v>3</v>
      </c>
      <c r="BQ387" s="142"/>
      <c r="BR387" s="142" t="s">
        <v>1843</v>
      </c>
      <c r="BS387" s="83">
        <v>131</v>
      </c>
      <c r="BT387" s="57"/>
      <c r="BU387" s="7" t="str">
        <f t="shared" si="72"/>
        <v/>
      </c>
      <c r="BV387" s="7" t="str">
        <f t="shared" si="73"/>
        <v/>
      </c>
      <c r="BW387" s="7" t="str">
        <f t="shared" si="74"/>
        <v>***</v>
      </c>
      <c r="BX387" s="97" t="s">
        <v>1110</v>
      </c>
      <c r="BY387" s="98" t="s">
        <v>1700</v>
      </c>
      <c r="BZ387" s="97" t="s">
        <v>1684</v>
      </c>
      <c r="CA387" s="97"/>
      <c r="CB387" s="97"/>
      <c r="CC387" s="97"/>
      <c r="CD387" s="98" t="s">
        <v>1112</v>
      </c>
      <c r="CE387" s="97" t="s">
        <v>969</v>
      </c>
      <c r="CF387" s="97"/>
      <c r="CG387" s="97"/>
      <c r="CH387" s="97"/>
      <c r="CI387" s="97"/>
      <c r="CJ387" s="97"/>
      <c r="CK387" s="86"/>
      <c r="CL387" s="109" t="s">
        <v>1688</v>
      </c>
      <c r="CM387" s="101" t="s">
        <v>253</v>
      </c>
      <c r="CN387" s="101" t="s">
        <v>253</v>
      </c>
      <c r="CO387" s="101"/>
    </row>
    <row r="388" spans="1:93" ht="80" x14ac:dyDescent="0.2">
      <c r="A388" s="172" t="s">
        <v>2204</v>
      </c>
      <c r="B388" s="185">
        <v>2</v>
      </c>
      <c r="C388" s="142" t="s">
        <v>1113</v>
      </c>
      <c r="D388" s="142" t="s">
        <v>1114</v>
      </c>
      <c r="E388" s="185" t="s">
        <v>0</v>
      </c>
      <c r="F388" s="185" t="s">
        <v>141</v>
      </c>
      <c r="G388" s="185" t="s">
        <v>145</v>
      </c>
      <c r="H388" s="185" t="s">
        <v>4</v>
      </c>
      <c r="I388" s="185" t="s">
        <v>8</v>
      </c>
      <c r="J388" s="185" t="s">
        <v>22</v>
      </c>
      <c r="K388" s="185" t="s">
        <v>127</v>
      </c>
      <c r="L388" s="98" t="str">
        <f>IFERROR(VLOOKUP($C388,'[2]1.3.7 validaties'!$AL$3:$AY$999,14,FALSE),"")</f>
        <v>2. ja, voor technici</v>
      </c>
      <c r="M388" s="98" t="str">
        <f>IFERROR(VLOOKUP($C388,'[2]1.3.7 validaties'!$AL$3:$AY$999,13,FALSE),"")</f>
        <v>niet nodig</v>
      </c>
      <c r="N388" s="142" t="s">
        <v>13</v>
      </c>
      <c r="O388" s="142" t="s">
        <v>13</v>
      </c>
      <c r="P388" s="142" t="s">
        <v>13</v>
      </c>
      <c r="Q388" s="142" t="s">
        <v>13</v>
      </c>
      <c r="R388" s="142" t="s">
        <v>13</v>
      </c>
      <c r="S388" s="142" t="s">
        <v>13</v>
      </c>
      <c r="T388" s="142" t="s">
        <v>13</v>
      </c>
      <c r="U388" s="142" t="s">
        <v>13</v>
      </c>
      <c r="V388" s="142" t="s">
        <v>13</v>
      </c>
      <c r="W388" s="142" t="s">
        <v>13</v>
      </c>
      <c r="X388" s="142" t="s">
        <v>13</v>
      </c>
      <c r="Y388" s="142" t="s">
        <v>13</v>
      </c>
      <c r="Z388" s="142" t="s">
        <v>13</v>
      </c>
      <c r="AA388" s="142" t="s">
        <v>13</v>
      </c>
      <c r="AB388" s="142" t="s">
        <v>13</v>
      </c>
      <c r="AC388" s="142" t="s">
        <v>13</v>
      </c>
      <c r="AD388" s="161" t="s">
        <v>253</v>
      </c>
      <c r="AE388" s="83" t="s">
        <v>254</v>
      </c>
      <c r="AF388" s="162" t="s">
        <v>255</v>
      </c>
      <c r="AG388" s="161" t="s">
        <v>968</v>
      </c>
      <c r="AH388" s="163" t="s">
        <v>253</v>
      </c>
      <c r="AI388" s="186"/>
      <c r="AJ388" s="185" t="s">
        <v>13</v>
      </c>
      <c r="AK388" s="188" t="s">
        <v>45</v>
      </c>
      <c r="AL388" s="187" t="s">
        <v>14</v>
      </c>
      <c r="AM388" s="141" t="s">
        <v>1113</v>
      </c>
      <c r="AN388" s="98" t="s">
        <v>3048</v>
      </c>
      <c r="AO388" s="98" t="s">
        <v>1050</v>
      </c>
      <c r="AP388" s="98" t="s">
        <v>969</v>
      </c>
      <c r="AQ388" s="98" t="s">
        <v>974</v>
      </c>
      <c r="AR388" s="98" t="s">
        <v>1117</v>
      </c>
      <c r="AS388" s="98"/>
      <c r="AT388" s="267"/>
      <c r="AU388" s="253">
        <v>0</v>
      </c>
      <c r="AV388" s="280"/>
      <c r="AW388" s="168"/>
      <c r="AX388" s="57"/>
      <c r="AY388" s="212" t="str">
        <f t="shared" si="75"/>
        <v/>
      </c>
      <c r="AZ388" s="97" t="str">
        <f t="shared" si="69"/>
        <v/>
      </c>
      <c r="BA388" s="97" t="str">
        <f t="shared" si="70"/>
        <v/>
      </c>
      <c r="BB388" s="97"/>
      <c r="BC388" s="213" t="s">
        <v>2261</v>
      </c>
      <c r="BD388" s="143" t="str">
        <f t="shared" si="76"/>
        <v>ongewijzigd</v>
      </c>
      <c r="BE388" s="146" t="str">
        <f>IF(BF388="",IF(#REF!="","",IF(#REF!="ongebruikt","Ja","")),"")</f>
        <v/>
      </c>
      <c r="BF388" s="321" t="str">
        <f>IF($J388="LVBB-BHK",$C388,IFERROR(VLOOKUP($C388,'[1]CDS-VM-delta'!$A$2:$E$470,1,FALSE),""))</f>
        <v>STOP0062</v>
      </c>
      <c r="BG388" s="318" t="str">
        <f>IF($J388="LVBB-BHK",$AN388,IF($BF388="","",IFERROR(VLOOKUP($BF388,'[1]CDS-VM-delta'!$A$2:$E$470,2,FALSE),"")))</f>
        <v>Het element %1 met eId: "%2" is vervallen, maar heeft minstens nog een niet vervallen element". Controleer vanaf element %3 met eId "%4 of alle onderliggende elementen als vervallen zijn aangemerkt.</v>
      </c>
      <c r="BH388" s="148" t="str">
        <f>IF($BF388="","",IFERROR(VLOOKUP($C388,'[1]CDS-VM-delta'!$A$2:$E$470,3,FALSE),""))</f>
        <v>imop-tekst.sch</v>
      </c>
      <c r="BI388" s="303" t="str">
        <f>IF($BF388="","",IFERROR(VLOOKUP($C388,'[1]CDS-VM-delta'!$A$2:$E$470,4,FALSE),""))</f>
        <v>Vervallen structuur</v>
      </c>
      <c r="BJ388" s="304" t="str">
        <f>IF($BF388="","",IFERROR(VLOOKUP($C388,'[1]CDS-VM-delta'!$A$2:$E$470,5,FALSE),""))</f>
        <v/>
      </c>
      <c r="BK388" s="304" t="str">
        <f>IF($C388="","",IFERROR(VLOOKUP($C388,'[1]CDS-VM-delta'!$L$1:$M$470,1,FALSE),""))</f>
        <v>STOP0062</v>
      </c>
      <c r="BL388" s="304" t="str">
        <f>IF($BK388="","",IFERROR(VLOOKUP($BK388,'[1]CDS-VM-delta'!$L$1:$M$470,2,FALSE),""))</f>
        <v>Het element %1 met eId: "%2" is vervallen, maar heeft minstens nog een niet vervallen element". Controleer vanaf element %3 met eId "%4 of alle onderliggende elementen als vervallen zijn aangemerkt.</v>
      </c>
      <c r="BM388" s="83" t="s">
        <v>1842</v>
      </c>
      <c r="BN388" s="210" t="str">
        <f t="shared" si="71"/>
        <v/>
      </c>
      <c r="BO388" s="177" t="s">
        <v>1113</v>
      </c>
      <c r="BP388" s="142">
        <v>3</v>
      </c>
      <c r="BQ388" s="142"/>
      <c r="BR388" s="142" t="s">
        <v>1843</v>
      </c>
      <c r="BS388" s="83">
        <v>132</v>
      </c>
      <c r="BT388" s="57"/>
      <c r="BU388" s="7" t="str">
        <f t="shared" si="72"/>
        <v/>
      </c>
      <c r="BV388" s="7" t="str">
        <f t="shared" si="73"/>
        <v/>
      </c>
      <c r="BW388" s="7" t="str">
        <f t="shared" si="74"/>
        <v>***</v>
      </c>
      <c r="BX388" s="97" t="s">
        <v>1113</v>
      </c>
      <c r="BY388" s="98" t="s">
        <v>1114</v>
      </c>
      <c r="BZ388" s="97" t="s">
        <v>1684</v>
      </c>
      <c r="CA388" s="97"/>
      <c r="CB388" s="97"/>
      <c r="CC388" s="97"/>
      <c r="CD388" s="98" t="s">
        <v>1116</v>
      </c>
      <c r="CE388" s="97" t="s">
        <v>1050</v>
      </c>
      <c r="CF388" s="97" t="s">
        <v>969</v>
      </c>
      <c r="CG388" s="97" t="s">
        <v>974</v>
      </c>
      <c r="CH388" s="97" t="s">
        <v>1117</v>
      </c>
      <c r="CI388" s="97"/>
      <c r="CJ388" s="97"/>
      <c r="CK388" s="86"/>
      <c r="CL388" s="109" t="s">
        <v>1688</v>
      </c>
      <c r="CM388" s="101" t="s">
        <v>253</v>
      </c>
      <c r="CN388" s="101" t="s">
        <v>253</v>
      </c>
      <c r="CO388" s="101"/>
    </row>
    <row r="389" spans="1:93" s="408" customFormat="1" ht="80" x14ac:dyDescent="0.2">
      <c r="A389" s="505" t="s">
        <v>2208</v>
      </c>
      <c r="B389" s="508">
        <v>2</v>
      </c>
      <c r="C389" s="335" t="s">
        <v>1118</v>
      </c>
      <c r="D389" s="410" t="s">
        <v>2424</v>
      </c>
      <c r="E389" s="508" t="s">
        <v>0</v>
      </c>
      <c r="F389" s="335" t="s">
        <v>244</v>
      </c>
      <c r="G389" s="508" t="s">
        <v>145</v>
      </c>
      <c r="H389" s="508" t="s">
        <v>4</v>
      </c>
      <c r="I389" s="508" t="s">
        <v>8</v>
      </c>
      <c r="J389" s="508" t="s">
        <v>22</v>
      </c>
      <c r="K389" s="508" t="s">
        <v>127</v>
      </c>
      <c r="L389" s="509" t="str">
        <f>IFERROR(VLOOKUP($C389,'[2]1.3.7 validaties'!$AL$3:$AY$999,14,FALSE),"")</f>
        <v>2. ja, voor technici</v>
      </c>
      <c r="M389" s="509" t="str">
        <f>IFERROR(VLOOKUP($C389,'[2]1.3.7 validaties'!$AL$3:$AY$999,13,FALSE),"")</f>
        <v>niet nodig</v>
      </c>
      <c r="N389" s="335" t="s">
        <v>13</v>
      </c>
      <c r="O389" s="335" t="s">
        <v>13</v>
      </c>
      <c r="P389" s="335" t="s">
        <v>13</v>
      </c>
      <c r="Q389" s="335" t="s">
        <v>13</v>
      </c>
      <c r="R389" s="335" t="s">
        <v>13</v>
      </c>
      <c r="S389" s="335" t="s">
        <v>13</v>
      </c>
      <c r="T389" s="335" t="s">
        <v>13</v>
      </c>
      <c r="U389" s="335" t="s">
        <v>13</v>
      </c>
      <c r="V389" s="335" t="s">
        <v>13</v>
      </c>
      <c r="W389" s="335" t="s">
        <v>13</v>
      </c>
      <c r="X389" s="335" t="s">
        <v>13</v>
      </c>
      <c r="Y389" s="335" t="s">
        <v>13</v>
      </c>
      <c r="Z389" s="335" t="s">
        <v>13</v>
      </c>
      <c r="AA389" s="335" t="s">
        <v>13</v>
      </c>
      <c r="AB389" s="335" t="s">
        <v>13</v>
      </c>
      <c r="AC389" s="335" t="s">
        <v>13</v>
      </c>
      <c r="AD389" s="391" t="s">
        <v>253</v>
      </c>
      <c r="AE389" s="385" t="s">
        <v>254</v>
      </c>
      <c r="AF389" s="392" t="s">
        <v>255</v>
      </c>
      <c r="AG389" s="391" t="s">
        <v>1028</v>
      </c>
      <c r="AH389" s="380" t="s">
        <v>253</v>
      </c>
      <c r="AI389" s="510"/>
      <c r="AJ389" s="508" t="s">
        <v>13</v>
      </c>
      <c r="AK389" s="511" t="s">
        <v>45</v>
      </c>
      <c r="AL389" s="512" t="s">
        <v>14</v>
      </c>
      <c r="AM389" s="384" t="s">
        <v>1118</v>
      </c>
      <c r="AN389" s="410" t="s">
        <v>3049</v>
      </c>
      <c r="AO389" s="410" t="s">
        <v>1050</v>
      </c>
      <c r="AP389" s="410" t="s">
        <v>1120</v>
      </c>
      <c r="AQ389" s="509"/>
      <c r="AR389" s="509"/>
      <c r="AS389" s="509"/>
      <c r="AT389" s="513"/>
      <c r="AU389" s="395">
        <v>0</v>
      </c>
      <c r="AV389" s="469"/>
      <c r="AW389" s="83" t="s">
        <v>2923</v>
      </c>
      <c r="AX389" s="397"/>
      <c r="AY389" s="398" t="str">
        <f t="shared" si="75"/>
        <v/>
      </c>
      <c r="AZ389" s="399" t="str">
        <f t="shared" si="69"/>
        <v/>
      </c>
      <c r="BA389" s="399" t="str">
        <f t="shared" si="70"/>
        <v/>
      </c>
      <c r="BB389" s="399"/>
      <c r="BC389" s="400" t="s">
        <v>2261</v>
      </c>
      <c r="BD389" s="500" t="str">
        <f t="shared" si="76"/>
        <v>ongewijzigd</v>
      </c>
      <c r="BE389" s="501" t="str">
        <f>IF(BF389="",IF(#REF!="","",IF(#REF!="ongebruikt","Ja","")),"")</f>
        <v/>
      </c>
      <c r="BF389" s="502" t="str">
        <f>IF($J389="LVBB-BHK",$C389,IFERROR(VLOOKUP($C389,'[1]CDS-VM-delta'!$A$2:$E$470,1,FALSE),""))</f>
        <v>STOP0063</v>
      </c>
      <c r="BG389" s="395" t="str">
        <f>IF($J389="LVBB-BHK",$AN389,IF($BF389="","",IFERROR(VLOOKUP($BF389,'[1]CDS-VM-delta'!$A$2:$E$470,2,FALSE),"")))</f>
        <v>Het element Inhoud van %1 met het attribuut @wat "%2" heeft ten onrechte een attribuut @wijzigactie. Dit is alleen toegestaan indien gecombineerd met een Gereserveerd, Vervallen of Lid. Verwijder het attribuut @wijzigactie.</v>
      </c>
      <c r="BH389" s="503" t="str">
        <f>IF($BF389="","",IFERROR(VLOOKUP($C389,'[1]CDS-VM-delta'!$A$2:$E$470,3,FALSE),""))</f>
        <v>imop-tekstmutaties.sch</v>
      </c>
      <c r="BI389" s="503" t="str">
        <f>IF($BF389="","",IFERROR(VLOOKUP($C389,'[1]CDS-VM-delta'!$A$2:$E$470,4,FALSE),""))</f>
        <v>@Wijzigactie voor Inhoud</v>
      </c>
      <c r="BJ389" s="504" t="str">
        <f>IF($BF389="","",IFERROR(VLOOKUP($C389,'[1]CDS-VM-delta'!$A$2:$E$470,5,FALSE),""))</f>
        <v/>
      </c>
      <c r="BK389" s="504" t="str">
        <f>IF($C389="","",IFERROR(VLOOKUP($C389,'[1]CDS-VM-delta'!$L$1:$M$470,1,FALSE),""))</f>
        <v>STOP0063</v>
      </c>
      <c r="BL389" s="504" t="str">
        <f>IF($BK389="","",IFERROR(VLOOKUP($BK389,'[1]CDS-VM-delta'!$L$1:$M$470,2,FALSE),""))</f>
        <v>Het element Inhoud van %1 met het attribuut @wat "%2" heeft ten onrechte een attribuut @wijzigactie. Dit is alleen toegestaan indien gecombineerd met een Gereserveerd, Vervallen of Lid. Verwijder het attribuut @wijzigactie.</v>
      </c>
      <c r="BM389" s="385"/>
      <c r="BN389" s="406" t="str">
        <f t="shared" si="71"/>
        <v/>
      </c>
      <c r="BO389" s="384" t="s">
        <v>1118</v>
      </c>
      <c r="BP389" s="335"/>
      <c r="BQ389" s="335"/>
      <c r="BR389" s="335"/>
      <c r="BS389" s="385">
        <v>274</v>
      </c>
      <c r="BT389" s="507"/>
      <c r="BU389" s="408" t="str">
        <f t="shared" si="72"/>
        <v/>
      </c>
      <c r="BV389" s="408" t="str">
        <f t="shared" si="73"/>
        <v/>
      </c>
      <c r="BW389" s="408" t="str">
        <f t="shared" si="74"/>
        <v>***</v>
      </c>
      <c r="BX389" s="399" t="s">
        <v>1118</v>
      </c>
      <c r="BY389" s="410" t="s">
        <v>2424</v>
      </c>
      <c r="BZ389" s="399" t="s">
        <v>1684</v>
      </c>
      <c r="CA389" s="399"/>
      <c r="CB389" s="399"/>
      <c r="CC389" s="399"/>
      <c r="CD389" s="410" t="s">
        <v>1701</v>
      </c>
      <c r="CE389" s="399" t="s">
        <v>1050</v>
      </c>
      <c r="CF389" s="399" t="s">
        <v>1120</v>
      </c>
      <c r="CG389" s="399"/>
      <c r="CH389" s="399"/>
      <c r="CI389" s="399"/>
      <c r="CJ389" s="399"/>
      <c r="CK389" s="514"/>
      <c r="CL389" s="409" t="s">
        <v>1690</v>
      </c>
      <c r="CM389" s="410" t="s">
        <v>255</v>
      </c>
      <c r="CN389" s="410" t="s">
        <v>255</v>
      </c>
      <c r="CO389" s="509"/>
    </row>
    <row r="390" spans="1:93" ht="64" x14ac:dyDescent="0.2">
      <c r="A390" s="172" t="s">
        <v>2206</v>
      </c>
      <c r="B390" s="185">
        <v>2</v>
      </c>
      <c r="C390" s="142" t="s">
        <v>1121</v>
      </c>
      <c r="D390" s="142" t="s">
        <v>1702</v>
      </c>
      <c r="E390" s="185" t="s">
        <v>0</v>
      </c>
      <c r="F390" s="140" t="s">
        <v>244</v>
      </c>
      <c r="G390" s="185" t="s">
        <v>145</v>
      </c>
      <c r="H390" s="185" t="s">
        <v>4</v>
      </c>
      <c r="I390" s="185" t="s">
        <v>8</v>
      </c>
      <c r="J390" s="185" t="s">
        <v>22</v>
      </c>
      <c r="K390" s="185" t="s">
        <v>127</v>
      </c>
      <c r="L390" s="203" t="str">
        <f>IFERROR(VLOOKUP($C390,'[2]1.3.7 validaties'!$AL$3:$AY$999,14,FALSE),"")</f>
        <v>2. ja, voor technici</v>
      </c>
      <c r="M390" s="203" t="str">
        <f>IFERROR(VLOOKUP($C390,'[2]1.3.7 validaties'!$AL$3:$AY$999,13,FALSE),"")</f>
        <v>niet nodig</v>
      </c>
      <c r="N390" s="142" t="s">
        <v>13</v>
      </c>
      <c r="O390" s="142" t="s">
        <v>13</v>
      </c>
      <c r="P390" s="142" t="s">
        <v>13</v>
      </c>
      <c r="Q390" s="142" t="s">
        <v>13</v>
      </c>
      <c r="R390" s="142" t="s">
        <v>13</v>
      </c>
      <c r="S390" s="142" t="s">
        <v>13</v>
      </c>
      <c r="T390" s="142" t="s">
        <v>13</v>
      </c>
      <c r="U390" s="142" t="s">
        <v>13</v>
      </c>
      <c r="V390" s="142" t="s">
        <v>13</v>
      </c>
      <c r="W390" s="142" t="s">
        <v>13</v>
      </c>
      <c r="X390" s="142" t="s">
        <v>13</v>
      </c>
      <c r="Y390" s="142" t="s">
        <v>13</v>
      </c>
      <c r="Z390" s="142" t="s">
        <v>13</v>
      </c>
      <c r="AA390" s="142" t="s">
        <v>13</v>
      </c>
      <c r="AB390" s="142" t="s">
        <v>13</v>
      </c>
      <c r="AC390" s="142" t="s">
        <v>13</v>
      </c>
      <c r="AD390" s="161" t="s">
        <v>253</v>
      </c>
      <c r="AE390" s="83" t="s">
        <v>254</v>
      </c>
      <c r="AF390" s="162" t="s">
        <v>255</v>
      </c>
      <c r="AG390" s="161" t="s">
        <v>968</v>
      </c>
      <c r="AH390" s="163" t="s">
        <v>253</v>
      </c>
      <c r="AI390" s="186"/>
      <c r="AJ390" s="185" t="s">
        <v>13</v>
      </c>
      <c r="AK390" s="188" t="s">
        <v>13</v>
      </c>
      <c r="AL390" s="187" t="s">
        <v>14</v>
      </c>
      <c r="AM390" s="141" t="s">
        <v>1121</v>
      </c>
      <c r="AN390" s="98" t="s">
        <v>3050</v>
      </c>
      <c r="AO390" s="98" t="s">
        <v>1124</v>
      </c>
      <c r="AP390" s="98" t="s">
        <v>969</v>
      </c>
      <c r="AQ390" s="203"/>
      <c r="AR390" s="203"/>
      <c r="AS390" s="203"/>
      <c r="AT390" s="268"/>
      <c r="AU390" s="253">
        <v>0</v>
      </c>
      <c r="AV390" s="280"/>
      <c r="AW390" s="83" t="s">
        <v>2923</v>
      </c>
      <c r="AX390" s="57"/>
      <c r="AY390" s="212" t="str">
        <f t="shared" si="75"/>
        <v/>
      </c>
      <c r="AZ390" s="97" t="str">
        <f t="shared" si="69"/>
        <v/>
      </c>
      <c r="BA390" s="97" t="str">
        <f t="shared" si="70"/>
        <v/>
      </c>
      <c r="BB390" s="97"/>
      <c r="BC390" s="213" t="s">
        <v>2261</v>
      </c>
      <c r="BD390" s="143" t="str">
        <f t="shared" si="76"/>
        <v>ongewijzigd</v>
      </c>
      <c r="BE390" s="143" t="str">
        <f>IF(BF390="",IF(#REF!="","",IF(#REF!="ongebruikt","Ja","")),"")</f>
        <v/>
      </c>
      <c r="BF390" s="322" t="str">
        <f>IF($J390="LVBB-BHK",$C390,IFERROR(VLOOKUP($C390,'[1]CDS-VM-delta'!$A$2:$E$470,1,FALSE),""))</f>
        <v>STOP0064</v>
      </c>
      <c r="BG390" s="253" t="str">
        <f>IF($J390="LVBB-BHK",$AN390,IF($BF390="","",IFERROR(VLOOKUP($BF390,'[1]CDS-VM-delta'!$A$2:$E$470,2,FALSE),"")))</f>
        <v>Het e-mailadres %1 zoals genoemd in het element Contact met eId %2 moet een correct geformatteerd e-mailadres zijn. Corrigeer het e-mailadres.</v>
      </c>
      <c r="BH390" s="301" t="str">
        <f>IF($BF390="","",IFERROR(VLOOKUP($C390,'[1]CDS-VM-delta'!$A$2:$E$470,3,FALSE),""))</f>
        <v>imop-tekst.sch</v>
      </c>
      <c r="BI390" s="301" t="str">
        <f>IF($BF390="","",IFERROR(VLOOKUP($C390,'[1]CDS-VM-delta'!$A$2:$E$470,4,FALSE),""))</f>
        <v/>
      </c>
      <c r="BJ390" s="302" t="str">
        <f>IF($BF390="","",IFERROR(VLOOKUP($C390,'[1]CDS-VM-delta'!$A$2:$E$470,5,FALSE),""))</f>
        <v/>
      </c>
      <c r="BK390" s="302" t="str">
        <f>IF($C390="","",IFERROR(VLOOKUP($C390,'[1]CDS-VM-delta'!$L$1:$M$470,1,FALSE),""))</f>
        <v>STOP0064</v>
      </c>
      <c r="BL390" s="302" t="str">
        <f>IF($BK390="","",IFERROR(VLOOKUP($BK390,'[1]CDS-VM-delta'!$L$1:$M$470,2,FALSE),""))</f>
        <v>Het e-mailadres %1 zoals genoemd in het element Contact met eId %2 moet een correct geformatteerd e-mailadres zijn. Corrigeer het e-mailadres.</v>
      </c>
      <c r="BM390" s="83"/>
      <c r="BN390" s="210" t="str">
        <f t="shared" si="71"/>
        <v/>
      </c>
      <c r="BO390" s="141" t="s">
        <v>1121</v>
      </c>
      <c r="BP390" s="142"/>
      <c r="BQ390" s="142"/>
      <c r="BR390" s="142"/>
      <c r="BS390" s="83">
        <v>275</v>
      </c>
      <c r="BT390" s="218"/>
      <c r="BU390" s="7" t="str">
        <f t="shared" si="72"/>
        <v/>
      </c>
      <c r="BV390" s="7" t="str">
        <f t="shared" si="73"/>
        <v/>
      </c>
      <c r="BW390" s="7" t="str">
        <f t="shared" si="74"/>
        <v>***</v>
      </c>
      <c r="BX390" s="97" t="s">
        <v>1121</v>
      </c>
      <c r="BY390" s="98" t="s">
        <v>1702</v>
      </c>
      <c r="BZ390" s="97" t="s">
        <v>1684</v>
      </c>
      <c r="CA390" s="97"/>
      <c r="CB390" s="97"/>
      <c r="CC390" s="97"/>
      <c r="CD390" s="98" t="s">
        <v>1123</v>
      </c>
      <c r="CE390" s="97" t="s">
        <v>1124</v>
      </c>
      <c r="CF390" s="97" t="s">
        <v>969</v>
      </c>
      <c r="CG390" s="97"/>
      <c r="CH390" s="97"/>
      <c r="CI390" s="97"/>
      <c r="CJ390" s="97"/>
      <c r="CK390" s="221"/>
      <c r="CL390" s="109" t="s">
        <v>1690</v>
      </c>
      <c r="CM390" s="101" t="s">
        <v>255</v>
      </c>
      <c r="CN390" s="101" t="s">
        <v>255</v>
      </c>
      <c r="CO390" s="103"/>
    </row>
    <row r="391" spans="1:93" ht="64" x14ac:dyDescent="0.2">
      <c r="A391" s="172" t="s">
        <v>338</v>
      </c>
      <c r="B391" s="185">
        <v>2</v>
      </c>
      <c r="C391" s="142" t="s">
        <v>1096</v>
      </c>
      <c r="D391" s="142" t="s">
        <v>1125</v>
      </c>
      <c r="E391" s="185" t="s">
        <v>0</v>
      </c>
      <c r="F391" s="185" t="s">
        <v>244</v>
      </c>
      <c r="G391" s="185" t="s">
        <v>145</v>
      </c>
      <c r="H391" s="185" t="s">
        <v>4</v>
      </c>
      <c r="I391" s="185" t="s">
        <v>8</v>
      </c>
      <c r="J391" s="185" t="s">
        <v>22</v>
      </c>
      <c r="K391" s="185" t="s">
        <v>127</v>
      </c>
      <c r="L391" s="98" t="str">
        <f>IFERROR(VLOOKUP($C391,'[2]1.3.7 validaties'!$AL$3:$AY$999,14,FALSE),"")</f>
        <v/>
      </c>
      <c r="M391" s="98" t="str">
        <f>IFERROR(VLOOKUP($C391,'[2]1.3.7 validaties'!$AL$3:$AY$999,13,FALSE),"")</f>
        <v/>
      </c>
      <c r="N391" s="142" t="s">
        <v>319</v>
      </c>
      <c r="O391" s="142" t="s">
        <v>13</v>
      </c>
      <c r="P391" s="142" t="s">
        <v>13</v>
      </c>
      <c r="Q391" s="142" t="s">
        <v>13</v>
      </c>
      <c r="R391" s="142" t="s">
        <v>13</v>
      </c>
      <c r="S391" s="142" t="s">
        <v>13</v>
      </c>
      <c r="T391" s="142" t="s">
        <v>13</v>
      </c>
      <c r="U391" s="142" t="s">
        <v>13</v>
      </c>
      <c r="V391" s="142" t="s">
        <v>13</v>
      </c>
      <c r="W391" s="142" t="s">
        <v>13</v>
      </c>
      <c r="X391" s="142" t="s">
        <v>13</v>
      </c>
      <c r="Y391" s="142" t="s">
        <v>13</v>
      </c>
      <c r="Z391" s="142" t="s">
        <v>13</v>
      </c>
      <c r="AA391" s="142" t="s">
        <v>13</v>
      </c>
      <c r="AB391" s="142" t="s">
        <v>13</v>
      </c>
      <c r="AC391" s="142" t="s">
        <v>13</v>
      </c>
      <c r="AD391" s="161" t="s">
        <v>253</v>
      </c>
      <c r="AE391" s="83" t="s">
        <v>254</v>
      </c>
      <c r="AF391" s="162" t="s">
        <v>255</v>
      </c>
      <c r="AG391" s="161" t="s">
        <v>1028</v>
      </c>
      <c r="AH391" s="163" t="s">
        <v>253</v>
      </c>
      <c r="AI391" s="186"/>
      <c r="AJ391" s="185" t="s">
        <v>13</v>
      </c>
      <c r="AK391" s="188" t="s">
        <v>45</v>
      </c>
      <c r="AL391" s="187" t="s">
        <v>14</v>
      </c>
      <c r="AM391" s="141" t="s">
        <v>1096</v>
      </c>
      <c r="AN391" s="98" t="s">
        <v>3051</v>
      </c>
      <c r="AO391" s="98" t="s">
        <v>1050</v>
      </c>
      <c r="AP391" s="98"/>
      <c r="AQ391" s="98"/>
      <c r="AR391" s="98"/>
      <c r="AS391" s="98"/>
      <c r="AT391" s="267"/>
      <c r="AU391" s="253">
        <v>0</v>
      </c>
      <c r="AV391" s="280"/>
      <c r="AW391" s="168"/>
      <c r="AX391" s="57"/>
      <c r="AY391" s="212" t="str">
        <f t="shared" si="75"/>
        <v/>
      </c>
      <c r="AZ391" s="97" t="str">
        <f t="shared" si="69"/>
        <v/>
      </c>
      <c r="BA391" s="97" t="str">
        <f t="shared" si="70"/>
        <v/>
      </c>
      <c r="BB391" s="97"/>
      <c r="BC391" s="213" t="s">
        <v>2261</v>
      </c>
      <c r="BD391" s="143" t="str">
        <f t="shared" si="76"/>
        <v>ongewijzigd</v>
      </c>
      <c r="BE391" s="146" t="str">
        <f>IF(BF391="",IF(#REF!="","",IF(#REF!="ongebruikt","Ja","")),"")</f>
        <v/>
      </c>
      <c r="BF391" s="322" t="str">
        <f>IF($J391="LVBB-BHK",$C391,IFERROR(VLOOKUP($C391,'[1]CDS-VM-delta'!$A$2:$E$470,1,FALSE),""))</f>
        <v>STOP0065</v>
      </c>
      <c r="BG391" s="253" t="str">
        <f>IF($J391="LVBB-BHK",$AN391,IF($BF391="","",IFERROR(VLOOKUP($BF391,'[1]CDS-VM-delta'!$A$2:$E$470,2,FALSE),"")))</f>
        <v>Het attribuut @wijzigactie is niet toegestaan voor element %1 buiten een BesluitMutatie/Vervang. Verwijder het attribuut @wijzigactie</v>
      </c>
      <c r="BH391" s="301" t="str">
        <f>IF($BF391="","",IFERROR(VLOOKUP($C391,'[1]CDS-VM-delta'!$A$2:$E$470,3,FALSE),""))</f>
        <v>imop-tekstmutaties.sch</v>
      </c>
      <c r="BI391" s="301" t="str">
        <f>IF($BF391="","",IFERROR(VLOOKUP($C391,'[1]CDS-VM-delta'!$A$2:$E$470,4,FALSE),""))</f>
        <v>Een wijzigactie voor Sluiting</v>
      </c>
      <c r="BJ391" s="302" t="str">
        <f>IF($BF391="","",IFERROR(VLOOKUP($C391,'[1]CDS-VM-delta'!$A$2:$E$470,5,FALSE),""))</f>
        <v/>
      </c>
      <c r="BK391" s="302" t="str">
        <f>IF($C391="","",IFERROR(VLOOKUP($C391,'[1]CDS-VM-delta'!$L$1:$M$470,1,FALSE),""))</f>
        <v>STOP0065</v>
      </c>
      <c r="BL391" s="302" t="str">
        <f>IF($BK391="","",IFERROR(VLOOKUP($BK391,'[1]CDS-VM-delta'!$L$1:$M$470,2,FALSE),""))</f>
        <v>Het attribuut @wijzigactie is niet toegestaan voor element %1 buiten een BesluitMutatie/Vervang. Verwijder het attribuut @wijzigactie</v>
      </c>
      <c r="BM391" s="83"/>
      <c r="BN391" s="210" t="str">
        <f t="shared" si="71"/>
        <v>NOK</v>
      </c>
      <c r="BO391" s="141" t="s">
        <v>1858</v>
      </c>
      <c r="BP391" s="142"/>
      <c r="BQ391" s="142"/>
      <c r="BR391" s="142"/>
      <c r="BS391" s="83"/>
      <c r="BT391" s="218"/>
      <c r="BU391" s="7" t="str">
        <f t="shared" si="72"/>
        <v/>
      </c>
      <c r="BV391" s="7" t="str">
        <f t="shared" si="73"/>
        <v/>
      </c>
      <c r="BW391" s="7" t="str">
        <f t="shared" si="74"/>
        <v>***</v>
      </c>
      <c r="BX391" s="97" t="s">
        <v>1096</v>
      </c>
      <c r="BY391" s="98" t="s">
        <v>1125</v>
      </c>
      <c r="BZ391" s="97" t="s">
        <v>1684</v>
      </c>
      <c r="CA391" s="97"/>
      <c r="CB391" s="97"/>
      <c r="CC391" s="97"/>
      <c r="CD391" s="98" t="s">
        <v>1127</v>
      </c>
      <c r="CE391" s="97" t="s">
        <v>1050</v>
      </c>
      <c r="CF391" s="97"/>
      <c r="CG391" s="97"/>
      <c r="CH391" s="97"/>
      <c r="CI391" s="97"/>
      <c r="CJ391" s="97"/>
      <c r="CK391" s="222"/>
      <c r="CL391" s="109" t="s">
        <v>1686</v>
      </c>
      <c r="CM391" s="101" t="s">
        <v>255</v>
      </c>
      <c r="CN391" s="101" t="s">
        <v>255</v>
      </c>
      <c r="CO391" s="103"/>
    </row>
    <row r="392" spans="1:93" ht="48" x14ac:dyDescent="0.2">
      <c r="A392" s="172" t="s">
        <v>338</v>
      </c>
      <c r="B392" s="185">
        <v>2</v>
      </c>
      <c r="C392" s="142" t="s">
        <v>1098</v>
      </c>
      <c r="D392" s="142" t="s">
        <v>1128</v>
      </c>
      <c r="E392" s="185" t="s">
        <v>0</v>
      </c>
      <c r="F392" s="185" t="s">
        <v>244</v>
      </c>
      <c r="G392" s="185" t="s">
        <v>145</v>
      </c>
      <c r="H392" s="185" t="s">
        <v>4</v>
      </c>
      <c r="I392" s="185" t="s">
        <v>8</v>
      </c>
      <c r="J392" s="185" t="s">
        <v>22</v>
      </c>
      <c r="K392" s="185" t="s">
        <v>127</v>
      </c>
      <c r="L392" s="98" t="str">
        <f>IFERROR(VLOOKUP($C392,'[2]1.3.7 validaties'!$AL$3:$AY$999,14,FALSE),"")</f>
        <v/>
      </c>
      <c r="M392" s="98" t="str">
        <f>IFERROR(VLOOKUP($C392,'[2]1.3.7 validaties'!$AL$3:$AY$999,13,FALSE),"")</f>
        <v/>
      </c>
      <c r="N392" s="142" t="s">
        <v>319</v>
      </c>
      <c r="O392" s="142" t="s">
        <v>13</v>
      </c>
      <c r="P392" s="142" t="s">
        <v>13</v>
      </c>
      <c r="Q392" s="142" t="s">
        <v>13</v>
      </c>
      <c r="R392" s="142" t="s">
        <v>13</v>
      </c>
      <c r="S392" s="142" t="s">
        <v>13</v>
      </c>
      <c r="T392" s="142" t="s">
        <v>13</v>
      </c>
      <c r="U392" s="142" t="s">
        <v>13</v>
      </c>
      <c r="V392" s="142" t="s">
        <v>13</v>
      </c>
      <c r="W392" s="142" t="s">
        <v>13</v>
      </c>
      <c r="X392" s="142" t="s">
        <v>13</v>
      </c>
      <c r="Y392" s="142" t="s">
        <v>13</v>
      </c>
      <c r="Z392" s="142" t="s">
        <v>13</v>
      </c>
      <c r="AA392" s="142" t="s">
        <v>13</v>
      </c>
      <c r="AB392" s="142" t="s">
        <v>13</v>
      </c>
      <c r="AC392" s="142" t="s">
        <v>13</v>
      </c>
      <c r="AD392" s="161" t="s">
        <v>253</v>
      </c>
      <c r="AE392" s="83" t="s">
        <v>254</v>
      </c>
      <c r="AF392" s="162" t="s">
        <v>255</v>
      </c>
      <c r="AG392" s="161" t="s">
        <v>1028</v>
      </c>
      <c r="AH392" s="163" t="s">
        <v>253</v>
      </c>
      <c r="AI392" s="186"/>
      <c r="AJ392" s="185" t="s">
        <v>13</v>
      </c>
      <c r="AK392" s="188" t="s">
        <v>45</v>
      </c>
      <c r="AL392" s="187" t="s">
        <v>14</v>
      </c>
      <c r="AM392" s="141" t="s">
        <v>1098</v>
      </c>
      <c r="AN392" s="98" t="s">
        <v>3052</v>
      </c>
      <c r="AO392" s="98" t="s">
        <v>1131</v>
      </c>
      <c r="AP392" s="98" t="s">
        <v>1132</v>
      </c>
      <c r="AQ392" s="98"/>
      <c r="AR392" s="98"/>
      <c r="AS392" s="98"/>
      <c r="AT392" s="267"/>
      <c r="AU392" s="253">
        <v>0</v>
      </c>
      <c r="AV392" s="280"/>
      <c r="AW392" s="168"/>
      <c r="AX392" s="57"/>
      <c r="AY392" s="212" t="str">
        <f t="shared" si="75"/>
        <v/>
      </c>
      <c r="AZ392" s="97" t="str">
        <f t="shared" si="69"/>
        <v/>
      </c>
      <c r="BA392" s="97" t="str">
        <f t="shared" si="70"/>
        <v/>
      </c>
      <c r="BB392" s="97"/>
      <c r="BC392" s="213" t="s">
        <v>2261</v>
      </c>
      <c r="BD392" s="143" t="str">
        <f t="shared" si="76"/>
        <v>ongewijzigd</v>
      </c>
      <c r="BE392" s="146" t="str">
        <f>IF(BF392="",IF(#REF!="","",IF(#REF!="ongebruikt","Ja","")),"")</f>
        <v/>
      </c>
      <c r="BF392" s="322" t="str">
        <f>IF($J392="LVBB-BHK",$C392,IFERROR(VLOOKUP($C392,'[1]CDS-VM-delta'!$A$2:$E$470,1,FALSE),""))</f>
        <v>STOP0066</v>
      </c>
      <c r="BG392" s="253" t="str">
        <f>IF($J392="LVBB-BHK",$AN392,IF($BF392="","",IFERROR(VLOOKUP($BF392,'[1]CDS-VM-delta'!$A$2:$E$470,2,FALSE),"")))</f>
        <v>De identificatie van de @was %1 en @wordt %2 hebben niet dezelfde work-identificatie. Corrigeer de AKN-expression. identificatie.</v>
      </c>
      <c r="BH392" s="301" t="str">
        <f>IF($BF392="","",IFERROR(VLOOKUP($C392,'[1]CDS-VM-delta'!$A$2:$E$470,3,FALSE),""))</f>
        <v>imop-tekstmutaties.sch</v>
      </c>
      <c r="BI392" s="301" t="str">
        <f>IF($BF392="","",IFERROR(VLOOKUP($C392,'[1]CDS-VM-delta'!$A$2:$E$470,4,FALSE),""))</f>
        <v/>
      </c>
      <c r="BJ392" s="302" t="str">
        <f>IF($BF392="","",IFERROR(VLOOKUP($C392,'[1]CDS-VM-delta'!$A$2:$E$470,5,FALSE),""))</f>
        <v/>
      </c>
      <c r="BK392" s="302" t="str">
        <f>IF($C392="","",IFERROR(VLOOKUP($C392,'[1]CDS-VM-delta'!$L$1:$M$470,1,FALSE),""))</f>
        <v>STOP0066</v>
      </c>
      <c r="BL392" s="302" t="str">
        <f>IF($BK392="","",IFERROR(VLOOKUP($BK392,'[1]CDS-VM-delta'!$L$1:$M$470,2,FALSE),""))</f>
        <v>De identificatie van de @was %1 en @wordt %2 hebben niet dezelfde work-identificatie. Corrigeer de AKN-expression. identificatie.</v>
      </c>
      <c r="BM392" s="83"/>
      <c r="BN392" s="210" t="str">
        <f t="shared" si="71"/>
        <v>NOK</v>
      </c>
      <c r="BO392" s="141" t="s">
        <v>1858</v>
      </c>
      <c r="BP392" s="142"/>
      <c r="BQ392" s="142"/>
      <c r="BR392" s="142"/>
      <c r="BS392" s="83"/>
      <c r="BT392" s="218"/>
      <c r="BU392" s="7" t="str">
        <f t="shared" si="72"/>
        <v/>
      </c>
      <c r="BV392" s="7" t="str">
        <f t="shared" si="73"/>
        <v/>
      </c>
      <c r="BW392" s="7" t="str">
        <f t="shared" si="74"/>
        <v>***</v>
      </c>
      <c r="BX392" s="97" t="s">
        <v>1098</v>
      </c>
      <c r="BY392" s="98" t="s">
        <v>1128</v>
      </c>
      <c r="BZ392" s="97" t="s">
        <v>1684</v>
      </c>
      <c r="CA392" s="97"/>
      <c r="CB392" s="97"/>
      <c r="CC392" s="97"/>
      <c r="CD392" s="98" t="s">
        <v>1130</v>
      </c>
      <c r="CE392" s="97" t="s">
        <v>1131</v>
      </c>
      <c r="CF392" s="97" t="s">
        <v>1132</v>
      </c>
      <c r="CG392" s="97"/>
      <c r="CH392" s="97"/>
      <c r="CI392" s="97"/>
      <c r="CJ392" s="97"/>
      <c r="CK392" s="222"/>
      <c r="CL392" s="109" t="s">
        <v>1686</v>
      </c>
      <c r="CM392" s="101" t="s">
        <v>255</v>
      </c>
      <c r="CN392" s="101" t="s">
        <v>255</v>
      </c>
      <c r="CO392" s="103"/>
    </row>
    <row r="393" spans="1:93" ht="64" x14ac:dyDescent="0.2">
      <c r="A393" s="172" t="s">
        <v>338</v>
      </c>
      <c r="B393" s="185">
        <v>2</v>
      </c>
      <c r="C393" s="142" t="s">
        <v>1101</v>
      </c>
      <c r="D393" s="142" t="s">
        <v>1133</v>
      </c>
      <c r="E393" s="185" t="s">
        <v>0</v>
      </c>
      <c r="F393" s="185" t="s">
        <v>244</v>
      </c>
      <c r="G393" s="185" t="s">
        <v>145</v>
      </c>
      <c r="H393" s="185" t="s">
        <v>4</v>
      </c>
      <c r="I393" s="185" t="s">
        <v>8</v>
      </c>
      <c r="J393" s="185" t="s">
        <v>22</v>
      </c>
      <c r="K393" s="185" t="s">
        <v>127</v>
      </c>
      <c r="L393" s="98" t="str">
        <f>IFERROR(VLOOKUP($C393,'[2]1.3.7 validaties'!$AL$3:$AY$999,14,FALSE),"")</f>
        <v/>
      </c>
      <c r="M393" s="98" t="str">
        <f>IFERROR(VLOOKUP($C393,'[2]1.3.7 validaties'!$AL$3:$AY$999,13,FALSE),"")</f>
        <v/>
      </c>
      <c r="N393" s="142" t="s">
        <v>319</v>
      </c>
      <c r="O393" s="142" t="s">
        <v>13</v>
      </c>
      <c r="P393" s="142" t="s">
        <v>13</v>
      </c>
      <c r="Q393" s="142" t="s">
        <v>13</v>
      </c>
      <c r="R393" s="142" t="s">
        <v>13</v>
      </c>
      <c r="S393" s="142" t="s">
        <v>13</v>
      </c>
      <c r="T393" s="142" t="s">
        <v>13</v>
      </c>
      <c r="U393" s="142" t="s">
        <v>13</v>
      </c>
      <c r="V393" s="142" t="s">
        <v>13</v>
      </c>
      <c r="W393" s="142" t="s">
        <v>13</v>
      </c>
      <c r="X393" s="142" t="s">
        <v>13</v>
      </c>
      <c r="Y393" s="142" t="s">
        <v>13</v>
      </c>
      <c r="Z393" s="142" t="s">
        <v>13</v>
      </c>
      <c r="AA393" s="142" t="s">
        <v>13</v>
      </c>
      <c r="AB393" s="142" t="s">
        <v>13</v>
      </c>
      <c r="AC393" s="142" t="s">
        <v>13</v>
      </c>
      <c r="AD393" s="161" t="s">
        <v>253</v>
      </c>
      <c r="AE393" s="83" t="s">
        <v>254</v>
      </c>
      <c r="AF393" s="162" t="s">
        <v>255</v>
      </c>
      <c r="AG393" s="161" t="s">
        <v>1028</v>
      </c>
      <c r="AH393" s="163" t="s">
        <v>253</v>
      </c>
      <c r="AI393" s="186"/>
      <c r="AJ393" s="185" t="s">
        <v>13</v>
      </c>
      <c r="AK393" s="188" t="s">
        <v>13</v>
      </c>
      <c r="AL393" s="187" t="s">
        <v>14</v>
      </c>
      <c r="AM393" s="141" t="s">
        <v>1101</v>
      </c>
      <c r="AN393" s="98" t="s">
        <v>3053</v>
      </c>
      <c r="AO393" s="98" t="s">
        <v>1117</v>
      </c>
      <c r="AP393" s="98" t="s">
        <v>1037</v>
      </c>
      <c r="AQ393" s="98"/>
      <c r="AR393" s="98"/>
      <c r="AS393" s="98"/>
      <c r="AT393" s="267"/>
      <c r="AU393" s="253">
        <v>0</v>
      </c>
      <c r="AV393" s="280"/>
      <c r="AW393" s="168"/>
      <c r="AX393" s="57"/>
      <c r="AY393" s="212" t="str">
        <f t="shared" si="75"/>
        <v/>
      </c>
      <c r="AZ393" s="97" t="str">
        <f t="shared" si="69"/>
        <v/>
      </c>
      <c r="BA393" s="97" t="str">
        <f t="shared" si="70"/>
        <v/>
      </c>
      <c r="BB393" s="97"/>
      <c r="BC393" s="213" t="s">
        <v>2261</v>
      </c>
      <c r="BD393" s="143" t="str">
        <f t="shared" si="76"/>
        <v>ongewijzigd</v>
      </c>
      <c r="BE393" s="146" t="str">
        <f>IF(BF393="",IF(#REF!="","",IF(#REF!="ongebruikt","Ja","")),"")</f>
        <v/>
      </c>
      <c r="BF393" s="322" t="str">
        <f>IF($J393="LVBB-BHK",$C393,IFERROR(VLOOKUP($C393,'[1]CDS-VM-delta'!$A$2:$E$470,1,FALSE),""))</f>
        <v>STOP0067</v>
      </c>
      <c r="BG393" s="253" t="str">
        <f>IF($J393="LVBB-BHK",$AN393,IF($BF393="","",IFERROR(VLOOKUP($BF393,'[1]CDS-VM-delta'!$A$2:$E$470,2,FALSE),"")))</f>
        <v>De id voor tekst:Noot '%1' binnen component '%2' moet uniek zijn. Controleer de id en corrigeer zodat de identificatie uniek is binnen de component.</v>
      </c>
      <c r="BH393" s="301" t="str">
        <f>IF($BF393="","",IFERROR(VLOOKUP($C393,'[1]CDS-VM-delta'!$A$2:$E$470,3,FALSE),""))</f>
        <v>imop-tekstmutaties.sch</v>
      </c>
      <c r="BI393" s="301" t="str">
        <f>IF($BF393="","",IFERROR(VLOOKUP($C393,'[1]CDS-VM-delta'!$A$2:$E$470,4,FALSE),""))</f>
        <v>Noot unieke ids</v>
      </c>
      <c r="BJ393" s="302" t="str">
        <f>IF($BF393="","",IFERROR(VLOOKUP($C393,'[1]CDS-VM-delta'!$A$2:$E$470,5,FALSE),""))</f>
        <v/>
      </c>
      <c r="BK393" s="302" t="str">
        <f>IF($C393="","",IFERROR(VLOOKUP($C393,'[1]CDS-VM-delta'!$L$1:$M$470,1,FALSE),""))</f>
        <v>STOP0067</v>
      </c>
      <c r="BL393" s="302" t="str">
        <f>IF($BK393="","",IFERROR(VLOOKUP($BK393,'[1]CDS-VM-delta'!$L$1:$M$470,2,FALSE),""))</f>
        <v>De id voor tekst:Noot '%1' binnen component '%2' moet uniek zijn. Controleer de id en corrigeer zodat de identificatie uniek is binnen de component.</v>
      </c>
      <c r="BM393" s="83"/>
      <c r="BN393" s="210" t="str">
        <f t="shared" si="71"/>
        <v>NOK</v>
      </c>
      <c r="BO393" s="141" t="s">
        <v>1858</v>
      </c>
      <c r="BP393" s="142"/>
      <c r="BQ393" s="142"/>
      <c r="BR393" s="142"/>
      <c r="BS393" s="83"/>
      <c r="BT393" s="218"/>
      <c r="BU393" s="7" t="str">
        <f t="shared" si="72"/>
        <v/>
      </c>
      <c r="BV393" s="7" t="str">
        <f t="shared" si="73"/>
        <v/>
      </c>
      <c r="BW393" s="7" t="str">
        <f t="shared" si="74"/>
        <v>***</v>
      </c>
      <c r="BX393" s="97" t="s">
        <v>1101</v>
      </c>
      <c r="BY393" s="98" t="s">
        <v>1133</v>
      </c>
      <c r="BZ393" s="97" t="s">
        <v>1684</v>
      </c>
      <c r="CA393" s="97"/>
      <c r="CB393" s="97"/>
      <c r="CC393" s="97"/>
      <c r="CD393" s="98" t="s">
        <v>1135</v>
      </c>
      <c r="CE393" s="97" t="s">
        <v>1117</v>
      </c>
      <c r="CF393" s="97" t="s">
        <v>1037</v>
      </c>
      <c r="CG393" s="97"/>
      <c r="CH393" s="97"/>
      <c r="CI393" s="97"/>
      <c r="CJ393" s="97"/>
      <c r="CK393" s="222"/>
      <c r="CL393" s="109" t="s">
        <v>1686</v>
      </c>
      <c r="CM393" s="101" t="s">
        <v>255</v>
      </c>
      <c r="CN393" s="101" t="s">
        <v>255</v>
      </c>
      <c r="CO393" s="103"/>
    </row>
    <row r="394" spans="1:93" ht="80" x14ac:dyDescent="0.2">
      <c r="A394" s="172" t="s">
        <v>338</v>
      </c>
      <c r="B394" s="185">
        <v>2</v>
      </c>
      <c r="C394" s="142" t="s">
        <v>1105</v>
      </c>
      <c r="D394" s="142" t="s">
        <v>1136</v>
      </c>
      <c r="E394" s="185" t="s">
        <v>0</v>
      </c>
      <c r="F394" s="185" t="s">
        <v>244</v>
      </c>
      <c r="G394" s="185" t="s">
        <v>145</v>
      </c>
      <c r="H394" s="185" t="s">
        <v>4</v>
      </c>
      <c r="I394" s="185" t="s">
        <v>8</v>
      </c>
      <c r="J394" s="185" t="s">
        <v>22</v>
      </c>
      <c r="K394" s="185" t="s">
        <v>127</v>
      </c>
      <c r="L394" s="98" t="str">
        <f>IFERROR(VLOOKUP($C394,'[2]1.3.7 validaties'!$AL$3:$AY$999,14,FALSE),"")</f>
        <v/>
      </c>
      <c r="M394" s="98" t="str">
        <f>IFERROR(VLOOKUP($C394,'[2]1.3.7 validaties'!$AL$3:$AY$999,13,FALSE),"")</f>
        <v/>
      </c>
      <c r="N394" s="142" t="s">
        <v>319</v>
      </c>
      <c r="O394" s="142" t="s">
        <v>13</v>
      </c>
      <c r="P394" s="142" t="s">
        <v>13</v>
      </c>
      <c r="Q394" s="142" t="s">
        <v>13</v>
      </c>
      <c r="R394" s="142" t="s">
        <v>13</v>
      </c>
      <c r="S394" s="142" t="s">
        <v>13</v>
      </c>
      <c r="T394" s="142" t="s">
        <v>13</v>
      </c>
      <c r="U394" s="142" t="s">
        <v>13</v>
      </c>
      <c r="V394" s="142" t="s">
        <v>13</v>
      </c>
      <c r="W394" s="142" t="s">
        <v>13</v>
      </c>
      <c r="X394" s="142" t="s">
        <v>13</v>
      </c>
      <c r="Y394" s="142" t="s">
        <v>13</v>
      </c>
      <c r="Z394" s="142" t="s">
        <v>13</v>
      </c>
      <c r="AA394" s="142" t="s">
        <v>13</v>
      </c>
      <c r="AB394" s="142" t="s">
        <v>13</v>
      </c>
      <c r="AC394" s="142" t="s">
        <v>13</v>
      </c>
      <c r="AD394" s="161" t="s">
        <v>253</v>
      </c>
      <c r="AE394" s="83" t="s">
        <v>254</v>
      </c>
      <c r="AF394" s="162" t="s">
        <v>255</v>
      </c>
      <c r="AG394" s="161" t="s">
        <v>968</v>
      </c>
      <c r="AH394" s="163" t="s">
        <v>253</v>
      </c>
      <c r="AI394" s="186"/>
      <c r="AJ394" s="185" t="s">
        <v>13</v>
      </c>
      <c r="AK394" s="188" t="s">
        <v>13</v>
      </c>
      <c r="AL394" s="187" t="s">
        <v>14</v>
      </c>
      <c r="AM394" s="141" t="s">
        <v>1105</v>
      </c>
      <c r="AN394" s="98" t="s">
        <v>3054</v>
      </c>
      <c r="AO394" s="98" t="s">
        <v>1117</v>
      </c>
      <c r="AP394" s="98"/>
      <c r="AQ394" s="98"/>
      <c r="AR394" s="98"/>
      <c r="AS394" s="98"/>
      <c r="AT394" s="267"/>
      <c r="AU394" s="253">
        <v>0</v>
      </c>
      <c r="AV394" s="280"/>
      <c r="AW394" s="168"/>
      <c r="AX394" s="57"/>
      <c r="AY394" s="212" t="str">
        <f t="shared" si="75"/>
        <v/>
      </c>
      <c r="AZ394" s="97" t="str">
        <f t="shared" si="69"/>
        <v/>
      </c>
      <c r="BA394" s="97" t="str">
        <f t="shared" si="70"/>
        <v/>
      </c>
      <c r="BB394" s="97"/>
      <c r="BC394" s="213" t="s">
        <v>2261</v>
      </c>
      <c r="BD394" s="143" t="str">
        <f t="shared" si="76"/>
        <v>ongewijzigd</v>
      </c>
      <c r="BE394" s="146" t="str">
        <f>IF(BF394="",IF(#REF!="","",IF(#REF!="ongebruikt","Ja","")),"")</f>
        <v/>
      </c>
      <c r="BF394" s="322" t="str">
        <f>IF($J394="LVBB-BHK",$C394,IFERROR(VLOOKUP($C394,'[1]CDS-VM-delta'!$A$2:$E$470,1,FALSE),""))</f>
        <v>STOP0068</v>
      </c>
      <c r="BG394" s="253" t="str">
        <f>IF($J394="LVBB-BHK",$AN394,IF($BF394="","",IFERROR(VLOOKUP($BF394,'[1]CDS-VM-delta'!$A$2:$E$470,2,FALSE),"")))</f>
        <v>De id '%1' is niet uniek binnen zijn component. Controleer id en corrigeer deze</v>
      </c>
      <c r="BH394" s="301" t="str">
        <f>IF($BF394="","",IFERROR(VLOOKUP($C394,'[1]CDS-VM-delta'!$A$2:$E$470,3,FALSE),""))</f>
        <v>imop-tekst.sch</v>
      </c>
      <c r="BI394" s="301" t="str">
        <f>IF($BF394="","",IFERROR(VLOOKUP($C394,'[1]CDS-VM-delta'!$A$2:$E$470,4,FALSE),""))</f>
        <v>Identificatie - Alle wId en eId buiten een AKN-component zijn uniek
OF:
Noot/@id is uniek binnen component (kan niet in XSD vanwege component)</v>
      </c>
      <c r="BJ394" s="302" t="str">
        <f>IF($BF394="","",IFERROR(VLOOKUP($C394,'[1]CDS-VM-delta'!$A$2:$E$470,5,FALSE),""))</f>
        <v/>
      </c>
      <c r="BK394" s="302" t="str">
        <f>IF($C394="","",IFERROR(VLOOKUP($C394,'[1]CDS-VM-delta'!$L$1:$M$470,1,FALSE),""))</f>
        <v>STOP0068</v>
      </c>
      <c r="BL394" s="302" t="str">
        <f>IF($BK394="","",IFERROR(VLOOKUP($BK394,'[1]CDS-VM-delta'!$L$1:$M$470,2,FALSE),""))</f>
        <v>De id '%1' is niet uniek binnen zijn component. Controleer id en corrigeer deze</v>
      </c>
      <c r="BM394" s="83"/>
      <c r="BN394" s="210" t="str">
        <f t="shared" si="71"/>
        <v>NOK</v>
      </c>
      <c r="BO394" s="141" t="s">
        <v>1858</v>
      </c>
      <c r="BP394" s="142"/>
      <c r="BQ394" s="142"/>
      <c r="BR394" s="142"/>
      <c r="BS394" s="83"/>
      <c r="BT394" s="218"/>
      <c r="BU394" s="7" t="str">
        <f t="shared" si="72"/>
        <v/>
      </c>
      <c r="BV394" s="7" t="str">
        <f t="shared" si="73"/>
        <v/>
      </c>
      <c r="BW394" s="7" t="str">
        <f t="shared" si="74"/>
        <v>***</v>
      </c>
      <c r="BX394" s="97" t="s">
        <v>1105</v>
      </c>
      <c r="BY394" s="98" t="s">
        <v>1136</v>
      </c>
      <c r="BZ394" s="97" t="s">
        <v>1684</v>
      </c>
      <c r="CA394" s="97"/>
      <c r="CB394" s="97"/>
      <c r="CC394" s="97"/>
      <c r="CD394" s="98" t="s">
        <v>1138</v>
      </c>
      <c r="CE394" s="97" t="s">
        <v>1117</v>
      </c>
      <c r="CF394" s="97"/>
      <c r="CG394" s="97"/>
      <c r="CH394" s="97"/>
      <c r="CI394" s="97"/>
      <c r="CJ394" s="97"/>
      <c r="CK394" s="222"/>
      <c r="CL394" s="109" t="s">
        <v>1686</v>
      </c>
      <c r="CM394" s="101" t="s">
        <v>255</v>
      </c>
      <c r="CN394" s="101" t="s">
        <v>255</v>
      </c>
      <c r="CO394" s="103"/>
    </row>
    <row r="395" spans="1:93" ht="64" x14ac:dyDescent="0.2">
      <c r="A395" s="172" t="s">
        <v>338</v>
      </c>
      <c r="B395" s="185">
        <v>2</v>
      </c>
      <c r="C395" s="142" t="s">
        <v>1109</v>
      </c>
      <c r="D395" s="142" t="s">
        <v>1139</v>
      </c>
      <c r="E395" s="185" t="s">
        <v>0</v>
      </c>
      <c r="F395" s="185" t="s">
        <v>244</v>
      </c>
      <c r="G395" s="185" t="s">
        <v>145</v>
      </c>
      <c r="H395" s="185" t="s">
        <v>4</v>
      </c>
      <c r="I395" s="185" t="s">
        <v>8</v>
      </c>
      <c r="J395" s="185" t="s">
        <v>22</v>
      </c>
      <c r="K395" s="185" t="s">
        <v>127</v>
      </c>
      <c r="L395" s="98" t="str">
        <f>IFERROR(VLOOKUP($C395,'[2]1.3.7 validaties'!$AL$3:$AY$999,14,FALSE),"")</f>
        <v/>
      </c>
      <c r="M395" s="98" t="str">
        <f>IFERROR(VLOOKUP($C395,'[2]1.3.7 validaties'!$AL$3:$AY$999,13,FALSE),"")</f>
        <v/>
      </c>
      <c r="N395" s="142" t="s">
        <v>319</v>
      </c>
      <c r="O395" s="142" t="s">
        <v>13</v>
      </c>
      <c r="P395" s="142" t="s">
        <v>13</v>
      </c>
      <c r="Q395" s="142" t="s">
        <v>13</v>
      </c>
      <c r="R395" s="142" t="s">
        <v>13</v>
      </c>
      <c r="S395" s="142" t="s">
        <v>13</v>
      </c>
      <c r="T395" s="142" t="s">
        <v>13</v>
      </c>
      <c r="U395" s="142" t="s">
        <v>13</v>
      </c>
      <c r="V395" s="142" t="s">
        <v>13</v>
      </c>
      <c r="W395" s="142" t="s">
        <v>13</v>
      </c>
      <c r="X395" s="142" t="s">
        <v>13</v>
      </c>
      <c r="Y395" s="142" t="s">
        <v>13</v>
      </c>
      <c r="Z395" s="142" t="s">
        <v>13</v>
      </c>
      <c r="AA395" s="142" t="s">
        <v>13</v>
      </c>
      <c r="AB395" s="142" t="s">
        <v>13</v>
      </c>
      <c r="AC395" s="142" t="s">
        <v>13</v>
      </c>
      <c r="AD395" s="161" t="s">
        <v>253</v>
      </c>
      <c r="AE395" s="83" t="s">
        <v>254</v>
      </c>
      <c r="AF395" s="162" t="s">
        <v>255</v>
      </c>
      <c r="AG395" s="161" t="s">
        <v>968</v>
      </c>
      <c r="AH395" s="163" t="s">
        <v>253</v>
      </c>
      <c r="AI395" s="186"/>
      <c r="AJ395" s="185" t="s">
        <v>13</v>
      </c>
      <c r="AK395" s="188" t="s">
        <v>45</v>
      </c>
      <c r="AL395" s="187" t="s">
        <v>14</v>
      </c>
      <c r="AM395" s="141" t="s">
        <v>1109</v>
      </c>
      <c r="AN395" s="98" t="s">
        <v>3055</v>
      </c>
      <c r="AO395" s="98" t="s">
        <v>1050</v>
      </c>
      <c r="AP395" s="98" t="s">
        <v>969</v>
      </c>
      <c r="AQ395" s="98"/>
      <c r="AR395" s="98"/>
      <c r="AS395" s="98"/>
      <c r="AT395" s="267"/>
      <c r="AU395" s="253">
        <v>0</v>
      </c>
      <c r="AV395" s="280"/>
      <c r="AW395" s="168"/>
      <c r="AX395" s="57"/>
      <c r="AY395" s="212" t="str">
        <f t="shared" si="75"/>
        <v/>
      </c>
      <c r="AZ395" s="97" t="str">
        <f t="shared" si="69"/>
        <v/>
      </c>
      <c r="BA395" s="97" t="str">
        <f t="shared" si="70"/>
        <v/>
      </c>
      <c r="BB395" s="97"/>
      <c r="BC395" s="213" t="s">
        <v>2261</v>
      </c>
      <c r="BD395" s="143" t="str">
        <f t="shared" si="76"/>
        <v>ongewijzigd</v>
      </c>
      <c r="BE395" s="146" t="str">
        <f>IF(BF395="",IF(#REF!="","",IF(#REF!="ongebruikt","Ja","")),"")</f>
        <v/>
      </c>
      <c r="BF395" s="322" t="str">
        <f>IF($J395="LVBB-BHK",$C395,IFERROR(VLOOKUP($C395,'[1]CDS-VM-delta'!$A$2:$E$470,1,FALSE),""))</f>
        <v>STOP0070</v>
      </c>
      <c r="BG395" s="253" t="str">
        <f>IF($J395="LVBB-BHK",$AN395,IF($BF395="","",IFERROR(VLOOKUP($BF395,'[1]CDS-VM-delta'!$A$2:$E$470,2,FALSE),"")))</f>
        <v>Het %1 met eId '%2' heeft een combinatie van elementen dat niet is toegestaan. Corrigeer het artikel door de combinatie van elementen te verwijderen.</v>
      </c>
      <c r="BH395" s="301" t="str">
        <f>IF($BF395="","",IFERROR(VLOOKUP($C395,'[1]CDS-VM-delta'!$A$2:$E$470,3,FALSE),""))</f>
        <v>imop-tekst.sch</v>
      </c>
      <c r="BI395" s="301" t="str">
        <f>IF($BF395="","",IFERROR(VLOOKUP($C395,'[1]CDS-VM-delta'!$A$2:$E$470,4,FALSE),""))</f>
        <v>Vervallen zonder opvolgende elementen</v>
      </c>
      <c r="BJ395" s="302" t="str">
        <f>IF($BF395="","",IFERROR(VLOOKUP($C395,'[1]CDS-VM-delta'!$A$2:$E$470,5,FALSE),""))</f>
        <v/>
      </c>
      <c r="BK395" s="302" t="str">
        <f>IF($C395="","",IFERROR(VLOOKUP($C395,'[1]CDS-VM-delta'!$L$1:$M$470,1,FALSE),""))</f>
        <v>STOP0070</v>
      </c>
      <c r="BL395" s="302" t="str">
        <f>IF($BK395="","",IFERROR(VLOOKUP($BK395,'[1]CDS-VM-delta'!$L$1:$M$470,2,FALSE),""))</f>
        <v>Het %1 met eId '%2' heeft een combinatie van elementen dat niet is toegestaan. Corrigeer het artikel door de combinatie van elementen te verwijderen.</v>
      </c>
      <c r="BM395" s="83"/>
      <c r="BN395" s="210" t="str">
        <f t="shared" si="71"/>
        <v>NOK</v>
      </c>
      <c r="BO395" s="141" t="s">
        <v>1858</v>
      </c>
      <c r="BP395" s="142"/>
      <c r="BQ395" s="142"/>
      <c r="BR395" s="142"/>
      <c r="BS395" s="83"/>
      <c r="BT395" s="218"/>
      <c r="BU395" s="7" t="str">
        <f t="shared" si="72"/>
        <v/>
      </c>
      <c r="BV395" s="7" t="str">
        <f t="shared" si="73"/>
        <v/>
      </c>
      <c r="BW395" s="7" t="str">
        <f t="shared" si="74"/>
        <v>***</v>
      </c>
      <c r="BX395" s="97" t="s">
        <v>1109</v>
      </c>
      <c r="BY395" s="98" t="s">
        <v>1139</v>
      </c>
      <c r="BZ395" s="97" t="s">
        <v>1684</v>
      </c>
      <c r="CA395" s="97"/>
      <c r="CB395" s="97"/>
      <c r="CC395" s="97"/>
      <c r="CD395" s="98" t="s">
        <v>1141</v>
      </c>
      <c r="CE395" s="97" t="s">
        <v>1050</v>
      </c>
      <c r="CF395" s="97" t="s">
        <v>969</v>
      </c>
      <c r="CG395" s="97"/>
      <c r="CH395" s="97"/>
      <c r="CI395" s="97"/>
      <c r="CJ395" s="97"/>
      <c r="CK395" s="222"/>
      <c r="CL395" s="109" t="s">
        <v>1686</v>
      </c>
      <c r="CM395" s="101" t="s">
        <v>255</v>
      </c>
      <c r="CN395" s="101" t="s">
        <v>255</v>
      </c>
      <c r="CO395" s="103"/>
    </row>
    <row r="396" spans="1:93" ht="48" x14ac:dyDescent="0.2">
      <c r="A396" s="172" t="s">
        <v>1142</v>
      </c>
      <c r="B396" s="185">
        <v>2</v>
      </c>
      <c r="C396" s="142" t="s">
        <v>1143</v>
      </c>
      <c r="D396" s="142" t="s">
        <v>1144</v>
      </c>
      <c r="E396" s="185" t="s">
        <v>0</v>
      </c>
      <c r="F396" s="185" t="s">
        <v>245</v>
      </c>
      <c r="G396" s="185" t="s">
        <v>145</v>
      </c>
      <c r="H396" s="185" t="s">
        <v>4</v>
      </c>
      <c r="I396" s="185" t="s">
        <v>8</v>
      </c>
      <c r="J396" s="185" t="s">
        <v>22</v>
      </c>
      <c r="K396" s="185" t="s">
        <v>127</v>
      </c>
      <c r="L396" s="166" t="str">
        <f>IFERROR(VLOOKUP($C396,'[2]1.3.7 validaties'!$AL$3:$AY$999,14,FALSE),"")</f>
        <v/>
      </c>
      <c r="M396" s="166" t="str">
        <f>IFERROR(VLOOKUP($C396,'[2]1.3.7 validaties'!$AL$3:$AY$999,13,FALSE),"")</f>
        <v/>
      </c>
      <c r="N396" s="142" t="s">
        <v>14</v>
      </c>
      <c r="O396" s="142" t="s">
        <v>14</v>
      </c>
      <c r="P396" s="142" t="s">
        <v>14</v>
      </c>
      <c r="Q396" s="142" t="s">
        <v>14</v>
      </c>
      <c r="R396" s="2" t="s">
        <v>13</v>
      </c>
      <c r="S396" s="345" t="s">
        <v>13</v>
      </c>
      <c r="T396" s="345" t="s">
        <v>13</v>
      </c>
      <c r="U396" s="345" t="s">
        <v>13</v>
      </c>
      <c r="V396" s="345" t="s">
        <v>13</v>
      </c>
      <c r="W396" s="345" t="s">
        <v>13</v>
      </c>
      <c r="X396" s="345" t="s">
        <v>13</v>
      </c>
      <c r="Y396" s="345" t="s">
        <v>13</v>
      </c>
      <c r="Z396" s="345" t="s">
        <v>13</v>
      </c>
      <c r="AA396" s="345" t="s">
        <v>13</v>
      </c>
      <c r="AB396" s="345" t="s">
        <v>13</v>
      </c>
      <c r="AC396" s="345" t="s">
        <v>13</v>
      </c>
      <c r="AD396" s="161" t="s">
        <v>253</v>
      </c>
      <c r="AE396" s="83" t="s">
        <v>254</v>
      </c>
      <c r="AF396" s="162" t="s">
        <v>255</v>
      </c>
      <c r="AG396" s="337" t="s">
        <v>1028</v>
      </c>
      <c r="AH396" s="163" t="s">
        <v>253</v>
      </c>
      <c r="AI396" s="186"/>
      <c r="AJ396" s="185" t="s">
        <v>13</v>
      </c>
      <c r="AK396" s="188" t="s">
        <v>45</v>
      </c>
      <c r="AL396" s="187" t="s">
        <v>14</v>
      </c>
      <c r="AM396" s="141" t="s">
        <v>1143</v>
      </c>
      <c r="AN396" s="142" t="s">
        <v>3056</v>
      </c>
      <c r="AO396" s="166" t="s">
        <v>1117</v>
      </c>
      <c r="AP396" s="166"/>
      <c r="AQ396" s="166"/>
      <c r="AR396" s="166"/>
      <c r="AS396" s="166"/>
      <c r="AT396" s="206"/>
      <c r="AU396" s="253">
        <v>0</v>
      </c>
      <c r="AV396" s="280"/>
      <c r="AW396" s="168"/>
      <c r="AX396" s="57"/>
      <c r="AY396" s="212" t="str">
        <f t="shared" si="75"/>
        <v/>
      </c>
      <c r="AZ396" s="97" t="str">
        <f t="shared" si="69"/>
        <v>***</v>
      </c>
      <c r="BA396" s="97" t="str">
        <f t="shared" si="70"/>
        <v/>
      </c>
      <c r="BB396" s="97"/>
      <c r="BC396" s="213"/>
      <c r="BD396" s="143" t="str">
        <f t="shared" si="76"/>
        <v>toegevoegd</v>
      </c>
      <c r="BE396" s="146" t="str">
        <f>IF(BF396="",IF(#REF!="","",IF(#REF!="ongebruikt","Ja","")),"")</f>
        <v/>
      </c>
      <c r="BF396" s="322" t="str">
        <f>IF($J396="LVBB-BHK",$C396,IFERROR(VLOOKUP($C396,'[1]CDS-VM-delta'!$A$2:$E$470,1,FALSE),""))</f>
        <v>STOP0073</v>
      </c>
      <c r="BG396" s="253" t="str">
        <f>IF($J396="LVBB-BHK",$AN396,IF($BF396="","",IFERROR(VLOOKUP($BF396,'[1]CDS-VM-delta'!$A$2:$E$470,2,FALSE),"")))</f>
        <v>Het WijzigArtikel %1 heeft een WijzigLid, dit is niet toegestaan binnen een BesluitCompact. Verwijder het WijzigL:id of zet de tekst om naar een element wat.</v>
      </c>
      <c r="BH396" s="301" t="str">
        <f>IF($BF396="","",IFERROR(VLOOKUP($C396,'[1]CDS-VM-delta'!$A$2:$E$470,3,FALSE),""))</f>
        <v>imop-tekstmutaties.sch</v>
      </c>
      <c r="BI396" s="301" t="str">
        <f>IF($BF396="","",IFERROR(VLOOKUP($C396,'[1]CDS-VM-delta'!$A$2:$E$470,4,FALSE),""))</f>
        <v>BesluitCompact WijzigArtikel zonder WijzigLid</v>
      </c>
      <c r="BJ396" s="302" t="str">
        <f>IF($BF396="","",IFERROR(VLOOKUP($C396,'[1]CDS-VM-delta'!$A$2:$E$470,5,FALSE),""))</f>
        <v/>
      </c>
      <c r="BK396" s="302" t="str">
        <f>IF($C396="","",IFERROR(VLOOKUP($C396,'[1]CDS-VM-delta'!$L$1:$M$470,1,FALSE),""))</f>
        <v/>
      </c>
      <c r="BL396" s="302" t="str">
        <f>IF($BK396="","",IFERROR(VLOOKUP($BK396,'[1]CDS-VM-delta'!$L$1:$M$470,2,FALSE),""))</f>
        <v/>
      </c>
      <c r="BM396" s="83"/>
      <c r="BN396" s="210" t="str">
        <f t="shared" si="71"/>
        <v>NOK</v>
      </c>
      <c r="BO396" s="141" t="s">
        <v>1858</v>
      </c>
      <c r="BP396" s="142"/>
      <c r="BQ396" s="142"/>
      <c r="BR396" s="142"/>
      <c r="BS396" s="83"/>
      <c r="BT396" s="218"/>
      <c r="BU396" s="7" t="str">
        <f t="shared" si="72"/>
        <v/>
      </c>
      <c r="BV396" s="7" t="str">
        <f t="shared" si="73"/>
        <v/>
      </c>
      <c r="BW396" s="7" t="str">
        <f t="shared" si="74"/>
        <v>***</v>
      </c>
      <c r="BX396" s="97" t="s">
        <v>1143</v>
      </c>
      <c r="BY396" s="98" t="s">
        <v>1144</v>
      </c>
      <c r="BZ396" s="97" t="s">
        <v>1684</v>
      </c>
      <c r="CA396" s="97"/>
      <c r="CB396" s="97"/>
      <c r="CC396" s="97"/>
      <c r="CD396" s="98" t="s">
        <v>1145</v>
      </c>
      <c r="CE396" s="97" t="s">
        <v>1117</v>
      </c>
      <c r="CF396" s="97"/>
      <c r="CG396" s="97"/>
      <c r="CH396" s="97"/>
      <c r="CI396" s="97"/>
      <c r="CJ396" s="97"/>
      <c r="CK396" s="222"/>
      <c r="CL396" s="109" t="s">
        <v>1686</v>
      </c>
      <c r="CM396" s="101" t="s">
        <v>255</v>
      </c>
      <c r="CN396" s="101" t="s">
        <v>255</v>
      </c>
      <c r="CO396" s="103"/>
    </row>
    <row r="397" spans="1:93" ht="64" x14ac:dyDescent="0.2">
      <c r="A397" s="172" t="s">
        <v>1142</v>
      </c>
      <c r="B397" s="185">
        <v>2</v>
      </c>
      <c r="C397" s="142" t="s">
        <v>1146</v>
      </c>
      <c r="D397" s="142" t="s">
        <v>1147</v>
      </c>
      <c r="E397" s="185" t="s">
        <v>0</v>
      </c>
      <c r="F397" s="185" t="s">
        <v>245</v>
      </c>
      <c r="G397" s="185" t="s">
        <v>145</v>
      </c>
      <c r="H397" s="185" t="s">
        <v>4</v>
      </c>
      <c r="I397" s="185" t="s">
        <v>8</v>
      </c>
      <c r="J397" s="185" t="s">
        <v>22</v>
      </c>
      <c r="K397" s="185" t="s">
        <v>127</v>
      </c>
      <c r="L397" s="166" t="str">
        <f>IFERROR(VLOOKUP($C397,'[2]1.3.7 validaties'!$AL$3:$AY$999,14,FALSE),"")</f>
        <v/>
      </c>
      <c r="M397" s="166" t="str">
        <f>IFERROR(VLOOKUP($C397,'[2]1.3.7 validaties'!$AL$3:$AY$999,13,FALSE),"")</f>
        <v/>
      </c>
      <c r="N397" s="142" t="s">
        <v>14</v>
      </c>
      <c r="O397" s="142" t="s">
        <v>14</v>
      </c>
      <c r="P397" s="142" t="s">
        <v>14</v>
      </c>
      <c r="Q397" s="142" t="s">
        <v>14</v>
      </c>
      <c r="R397" s="2" t="s">
        <v>13</v>
      </c>
      <c r="S397" s="345" t="s">
        <v>13</v>
      </c>
      <c r="T397" s="345" t="s">
        <v>13</v>
      </c>
      <c r="U397" s="345" t="s">
        <v>13</v>
      </c>
      <c r="V397" s="345" t="s">
        <v>13</v>
      </c>
      <c r="W397" s="345" t="s">
        <v>13</v>
      </c>
      <c r="X397" s="345" t="s">
        <v>13</v>
      </c>
      <c r="Y397" s="345" t="s">
        <v>13</v>
      </c>
      <c r="Z397" s="345" t="s">
        <v>13</v>
      </c>
      <c r="AA397" s="345" t="s">
        <v>13</v>
      </c>
      <c r="AB397" s="345" t="s">
        <v>13</v>
      </c>
      <c r="AC397" s="345" t="s">
        <v>13</v>
      </c>
      <c r="AD397" s="161" t="s">
        <v>253</v>
      </c>
      <c r="AE397" s="83" t="s">
        <v>254</v>
      </c>
      <c r="AF397" s="162" t="s">
        <v>255</v>
      </c>
      <c r="AG397" s="337" t="s">
        <v>1028</v>
      </c>
      <c r="AH397" s="163" t="s">
        <v>253</v>
      </c>
      <c r="AI397" s="186"/>
      <c r="AJ397" s="185" t="s">
        <v>13</v>
      </c>
      <c r="AK397" s="188" t="s">
        <v>45</v>
      </c>
      <c r="AL397" s="187" t="s">
        <v>14</v>
      </c>
      <c r="AM397" s="141" t="s">
        <v>1146</v>
      </c>
      <c r="AN397" s="142" t="s">
        <v>3057</v>
      </c>
      <c r="AO397" s="166" t="s">
        <v>1149</v>
      </c>
      <c r="AP397" s="166" t="s">
        <v>969</v>
      </c>
      <c r="AQ397" s="166"/>
      <c r="AR397" s="166"/>
      <c r="AS397" s="166"/>
      <c r="AT397" s="206"/>
      <c r="AU397" s="253">
        <v>0</v>
      </c>
      <c r="AV397" s="280"/>
      <c r="AW397" s="168"/>
      <c r="AX397" s="57"/>
      <c r="AY397" s="212" t="str">
        <f t="shared" si="75"/>
        <v/>
      </c>
      <c r="AZ397" s="97" t="str">
        <f t="shared" si="69"/>
        <v>***</v>
      </c>
      <c r="BA397" s="97" t="str">
        <f t="shared" si="70"/>
        <v/>
      </c>
      <c r="BB397" s="97"/>
      <c r="BC397" s="213"/>
      <c r="BD397" s="143" t="str">
        <f t="shared" si="76"/>
        <v>toegevoegd</v>
      </c>
      <c r="BE397" s="146" t="str">
        <f>IF(BF397="",IF(#REF!="","",IF(#REF!="ongebruikt","Ja","")),"")</f>
        <v/>
      </c>
      <c r="BF397" s="321" t="str">
        <f>IF($J397="LVBB-BHK",$C397,IFERROR(VLOOKUP($C397,'[1]CDS-VM-delta'!$A$2:$E$470,1,FALSE),""))</f>
        <v>STOP0074</v>
      </c>
      <c r="BG397" s="318" t="str">
        <f>IF($J397="LVBB-BHK",$AN397,IF($BF397="","",IFERROR(VLOOKUP($BF397,'[1]CDS-VM-delta'!$A$2:$E$470,2,FALSE),"")))</f>
        <v>Het attribuut @wordt '%1' binnen %2 is niet uniek. Pas het attribuut aan om deze uniek te maken (bij een initiele regeling) of (bij mutaties) voeg mutaties samen in één tekst:RegelingMutatie .</v>
      </c>
      <c r="BH397" s="148" t="str">
        <f>IF($BF397="","",IFERROR(VLOOKUP($C397,'[1]CDS-VM-delta'!$A$2:$E$470,3,FALSE),""))</f>
        <v>imop-tekstmutaties.sch</v>
      </c>
      <c r="BI397" s="303" t="str">
        <f>IF($BF397="","",IFERROR(VLOOKUP($C397,'[1]CDS-VM-delta'!$A$2:$E$470,4,FALSE),""))</f>
        <v>Identificatie - wordt uniek</v>
      </c>
      <c r="BJ397" s="304" t="str">
        <f>IF($BF397="","",IFERROR(VLOOKUP($C397,'[1]CDS-VM-delta'!$A$2:$E$470,5,FALSE),""))</f>
        <v/>
      </c>
      <c r="BK397" s="304" t="str">
        <f>IF($C397="","",IFERROR(VLOOKUP($C397,'[1]CDS-VM-delta'!$L$1:$M$470,1,FALSE),""))</f>
        <v/>
      </c>
      <c r="BL397" s="304" t="str">
        <f>IF($BK397="","",IFERROR(VLOOKUP($BK397,'[1]CDS-VM-delta'!$L$1:$M$470,2,FALSE),""))</f>
        <v/>
      </c>
      <c r="BM397" s="83"/>
      <c r="BN397" s="210" t="str">
        <f t="shared" si="71"/>
        <v>NOK</v>
      </c>
      <c r="BO397" s="141" t="s">
        <v>1858</v>
      </c>
      <c r="BP397" s="142"/>
      <c r="BQ397" s="142"/>
      <c r="BR397" s="142"/>
      <c r="BS397" s="83"/>
      <c r="BT397" s="218"/>
      <c r="BU397" s="7" t="str">
        <f t="shared" si="72"/>
        <v/>
      </c>
      <c r="BV397" s="7" t="str">
        <f t="shared" si="73"/>
        <v/>
      </c>
      <c r="BW397" s="7" t="str">
        <f t="shared" si="74"/>
        <v>***</v>
      </c>
      <c r="BX397" s="97" t="s">
        <v>1146</v>
      </c>
      <c r="BY397" s="98" t="s">
        <v>1147</v>
      </c>
      <c r="BZ397" s="97" t="s">
        <v>1684</v>
      </c>
      <c r="CA397" s="97"/>
      <c r="CB397" s="97"/>
      <c r="CC397" s="97"/>
      <c r="CD397" s="98" t="s">
        <v>1148</v>
      </c>
      <c r="CE397" s="97" t="s">
        <v>1149</v>
      </c>
      <c r="CF397" s="97" t="s">
        <v>969</v>
      </c>
      <c r="CG397" s="97"/>
      <c r="CH397" s="97"/>
      <c r="CI397" s="97"/>
      <c r="CJ397" s="97"/>
      <c r="CK397" s="222"/>
      <c r="CL397" s="109" t="s">
        <v>1686</v>
      </c>
      <c r="CM397" s="101" t="s">
        <v>255</v>
      </c>
      <c r="CN397" s="101" t="s">
        <v>255</v>
      </c>
      <c r="CO397" s="103"/>
    </row>
    <row r="398" spans="1:93" ht="80" x14ac:dyDescent="0.2">
      <c r="A398" s="172" t="s">
        <v>1142</v>
      </c>
      <c r="B398" s="185">
        <v>2</v>
      </c>
      <c r="C398" s="142" t="s">
        <v>1150</v>
      </c>
      <c r="D398" s="142" t="s">
        <v>1974</v>
      </c>
      <c r="E398" s="185" t="s">
        <v>0</v>
      </c>
      <c r="F398" s="185" t="s">
        <v>245</v>
      </c>
      <c r="G398" s="185" t="s">
        <v>145</v>
      </c>
      <c r="H398" s="185" t="s">
        <v>4</v>
      </c>
      <c r="I398" s="185" t="s">
        <v>8</v>
      </c>
      <c r="J398" s="185" t="s">
        <v>22</v>
      </c>
      <c r="K398" s="185" t="s">
        <v>127</v>
      </c>
      <c r="L398" s="166" t="str">
        <f>IFERROR(VLOOKUP($C398,'[2]1.3.7 validaties'!$AL$3:$AY$999,14,FALSE),"")</f>
        <v/>
      </c>
      <c r="M398" s="166" t="str">
        <f>IFERROR(VLOOKUP($C398,'[2]1.3.7 validaties'!$AL$3:$AY$999,13,FALSE),"")</f>
        <v/>
      </c>
      <c r="N398" s="142" t="s">
        <v>14</v>
      </c>
      <c r="O398" s="142" t="s">
        <v>14</v>
      </c>
      <c r="P398" s="142" t="s">
        <v>14</v>
      </c>
      <c r="Q398" s="142" t="s">
        <v>14</v>
      </c>
      <c r="R398" s="2" t="s">
        <v>13</v>
      </c>
      <c r="S398" s="345" t="s">
        <v>13</v>
      </c>
      <c r="T398" s="345" t="s">
        <v>13</v>
      </c>
      <c r="U398" s="345" t="s">
        <v>13</v>
      </c>
      <c r="V398" s="345" t="s">
        <v>13</v>
      </c>
      <c r="W398" s="345" t="s">
        <v>13</v>
      </c>
      <c r="X398" s="345" t="s">
        <v>13</v>
      </c>
      <c r="Y398" s="345" t="s">
        <v>13</v>
      </c>
      <c r="Z398" s="345" t="s">
        <v>13</v>
      </c>
      <c r="AA398" s="345" t="s">
        <v>13</v>
      </c>
      <c r="AB398" s="345" t="s">
        <v>13</v>
      </c>
      <c r="AC398" s="345" t="s">
        <v>13</v>
      </c>
      <c r="AD398" s="161" t="s">
        <v>253</v>
      </c>
      <c r="AE398" s="83" t="s">
        <v>254</v>
      </c>
      <c r="AF398" s="162" t="s">
        <v>255</v>
      </c>
      <c r="AG398" s="161" t="s">
        <v>968</v>
      </c>
      <c r="AH398" s="163" t="s">
        <v>253</v>
      </c>
      <c r="AI398" s="186"/>
      <c r="AJ398" s="185" t="s">
        <v>13</v>
      </c>
      <c r="AK398" s="188" t="s">
        <v>45</v>
      </c>
      <c r="AL398" s="187" t="s">
        <v>14</v>
      </c>
      <c r="AM398" s="141" t="s">
        <v>1150</v>
      </c>
      <c r="AN398" s="142" t="s">
        <v>3058</v>
      </c>
      <c r="AO398" s="166" t="s">
        <v>1152</v>
      </c>
      <c r="AP398" s="166"/>
      <c r="AQ398" s="166"/>
      <c r="AR398" s="166"/>
      <c r="AS398" s="166"/>
      <c r="AT398" s="206"/>
      <c r="AU398" s="253">
        <v>0</v>
      </c>
      <c r="AV398" s="280"/>
      <c r="AW398" s="168"/>
      <c r="AX398" s="57"/>
      <c r="AY398" s="212" t="str">
        <f t="shared" si="75"/>
        <v/>
      </c>
      <c r="AZ398" s="97" t="str">
        <f t="shared" si="69"/>
        <v>***</v>
      </c>
      <c r="BA398" s="97" t="str">
        <f t="shared" si="70"/>
        <v/>
      </c>
      <c r="BB398" s="97"/>
      <c r="BC398" s="213"/>
      <c r="BD398" s="143" t="str">
        <f t="shared" si="76"/>
        <v>toegevoegd</v>
      </c>
      <c r="BE398" s="146" t="str">
        <f>IF(BF398="",IF(#REF!="","",IF(#REF!="ongebruikt","Ja","")),"")</f>
        <v/>
      </c>
      <c r="BF398" s="322" t="str">
        <f>IF($J398="LVBB-BHK",$C398,IFERROR(VLOOKUP($C398,'[1]CDS-VM-delta'!$A$2:$E$470,1,FALSE),""))</f>
        <v>STOP0075</v>
      </c>
      <c r="BG398" s="253" t="str">
        <f>IF($J398="LVBB-BHK",$AN398,IF($BF398="","",IFERROR(VLOOKUP($BF398,'[1]CDS-VM-delta'!$A$2:$E$470,2,FALSE),"")))</f>
        <v>Het attribuut schemaversie (met waarde %1) bij tekst:Motivering mag niet gebruikt worden binnen tekst:BesluitCompact of tekst:BesluitKlassiek. Verwijder het attribuut schemaversie bij tekst:Motivering</v>
      </c>
      <c r="BH398" s="301" t="str">
        <f>IF($BF398="","",IFERROR(VLOOKUP($C398,'[1]CDS-VM-delta'!$A$2:$E$470,3,FALSE),""))</f>
        <v>imop-tekst.sch</v>
      </c>
      <c r="BI398" s="301" t="str">
        <f>IF($BF398="","",IFERROR(VLOOKUP($C398,'[1]CDS-VM-delta'!$A$2:$E$470,4,FALSE),""))</f>
        <v/>
      </c>
      <c r="BJ398" s="302" t="str">
        <f>IF($BF398="","",IFERROR(VLOOKUP($C398,'[1]CDS-VM-delta'!$A$2:$E$470,5,FALSE),""))</f>
        <v/>
      </c>
      <c r="BK398" s="302" t="str">
        <f>IF($C398="","",IFERROR(VLOOKUP($C398,'[1]CDS-VM-delta'!$L$1:$M$470,1,FALSE),""))</f>
        <v/>
      </c>
      <c r="BL398" s="302" t="str">
        <f>IF($BK398="","",IFERROR(VLOOKUP($BK398,'[1]CDS-VM-delta'!$L$1:$M$470,2,FALSE),""))</f>
        <v/>
      </c>
      <c r="BM398" s="83"/>
      <c r="BN398" s="210" t="str">
        <f t="shared" si="71"/>
        <v>NOK</v>
      </c>
      <c r="BO398" s="141" t="s">
        <v>1858</v>
      </c>
      <c r="BP398" s="142"/>
      <c r="BQ398" s="142"/>
      <c r="BR398" s="142"/>
      <c r="BS398" s="83"/>
      <c r="BT398" s="218"/>
      <c r="BU398" s="7" t="str">
        <f t="shared" si="72"/>
        <v/>
      </c>
      <c r="BV398" s="7" t="str">
        <f t="shared" si="73"/>
        <v/>
      </c>
      <c r="BW398" s="7" t="str">
        <f t="shared" si="74"/>
        <v>***</v>
      </c>
      <c r="BX398" s="97" t="s">
        <v>1150</v>
      </c>
      <c r="BY398" s="98" t="s">
        <v>1974</v>
      </c>
      <c r="BZ398" s="97" t="s">
        <v>1684</v>
      </c>
      <c r="CA398" s="97"/>
      <c r="CB398" s="97"/>
      <c r="CC398" s="97"/>
      <c r="CD398" s="98" t="s">
        <v>1151</v>
      </c>
      <c r="CE398" s="97" t="s">
        <v>1152</v>
      </c>
      <c r="CF398" s="97"/>
      <c r="CG398" s="97"/>
      <c r="CH398" s="97"/>
      <c r="CI398" s="97"/>
      <c r="CJ398" s="97"/>
      <c r="CK398" s="222"/>
      <c r="CL398" s="109" t="s">
        <v>1686</v>
      </c>
      <c r="CM398" s="101" t="s">
        <v>255</v>
      </c>
      <c r="CN398" s="101" t="s">
        <v>255</v>
      </c>
      <c r="CO398" s="103"/>
    </row>
    <row r="399" spans="1:93" s="408" customFormat="1" ht="48" x14ac:dyDescent="0.2">
      <c r="A399" s="505" t="s">
        <v>2136</v>
      </c>
      <c r="B399" s="508">
        <v>2</v>
      </c>
      <c r="C399" s="335" t="s">
        <v>2050</v>
      </c>
      <c r="D399" s="410" t="s">
        <v>2079</v>
      </c>
      <c r="E399" s="508" t="s">
        <v>0</v>
      </c>
      <c r="F399" s="508" t="s">
        <v>2001</v>
      </c>
      <c r="G399" s="508" t="s">
        <v>145</v>
      </c>
      <c r="H399" s="508" t="s">
        <v>4</v>
      </c>
      <c r="I399" s="508" t="s">
        <v>8</v>
      </c>
      <c r="J399" s="508" t="s">
        <v>22</v>
      </c>
      <c r="K399" s="508" t="s">
        <v>127</v>
      </c>
      <c r="L399" s="336" t="s">
        <v>254</v>
      </c>
      <c r="M399" s="336" t="s">
        <v>254</v>
      </c>
      <c r="N399" s="335" t="s">
        <v>14</v>
      </c>
      <c r="O399" s="335" t="s">
        <v>14</v>
      </c>
      <c r="P399" s="335" t="s">
        <v>14</v>
      </c>
      <c r="Q399" s="335" t="s">
        <v>14</v>
      </c>
      <c r="R399" s="335" t="s">
        <v>14</v>
      </c>
      <c r="S399" s="335" t="s">
        <v>319</v>
      </c>
      <c r="T399" s="335" t="s">
        <v>319</v>
      </c>
      <c r="U399" s="335" t="s">
        <v>319</v>
      </c>
      <c r="V399" s="335" t="s">
        <v>13</v>
      </c>
      <c r="W399" s="335" t="s">
        <v>13</v>
      </c>
      <c r="X399" s="335" t="s">
        <v>13</v>
      </c>
      <c r="Y399" s="335" t="s">
        <v>13</v>
      </c>
      <c r="Z399" s="335" t="s">
        <v>13</v>
      </c>
      <c r="AA399" s="335" t="s">
        <v>13</v>
      </c>
      <c r="AB399" s="335" t="s">
        <v>13</v>
      </c>
      <c r="AC399" s="335" t="s">
        <v>13</v>
      </c>
      <c r="AD399" s="391" t="s">
        <v>253</v>
      </c>
      <c r="AE399" s="385"/>
      <c r="AF399" s="392" t="s">
        <v>255</v>
      </c>
      <c r="AG399" s="391" t="s">
        <v>1028</v>
      </c>
      <c r="AH399" s="380" t="s">
        <v>253</v>
      </c>
      <c r="AI399" s="510"/>
      <c r="AJ399" s="508" t="s">
        <v>13</v>
      </c>
      <c r="AK399" s="511" t="s">
        <v>45</v>
      </c>
      <c r="AL399" s="512" t="s">
        <v>14</v>
      </c>
      <c r="AM399" s="384" t="s">
        <v>2050</v>
      </c>
      <c r="AN399" s="410" t="s">
        <v>3059</v>
      </c>
      <c r="AO399" s="399" t="s">
        <v>2081</v>
      </c>
      <c r="AP399" s="399" t="s">
        <v>1002</v>
      </c>
      <c r="AQ399" s="399"/>
      <c r="AR399" s="399"/>
      <c r="AS399" s="399"/>
      <c r="AT399" s="515"/>
      <c r="AU399" s="395">
        <v>0</v>
      </c>
      <c r="AV399" s="516"/>
      <c r="AW399" s="512"/>
      <c r="AX399" s="397"/>
      <c r="AY399" s="398" t="str">
        <f t="shared" si="75"/>
        <v/>
      </c>
      <c r="AZ399" s="399" t="str">
        <f t="shared" si="69"/>
        <v>***</v>
      </c>
      <c r="BA399" s="399" t="str">
        <f t="shared" si="70"/>
        <v/>
      </c>
      <c r="BB399" s="399"/>
      <c r="BC399" s="400"/>
      <c r="BD399" s="500" t="str">
        <f t="shared" si="76"/>
        <v>toegevoegd</v>
      </c>
      <c r="BE399" s="501" t="str">
        <f>IF(BF399="",IF(#REF!="","",IF(#REF!="ongebruikt","Ja","")),"")</f>
        <v/>
      </c>
      <c r="BF399" s="502" t="str">
        <f>IF($J399="LVBB-BHK",$C399,IFERROR(VLOOKUP($C399,'[1]CDS-VM-delta'!$A$2:$E$470,1,FALSE),""))</f>
        <v>STOP0077</v>
      </c>
      <c r="BG399" s="395" t="str">
        <f>IF($J399="LVBB-BHK",$AN399,IF($BF399="","",IFERROR(VLOOKUP($BF399,'[1]CDS-VM-delta'!$A$2:$E$470,2,FALSE),"")))</f>
        <v>De identificatie in attribuut @wat "%1" in het in element Vervang is niet gelijk aan de wId "%2" van het element dat vervangen wordt</v>
      </c>
      <c r="BH399" s="503" t="str">
        <f>IF($BF399="","",IFERROR(VLOOKUP($C399,'[1]CDS-VM-delta'!$A$2:$E$470,3,FALSE),""))</f>
        <v>imop-tekstmutaties.sch</v>
      </c>
      <c r="BI399" s="503" t="str">
        <f>IF($BF399="","",IFERROR(VLOOKUP($C399,'[1]CDS-VM-delta'!$A$2:$E$470,4,FALSE),""))</f>
        <v/>
      </c>
      <c r="BJ399" s="504" t="str">
        <f>IF($BF399="","",IFERROR(VLOOKUP($C399,'[1]CDS-VM-delta'!$A$2:$E$470,5,FALSE),""))</f>
        <v/>
      </c>
      <c r="BK399" s="504" t="str">
        <f>IF($C399="","",IFERROR(VLOOKUP($C399,'[1]CDS-VM-delta'!$L$1:$M$470,1,FALSE),""))</f>
        <v/>
      </c>
      <c r="BL399" s="504" t="str">
        <f>IF($BK399="","",IFERROR(VLOOKUP($BK399,'[1]CDS-VM-delta'!$L$1:$M$470,2,FALSE),""))</f>
        <v/>
      </c>
      <c r="BM399" s="385"/>
      <c r="BN399" s="406"/>
      <c r="BO399" s="384"/>
      <c r="BP399" s="335"/>
      <c r="BQ399" s="335"/>
      <c r="BR399" s="335"/>
      <c r="BS399" s="385"/>
      <c r="BT399" s="507"/>
      <c r="BX399" s="399" t="s">
        <v>2050</v>
      </c>
      <c r="BY399" s="410" t="s">
        <v>2079</v>
      </c>
      <c r="BZ399" s="399" t="s">
        <v>1684</v>
      </c>
      <c r="CA399" s="399"/>
      <c r="CB399" s="399"/>
      <c r="CC399" s="399"/>
      <c r="CD399" s="410" t="s">
        <v>2080</v>
      </c>
      <c r="CE399" s="399" t="s">
        <v>2081</v>
      </c>
      <c r="CF399" s="399" t="s">
        <v>1002</v>
      </c>
      <c r="CG399" s="399"/>
      <c r="CH399" s="399"/>
      <c r="CI399" s="399"/>
      <c r="CJ399" s="399"/>
      <c r="CK399" s="514"/>
      <c r="CL399" s="409"/>
      <c r="CM399" s="410"/>
      <c r="CN399" s="410"/>
      <c r="CO399" s="509"/>
    </row>
    <row r="400" spans="1:93" s="408" customFormat="1" ht="48" x14ac:dyDescent="0.2">
      <c r="A400" s="505" t="s">
        <v>2136</v>
      </c>
      <c r="B400" s="508">
        <v>2</v>
      </c>
      <c r="C400" s="335" t="s">
        <v>2051</v>
      </c>
      <c r="D400" s="410" t="s">
        <v>2082</v>
      </c>
      <c r="E400" s="508" t="s">
        <v>0</v>
      </c>
      <c r="F400" s="508" t="s">
        <v>2001</v>
      </c>
      <c r="G400" s="508" t="s">
        <v>145</v>
      </c>
      <c r="H400" s="508" t="s">
        <v>4</v>
      </c>
      <c r="I400" s="508" t="s">
        <v>8</v>
      </c>
      <c r="J400" s="508" t="s">
        <v>22</v>
      </c>
      <c r="K400" s="508" t="s">
        <v>127</v>
      </c>
      <c r="L400" s="336" t="s">
        <v>254</v>
      </c>
      <c r="M400" s="336" t="s">
        <v>254</v>
      </c>
      <c r="N400" s="335" t="s">
        <v>14</v>
      </c>
      <c r="O400" s="335" t="s">
        <v>14</v>
      </c>
      <c r="P400" s="335" t="s">
        <v>14</v>
      </c>
      <c r="Q400" s="335" t="s">
        <v>14</v>
      </c>
      <c r="R400" s="335" t="s">
        <v>14</v>
      </c>
      <c r="S400" s="335" t="s">
        <v>319</v>
      </c>
      <c r="T400" s="335" t="s">
        <v>13</v>
      </c>
      <c r="U400" s="335" t="s">
        <v>13</v>
      </c>
      <c r="V400" s="335" t="s">
        <v>13</v>
      </c>
      <c r="W400" s="335" t="s">
        <v>13</v>
      </c>
      <c r="X400" s="335" t="s">
        <v>13</v>
      </c>
      <c r="Y400" s="335" t="s">
        <v>13</v>
      </c>
      <c r="Z400" s="335" t="s">
        <v>13</v>
      </c>
      <c r="AA400" s="335" t="s">
        <v>13</v>
      </c>
      <c r="AB400" s="335" t="s">
        <v>13</v>
      </c>
      <c r="AC400" s="335" t="s">
        <v>13</v>
      </c>
      <c r="AD400" s="391" t="s">
        <v>253</v>
      </c>
      <c r="AE400" s="385"/>
      <c r="AF400" s="392" t="s">
        <v>255</v>
      </c>
      <c r="AG400" s="391" t="s">
        <v>1028</v>
      </c>
      <c r="AH400" s="380" t="s">
        <v>253</v>
      </c>
      <c r="AI400" s="510"/>
      <c r="AJ400" s="508" t="s">
        <v>13</v>
      </c>
      <c r="AK400" s="511" t="s">
        <v>45</v>
      </c>
      <c r="AL400" s="512" t="s">
        <v>14</v>
      </c>
      <c r="AM400" s="384" t="s">
        <v>2051</v>
      </c>
      <c r="AN400" s="410" t="s">
        <v>3060</v>
      </c>
      <c r="AO400" s="399" t="s">
        <v>969</v>
      </c>
      <c r="AP400" s="399"/>
      <c r="AQ400" s="399"/>
      <c r="AR400" s="399"/>
      <c r="AS400" s="399"/>
      <c r="AT400" s="515"/>
      <c r="AU400" s="395">
        <v>0</v>
      </c>
      <c r="AV400" s="516"/>
      <c r="AW400" s="512"/>
      <c r="AX400" s="397"/>
      <c r="AY400" s="398" t="str">
        <f t="shared" si="75"/>
        <v/>
      </c>
      <c r="AZ400" s="399" t="str">
        <f t="shared" si="69"/>
        <v>***</v>
      </c>
      <c r="BA400" s="399" t="str">
        <f t="shared" si="70"/>
        <v/>
      </c>
      <c r="BB400" s="399"/>
      <c r="BC400" s="400"/>
      <c r="BD400" s="500" t="str">
        <f t="shared" si="76"/>
        <v>toegevoegd</v>
      </c>
      <c r="BE400" s="501" t="str">
        <f>IF(BF400="",IF(#REF!="","",IF(#REF!="ongebruikt","Ja","")),"")</f>
        <v/>
      </c>
      <c r="BF400" s="502" t="str">
        <f>IF($J400="LVBB-BHK",$C400,IFERROR(VLOOKUP($C400,'[1]CDS-VM-delta'!$A$2:$E$470,1,FALSE),""))</f>
        <v>STOP0080</v>
      </c>
      <c r="BG400" s="395" t="str">
        <f>IF($J400="LVBB-BHK",$AN400,IF($BF400="","",IFERROR(VLOOKUP($BF400,'[1]CDS-VM-delta'!$A$2:$E$470,2,FALSE),"")))</f>
        <v>Het element WijzigArtikel met %1 mag alleen worden gebruikt in een RegelingMutatie binnen een Rectificatie. Verwijder het WijzigArtikel.</v>
      </c>
      <c r="BH400" s="503" t="str">
        <f>IF($BF400="","",IFERROR(VLOOKUP($C400,'[1]CDS-VM-delta'!$A$2:$E$470,3,FALSE),""))</f>
        <v>imop-tekstmutaties.sch</v>
      </c>
      <c r="BI400" s="503" t="str">
        <f>IF($BF400="","",IFERROR(VLOOKUP($C400,'[1]CDS-VM-delta'!$A$2:$E$470,4,FALSE),""))</f>
        <v/>
      </c>
      <c r="BJ400" s="504" t="str">
        <f>IF($BF400="","",IFERROR(VLOOKUP($C400,'[1]CDS-VM-delta'!$A$2:$E$470,5,FALSE),""))</f>
        <v/>
      </c>
      <c r="BK400" s="504" t="str">
        <f>IF($C400="","",IFERROR(VLOOKUP($C400,'[1]CDS-VM-delta'!$L$1:$M$470,1,FALSE),""))</f>
        <v/>
      </c>
      <c r="BL400" s="504" t="str">
        <f>IF($BK400="","",IFERROR(VLOOKUP($BK400,'[1]CDS-VM-delta'!$L$1:$M$470,2,FALSE),""))</f>
        <v/>
      </c>
      <c r="BM400" s="385"/>
      <c r="BN400" s="406"/>
      <c r="BO400" s="384"/>
      <c r="BP400" s="335"/>
      <c r="BQ400" s="335"/>
      <c r="BR400" s="335"/>
      <c r="BS400" s="385"/>
      <c r="BT400" s="507"/>
      <c r="BX400" s="399" t="s">
        <v>2051</v>
      </c>
      <c r="BY400" s="410" t="s">
        <v>2082</v>
      </c>
      <c r="BZ400" s="399" t="s">
        <v>1684</v>
      </c>
      <c r="CA400" s="399"/>
      <c r="CB400" s="399"/>
      <c r="CC400" s="399"/>
      <c r="CD400" s="410" t="s">
        <v>2083</v>
      </c>
      <c r="CE400" s="399" t="s">
        <v>969</v>
      </c>
      <c r="CF400" s="399"/>
      <c r="CG400" s="399"/>
      <c r="CH400" s="399"/>
      <c r="CI400" s="399"/>
      <c r="CJ400" s="399"/>
      <c r="CK400" s="514"/>
      <c r="CL400" s="409"/>
      <c r="CM400" s="410"/>
      <c r="CN400" s="410"/>
      <c r="CO400" s="509"/>
    </row>
    <row r="401" spans="1:93" s="408" customFormat="1" ht="96" x14ac:dyDescent="0.2">
      <c r="A401" s="505" t="s">
        <v>2136</v>
      </c>
      <c r="B401" s="508">
        <v>2</v>
      </c>
      <c r="C401" s="335" t="s">
        <v>2052</v>
      </c>
      <c r="D401" s="410" t="s">
        <v>2084</v>
      </c>
      <c r="E401" s="508" t="s">
        <v>0</v>
      </c>
      <c r="F401" s="508" t="s">
        <v>2001</v>
      </c>
      <c r="G401" s="508" t="s">
        <v>145</v>
      </c>
      <c r="H401" s="508" t="s">
        <v>2085</v>
      </c>
      <c r="I401" s="508" t="s">
        <v>8</v>
      </c>
      <c r="J401" s="508" t="s">
        <v>22</v>
      </c>
      <c r="K401" s="508" t="s">
        <v>127</v>
      </c>
      <c r="L401" s="336" t="s">
        <v>254</v>
      </c>
      <c r="M401" s="336" t="s">
        <v>254</v>
      </c>
      <c r="N401" s="335" t="s">
        <v>14</v>
      </c>
      <c r="O401" s="335" t="s">
        <v>14</v>
      </c>
      <c r="P401" s="335" t="s">
        <v>14</v>
      </c>
      <c r="Q401" s="335" t="s">
        <v>14</v>
      </c>
      <c r="R401" s="335" t="s">
        <v>14</v>
      </c>
      <c r="S401" s="335" t="s">
        <v>319</v>
      </c>
      <c r="T401" s="335" t="s">
        <v>13</v>
      </c>
      <c r="U401" s="335" t="s">
        <v>13</v>
      </c>
      <c r="V401" s="335" t="s">
        <v>13</v>
      </c>
      <c r="W401" s="335" t="s">
        <v>13</v>
      </c>
      <c r="X401" s="335" t="s">
        <v>13</v>
      </c>
      <c r="Y401" s="335" t="s">
        <v>13</v>
      </c>
      <c r="Z401" s="335" t="s">
        <v>13</v>
      </c>
      <c r="AA401" s="335" t="s">
        <v>13</v>
      </c>
      <c r="AB401" s="335" t="s">
        <v>13</v>
      </c>
      <c r="AC401" s="335" t="s">
        <v>13</v>
      </c>
      <c r="AD401" s="391" t="s">
        <v>253</v>
      </c>
      <c r="AE401" s="385"/>
      <c r="AF401" s="392" t="s">
        <v>255</v>
      </c>
      <c r="AG401" s="391" t="s">
        <v>968</v>
      </c>
      <c r="AH401" s="380" t="s">
        <v>253</v>
      </c>
      <c r="AI401" s="510"/>
      <c r="AJ401" s="508" t="s">
        <v>13</v>
      </c>
      <c r="AK401" s="511" t="s">
        <v>45</v>
      </c>
      <c r="AL401" s="512" t="s">
        <v>14</v>
      </c>
      <c r="AM401" s="384" t="s">
        <v>2052</v>
      </c>
      <c r="AN401" s="410" t="s">
        <v>3061</v>
      </c>
      <c r="AO401" s="399" t="s">
        <v>969</v>
      </c>
      <c r="AP401" s="399"/>
      <c r="AQ401" s="399"/>
      <c r="AR401" s="399"/>
      <c r="AS401" s="399"/>
      <c r="AT401" s="515"/>
      <c r="AU401" s="395">
        <v>0</v>
      </c>
      <c r="AV401" s="516"/>
      <c r="AW401" s="512"/>
      <c r="AX401" s="397"/>
      <c r="AY401" s="398" t="str">
        <f t="shared" si="75"/>
        <v/>
      </c>
      <c r="AZ401" s="399" t="str">
        <f t="shared" si="69"/>
        <v/>
      </c>
      <c r="BA401" s="399" t="str">
        <f t="shared" si="70"/>
        <v/>
      </c>
      <c r="BB401" s="399"/>
      <c r="BC401" s="400"/>
      <c r="BD401" s="500" t="str">
        <f t="shared" si="76"/>
        <v/>
      </c>
      <c r="BE401" s="501" t="e">
        <f>IF(BF401="",IF(#REF!="","",IF(#REF!="ongebruikt","Ja","")),"")</f>
        <v>#REF!</v>
      </c>
      <c r="BF401" s="502" t="str">
        <f>IF($J401="LVBB-BHK",$C401,IFERROR(VLOOKUP($C401,'[1]CDS-VM-delta'!$A$2:$E$470,1,FALSE),""))</f>
        <v/>
      </c>
      <c r="BG401" s="395" t="str">
        <f>IF($J401="LVBB-BHK",$AN401,IF($BF401="","",IFERROR(VLOOKUP($BF401,'[1]CDS-VM-delta'!$A$2:$E$470,2,FALSE),"")))</f>
        <v/>
      </c>
      <c r="BH401" s="503" t="str">
        <f>IF($BF401="","",IFERROR(VLOOKUP($C401,'[1]CDS-VM-delta'!$A$2:$E$470,3,FALSE),""))</f>
        <v/>
      </c>
      <c r="BI401" s="503" t="str">
        <f>IF($BF401="","",IFERROR(VLOOKUP($C401,'[1]CDS-VM-delta'!$A$2:$E$470,4,FALSE),""))</f>
        <v/>
      </c>
      <c r="BJ401" s="504" t="str">
        <f>IF($BF401="","",IFERROR(VLOOKUP($C401,'[1]CDS-VM-delta'!$A$2:$E$470,5,FALSE),""))</f>
        <v/>
      </c>
      <c r="BK401" s="504" t="str">
        <f>IF($C401="","",IFERROR(VLOOKUP($C401,'[1]CDS-VM-delta'!$L$1:$M$470,1,FALSE),""))</f>
        <v/>
      </c>
      <c r="BL401" s="504" t="str">
        <f>IF($BK401="","",IFERROR(VLOOKUP($BK401,'[1]CDS-VM-delta'!$L$1:$M$470,2,FALSE),""))</f>
        <v/>
      </c>
      <c r="BM401" s="385"/>
      <c r="BN401" s="406"/>
      <c r="BO401" s="384"/>
      <c r="BP401" s="335"/>
      <c r="BQ401" s="335"/>
      <c r="BR401" s="335"/>
      <c r="BS401" s="385"/>
      <c r="BT401" s="507"/>
      <c r="BX401" s="399" t="s">
        <v>2052</v>
      </c>
      <c r="BY401" s="410" t="s">
        <v>2084</v>
      </c>
      <c r="BZ401" s="399" t="s">
        <v>2085</v>
      </c>
      <c r="CA401" s="399"/>
      <c r="CB401" s="399"/>
      <c r="CC401" s="399"/>
      <c r="CD401" s="410" t="s">
        <v>2086</v>
      </c>
      <c r="CE401" s="399" t="s">
        <v>969</v>
      </c>
      <c r="CF401" s="399"/>
      <c r="CG401" s="399"/>
      <c r="CH401" s="399"/>
      <c r="CI401" s="399"/>
      <c r="CJ401" s="399"/>
      <c r="CK401" s="514"/>
      <c r="CL401" s="409"/>
      <c r="CM401" s="410"/>
      <c r="CN401" s="410"/>
      <c r="CO401" s="509"/>
    </row>
    <row r="402" spans="1:93" s="408" customFormat="1" ht="96" x14ac:dyDescent="0.2">
      <c r="A402" s="505" t="s">
        <v>2136</v>
      </c>
      <c r="B402" s="508">
        <v>2</v>
      </c>
      <c r="C402" s="335" t="s">
        <v>2053</v>
      </c>
      <c r="D402" s="410" t="s">
        <v>2087</v>
      </c>
      <c r="E402" s="508" t="s">
        <v>0</v>
      </c>
      <c r="F402" s="508" t="s">
        <v>2001</v>
      </c>
      <c r="G402" s="508" t="s">
        <v>145</v>
      </c>
      <c r="H402" s="508" t="s">
        <v>2085</v>
      </c>
      <c r="I402" s="508" t="s">
        <v>8</v>
      </c>
      <c r="J402" s="508" t="s">
        <v>22</v>
      </c>
      <c r="K402" s="508" t="s">
        <v>127</v>
      </c>
      <c r="L402" s="336" t="s">
        <v>254</v>
      </c>
      <c r="M402" s="336" t="s">
        <v>254</v>
      </c>
      <c r="N402" s="335" t="s">
        <v>14</v>
      </c>
      <c r="O402" s="335" t="s">
        <v>14</v>
      </c>
      <c r="P402" s="335" t="s">
        <v>14</v>
      </c>
      <c r="Q402" s="335" t="s">
        <v>14</v>
      </c>
      <c r="R402" s="335" t="s">
        <v>14</v>
      </c>
      <c r="S402" s="335" t="s">
        <v>319</v>
      </c>
      <c r="T402" s="335" t="s">
        <v>13</v>
      </c>
      <c r="U402" s="335" t="s">
        <v>13</v>
      </c>
      <c r="V402" s="335" t="s">
        <v>13</v>
      </c>
      <c r="W402" s="335" t="s">
        <v>13</v>
      </c>
      <c r="X402" s="335" t="s">
        <v>13</v>
      </c>
      <c r="Y402" s="335" t="s">
        <v>13</v>
      </c>
      <c r="Z402" s="335" t="s">
        <v>13</v>
      </c>
      <c r="AA402" s="335" t="s">
        <v>13</v>
      </c>
      <c r="AB402" s="335" t="s">
        <v>13</v>
      </c>
      <c r="AC402" s="335" t="s">
        <v>13</v>
      </c>
      <c r="AD402" s="391" t="s">
        <v>253</v>
      </c>
      <c r="AE402" s="385"/>
      <c r="AF402" s="392" t="s">
        <v>255</v>
      </c>
      <c r="AG402" s="391" t="s">
        <v>968</v>
      </c>
      <c r="AH402" s="380" t="s">
        <v>253</v>
      </c>
      <c r="AI402" s="510"/>
      <c r="AJ402" s="508" t="s">
        <v>13</v>
      </c>
      <c r="AK402" s="511" t="s">
        <v>45</v>
      </c>
      <c r="AL402" s="512" t="s">
        <v>14</v>
      </c>
      <c r="AM402" s="384" t="s">
        <v>2053</v>
      </c>
      <c r="AN402" s="410" t="s">
        <v>3062</v>
      </c>
      <c r="AO402" s="399" t="s">
        <v>969</v>
      </c>
      <c r="AP402" s="399"/>
      <c r="AQ402" s="399"/>
      <c r="AR402" s="399"/>
      <c r="AS402" s="399"/>
      <c r="AT402" s="515"/>
      <c r="AU402" s="395">
        <v>0</v>
      </c>
      <c r="AV402" s="516"/>
      <c r="AW402" s="512"/>
      <c r="AX402" s="397"/>
      <c r="AY402" s="398" t="str">
        <f t="shared" si="75"/>
        <v/>
      </c>
      <c r="AZ402" s="399" t="str">
        <f t="shared" si="69"/>
        <v/>
      </c>
      <c r="BA402" s="399" t="str">
        <f t="shared" si="70"/>
        <v/>
      </c>
      <c r="BB402" s="399"/>
      <c r="BC402" s="400"/>
      <c r="BD402" s="500" t="str">
        <f t="shared" si="76"/>
        <v/>
      </c>
      <c r="BE402" s="501" t="e">
        <f>IF(BF402="",IF(#REF!="","",IF(#REF!="ongebruikt","Ja","")),"")</f>
        <v>#REF!</v>
      </c>
      <c r="BF402" s="502" t="str">
        <f>IF($J402="LVBB-BHK",$C402,IFERROR(VLOOKUP($C402,'[1]CDS-VM-delta'!$A$2:$E$470,1,FALSE),""))</f>
        <v/>
      </c>
      <c r="BG402" s="395" t="str">
        <f>IF($J402="LVBB-BHK",$AN402,IF($BF402="","",IFERROR(VLOOKUP($BF402,'[1]CDS-VM-delta'!$A$2:$E$470,2,FALSE),"")))</f>
        <v/>
      </c>
      <c r="BH402" s="503" t="str">
        <f>IF($BF402="","",IFERROR(VLOOKUP($C402,'[1]CDS-VM-delta'!$A$2:$E$470,3,FALSE),""))</f>
        <v/>
      </c>
      <c r="BI402" s="503" t="str">
        <f>IF($BF402="","",IFERROR(VLOOKUP($C402,'[1]CDS-VM-delta'!$A$2:$E$470,4,FALSE),""))</f>
        <v/>
      </c>
      <c r="BJ402" s="504" t="str">
        <f>IF($BF402="","",IFERROR(VLOOKUP($C402,'[1]CDS-VM-delta'!$A$2:$E$470,5,FALSE),""))</f>
        <v/>
      </c>
      <c r="BK402" s="504" t="str">
        <f>IF($C402="","",IFERROR(VLOOKUP($C402,'[1]CDS-VM-delta'!$L$1:$M$470,1,FALSE),""))</f>
        <v/>
      </c>
      <c r="BL402" s="504" t="str">
        <f>IF($BK402="","",IFERROR(VLOOKUP($BK402,'[1]CDS-VM-delta'!$L$1:$M$470,2,FALSE),""))</f>
        <v/>
      </c>
      <c r="BM402" s="385"/>
      <c r="BN402" s="406"/>
      <c r="BO402" s="384"/>
      <c r="BP402" s="335"/>
      <c r="BQ402" s="335"/>
      <c r="BR402" s="335"/>
      <c r="BS402" s="385"/>
      <c r="BT402" s="507"/>
      <c r="BX402" s="399" t="s">
        <v>2053</v>
      </c>
      <c r="BY402" s="410" t="s">
        <v>2087</v>
      </c>
      <c r="BZ402" s="399" t="s">
        <v>2085</v>
      </c>
      <c r="CA402" s="399"/>
      <c r="CB402" s="399"/>
      <c r="CC402" s="399"/>
      <c r="CD402" s="410" t="s">
        <v>2088</v>
      </c>
      <c r="CE402" s="399" t="s">
        <v>969</v>
      </c>
      <c r="CF402" s="399"/>
      <c r="CG402" s="399"/>
      <c r="CH402" s="399"/>
      <c r="CI402" s="399"/>
      <c r="CJ402" s="399"/>
      <c r="CK402" s="514"/>
      <c r="CL402" s="409"/>
      <c r="CM402" s="410"/>
      <c r="CN402" s="410"/>
      <c r="CO402" s="509"/>
    </row>
    <row r="403" spans="1:93" s="408" customFormat="1" ht="64" x14ac:dyDescent="0.2">
      <c r="A403" s="505" t="s">
        <v>2136</v>
      </c>
      <c r="B403" s="508">
        <v>2</v>
      </c>
      <c r="C403" s="335" t="s">
        <v>2054</v>
      </c>
      <c r="D403" s="410" t="s">
        <v>2089</v>
      </c>
      <c r="E403" s="508" t="s">
        <v>0</v>
      </c>
      <c r="F403" s="508" t="s">
        <v>2001</v>
      </c>
      <c r="G403" s="508" t="s">
        <v>145</v>
      </c>
      <c r="H403" s="508" t="s">
        <v>2085</v>
      </c>
      <c r="I403" s="508" t="s">
        <v>8</v>
      </c>
      <c r="J403" s="508" t="s">
        <v>22</v>
      </c>
      <c r="K403" s="508" t="s">
        <v>127</v>
      </c>
      <c r="L403" s="336" t="s">
        <v>254</v>
      </c>
      <c r="M403" s="336" t="s">
        <v>254</v>
      </c>
      <c r="N403" s="335" t="s">
        <v>14</v>
      </c>
      <c r="O403" s="335" t="s">
        <v>14</v>
      </c>
      <c r="P403" s="335" t="s">
        <v>14</v>
      </c>
      <c r="Q403" s="335" t="s">
        <v>14</v>
      </c>
      <c r="R403" s="335" t="s">
        <v>14</v>
      </c>
      <c r="S403" s="335" t="s">
        <v>319</v>
      </c>
      <c r="T403" s="335" t="s">
        <v>13</v>
      </c>
      <c r="U403" s="335" t="s">
        <v>13</v>
      </c>
      <c r="V403" s="335" t="s">
        <v>13</v>
      </c>
      <c r="W403" s="335" t="s">
        <v>13</v>
      </c>
      <c r="X403" s="335" t="s">
        <v>13</v>
      </c>
      <c r="Y403" s="335" t="s">
        <v>13</v>
      </c>
      <c r="Z403" s="335" t="s">
        <v>13</v>
      </c>
      <c r="AA403" s="335" t="s">
        <v>13</v>
      </c>
      <c r="AB403" s="335" t="s">
        <v>13</v>
      </c>
      <c r="AC403" s="335" t="s">
        <v>13</v>
      </c>
      <c r="AD403" s="391" t="s">
        <v>253</v>
      </c>
      <c r="AE403" s="385"/>
      <c r="AF403" s="392" t="s">
        <v>255</v>
      </c>
      <c r="AG403" s="391" t="s">
        <v>968</v>
      </c>
      <c r="AH403" s="380" t="s">
        <v>253</v>
      </c>
      <c r="AI403" s="510"/>
      <c r="AJ403" s="508" t="s">
        <v>13</v>
      </c>
      <c r="AK403" s="511" t="s">
        <v>45</v>
      </c>
      <c r="AL403" s="512" t="s">
        <v>14</v>
      </c>
      <c r="AM403" s="384" t="s">
        <v>2054</v>
      </c>
      <c r="AN403" s="410" t="s">
        <v>3063</v>
      </c>
      <c r="AO403" s="399" t="s">
        <v>2091</v>
      </c>
      <c r="AP403" s="399" t="s">
        <v>969</v>
      </c>
      <c r="AQ403" s="399"/>
      <c r="AR403" s="399"/>
      <c r="AS403" s="399"/>
      <c r="AT403" s="515"/>
      <c r="AU403" s="395">
        <v>0</v>
      </c>
      <c r="AV403" s="516"/>
      <c r="AW403" s="512"/>
      <c r="AX403" s="397"/>
      <c r="AY403" s="398" t="str">
        <f t="shared" si="75"/>
        <v/>
      </c>
      <c r="AZ403" s="399" t="str">
        <f t="shared" si="69"/>
        <v/>
      </c>
      <c r="BA403" s="399" t="str">
        <f t="shared" si="70"/>
        <v/>
      </c>
      <c r="BB403" s="399"/>
      <c r="BC403" s="400"/>
      <c r="BD403" s="500" t="str">
        <f t="shared" si="76"/>
        <v/>
      </c>
      <c r="BE403" s="501" t="e">
        <f>IF(BF403="",IF(#REF!="","",IF(#REF!="ongebruikt","Ja","")),"")</f>
        <v>#REF!</v>
      </c>
      <c r="BF403" s="502" t="str">
        <f>IF($J403="LVBB-BHK",$C403,IFERROR(VLOOKUP($C403,'[1]CDS-VM-delta'!$A$2:$E$470,1,FALSE),""))</f>
        <v/>
      </c>
      <c r="BG403" s="395" t="str">
        <f>IF($J403="LVBB-BHK",$AN403,IF($BF403="","",IFERROR(VLOOKUP($BF403,'[1]CDS-VM-delta'!$A$2:$E$470,2,FALSE),"")))</f>
        <v/>
      </c>
      <c r="BH403" s="503" t="str">
        <f>IF($BF403="","",IFERROR(VLOOKUP($C403,'[1]CDS-VM-delta'!$A$2:$E$470,3,FALSE),""))</f>
        <v/>
      </c>
      <c r="BI403" s="503" t="str">
        <f>IF($BF403="","",IFERROR(VLOOKUP($C403,'[1]CDS-VM-delta'!$A$2:$E$470,4,FALSE),""))</f>
        <v/>
      </c>
      <c r="BJ403" s="504" t="str">
        <f>IF($BF403="","",IFERROR(VLOOKUP($C403,'[1]CDS-VM-delta'!$A$2:$E$470,5,FALSE),""))</f>
        <v/>
      </c>
      <c r="BK403" s="504" t="str">
        <f>IF($C403="","",IFERROR(VLOOKUP($C403,'[1]CDS-VM-delta'!$L$1:$M$470,1,FALSE),""))</f>
        <v/>
      </c>
      <c r="BL403" s="504" t="str">
        <f>IF($BK403="","",IFERROR(VLOOKUP($BK403,'[1]CDS-VM-delta'!$L$1:$M$470,2,FALSE),""))</f>
        <v/>
      </c>
      <c r="BM403" s="385"/>
      <c r="BN403" s="406"/>
      <c r="BO403" s="384"/>
      <c r="BP403" s="335"/>
      <c r="BQ403" s="335"/>
      <c r="BR403" s="335"/>
      <c r="BS403" s="385"/>
      <c r="BT403" s="507"/>
      <c r="BX403" s="399" t="s">
        <v>2054</v>
      </c>
      <c r="BY403" s="410" t="s">
        <v>2089</v>
      </c>
      <c r="BZ403" s="399" t="s">
        <v>2085</v>
      </c>
      <c r="CA403" s="399"/>
      <c r="CB403" s="399"/>
      <c r="CC403" s="399"/>
      <c r="CD403" s="410" t="s">
        <v>2090</v>
      </c>
      <c r="CE403" s="399" t="s">
        <v>2091</v>
      </c>
      <c r="CF403" s="399" t="s">
        <v>969</v>
      </c>
      <c r="CG403" s="399"/>
      <c r="CH403" s="399"/>
      <c r="CI403" s="399"/>
      <c r="CJ403" s="399"/>
      <c r="CK403" s="514"/>
      <c r="CL403" s="409"/>
      <c r="CM403" s="410"/>
      <c r="CN403" s="410"/>
      <c r="CO403" s="509"/>
    </row>
    <row r="404" spans="1:93" s="408" customFormat="1" ht="128" x14ac:dyDescent="0.2">
      <c r="A404" s="505" t="s">
        <v>2136</v>
      </c>
      <c r="B404" s="508">
        <v>2</v>
      </c>
      <c r="C404" s="335" t="s">
        <v>2055</v>
      </c>
      <c r="D404" s="410" t="s">
        <v>2092</v>
      </c>
      <c r="E404" s="508" t="s">
        <v>0</v>
      </c>
      <c r="F404" s="508" t="s">
        <v>2001</v>
      </c>
      <c r="G404" s="508" t="s">
        <v>145</v>
      </c>
      <c r="H404" s="508" t="s">
        <v>4</v>
      </c>
      <c r="I404" s="508" t="s">
        <v>8</v>
      </c>
      <c r="J404" s="508" t="s">
        <v>22</v>
      </c>
      <c r="K404" s="508" t="s">
        <v>127</v>
      </c>
      <c r="L404" s="336" t="s">
        <v>254</v>
      </c>
      <c r="M404" s="336" t="s">
        <v>254</v>
      </c>
      <c r="N404" s="335" t="s">
        <v>14</v>
      </c>
      <c r="O404" s="335" t="s">
        <v>14</v>
      </c>
      <c r="P404" s="335" t="s">
        <v>14</v>
      </c>
      <c r="Q404" s="335" t="s">
        <v>14</v>
      </c>
      <c r="R404" s="335" t="s">
        <v>14</v>
      </c>
      <c r="S404" s="335" t="s">
        <v>319</v>
      </c>
      <c r="T404" s="335" t="s">
        <v>13</v>
      </c>
      <c r="U404" s="335" t="s">
        <v>13</v>
      </c>
      <c r="V404" s="335" t="s">
        <v>13</v>
      </c>
      <c r="W404" s="335" t="s">
        <v>13</v>
      </c>
      <c r="X404" s="335" t="s">
        <v>13</v>
      </c>
      <c r="Y404" s="335" t="s">
        <v>13</v>
      </c>
      <c r="Z404" s="335" t="s">
        <v>13</v>
      </c>
      <c r="AA404" s="335" t="s">
        <v>13</v>
      </c>
      <c r="AB404" s="335" t="s">
        <v>13</v>
      </c>
      <c r="AC404" s="335" t="s">
        <v>13</v>
      </c>
      <c r="AD404" s="391" t="s">
        <v>253</v>
      </c>
      <c r="AE404" s="385"/>
      <c r="AF404" s="392" t="s">
        <v>255</v>
      </c>
      <c r="AG404" s="391" t="s">
        <v>968</v>
      </c>
      <c r="AH404" s="380" t="s">
        <v>253</v>
      </c>
      <c r="AI404" s="510"/>
      <c r="AJ404" s="508" t="s">
        <v>13</v>
      </c>
      <c r="AK404" s="511" t="s">
        <v>45</v>
      </c>
      <c r="AL404" s="512" t="s">
        <v>14</v>
      </c>
      <c r="AM404" s="384" t="s">
        <v>2055</v>
      </c>
      <c r="AN404" s="410" t="s">
        <v>3064</v>
      </c>
      <c r="AO404" s="399" t="s">
        <v>969</v>
      </c>
      <c r="AP404" s="399"/>
      <c r="AQ404" s="399"/>
      <c r="AR404" s="399"/>
      <c r="AS404" s="399"/>
      <c r="AT404" s="515"/>
      <c r="AU404" s="395">
        <v>0</v>
      </c>
      <c r="AV404" s="516"/>
      <c r="AW404" s="512"/>
      <c r="AX404" s="397"/>
      <c r="AY404" s="398" t="str">
        <f t="shared" si="75"/>
        <v/>
      </c>
      <c r="AZ404" s="399" t="str">
        <f t="shared" si="69"/>
        <v>***</v>
      </c>
      <c r="BA404" s="399" t="str">
        <f t="shared" si="70"/>
        <v/>
      </c>
      <c r="BB404" s="399"/>
      <c r="BC404" s="400"/>
      <c r="BD404" s="500" t="str">
        <f t="shared" si="76"/>
        <v>toegevoegd</v>
      </c>
      <c r="BE404" s="501" t="str">
        <f>IF(BF404="",IF(#REF!="","",IF(#REF!="ongebruikt","Ja","")),"")</f>
        <v/>
      </c>
      <c r="BF404" s="502" t="str">
        <f>IF($J404="LVBB-BHK",$C404,IFERROR(VLOOKUP($C404,'[1]CDS-VM-delta'!$A$2:$E$470,1,FALSE),""))</f>
        <v>STOP0084</v>
      </c>
      <c r="BG404" s="395" t="str">
        <f>IF($J404="LVBB-BHK",$AN404,IF($BF404="","",IFERROR(VLOOKUP($BF404,'[1]CDS-VM-delta'!$A$2:$E$470,2,FALSE),"")))</f>
        <v>Het element Toelichting met eId %1 moet een Kop hebben omdat zowel een ArtikelgewijzeToelichting en een AlgemeneToelichting in de Toelichting zijn opgenomen. Geef de Toelichting een Kop met duidelijke tekstuele omschrijving.</v>
      </c>
      <c r="BH404" s="503" t="str">
        <f>IF($BF404="","",IFERROR(VLOOKUP($C404,'[1]CDS-VM-delta'!$A$2:$E$470,3,FALSE),""))</f>
        <v>imop-tekst.sch</v>
      </c>
      <c r="BI404" s="503" t="str">
        <f>IF($BF404="","",IFERROR(VLOOKUP($C404,'[1]CDS-VM-delta'!$A$2:$E$470,4,FALSE),""))</f>
        <v>Toelichting specifiek</v>
      </c>
      <c r="BJ404" s="504" t="str">
        <f>IF($BF404="","",IFERROR(VLOOKUP($C404,'[1]CDS-VM-delta'!$A$2:$E$470,5,FALSE),""))</f>
        <v/>
      </c>
      <c r="BK404" s="504" t="str">
        <f>IF($C404="","",IFERROR(VLOOKUP($C404,'[1]CDS-VM-delta'!$L$1:$M$470,1,FALSE),""))</f>
        <v/>
      </c>
      <c r="BL404" s="504" t="str">
        <f>IF($BK404="","",IFERROR(VLOOKUP($BK404,'[1]CDS-VM-delta'!$L$1:$M$470,2,FALSE),""))</f>
        <v/>
      </c>
      <c r="BM404" s="385"/>
      <c r="BN404" s="406"/>
      <c r="BO404" s="384"/>
      <c r="BP404" s="335"/>
      <c r="BQ404" s="335"/>
      <c r="BR404" s="335"/>
      <c r="BS404" s="385"/>
      <c r="BT404" s="507"/>
      <c r="BX404" s="399" t="s">
        <v>2055</v>
      </c>
      <c r="BY404" s="410" t="s">
        <v>2092</v>
      </c>
      <c r="BZ404" s="399" t="s">
        <v>1684</v>
      </c>
      <c r="CA404" s="399"/>
      <c r="CB404" s="399"/>
      <c r="CC404" s="399"/>
      <c r="CD404" s="410" t="s">
        <v>2093</v>
      </c>
      <c r="CE404" s="399" t="s">
        <v>969</v>
      </c>
      <c r="CF404" s="399"/>
      <c r="CG404" s="399"/>
      <c r="CH404" s="399"/>
      <c r="CI404" s="399"/>
      <c r="CJ404" s="399"/>
      <c r="CK404" s="514"/>
      <c r="CL404" s="409"/>
      <c r="CM404" s="410"/>
      <c r="CN404" s="410"/>
      <c r="CO404" s="509"/>
    </row>
    <row r="405" spans="1:93" s="408" customFormat="1" ht="64" x14ac:dyDescent="0.2">
      <c r="A405" s="505" t="s">
        <v>2136</v>
      </c>
      <c r="B405" s="508">
        <v>2</v>
      </c>
      <c r="C405" s="335" t="s">
        <v>2056</v>
      </c>
      <c r="D405" s="410" t="s">
        <v>2094</v>
      </c>
      <c r="E405" s="508" t="s">
        <v>0</v>
      </c>
      <c r="F405" s="508" t="s">
        <v>2001</v>
      </c>
      <c r="G405" s="508" t="s">
        <v>145</v>
      </c>
      <c r="H405" s="508" t="s">
        <v>4</v>
      </c>
      <c r="I405" s="508" t="s">
        <v>8</v>
      </c>
      <c r="J405" s="508" t="s">
        <v>22</v>
      </c>
      <c r="K405" s="508" t="s">
        <v>127</v>
      </c>
      <c r="L405" s="336" t="s">
        <v>254</v>
      </c>
      <c r="M405" s="336" t="s">
        <v>254</v>
      </c>
      <c r="N405" s="335" t="s">
        <v>14</v>
      </c>
      <c r="O405" s="335" t="s">
        <v>14</v>
      </c>
      <c r="P405" s="335" t="s">
        <v>14</v>
      </c>
      <c r="Q405" s="335" t="s">
        <v>14</v>
      </c>
      <c r="R405" s="335" t="s">
        <v>14</v>
      </c>
      <c r="S405" s="335" t="s">
        <v>319</v>
      </c>
      <c r="T405" s="335" t="s">
        <v>13</v>
      </c>
      <c r="U405" s="335" t="s">
        <v>13</v>
      </c>
      <c r="V405" s="335" t="s">
        <v>13</v>
      </c>
      <c r="W405" s="335" t="s">
        <v>13</v>
      </c>
      <c r="X405" s="335" t="s">
        <v>13</v>
      </c>
      <c r="Y405" s="335" t="s">
        <v>13</v>
      </c>
      <c r="Z405" s="335" t="s">
        <v>13</v>
      </c>
      <c r="AA405" s="335" t="s">
        <v>13</v>
      </c>
      <c r="AB405" s="335" t="s">
        <v>13</v>
      </c>
      <c r="AC405" s="335" t="s">
        <v>13</v>
      </c>
      <c r="AD405" s="391" t="s">
        <v>253</v>
      </c>
      <c r="AE405" s="385"/>
      <c r="AF405" s="392" t="s">
        <v>255</v>
      </c>
      <c r="AG405" s="391" t="s">
        <v>968</v>
      </c>
      <c r="AH405" s="380" t="s">
        <v>253</v>
      </c>
      <c r="AI405" s="510"/>
      <c r="AJ405" s="508" t="s">
        <v>13</v>
      </c>
      <c r="AK405" s="511" t="s">
        <v>45</v>
      </c>
      <c r="AL405" s="512" t="s">
        <v>14</v>
      </c>
      <c r="AM405" s="384" t="s">
        <v>2056</v>
      </c>
      <c r="AN405" s="410" t="s">
        <v>3065</v>
      </c>
      <c r="AO405" s="399" t="s">
        <v>969</v>
      </c>
      <c r="AP405" s="399" t="s">
        <v>2091</v>
      </c>
      <c r="AQ405" s="399"/>
      <c r="AR405" s="399"/>
      <c r="AS405" s="399"/>
      <c r="AT405" s="515"/>
      <c r="AU405" s="395">
        <v>0</v>
      </c>
      <c r="AV405" s="516"/>
      <c r="AW405" s="512"/>
      <c r="AX405" s="397"/>
      <c r="AY405" s="398" t="str">
        <f t="shared" si="75"/>
        <v/>
      </c>
      <c r="AZ405" s="399" t="str">
        <f t="shared" si="69"/>
        <v>***</v>
      </c>
      <c r="BA405" s="399" t="str">
        <f t="shared" si="70"/>
        <v/>
      </c>
      <c r="BB405" s="399"/>
      <c r="BC405" s="400"/>
      <c r="BD405" s="500" t="str">
        <f t="shared" si="76"/>
        <v>toegevoegd</v>
      </c>
      <c r="BE405" s="501" t="str">
        <f>IF(BF405="",IF(#REF!="","",IF(#REF!="ongebruikt","Ja","")),"")</f>
        <v/>
      </c>
      <c r="BF405" s="502" t="str">
        <f>IF($J405="LVBB-BHK",$C405,IFERROR(VLOOKUP($C405,'[1]CDS-VM-delta'!$A$2:$E$470,1,FALSE),""))</f>
        <v>STOP0085</v>
      </c>
      <c r="BG405" s="395" t="str">
        <f>IF($J405="LVBB-BHK",$AN405,IF($BF405="","",IFERROR(VLOOKUP($BF405,'[1]CDS-VM-delta'!$A$2:$E$470,2,FALSE),"")))</f>
        <v>Het element Toelichting met eId %1 heeft een Kop; deze is niet toegestaan omdat het enige onderliggende element %2 al een Kop heeft. Verwijder de Kop voor het element Toelichting.</v>
      </c>
      <c r="BH405" s="503" t="str">
        <f>IF($BF405="","",IFERROR(VLOOKUP($C405,'[1]CDS-VM-delta'!$A$2:$E$470,3,FALSE),""))</f>
        <v>imop-tekst.sch</v>
      </c>
      <c r="BI405" s="503" t="str">
        <f>IF($BF405="","",IFERROR(VLOOKUP($C405,'[1]CDS-VM-delta'!$A$2:$E$470,4,FALSE),""))</f>
        <v>Toelichting specifiek</v>
      </c>
      <c r="BJ405" s="504" t="str">
        <f>IF($BF405="","",IFERROR(VLOOKUP($C405,'[1]CDS-VM-delta'!$A$2:$E$470,5,FALSE),""))</f>
        <v/>
      </c>
      <c r="BK405" s="504" t="str">
        <f>IF($C405="","",IFERROR(VLOOKUP($C405,'[1]CDS-VM-delta'!$L$1:$M$470,1,FALSE),""))</f>
        <v/>
      </c>
      <c r="BL405" s="504" t="str">
        <f>IF($BK405="","",IFERROR(VLOOKUP($BK405,'[1]CDS-VM-delta'!$L$1:$M$470,2,FALSE),""))</f>
        <v/>
      </c>
      <c r="BM405" s="385"/>
      <c r="BN405" s="406"/>
      <c r="BO405" s="384"/>
      <c r="BP405" s="335"/>
      <c r="BQ405" s="335"/>
      <c r="BR405" s="335"/>
      <c r="BS405" s="385"/>
      <c r="BT405" s="507"/>
      <c r="BX405" s="399" t="s">
        <v>2056</v>
      </c>
      <c r="BY405" s="410" t="s">
        <v>2094</v>
      </c>
      <c r="BZ405" s="399" t="s">
        <v>1684</v>
      </c>
      <c r="CA405" s="399"/>
      <c r="CB405" s="399"/>
      <c r="CC405" s="399"/>
      <c r="CD405" s="410" t="s">
        <v>2095</v>
      </c>
      <c r="CE405" s="399" t="s">
        <v>969</v>
      </c>
      <c r="CF405" s="399" t="s">
        <v>2091</v>
      </c>
      <c r="CG405" s="399"/>
      <c r="CH405" s="399"/>
      <c r="CI405" s="399"/>
      <c r="CJ405" s="399"/>
      <c r="CK405" s="514"/>
      <c r="CL405" s="409"/>
      <c r="CM405" s="410"/>
      <c r="CN405" s="410"/>
      <c r="CO405" s="509"/>
    </row>
    <row r="406" spans="1:93" s="408" customFormat="1" ht="128" x14ac:dyDescent="0.2">
      <c r="A406" s="505" t="s">
        <v>2136</v>
      </c>
      <c r="B406" s="508">
        <v>2</v>
      </c>
      <c r="C406" s="335" t="s">
        <v>2057</v>
      </c>
      <c r="D406" s="410" t="s">
        <v>2096</v>
      </c>
      <c r="E406" s="508" t="s">
        <v>0</v>
      </c>
      <c r="F406" s="508" t="s">
        <v>2001</v>
      </c>
      <c r="G406" s="508" t="s">
        <v>145</v>
      </c>
      <c r="H406" s="508" t="s">
        <v>4</v>
      </c>
      <c r="I406" s="508" t="s">
        <v>8</v>
      </c>
      <c r="J406" s="508" t="s">
        <v>22</v>
      </c>
      <c r="K406" s="508" t="s">
        <v>127</v>
      </c>
      <c r="L406" s="336" t="s">
        <v>254</v>
      </c>
      <c r="M406" s="336" t="s">
        <v>254</v>
      </c>
      <c r="N406" s="335" t="s">
        <v>14</v>
      </c>
      <c r="O406" s="335" t="s">
        <v>14</v>
      </c>
      <c r="P406" s="335" t="s">
        <v>14</v>
      </c>
      <c r="Q406" s="335" t="s">
        <v>14</v>
      </c>
      <c r="R406" s="335" t="s">
        <v>14</v>
      </c>
      <c r="S406" s="335" t="s">
        <v>319</v>
      </c>
      <c r="T406" s="335" t="s">
        <v>13</v>
      </c>
      <c r="U406" s="335" t="s">
        <v>13</v>
      </c>
      <c r="V406" s="335" t="s">
        <v>13</v>
      </c>
      <c r="W406" s="335" t="s">
        <v>13</v>
      </c>
      <c r="X406" s="335" t="s">
        <v>13</v>
      </c>
      <c r="Y406" s="335" t="s">
        <v>13</v>
      </c>
      <c r="Z406" s="335" t="s">
        <v>13</v>
      </c>
      <c r="AA406" s="335" t="s">
        <v>13</v>
      </c>
      <c r="AB406" s="335" t="s">
        <v>13</v>
      </c>
      <c r="AC406" s="335" t="s">
        <v>13</v>
      </c>
      <c r="AD406" s="391" t="s">
        <v>253</v>
      </c>
      <c r="AE406" s="385"/>
      <c r="AF406" s="392" t="s">
        <v>255</v>
      </c>
      <c r="AG406" s="391" t="s">
        <v>1028</v>
      </c>
      <c r="AH406" s="380" t="s">
        <v>253</v>
      </c>
      <c r="AI406" s="510"/>
      <c r="AJ406" s="508" t="s">
        <v>13</v>
      </c>
      <c r="AK406" s="511" t="s">
        <v>45</v>
      </c>
      <c r="AL406" s="512" t="s">
        <v>14</v>
      </c>
      <c r="AM406" s="384" t="s">
        <v>2057</v>
      </c>
      <c r="AN406" s="410" t="s">
        <v>3066</v>
      </c>
      <c r="AO406" s="399" t="s">
        <v>974</v>
      </c>
      <c r="AP406" s="399" t="s">
        <v>1120</v>
      </c>
      <c r="AQ406" s="399" t="s">
        <v>2098</v>
      </c>
      <c r="AR406" s="399" t="s">
        <v>1037</v>
      </c>
      <c r="AS406" s="399" t="s">
        <v>2099</v>
      </c>
      <c r="AT406" s="515"/>
      <c r="AU406" s="395">
        <v>0</v>
      </c>
      <c r="AV406" s="516"/>
      <c r="AW406" s="512"/>
      <c r="AX406" s="397"/>
      <c r="AY406" s="398" t="str">
        <f t="shared" si="75"/>
        <v/>
      </c>
      <c r="AZ406" s="399" t="str">
        <f t="shared" si="69"/>
        <v>***</v>
      </c>
      <c r="BA406" s="399" t="str">
        <f t="shared" si="70"/>
        <v/>
      </c>
      <c r="BB406" s="399"/>
      <c r="BC406" s="400"/>
      <c r="BD406" s="500" t="str">
        <f t="shared" si="76"/>
        <v>toegevoegd</v>
      </c>
      <c r="BE406" s="501" t="str">
        <f>IF(BF406="",IF(#REF!="","",IF(#REF!="ongebruikt","Ja","")),"")</f>
        <v/>
      </c>
      <c r="BF406" s="502" t="str">
        <f>IF($J406="LVBB-BHK",$C406,IFERROR(VLOOKUP($C406,'[1]CDS-VM-delta'!$A$2:$E$470,1,FALSE),""))</f>
        <v>STOP0086</v>
      </c>
      <c r="BG406" s="395" t="str">
        <f>IF($J406="LVBB-BHK",$AN406,IF($BF406="","",IFERROR(VLOOKUP($BF406,'[1]CDS-VM-delta'!$A$2:$E$470,2,FALSE),"")))</f>
        <v>Het element %1(@wat='%2') binnen %3(@componentnaam='%4') bevat geen renvooimarkering. Dit is niet toegestaan. Voeg tekst:NieuweTekst, tekst:VerwijderdeTekst of het attribuut wijzigactie toe op de plaats van de tekstwijziging binnen %5 %6.</v>
      </c>
      <c r="BH406" s="503" t="str">
        <f>IF($BF406="","",IFERROR(VLOOKUP($C406,'[1]CDS-VM-delta'!$A$2:$E$470,3,FALSE),""))</f>
        <v>imop-tekstmutaties.sch</v>
      </c>
      <c r="BI406" s="503" t="str">
        <f>IF($BF406="","",IFERROR(VLOOKUP($C406,'[1]CDS-VM-delta'!$A$2:$E$470,4,FALSE),""))</f>
        <v>Renvooi verplicht in Vervang/VervangKop tenzij @revisie = '1' aanwezig</v>
      </c>
      <c r="BJ406" s="504" t="str">
        <f>IF($BF406="","",IFERROR(VLOOKUP($C406,'[1]CDS-VM-delta'!$A$2:$E$470,5,FALSE),""))</f>
        <v/>
      </c>
      <c r="BK406" s="504" t="str">
        <f>IF($C406="","",IFERROR(VLOOKUP($C406,'[1]CDS-VM-delta'!$L$1:$M$470,1,FALSE),""))</f>
        <v/>
      </c>
      <c r="BL406" s="504" t="str">
        <f>IF($BK406="","",IFERROR(VLOOKUP($BK406,'[1]CDS-VM-delta'!$L$1:$M$470,2,FALSE),""))</f>
        <v/>
      </c>
      <c r="BM406" s="385"/>
      <c r="BN406" s="406"/>
      <c r="BO406" s="384"/>
      <c r="BP406" s="335"/>
      <c r="BQ406" s="335"/>
      <c r="BR406" s="335"/>
      <c r="BS406" s="385"/>
      <c r="BT406" s="507"/>
      <c r="BX406" s="399" t="s">
        <v>2057</v>
      </c>
      <c r="BY406" s="410" t="s">
        <v>2096</v>
      </c>
      <c r="BZ406" s="399" t="s">
        <v>1684</v>
      </c>
      <c r="CA406" s="399"/>
      <c r="CB406" s="399"/>
      <c r="CC406" s="399"/>
      <c r="CD406" s="410" t="s">
        <v>2097</v>
      </c>
      <c r="CE406" s="399" t="s">
        <v>974</v>
      </c>
      <c r="CF406" s="399" t="s">
        <v>1120</v>
      </c>
      <c r="CG406" s="399" t="s">
        <v>2098</v>
      </c>
      <c r="CH406" s="399" t="s">
        <v>1037</v>
      </c>
      <c r="CI406" s="399" t="s">
        <v>2099</v>
      </c>
      <c r="CJ406" s="399"/>
      <c r="CK406" s="514"/>
      <c r="CL406" s="409"/>
      <c r="CM406" s="410"/>
      <c r="CN406" s="410"/>
      <c r="CO406" s="509"/>
    </row>
    <row r="407" spans="1:93" s="408" customFormat="1" ht="64" x14ac:dyDescent="0.2">
      <c r="A407" s="505" t="s">
        <v>3067</v>
      </c>
      <c r="B407" s="508">
        <v>2</v>
      </c>
      <c r="C407" s="335" t="s">
        <v>3068</v>
      </c>
      <c r="D407" s="410" t="s">
        <v>3069</v>
      </c>
      <c r="E407" s="508" t="s">
        <v>0</v>
      </c>
      <c r="F407" s="508" t="s">
        <v>2001</v>
      </c>
      <c r="G407" s="508" t="s">
        <v>145</v>
      </c>
      <c r="H407" s="508" t="s">
        <v>4</v>
      </c>
      <c r="I407" s="508"/>
      <c r="J407" s="508"/>
      <c r="K407" s="508"/>
      <c r="L407" s="336"/>
      <c r="M407" s="336"/>
      <c r="N407" s="335"/>
      <c r="O407" s="335"/>
      <c r="P407" s="335"/>
      <c r="Q407" s="335"/>
      <c r="R407" s="335"/>
      <c r="S407" s="335"/>
      <c r="T407" s="335"/>
      <c r="U407" s="335"/>
      <c r="V407" s="335"/>
      <c r="W407" s="335"/>
      <c r="X407" s="335"/>
      <c r="Y407" s="335"/>
      <c r="Z407" s="335"/>
      <c r="AA407" s="335"/>
      <c r="AB407" s="335" t="s">
        <v>14</v>
      </c>
      <c r="AC407" s="335" t="s">
        <v>3081</v>
      </c>
      <c r="AD407" s="391" t="s">
        <v>253</v>
      </c>
      <c r="AE407" s="385"/>
      <c r="AF407" s="392" t="s">
        <v>255</v>
      </c>
      <c r="AG407" s="391" t="s">
        <v>3123</v>
      </c>
      <c r="AH407" s="380" t="s">
        <v>253</v>
      </c>
      <c r="AI407" s="510"/>
      <c r="AJ407" s="508" t="s">
        <v>13</v>
      </c>
      <c r="AK407" s="511" t="s">
        <v>45</v>
      </c>
      <c r="AL407" s="512" t="s">
        <v>14</v>
      </c>
      <c r="AM407" s="384" t="s">
        <v>3068</v>
      </c>
      <c r="AN407" s="410" t="s">
        <v>3070</v>
      </c>
      <c r="AO407" s="399" t="s">
        <v>974</v>
      </c>
      <c r="AP407" s="399" t="s">
        <v>969</v>
      </c>
      <c r="AQ407" s="399"/>
      <c r="AR407" s="399"/>
      <c r="AS407" s="399"/>
      <c r="AT407" s="515"/>
      <c r="AU407" s="395"/>
      <c r="AV407" s="516"/>
      <c r="AW407" s="512" t="s">
        <v>3102</v>
      </c>
      <c r="AX407" s="397"/>
      <c r="AY407" s="398"/>
      <c r="AZ407" s="399"/>
      <c r="BA407" s="399"/>
      <c r="BB407" s="399"/>
      <c r="BC407" s="400"/>
      <c r="BD407" s="500"/>
      <c r="BE407" s="501"/>
      <c r="BF407" s="502"/>
      <c r="BG407" s="395"/>
      <c r="BH407" s="503"/>
      <c r="BI407" s="503"/>
      <c r="BJ407" s="504"/>
      <c r="BK407" s="504"/>
      <c r="BL407" s="504"/>
      <c r="BM407" s="385"/>
      <c r="BN407" s="406"/>
      <c r="BO407" s="384"/>
      <c r="BP407" s="335"/>
      <c r="BQ407" s="335"/>
      <c r="BR407" s="335"/>
      <c r="BS407" s="385"/>
      <c r="BT407" s="507"/>
      <c r="BX407" s="399"/>
      <c r="BY407" s="410"/>
      <c r="BZ407" s="399"/>
      <c r="CA407" s="399"/>
      <c r="CB407" s="399"/>
      <c r="CC407" s="399"/>
      <c r="CD407" s="410"/>
      <c r="CE407" s="399"/>
      <c r="CF407" s="399"/>
      <c r="CG407" s="399"/>
      <c r="CH407" s="399"/>
      <c r="CI407" s="399"/>
      <c r="CJ407" s="399"/>
      <c r="CK407" s="514"/>
      <c r="CL407" s="409"/>
      <c r="CM407" s="410"/>
      <c r="CN407" s="410"/>
      <c r="CO407" s="509"/>
    </row>
    <row r="408" spans="1:93" s="408" customFormat="1" ht="64" x14ac:dyDescent="0.2">
      <c r="A408" s="505" t="s">
        <v>3067</v>
      </c>
      <c r="B408" s="508">
        <v>2</v>
      </c>
      <c r="C408" s="335" t="s">
        <v>3071</v>
      </c>
      <c r="D408" s="410" t="s">
        <v>3082</v>
      </c>
      <c r="E408" s="508" t="s">
        <v>0</v>
      </c>
      <c r="F408" s="508" t="s">
        <v>2001</v>
      </c>
      <c r="G408" s="508" t="s">
        <v>145</v>
      </c>
      <c r="H408" s="508" t="s">
        <v>4</v>
      </c>
      <c r="I408" s="508"/>
      <c r="J408" s="508"/>
      <c r="K408" s="508"/>
      <c r="L408" s="336"/>
      <c r="M408" s="336"/>
      <c r="N408" s="335"/>
      <c r="O408" s="335"/>
      <c r="P408" s="335"/>
      <c r="Q408" s="335"/>
      <c r="R408" s="335"/>
      <c r="S408" s="335"/>
      <c r="T408" s="335"/>
      <c r="U408" s="335"/>
      <c r="V408" s="335"/>
      <c r="W408" s="335"/>
      <c r="X408" s="335"/>
      <c r="Y408" s="335"/>
      <c r="Z408" s="335"/>
      <c r="AA408" s="335"/>
      <c r="AB408" s="335" t="s">
        <v>14</v>
      </c>
      <c r="AC408" s="335" t="s">
        <v>3081</v>
      </c>
      <c r="AD408" s="391" t="s">
        <v>253</v>
      </c>
      <c r="AE408" s="385"/>
      <c r="AF408" s="392" t="s">
        <v>255</v>
      </c>
      <c r="AG408" s="391" t="s">
        <v>3123</v>
      </c>
      <c r="AH408" s="380" t="s">
        <v>253</v>
      </c>
      <c r="AI408" s="510"/>
      <c r="AJ408" s="508" t="s">
        <v>13</v>
      </c>
      <c r="AK408" s="511" t="s">
        <v>45</v>
      </c>
      <c r="AL408" s="512" t="s">
        <v>14</v>
      </c>
      <c r="AM408" s="384" t="s">
        <v>3071</v>
      </c>
      <c r="AN408" s="410" t="s">
        <v>3083</v>
      </c>
      <c r="AO408" s="399"/>
      <c r="AP408" s="399"/>
      <c r="AQ408" s="399"/>
      <c r="AR408" s="399"/>
      <c r="AS408" s="399"/>
      <c r="AT408" s="515"/>
      <c r="AU408" s="395"/>
      <c r="AV408" s="516"/>
      <c r="AW408" s="512" t="s">
        <v>3102</v>
      </c>
      <c r="AX408" s="397"/>
      <c r="AY408" s="398"/>
      <c r="AZ408" s="399"/>
      <c r="BA408" s="399"/>
      <c r="BB408" s="399"/>
      <c r="BC408" s="400"/>
      <c r="BD408" s="500"/>
      <c r="BE408" s="501"/>
      <c r="BF408" s="502"/>
      <c r="BG408" s="395"/>
      <c r="BH408" s="503"/>
      <c r="BI408" s="503"/>
      <c r="BJ408" s="504"/>
      <c r="BK408" s="504"/>
      <c r="BL408" s="504"/>
      <c r="BM408" s="385"/>
      <c r="BN408" s="406"/>
      <c r="BO408" s="384"/>
      <c r="BP408" s="335"/>
      <c r="BQ408" s="335"/>
      <c r="BR408" s="335"/>
      <c r="BS408" s="385"/>
      <c r="BT408" s="507"/>
      <c r="BX408" s="399"/>
      <c r="BY408" s="410"/>
      <c r="BZ408" s="399"/>
      <c r="CA408" s="399"/>
      <c r="CB408" s="399"/>
      <c r="CC408" s="399"/>
      <c r="CD408" s="410"/>
      <c r="CE408" s="399"/>
      <c r="CF408" s="399"/>
      <c r="CG408" s="399"/>
      <c r="CH408" s="399"/>
      <c r="CI408" s="399"/>
      <c r="CJ408" s="399"/>
      <c r="CK408" s="514"/>
      <c r="CL408" s="409"/>
      <c r="CM408" s="410"/>
      <c r="CN408" s="410"/>
      <c r="CO408" s="509"/>
    </row>
    <row r="409" spans="1:93" s="408" customFormat="1" ht="64" x14ac:dyDescent="0.2">
      <c r="A409" s="505" t="s">
        <v>3067</v>
      </c>
      <c r="B409" s="508">
        <v>2</v>
      </c>
      <c r="C409" s="335" t="s">
        <v>3072</v>
      </c>
      <c r="D409" s="410" t="s">
        <v>3084</v>
      </c>
      <c r="E409" s="508" t="s">
        <v>0</v>
      </c>
      <c r="F409" s="508" t="s">
        <v>2001</v>
      </c>
      <c r="G409" s="508" t="s">
        <v>145</v>
      </c>
      <c r="H409" s="508" t="s">
        <v>4</v>
      </c>
      <c r="I409" s="508"/>
      <c r="J409" s="508"/>
      <c r="K409" s="508"/>
      <c r="L409" s="336"/>
      <c r="M409" s="336"/>
      <c r="N409" s="335"/>
      <c r="O409" s="335"/>
      <c r="P409" s="335"/>
      <c r="Q409" s="335"/>
      <c r="R409" s="335"/>
      <c r="S409" s="335"/>
      <c r="T409" s="335"/>
      <c r="U409" s="335"/>
      <c r="V409" s="335"/>
      <c r="W409" s="335"/>
      <c r="X409" s="335"/>
      <c r="Y409" s="335"/>
      <c r="Z409" s="335"/>
      <c r="AA409" s="335"/>
      <c r="AB409" s="335" t="s">
        <v>14</v>
      </c>
      <c r="AC409" s="335" t="s">
        <v>3081</v>
      </c>
      <c r="AD409" s="391" t="s">
        <v>253</v>
      </c>
      <c r="AE409" s="385"/>
      <c r="AF409" s="392" t="s">
        <v>255</v>
      </c>
      <c r="AG409" s="391" t="s">
        <v>3123</v>
      </c>
      <c r="AH409" s="380" t="s">
        <v>253</v>
      </c>
      <c r="AI409" s="510"/>
      <c r="AJ409" s="508" t="s">
        <v>13</v>
      </c>
      <c r="AK409" s="511" t="s">
        <v>45</v>
      </c>
      <c r="AL409" s="512" t="s">
        <v>14</v>
      </c>
      <c r="AM409" s="384" t="s">
        <v>3072</v>
      </c>
      <c r="AN409" s="410" t="s">
        <v>3085</v>
      </c>
      <c r="AO409" s="399"/>
      <c r="AP409" s="399"/>
      <c r="AQ409" s="399"/>
      <c r="AR409" s="399"/>
      <c r="AS409" s="399"/>
      <c r="AT409" s="515"/>
      <c r="AU409" s="395"/>
      <c r="AV409" s="516"/>
      <c r="AW409" s="512" t="s">
        <v>3102</v>
      </c>
      <c r="AX409" s="397"/>
      <c r="AY409" s="398"/>
      <c r="AZ409" s="399"/>
      <c r="BA409" s="399"/>
      <c r="BB409" s="399"/>
      <c r="BC409" s="400"/>
      <c r="BD409" s="500"/>
      <c r="BE409" s="501"/>
      <c r="BF409" s="502"/>
      <c r="BG409" s="395"/>
      <c r="BH409" s="503"/>
      <c r="BI409" s="503"/>
      <c r="BJ409" s="504"/>
      <c r="BK409" s="504"/>
      <c r="BL409" s="504"/>
      <c r="BM409" s="385"/>
      <c r="BN409" s="406"/>
      <c r="BO409" s="384"/>
      <c r="BP409" s="335"/>
      <c r="BQ409" s="335"/>
      <c r="BR409" s="335"/>
      <c r="BS409" s="385"/>
      <c r="BT409" s="507"/>
      <c r="BX409" s="399"/>
      <c r="BY409" s="410"/>
      <c r="BZ409" s="399"/>
      <c r="CA409" s="399"/>
      <c r="CB409" s="399"/>
      <c r="CC409" s="399"/>
      <c r="CD409" s="410"/>
      <c r="CE409" s="399"/>
      <c r="CF409" s="399"/>
      <c r="CG409" s="399"/>
      <c r="CH409" s="399"/>
      <c r="CI409" s="399"/>
      <c r="CJ409" s="399"/>
      <c r="CK409" s="514"/>
      <c r="CL409" s="409"/>
      <c r="CM409" s="410"/>
      <c r="CN409" s="410"/>
      <c r="CO409" s="509"/>
    </row>
    <row r="410" spans="1:93" s="408" customFormat="1" ht="64" x14ac:dyDescent="0.2">
      <c r="A410" s="505" t="s">
        <v>3067</v>
      </c>
      <c r="B410" s="508">
        <v>2</v>
      </c>
      <c r="C410" s="335" t="s">
        <v>3073</v>
      </c>
      <c r="D410" s="410" t="s">
        <v>3086</v>
      </c>
      <c r="E410" s="508" t="s">
        <v>0</v>
      </c>
      <c r="F410" s="508" t="s">
        <v>2001</v>
      </c>
      <c r="G410" s="508" t="s">
        <v>145</v>
      </c>
      <c r="H410" s="508" t="s">
        <v>4</v>
      </c>
      <c r="I410" s="508"/>
      <c r="J410" s="508"/>
      <c r="K410" s="508"/>
      <c r="L410" s="336"/>
      <c r="M410" s="336"/>
      <c r="N410" s="335"/>
      <c r="O410" s="335"/>
      <c r="P410" s="335"/>
      <c r="Q410" s="335"/>
      <c r="R410" s="335"/>
      <c r="S410" s="335"/>
      <c r="T410" s="335"/>
      <c r="U410" s="335"/>
      <c r="V410" s="335"/>
      <c r="W410" s="335"/>
      <c r="X410" s="335"/>
      <c r="Y410" s="335"/>
      <c r="Z410" s="335"/>
      <c r="AA410" s="335"/>
      <c r="AB410" s="335" t="s">
        <v>14</v>
      </c>
      <c r="AC410" s="335" t="s">
        <v>3081</v>
      </c>
      <c r="AD410" s="391" t="s">
        <v>253</v>
      </c>
      <c r="AE410" s="385"/>
      <c r="AF410" s="392" t="s">
        <v>255</v>
      </c>
      <c r="AG410" s="391" t="s">
        <v>3123</v>
      </c>
      <c r="AH410" s="380" t="s">
        <v>253</v>
      </c>
      <c r="AI410" s="510"/>
      <c r="AJ410" s="508" t="s">
        <v>13</v>
      </c>
      <c r="AK410" s="511" t="s">
        <v>45</v>
      </c>
      <c r="AL410" s="512" t="s">
        <v>14</v>
      </c>
      <c r="AM410" s="384" t="s">
        <v>3073</v>
      </c>
      <c r="AN410" s="410" t="s">
        <v>3087</v>
      </c>
      <c r="AO410" s="399"/>
      <c r="AP410" s="399"/>
      <c r="AQ410" s="399"/>
      <c r="AR410" s="399"/>
      <c r="AS410" s="399"/>
      <c r="AT410" s="515"/>
      <c r="AU410" s="395"/>
      <c r="AV410" s="516"/>
      <c r="AW410" s="512" t="s">
        <v>3103</v>
      </c>
      <c r="AX410" s="397"/>
      <c r="AY410" s="398"/>
      <c r="AZ410" s="399"/>
      <c r="BA410" s="399"/>
      <c r="BB410" s="399"/>
      <c r="BC410" s="400"/>
      <c r="BD410" s="500"/>
      <c r="BE410" s="501"/>
      <c r="BF410" s="502"/>
      <c r="BG410" s="395"/>
      <c r="BH410" s="503"/>
      <c r="BI410" s="503"/>
      <c r="BJ410" s="504"/>
      <c r="BK410" s="504"/>
      <c r="BL410" s="504"/>
      <c r="BM410" s="385"/>
      <c r="BN410" s="406"/>
      <c r="BO410" s="384"/>
      <c r="BP410" s="335"/>
      <c r="BQ410" s="335"/>
      <c r="BR410" s="335"/>
      <c r="BS410" s="385"/>
      <c r="BT410" s="507"/>
      <c r="BX410" s="399"/>
      <c r="BY410" s="410"/>
      <c r="BZ410" s="399"/>
      <c r="CA410" s="399"/>
      <c r="CB410" s="399"/>
      <c r="CC410" s="399"/>
      <c r="CD410" s="410"/>
      <c r="CE410" s="399"/>
      <c r="CF410" s="399"/>
      <c r="CG410" s="399"/>
      <c r="CH410" s="399"/>
      <c r="CI410" s="399"/>
      <c r="CJ410" s="399"/>
      <c r="CK410" s="514"/>
      <c r="CL410" s="409"/>
      <c r="CM410" s="410"/>
      <c r="CN410" s="410"/>
      <c r="CO410" s="509"/>
    </row>
    <row r="411" spans="1:93" s="408" customFormat="1" ht="64" x14ac:dyDescent="0.2">
      <c r="A411" s="505" t="s">
        <v>3067</v>
      </c>
      <c r="B411" s="508">
        <v>2</v>
      </c>
      <c r="C411" s="335" t="s">
        <v>3074</v>
      </c>
      <c r="D411" s="410" t="s">
        <v>3088</v>
      </c>
      <c r="E411" s="508" t="s">
        <v>0</v>
      </c>
      <c r="F411" s="508" t="s">
        <v>2001</v>
      </c>
      <c r="G411" s="508" t="s">
        <v>145</v>
      </c>
      <c r="H411" s="508" t="s">
        <v>4</v>
      </c>
      <c r="I411" s="508"/>
      <c r="J411" s="508"/>
      <c r="K411" s="508"/>
      <c r="L411" s="336"/>
      <c r="M411" s="336"/>
      <c r="N411" s="335"/>
      <c r="O411" s="335"/>
      <c r="P411" s="335"/>
      <c r="Q411" s="335"/>
      <c r="R411" s="335"/>
      <c r="S411" s="335"/>
      <c r="T411" s="335"/>
      <c r="U411" s="335"/>
      <c r="V411" s="335"/>
      <c r="W411" s="335"/>
      <c r="X411" s="335"/>
      <c r="Y411" s="335"/>
      <c r="Z411" s="335"/>
      <c r="AA411" s="335"/>
      <c r="AB411" s="335" t="s">
        <v>14</v>
      </c>
      <c r="AC411" s="335" t="s">
        <v>3081</v>
      </c>
      <c r="AD411" s="391" t="s">
        <v>253</v>
      </c>
      <c r="AE411" s="385"/>
      <c r="AF411" s="392" t="s">
        <v>255</v>
      </c>
      <c r="AG411" s="391" t="s">
        <v>3123</v>
      </c>
      <c r="AH411" s="380" t="s">
        <v>253</v>
      </c>
      <c r="AI411" s="510"/>
      <c r="AJ411" s="508" t="s">
        <v>13</v>
      </c>
      <c r="AK411" s="511" t="s">
        <v>45</v>
      </c>
      <c r="AL411" s="512" t="s">
        <v>14</v>
      </c>
      <c r="AM411" s="384" t="s">
        <v>3074</v>
      </c>
      <c r="AN411" s="410" t="s">
        <v>3089</v>
      </c>
      <c r="AO411" s="399"/>
      <c r="AP411" s="399"/>
      <c r="AQ411" s="399"/>
      <c r="AR411" s="399"/>
      <c r="AS411" s="399"/>
      <c r="AT411" s="515"/>
      <c r="AU411" s="395"/>
      <c r="AV411" s="516"/>
      <c r="AW411" s="512" t="s">
        <v>3104</v>
      </c>
      <c r="AX411" s="397"/>
      <c r="AY411" s="398"/>
      <c r="AZ411" s="399"/>
      <c r="BA411" s="399"/>
      <c r="BB411" s="399"/>
      <c r="BC411" s="400"/>
      <c r="BD411" s="500"/>
      <c r="BE411" s="501"/>
      <c r="BF411" s="502"/>
      <c r="BG411" s="395"/>
      <c r="BH411" s="503"/>
      <c r="BI411" s="503"/>
      <c r="BJ411" s="504"/>
      <c r="BK411" s="504"/>
      <c r="BL411" s="504"/>
      <c r="BM411" s="385"/>
      <c r="BN411" s="406"/>
      <c r="BO411" s="384"/>
      <c r="BP411" s="335"/>
      <c r="BQ411" s="335"/>
      <c r="BR411" s="335"/>
      <c r="BS411" s="385"/>
      <c r="BT411" s="507"/>
      <c r="BX411" s="399"/>
      <c r="BY411" s="410"/>
      <c r="BZ411" s="399"/>
      <c r="CA411" s="399"/>
      <c r="CB411" s="399"/>
      <c r="CC411" s="399"/>
      <c r="CD411" s="410"/>
      <c r="CE411" s="399"/>
      <c r="CF411" s="399"/>
      <c r="CG411" s="399"/>
      <c r="CH411" s="399"/>
      <c r="CI411" s="399"/>
      <c r="CJ411" s="399"/>
      <c r="CK411" s="514"/>
      <c r="CL411" s="409"/>
      <c r="CM411" s="410"/>
      <c r="CN411" s="410"/>
      <c r="CO411" s="509"/>
    </row>
    <row r="412" spans="1:93" s="408" customFormat="1" ht="64" x14ac:dyDescent="0.2">
      <c r="A412" s="505" t="s">
        <v>3067</v>
      </c>
      <c r="B412" s="508">
        <v>2</v>
      </c>
      <c r="C412" s="335" t="s">
        <v>3075</v>
      </c>
      <c r="D412" s="410" t="s">
        <v>3090</v>
      </c>
      <c r="E412" s="508" t="s">
        <v>0</v>
      </c>
      <c r="F412" s="508" t="s">
        <v>2001</v>
      </c>
      <c r="G412" s="508" t="s">
        <v>145</v>
      </c>
      <c r="H412" s="508" t="s">
        <v>4</v>
      </c>
      <c r="I412" s="508"/>
      <c r="J412" s="508"/>
      <c r="K412" s="508"/>
      <c r="L412" s="336"/>
      <c r="M412" s="336"/>
      <c r="N412" s="335"/>
      <c r="O412" s="335"/>
      <c r="P412" s="335"/>
      <c r="Q412" s="335"/>
      <c r="R412" s="335"/>
      <c r="S412" s="335"/>
      <c r="T412" s="335"/>
      <c r="U412" s="335"/>
      <c r="V412" s="335"/>
      <c r="W412" s="335"/>
      <c r="X412" s="335"/>
      <c r="Y412" s="335"/>
      <c r="Z412" s="335"/>
      <c r="AA412" s="335"/>
      <c r="AB412" s="335" t="s">
        <v>14</v>
      </c>
      <c r="AC412" s="335" t="s">
        <v>3081</v>
      </c>
      <c r="AD412" s="391" t="s">
        <v>253</v>
      </c>
      <c r="AE412" s="385"/>
      <c r="AF412" s="392" t="s">
        <v>255</v>
      </c>
      <c r="AG412" s="391" t="s">
        <v>3123</v>
      </c>
      <c r="AH412" s="380" t="s">
        <v>253</v>
      </c>
      <c r="AI412" s="510"/>
      <c r="AJ412" s="508" t="s">
        <v>13</v>
      </c>
      <c r="AK412" s="511" t="s">
        <v>13</v>
      </c>
      <c r="AL412" s="512" t="s">
        <v>14</v>
      </c>
      <c r="AM412" s="384" t="s">
        <v>3075</v>
      </c>
      <c r="AN412" s="410" t="s">
        <v>3091</v>
      </c>
      <c r="AO412" s="399"/>
      <c r="AP412" s="399"/>
      <c r="AQ412" s="399"/>
      <c r="AR412" s="399"/>
      <c r="AS412" s="399"/>
      <c r="AT412" s="515"/>
      <c r="AU412" s="395"/>
      <c r="AV412" s="516"/>
      <c r="AW412" s="512" t="s">
        <v>3105</v>
      </c>
      <c r="AX412" s="397"/>
      <c r="AY412" s="398"/>
      <c r="AZ412" s="399"/>
      <c r="BA412" s="399"/>
      <c r="BB412" s="399"/>
      <c r="BC412" s="400"/>
      <c r="BD412" s="500"/>
      <c r="BE412" s="501"/>
      <c r="BF412" s="502"/>
      <c r="BG412" s="395"/>
      <c r="BH412" s="503"/>
      <c r="BI412" s="503"/>
      <c r="BJ412" s="504"/>
      <c r="BK412" s="504"/>
      <c r="BL412" s="504"/>
      <c r="BM412" s="385"/>
      <c r="BN412" s="406"/>
      <c r="BO412" s="384"/>
      <c r="BP412" s="335"/>
      <c r="BQ412" s="335"/>
      <c r="BR412" s="335"/>
      <c r="BS412" s="385"/>
      <c r="BT412" s="507"/>
      <c r="BX412" s="399"/>
      <c r="BY412" s="410"/>
      <c r="BZ412" s="399"/>
      <c r="CA412" s="399"/>
      <c r="CB412" s="399"/>
      <c r="CC412" s="399"/>
      <c r="CD412" s="410"/>
      <c r="CE412" s="399"/>
      <c r="CF412" s="399"/>
      <c r="CG412" s="399"/>
      <c r="CH412" s="399"/>
      <c r="CI412" s="399"/>
      <c r="CJ412" s="399"/>
      <c r="CK412" s="514"/>
      <c r="CL412" s="409"/>
      <c r="CM412" s="410"/>
      <c r="CN412" s="410"/>
      <c r="CO412" s="509"/>
    </row>
    <row r="413" spans="1:93" s="408" customFormat="1" ht="64" x14ac:dyDescent="0.2">
      <c r="A413" s="505" t="s">
        <v>3067</v>
      </c>
      <c r="B413" s="508">
        <v>2</v>
      </c>
      <c r="C413" s="335" t="s">
        <v>3076</v>
      </c>
      <c r="D413" s="410" t="s">
        <v>3092</v>
      </c>
      <c r="E413" s="508" t="s">
        <v>0</v>
      </c>
      <c r="F413" s="508" t="s">
        <v>2001</v>
      </c>
      <c r="G413" s="508" t="s">
        <v>145</v>
      </c>
      <c r="H413" s="508" t="s">
        <v>4</v>
      </c>
      <c r="I413" s="508"/>
      <c r="J413" s="508"/>
      <c r="K413" s="508"/>
      <c r="L413" s="336"/>
      <c r="M413" s="336"/>
      <c r="N413" s="335"/>
      <c r="O413" s="335"/>
      <c r="P413" s="335"/>
      <c r="Q413" s="335"/>
      <c r="R413" s="335"/>
      <c r="S413" s="335"/>
      <c r="T413" s="335"/>
      <c r="U413" s="335"/>
      <c r="V413" s="335"/>
      <c r="W413" s="335"/>
      <c r="X413" s="335"/>
      <c r="Y413" s="335"/>
      <c r="Z413" s="335"/>
      <c r="AA413" s="335"/>
      <c r="AB413" s="335" t="s">
        <v>14</v>
      </c>
      <c r="AC413" s="335" t="s">
        <v>3081</v>
      </c>
      <c r="AD413" s="391" t="s">
        <v>253</v>
      </c>
      <c r="AE413" s="385"/>
      <c r="AF413" s="392" t="s">
        <v>255</v>
      </c>
      <c r="AG413" s="391" t="s">
        <v>3123</v>
      </c>
      <c r="AH413" s="380" t="s">
        <v>253</v>
      </c>
      <c r="AI413" s="510"/>
      <c r="AJ413" s="508" t="s">
        <v>13</v>
      </c>
      <c r="AK413" s="511" t="s">
        <v>13</v>
      </c>
      <c r="AL413" s="512" t="s">
        <v>14</v>
      </c>
      <c r="AM413" s="384" t="s">
        <v>3076</v>
      </c>
      <c r="AN413" s="410" t="s">
        <v>3093</v>
      </c>
      <c r="AO413" s="399"/>
      <c r="AP413" s="399"/>
      <c r="AQ413" s="399"/>
      <c r="AR413" s="399"/>
      <c r="AS413" s="399"/>
      <c r="AT413" s="515"/>
      <c r="AU413" s="395"/>
      <c r="AV413" s="516"/>
      <c r="AW413" s="512" t="s">
        <v>3106</v>
      </c>
      <c r="AX413" s="397"/>
      <c r="AY413" s="398"/>
      <c r="AZ413" s="399"/>
      <c r="BA413" s="399"/>
      <c r="BB413" s="399"/>
      <c r="BC413" s="400"/>
      <c r="BD413" s="500"/>
      <c r="BE413" s="501"/>
      <c r="BF413" s="502"/>
      <c r="BG413" s="395"/>
      <c r="BH413" s="503"/>
      <c r="BI413" s="503"/>
      <c r="BJ413" s="504"/>
      <c r="BK413" s="504"/>
      <c r="BL413" s="504"/>
      <c r="BM413" s="385"/>
      <c r="BN413" s="406"/>
      <c r="BO413" s="384"/>
      <c r="BP413" s="335"/>
      <c r="BQ413" s="335"/>
      <c r="BR413" s="335"/>
      <c r="BS413" s="385"/>
      <c r="BT413" s="507"/>
      <c r="BX413" s="399"/>
      <c r="BY413" s="410"/>
      <c r="BZ413" s="399"/>
      <c r="CA413" s="399"/>
      <c r="CB413" s="399"/>
      <c r="CC413" s="399"/>
      <c r="CD413" s="410"/>
      <c r="CE413" s="399"/>
      <c r="CF413" s="399"/>
      <c r="CG413" s="399"/>
      <c r="CH413" s="399"/>
      <c r="CI413" s="399"/>
      <c r="CJ413" s="399"/>
      <c r="CK413" s="514"/>
      <c r="CL413" s="409"/>
      <c r="CM413" s="410"/>
      <c r="CN413" s="410"/>
      <c r="CO413" s="509"/>
    </row>
    <row r="414" spans="1:93" s="408" customFormat="1" ht="64" x14ac:dyDescent="0.2">
      <c r="A414" s="505" t="s">
        <v>3067</v>
      </c>
      <c r="B414" s="508">
        <v>2</v>
      </c>
      <c r="C414" s="335" t="s">
        <v>3077</v>
      </c>
      <c r="D414" s="410" t="s">
        <v>3094</v>
      </c>
      <c r="E414" s="508" t="s">
        <v>0</v>
      </c>
      <c r="F414" s="508" t="s">
        <v>2001</v>
      </c>
      <c r="G414" s="508" t="s">
        <v>145</v>
      </c>
      <c r="H414" s="508" t="s">
        <v>4</v>
      </c>
      <c r="I414" s="508"/>
      <c r="J414" s="508"/>
      <c r="K414" s="508"/>
      <c r="L414" s="336"/>
      <c r="M414" s="336"/>
      <c r="N414" s="335"/>
      <c r="O414" s="335"/>
      <c r="P414" s="335"/>
      <c r="Q414" s="335"/>
      <c r="R414" s="335"/>
      <c r="S414" s="335"/>
      <c r="T414" s="335"/>
      <c r="U414" s="335"/>
      <c r="V414" s="335"/>
      <c r="W414" s="335"/>
      <c r="X414" s="335"/>
      <c r="Y414" s="335"/>
      <c r="Z414" s="335"/>
      <c r="AA414" s="335"/>
      <c r="AB414" s="335" t="s">
        <v>14</v>
      </c>
      <c r="AC414" s="335" t="s">
        <v>3081</v>
      </c>
      <c r="AD414" s="391" t="s">
        <v>253</v>
      </c>
      <c r="AE414" s="385"/>
      <c r="AF414" s="392" t="s">
        <v>255</v>
      </c>
      <c r="AG414" s="391" t="s">
        <v>3123</v>
      </c>
      <c r="AH414" s="380" t="s">
        <v>253</v>
      </c>
      <c r="AI414" s="510"/>
      <c r="AJ414" s="508" t="s">
        <v>13</v>
      </c>
      <c r="AK414" s="511" t="s">
        <v>13</v>
      </c>
      <c r="AL414" s="512" t="s">
        <v>14</v>
      </c>
      <c r="AM414" s="384" t="s">
        <v>3077</v>
      </c>
      <c r="AN414" s="410" t="s">
        <v>3095</v>
      </c>
      <c r="AO414" s="399"/>
      <c r="AP414" s="399"/>
      <c r="AQ414" s="399"/>
      <c r="AR414" s="399"/>
      <c r="AS414" s="399"/>
      <c r="AT414" s="515"/>
      <c r="AU414" s="395"/>
      <c r="AV414" s="516"/>
      <c r="AW414" s="512" t="s">
        <v>3107</v>
      </c>
      <c r="AX414" s="397"/>
      <c r="AY414" s="398"/>
      <c r="AZ414" s="399"/>
      <c r="BA414" s="399"/>
      <c r="BB414" s="399"/>
      <c r="BC414" s="400"/>
      <c r="BD414" s="500"/>
      <c r="BE414" s="501"/>
      <c r="BF414" s="502"/>
      <c r="BG414" s="395"/>
      <c r="BH414" s="503"/>
      <c r="BI414" s="503"/>
      <c r="BJ414" s="504"/>
      <c r="BK414" s="504"/>
      <c r="BL414" s="504"/>
      <c r="BM414" s="385"/>
      <c r="BN414" s="406"/>
      <c r="BO414" s="384"/>
      <c r="BP414" s="335"/>
      <c r="BQ414" s="335"/>
      <c r="BR414" s="335"/>
      <c r="BS414" s="385"/>
      <c r="BT414" s="507"/>
      <c r="BX414" s="399"/>
      <c r="BY414" s="410"/>
      <c r="BZ414" s="399"/>
      <c r="CA414" s="399"/>
      <c r="CB414" s="399"/>
      <c r="CC414" s="399"/>
      <c r="CD414" s="410"/>
      <c r="CE414" s="399"/>
      <c r="CF414" s="399"/>
      <c r="CG414" s="399"/>
      <c r="CH414" s="399"/>
      <c r="CI414" s="399"/>
      <c r="CJ414" s="399"/>
      <c r="CK414" s="514"/>
      <c r="CL414" s="409"/>
      <c r="CM414" s="410"/>
      <c r="CN414" s="410"/>
      <c r="CO414" s="509"/>
    </row>
    <row r="415" spans="1:93" s="408" customFormat="1" ht="64" x14ac:dyDescent="0.2">
      <c r="A415" s="505" t="s">
        <v>3067</v>
      </c>
      <c r="B415" s="508">
        <v>2</v>
      </c>
      <c r="C415" s="335" t="s">
        <v>3078</v>
      </c>
      <c r="D415" s="410" t="s">
        <v>3096</v>
      </c>
      <c r="E415" s="508" t="s">
        <v>0</v>
      </c>
      <c r="F415" s="508" t="s">
        <v>2001</v>
      </c>
      <c r="G415" s="508" t="s">
        <v>145</v>
      </c>
      <c r="H415" s="508" t="s">
        <v>4</v>
      </c>
      <c r="I415" s="508"/>
      <c r="J415" s="508"/>
      <c r="K415" s="508"/>
      <c r="L415" s="336"/>
      <c r="M415" s="336"/>
      <c r="N415" s="335"/>
      <c r="O415" s="335"/>
      <c r="P415" s="335"/>
      <c r="Q415" s="335"/>
      <c r="R415" s="335"/>
      <c r="S415" s="335"/>
      <c r="T415" s="335"/>
      <c r="U415" s="335"/>
      <c r="V415" s="335"/>
      <c r="W415" s="335"/>
      <c r="X415" s="335"/>
      <c r="Y415" s="335"/>
      <c r="Z415" s="335"/>
      <c r="AA415" s="335"/>
      <c r="AB415" s="335" t="s">
        <v>14</v>
      </c>
      <c r="AC415" s="335" t="s">
        <v>3081</v>
      </c>
      <c r="AD415" s="391" t="s">
        <v>253</v>
      </c>
      <c r="AE415" s="385"/>
      <c r="AF415" s="392" t="s">
        <v>255</v>
      </c>
      <c r="AG415" s="391" t="s">
        <v>3123</v>
      </c>
      <c r="AH415" s="380" t="s">
        <v>253</v>
      </c>
      <c r="AI415" s="510"/>
      <c r="AJ415" s="508" t="s">
        <v>13</v>
      </c>
      <c r="AK415" s="511" t="s">
        <v>13</v>
      </c>
      <c r="AL415" s="512" t="s">
        <v>14</v>
      </c>
      <c r="AM415" s="384" t="s">
        <v>3078</v>
      </c>
      <c r="AN415" s="410" t="s">
        <v>3097</v>
      </c>
      <c r="AO415" s="399"/>
      <c r="AP415" s="399"/>
      <c r="AQ415" s="399"/>
      <c r="AR415" s="399"/>
      <c r="AS415" s="399"/>
      <c r="AT415" s="515"/>
      <c r="AU415" s="395"/>
      <c r="AV415" s="516"/>
      <c r="AW415" s="512" t="s">
        <v>3108</v>
      </c>
      <c r="AX415" s="397"/>
      <c r="AY415" s="398"/>
      <c r="AZ415" s="399"/>
      <c r="BA415" s="399"/>
      <c r="BB415" s="399"/>
      <c r="BC415" s="400"/>
      <c r="BD415" s="500"/>
      <c r="BE415" s="501"/>
      <c r="BF415" s="502"/>
      <c r="BG415" s="395"/>
      <c r="BH415" s="503"/>
      <c r="BI415" s="503"/>
      <c r="BJ415" s="504"/>
      <c r="BK415" s="504"/>
      <c r="BL415" s="504"/>
      <c r="BM415" s="385"/>
      <c r="BN415" s="406"/>
      <c r="BO415" s="384"/>
      <c r="BP415" s="335"/>
      <c r="BQ415" s="335"/>
      <c r="BR415" s="335"/>
      <c r="BS415" s="385"/>
      <c r="BT415" s="507"/>
      <c r="BX415" s="399"/>
      <c r="BY415" s="410"/>
      <c r="BZ415" s="399"/>
      <c r="CA415" s="399"/>
      <c r="CB415" s="399"/>
      <c r="CC415" s="399"/>
      <c r="CD415" s="410"/>
      <c r="CE415" s="399"/>
      <c r="CF415" s="399"/>
      <c r="CG415" s="399"/>
      <c r="CH415" s="399"/>
      <c r="CI415" s="399"/>
      <c r="CJ415" s="399"/>
      <c r="CK415" s="514"/>
      <c r="CL415" s="409"/>
      <c r="CM415" s="410"/>
      <c r="CN415" s="410"/>
      <c r="CO415" s="509"/>
    </row>
    <row r="416" spans="1:93" s="408" customFormat="1" ht="64" x14ac:dyDescent="0.2">
      <c r="A416" s="505" t="s">
        <v>3067</v>
      </c>
      <c r="B416" s="508">
        <v>2</v>
      </c>
      <c r="C416" s="335" t="s">
        <v>3079</v>
      </c>
      <c r="D416" s="410" t="s">
        <v>3098</v>
      </c>
      <c r="E416" s="508" t="s">
        <v>0</v>
      </c>
      <c r="F416" s="508" t="s">
        <v>2001</v>
      </c>
      <c r="G416" s="508" t="s">
        <v>145</v>
      </c>
      <c r="H416" s="508" t="s">
        <v>4</v>
      </c>
      <c r="I416" s="508"/>
      <c r="J416" s="508"/>
      <c r="K416" s="508"/>
      <c r="L416" s="336"/>
      <c r="M416" s="336"/>
      <c r="N416" s="335"/>
      <c r="O416" s="335"/>
      <c r="P416" s="335"/>
      <c r="Q416" s="335"/>
      <c r="R416" s="335"/>
      <c r="S416" s="335"/>
      <c r="T416" s="335"/>
      <c r="U416" s="335"/>
      <c r="V416" s="335"/>
      <c r="W416" s="335"/>
      <c r="X416" s="335"/>
      <c r="Y416" s="335"/>
      <c r="Z416" s="335"/>
      <c r="AA416" s="335"/>
      <c r="AB416" s="335" t="s">
        <v>14</v>
      </c>
      <c r="AC416" s="335" t="s">
        <v>3081</v>
      </c>
      <c r="AD416" s="391" t="s">
        <v>253</v>
      </c>
      <c r="AE416" s="385"/>
      <c r="AF416" s="392" t="s">
        <v>255</v>
      </c>
      <c r="AG416" s="391" t="s">
        <v>3123</v>
      </c>
      <c r="AH416" s="380" t="s">
        <v>253</v>
      </c>
      <c r="AI416" s="510"/>
      <c r="AJ416" s="508" t="s">
        <v>13</v>
      </c>
      <c r="AK416" s="511" t="s">
        <v>13</v>
      </c>
      <c r="AL416" s="512" t="s">
        <v>14</v>
      </c>
      <c r="AM416" s="384" t="s">
        <v>3079</v>
      </c>
      <c r="AN416" s="410" t="s">
        <v>3099</v>
      </c>
      <c r="AO416" s="399"/>
      <c r="AP416" s="399"/>
      <c r="AQ416" s="399"/>
      <c r="AR416" s="399"/>
      <c r="AS416" s="399"/>
      <c r="AT416" s="515"/>
      <c r="AU416" s="395"/>
      <c r="AV416" s="516"/>
      <c r="AW416" s="512" t="s">
        <v>3109</v>
      </c>
      <c r="AX416" s="397"/>
      <c r="AY416" s="398"/>
      <c r="AZ416" s="399"/>
      <c r="BA416" s="399"/>
      <c r="BB416" s="399"/>
      <c r="BC416" s="400"/>
      <c r="BD416" s="500"/>
      <c r="BE416" s="501"/>
      <c r="BF416" s="502"/>
      <c r="BG416" s="395"/>
      <c r="BH416" s="503"/>
      <c r="BI416" s="503"/>
      <c r="BJ416" s="504"/>
      <c r="BK416" s="504"/>
      <c r="BL416" s="504"/>
      <c r="BM416" s="385"/>
      <c r="BN416" s="406"/>
      <c r="BO416" s="384"/>
      <c r="BP416" s="335"/>
      <c r="BQ416" s="335"/>
      <c r="BR416" s="335"/>
      <c r="BS416" s="385"/>
      <c r="BT416" s="507"/>
      <c r="BX416" s="399"/>
      <c r="BY416" s="410"/>
      <c r="BZ416" s="399"/>
      <c r="CA416" s="399"/>
      <c r="CB416" s="399"/>
      <c r="CC416" s="399"/>
      <c r="CD416" s="410"/>
      <c r="CE416" s="399"/>
      <c r="CF416" s="399"/>
      <c r="CG416" s="399"/>
      <c r="CH416" s="399"/>
      <c r="CI416" s="399"/>
      <c r="CJ416" s="399"/>
      <c r="CK416" s="514"/>
      <c r="CL416" s="409"/>
      <c r="CM416" s="410"/>
      <c r="CN416" s="410"/>
      <c r="CO416" s="509"/>
    </row>
    <row r="417" spans="1:93" s="408" customFormat="1" ht="80" x14ac:dyDescent="0.2">
      <c r="A417" s="505" t="s">
        <v>3067</v>
      </c>
      <c r="B417" s="508">
        <v>2</v>
      </c>
      <c r="C417" s="335" t="s">
        <v>3080</v>
      </c>
      <c r="D417" s="410" t="s">
        <v>3100</v>
      </c>
      <c r="E417" s="508" t="s">
        <v>0</v>
      </c>
      <c r="F417" s="508" t="s">
        <v>2001</v>
      </c>
      <c r="G417" s="508" t="s">
        <v>145</v>
      </c>
      <c r="H417" s="508" t="s">
        <v>4</v>
      </c>
      <c r="I417" s="508"/>
      <c r="J417" s="508"/>
      <c r="K417" s="508"/>
      <c r="L417" s="336"/>
      <c r="M417" s="336"/>
      <c r="N417" s="335"/>
      <c r="O417" s="335"/>
      <c r="P417" s="335"/>
      <c r="Q417" s="335"/>
      <c r="R417" s="335"/>
      <c r="S417" s="335"/>
      <c r="T417" s="335"/>
      <c r="U417" s="335"/>
      <c r="V417" s="335"/>
      <c r="W417" s="335"/>
      <c r="X417" s="335"/>
      <c r="Y417" s="335"/>
      <c r="Z417" s="335"/>
      <c r="AA417" s="335"/>
      <c r="AB417" s="335" t="s">
        <v>14</v>
      </c>
      <c r="AC417" s="335" t="s">
        <v>3081</v>
      </c>
      <c r="AD417" s="391" t="s">
        <v>253</v>
      </c>
      <c r="AE417" s="385"/>
      <c r="AF417" s="392" t="s">
        <v>255</v>
      </c>
      <c r="AG417" s="384" t="s">
        <v>3124</v>
      </c>
      <c r="AH417" s="380" t="s">
        <v>253</v>
      </c>
      <c r="AI417" s="510"/>
      <c r="AJ417" s="508" t="s">
        <v>13</v>
      </c>
      <c r="AK417" s="511" t="s">
        <v>45</v>
      </c>
      <c r="AL417" s="512" t="s">
        <v>14</v>
      </c>
      <c r="AM417" s="335" t="s">
        <v>3080</v>
      </c>
      <c r="AN417" s="410" t="s">
        <v>3101</v>
      </c>
      <c r="AO417" s="399"/>
      <c r="AP417" s="399"/>
      <c r="AQ417" s="399"/>
      <c r="AR417" s="399"/>
      <c r="AS417" s="399"/>
      <c r="AT417" s="515"/>
      <c r="AU417" s="395"/>
      <c r="AV417" s="516"/>
      <c r="AW417" s="512" t="s">
        <v>3110</v>
      </c>
      <c r="AX417" s="397"/>
      <c r="AY417" s="398"/>
      <c r="AZ417" s="399"/>
      <c r="BA417" s="399"/>
      <c r="BB417" s="399"/>
      <c r="BC417" s="400"/>
      <c r="BD417" s="500"/>
      <c r="BE417" s="501"/>
      <c r="BF417" s="502"/>
      <c r="BG417" s="395"/>
      <c r="BH417" s="503"/>
      <c r="BI417" s="503"/>
      <c r="BJ417" s="504"/>
      <c r="BK417" s="504"/>
      <c r="BL417" s="504"/>
      <c r="BM417" s="385"/>
      <c r="BN417" s="406"/>
      <c r="BO417" s="384"/>
      <c r="BP417" s="335"/>
      <c r="BQ417" s="335"/>
      <c r="BR417" s="335"/>
      <c r="BS417" s="385"/>
      <c r="BT417" s="507"/>
      <c r="BX417" s="399"/>
      <c r="BY417" s="410"/>
      <c r="BZ417" s="399"/>
      <c r="CA417" s="399"/>
      <c r="CB417" s="399"/>
      <c r="CC417" s="399"/>
      <c r="CD417" s="410"/>
      <c r="CE417" s="399"/>
      <c r="CF417" s="399"/>
      <c r="CG417" s="399"/>
      <c r="CH417" s="399"/>
      <c r="CI417" s="399"/>
      <c r="CJ417" s="399"/>
      <c r="CK417" s="514"/>
      <c r="CL417" s="409"/>
      <c r="CM417" s="410"/>
      <c r="CN417" s="410"/>
      <c r="CO417" s="509"/>
    </row>
    <row r="418" spans="1:93" s="408" customFormat="1" ht="48" x14ac:dyDescent="0.2">
      <c r="A418" s="505" t="s">
        <v>3067</v>
      </c>
      <c r="B418" s="508">
        <v>2</v>
      </c>
      <c r="C418" s="335" t="s">
        <v>3111</v>
      </c>
      <c r="D418" s="410" t="s">
        <v>3125</v>
      </c>
      <c r="E418" s="508" t="s">
        <v>0</v>
      </c>
      <c r="F418" s="508" t="s">
        <v>2001</v>
      </c>
      <c r="G418" s="508" t="s">
        <v>145</v>
      </c>
      <c r="H418" s="508" t="s">
        <v>4</v>
      </c>
      <c r="I418" s="508"/>
      <c r="J418" s="508"/>
      <c r="K418" s="508"/>
      <c r="L418" s="336"/>
      <c r="M418" s="336"/>
      <c r="N418" s="335"/>
      <c r="O418" s="335"/>
      <c r="P418" s="335"/>
      <c r="Q418" s="335"/>
      <c r="R418" s="335"/>
      <c r="S418" s="335"/>
      <c r="T418" s="335"/>
      <c r="U418" s="335"/>
      <c r="V418" s="335"/>
      <c r="W418" s="335"/>
      <c r="X418" s="335"/>
      <c r="Y418" s="335"/>
      <c r="Z418" s="335"/>
      <c r="AA418" s="335"/>
      <c r="AB418" s="335" t="s">
        <v>14</v>
      </c>
      <c r="AC418" s="335" t="s">
        <v>3081</v>
      </c>
      <c r="AD418" s="391" t="s">
        <v>253</v>
      </c>
      <c r="AE418" s="385"/>
      <c r="AF418" s="392" t="s">
        <v>255</v>
      </c>
      <c r="AG418" s="384" t="s">
        <v>3124</v>
      </c>
      <c r="AH418" s="380" t="s">
        <v>253</v>
      </c>
      <c r="AI418" s="510"/>
      <c r="AJ418" s="508" t="s">
        <v>13</v>
      </c>
      <c r="AK418" s="511" t="s">
        <v>45</v>
      </c>
      <c r="AL418" s="512" t="s">
        <v>14</v>
      </c>
      <c r="AM418" s="335" t="s">
        <v>3111</v>
      </c>
      <c r="AN418" s="410" t="s">
        <v>2938</v>
      </c>
      <c r="AO418" s="399"/>
      <c r="AP418" s="399"/>
      <c r="AQ418" s="399"/>
      <c r="AR418" s="399"/>
      <c r="AS418" s="399"/>
      <c r="AT418" s="515"/>
      <c r="AU418" s="395"/>
      <c r="AV418" s="516"/>
      <c r="AW418" s="512" t="s">
        <v>3143</v>
      </c>
      <c r="AX418" s="397"/>
      <c r="AY418" s="398"/>
      <c r="AZ418" s="399"/>
      <c r="BA418" s="399"/>
      <c r="BB418" s="399"/>
      <c r="BC418" s="400"/>
      <c r="BD418" s="500"/>
      <c r="BE418" s="501"/>
      <c r="BF418" s="502"/>
      <c r="BG418" s="395"/>
      <c r="BH418" s="503"/>
      <c r="BI418" s="503"/>
      <c r="BJ418" s="504"/>
      <c r="BK418" s="504"/>
      <c r="BL418" s="504"/>
      <c r="BM418" s="385"/>
      <c r="BN418" s="406"/>
      <c r="BO418" s="384"/>
      <c r="BP418" s="335"/>
      <c r="BQ418" s="335"/>
      <c r="BR418" s="335"/>
      <c r="BS418" s="385"/>
      <c r="BT418" s="507"/>
      <c r="BX418" s="399"/>
      <c r="BY418" s="410"/>
      <c r="BZ418" s="399"/>
      <c r="CA418" s="399"/>
      <c r="CB418" s="399"/>
      <c r="CC418" s="399"/>
      <c r="CD418" s="410"/>
      <c r="CE418" s="399"/>
      <c r="CF418" s="399"/>
      <c r="CG418" s="399"/>
      <c r="CH418" s="399"/>
      <c r="CI418" s="399"/>
      <c r="CJ418" s="399"/>
      <c r="CK418" s="514"/>
      <c r="CL418" s="409"/>
      <c r="CM418" s="410"/>
      <c r="CN418" s="410"/>
      <c r="CO418" s="509"/>
    </row>
    <row r="419" spans="1:93" s="408" customFormat="1" ht="96" x14ac:dyDescent="0.2">
      <c r="A419" s="505" t="s">
        <v>3067</v>
      </c>
      <c r="B419" s="508">
        <v>2</v>
      </c>
      <c r="C419" s="335" t="s">
        <v>3112</v>
      </c>
      <c r="D419" s="410" t="s">
        <v>3126</v>
      </c>
      <c r="E419" s="508" t="s">
        <v>0</v>
      </c>
      <c r="F419" s="508" t="s">
        <v>2001</v>
      </c>
      <c r="G419" s="508" t="s">
        <v>145</v>
      </c>
      <c r="H419" s="508" t="s">
        <v>4</v>
      </c>
      <c r="I419" s="508"/>
      <c r="J419" s="508"/>
      <c r="K419" s="508"/>
      <c r="L419" s="336"/>
      <c r="M419" s="336"/>
      <c r="N419" s="335"/>
      <c r="O419" s="335"/>
      <c r="P419" s="335"/>
      <c r="Q419" s="335"/>
      <c r="R419" s="335"/>
      <c r="S419" s="335"/>
      <c r="T419" s="335"/>
      <c r="U419" s="335"/>
      <c r="V419" s="335"/>
      <c r="W419" s="335"/>
      <c r="X419" s="335"/>
      <c r="Y419" s="335"/>
      <c r="Z419" s="335"/>
      <c r="AA419" s="335"/>
      <c r="AB419" s="335" t="s">
        <v>14</v>
      </c>
      <c r="AC419" s="335" t="s">
        <v>3081</v>
      </c>
      <c r="AD419" s="391" t="s">
        <v>253</v>
      </c>
      <c r="AE419" s="385"/>
      <c r="AF419" s="392" t="s">
        <v>255</v>
      </c>
      <c r="AG419" s="384" t="s">
        <v>3124</v>
      </c>
      <c r="AH419" s="380" t="s">
        <v>253</v>
      </c>
      <c r="AI419" s="510"/>
      <c r="AJ419" s="508" t="s">
        <v>13</v>
      </c>
      <c r="AK419" s="511" t="s">
        <v>45</v>
      </c>
      <c r="AL419" s="512" t="s">
        <v>14</v>
      </c>
      <c r="AM419" s="335" t="s">
        <v>3112</v>
      </c>
      <c r="AN419" s="410" t="s">
        <v>3127</v>
      </c>
      <c r="AO419" s="399"/>
      <c r="AP419" s="399"/>
      <c r="AQ419" s="399"/>
      <c r="AR419" s="399"/>
      <c r="AS419" s="399"/>
      <c r="AT419" s="515"/>
      <c r="AU419" s="395"/>
      <c r="AV419" s="516"/>
      <c r="AW419" s="512" t="s">
        <v>3144</v>
      </c>
      <c r="AX419" s="397"/>
      <c r="AY419" s="398"/>
      <c r="AZ419" s="399"/>
      <c r="BA419" s="399"/>
      <c r="BB419" s="399"/>
      <c r="BC419" s="400"/>
      <c r="BD419" s="500"/>
      <c r="BE419" s="501"/>
      <c r="BF419" s="502"/>
      <c r="BG419" s="395"/>
      <c r="BH419" s="503"/>
      <c r="BI419" s="503"/>
      <c r="BJ419" s="504"/>
      <c r="BK419" s="504"/>
      <c r="BL419" s="504"/>
      <c r="BM419" s="385"/>
      <c r="BN419" s="406"/>
      <c r="BO419" s="384"/>
      <c r="BP419" s="335"/>
      <c r="BQ419" s="335"/>
      <c r="BR419" s="335"/>
      <c r="BS419" s="385"/>
      <c r="BT419" s="507"/>
      <c r="BX419" s="399"/>
      <c r="BY419" s="410"/>
      <c r="BZ419" s="399"/>
      <c r="CA419" s="399"/>
      <c r="CB419" s="399"/>
      <c r="CC419" s="399"/>
      <c r="CD419" s="410"/>
      <c r="CE419" s="399"/>
      <c r="CF419" s="399"/>
      <c r="CG419" s="399"/>
      <c r="CH419" s="399"/>
      <c r="CI419" s="399"/>
      <c r="CJ419" s="399"/>
      <c r="CK419" s="514"/>
      <c r="CL419" s="409"/>
      <c r="CM419" s="410"/>
      <c r="CN419" s="410"/>
      <c r="CO419" s="509"/>
    </row>
    <row r="420" spans="1:93" s="408" customFormat="1" ht="80" x14ac:dyDescent="0.2">
      <c r="A420" s="505" t="s">
        <v>3067</v>
      </c>
      <c r="B420" s="508">
        <v>2</v>
      </c>
      <c r="C420" s="335" t="s">
        <v>3113</v>
      </c>
      <c r="D420" s="410" t="s">
        <v>3128</v>
      </c>
      <c r="E420" s="508" t="s">
        <v>0</v>
      </c>
      <c r="F420" s="508" t="s">
        <v>2001</v>
      </c>
      <c r="G420" s="508" t="s">
        <v>145</v>
      </c>
      <c r="H420" s="508" t="s">
        <v>4</v>
      </c>
      <c r="I420" s="508"/>
      <c r="J420" s="508"/>
      <c r="K420" s="508"/>
      <c r="L420" s="336"/>
      <c r="M420" s="336"/>
      <c r="N420" s="335"/>
      <c r="O420" s="335"/>
      <c r="P420" s="335"/>
      <c r="Q420" s="335"/>
      <c r="R420" s="335"/>
      <c r="S420" s="335"/>
      <c r="T420" s="335"/>
      <c r="U420" s="335"/>
      <c r="V420" s="335"/>
      <c r="W420" s="335"/>
      <c r="X420" s="335"/>
      <c r="Y420" s="335"/>
      <c r="Z420" s="335"/>
      <c r="AA420" s="335"/>
      <c r="AB420" s="335" t="s">
        <v>14</v>
      </c>
      <c r="AC420" s="335" t="s">
        <v>3081</v>
      </c>
      <c r="AD420" s="391" t="s">
        <v>253</v>
      </c>
      <c r="AE420" s="385"/>
      <c r="AF420" s="392" t="s">
        <v>255</v>
      </c>
      <c r="AG420" s="391" t="s">
        <v>3123</v>
      </c>
      <c r="AH420" s="380" t="s">
        <v>253</v>
      </c>
      <c r="AI420" s="510"/>
      <c r="AJ420" s="508" t="s">
        <v>13</v>
      </c>
      <c r="AK420" s="511" t="s">
        <v>45</v>
      </c>
      <c r="AL420" s="512" t="s">
        <v>14</v>
      </c>
      <c r="AM420" s="335" t="s">
        <v>3113</v>
      </c>
      <c r="AN420" s="410" t="s">
        <v>3129</v>
      </c>
      <c r="AO420" s="399"/>
      <c r="AP420" s="399"/>
      <c r="AQ420" s="399"/>
      <c r="AR420" s="399"/>
      <c r="AS420" s="399"/>
      <c r="AT420" s="515"/>
      <c r="AU420" s="395"/>
      <c r="AV420" s="516"/>
      <c r="AW420" s="512" t="s">
        <v>3145</v>
      </c>
      <c r="AX420" s="397"/>
      <c r="AY420" s="398"/>
      <c r="AZ420" s="399"/>
      <c r="BA420" s="399"/>
      <c r="BB420" s="399"/>
      <c r="BC420" s="400"/>
      <c r="BD420" s="500"/>
      <c r="BE420" s="501"/>
      <c r="BF420" s="502"/>
      <c r="BG420" s="395"/>
      <c r="BH420" s="503"/>
      <c r="BI420" s="503"/>
      <c r="BJ420" s="504"/>
      <c r="BK420" s="504"/>
      <c r="BL420" s="504"/>
      <c r="BM420" s="385"/>
      <c r="BN420" s="406"/>
      <c r="BO420" s="384"/>
      <c r="BP420" s="335"/>
      <c r="BQ420" s="335"/>
      <c r="BR420" s="335"/>
      <c r="BS420" s="385"/>
      <c r="BT420" s="507"/>
      <c r="BX420" s="399"/>
      <c r="BY420" s="410"/>
      <c r="BZ420" s="399"/>
      <c r="CA420" s="399"/>
      <c r="CB420" s="399"/>
      <c r="CC420" s="399"/>
      <c r="CD420" s="410"/>
      <c r="CE420" s="399"/>
      <c r="CF420" s="399"/>
      <c r="CG420" s="399"/>
      <c r="CH420" s="399"/>
      <c r="CI420" s="399"/>
      <c r="CJ420" s="399"/>
      <c r="CK420" s="514"/>
      <c r="CL420" s="409"/>
      <c r="CM420" s="410"/>
      <c r="CN420" s="410"/>
      <c r="CO420" s="509"/>
    </row>
    <row r="421" spans="1:93" s="408" customFormat="1" ht="48" x14ac:dyDescent="0.2">
      <c r="A421" s="505" t="s">
        <v>3067</v>
      </c>
      <c r="B421" s="508">
        <v>2</v>
      </c>
      <c r="C421" s="335" t="s">
        <v>3114</v>
      </c>
      <c r="D421" s="410" t="s">
        <v>3130</v>
      </c>
      <c r="E421" s="508" t="s">
        <v>0</v>
      </c>
      <c r="F421" s="508" t="s">
        <v>2001</v>
      </c>
      <c r="G421" s="508" t="s">
        <v>145</v>
      </c>
      <c r="H421" s="508" t="s">
        <v>4</v>
      </c>
      <c r="I421" s="508"/>
      <c r="J421" s="508"/>
      <c r="K421" s="508"/>
      <c r="L421" s="336"/>
      <c r="M421" s="336"/>
      <c r="N421" s="335"/>
      <c r="O421" s="335"/>
      <c r="P421" s="335"/>
      <c r="Q421" s="335"/>
      <c r="R421" s="335"/>
      <c r="S421" s="335"/>
      <c r="T421" s="335"/>
      <c r="U421" s="335"/>
      <c r="V421" s="335"/>
      <c r="W421" s="335"/>
      <c r="X421" s="335"/>
      <c r="Y421" s="335"/>
      <c r="Z421" s="335"/>
      <c r="AA421" s="335"/>
      <c r="AB421" s="335" t="s">
        <v>14</v>
      </c>
      <c r="AC421" s="335" t="s">
        <v>3081</v>
      </c>
      <c r="AD421" s="391" t="s">
        <v>253</v>
      </c>
      <c r="AE421" s="385"/>
      <c r="AF421" s="392" t="s">
        <v>255</v>
      </c>
      <c r="AG421" s="391" t="s">
        <v>3123</v>
      </c>
      <c r="AH421" s="380" t="s">
        <v>253</v>
      </c>
      <c r="AI421" s="510"/>
      <c r="AJ421" s="508" t="s">
        <v>13</v>
      </c>
      <c r="AK421" s="511" t="s">
        <v>13</v>
      </c>
      <c r="AL421" s="512" t="s">
        <v>14</v>
      </c>
      <c r="AM421" s="335" t="s">
        <v>3114</v>
      </c>
      <c r="AN421" s="410" t="s">
        <v>3131</v>
      </c>
      <c r="AO421" s="399"/>
      <c r="AP421" s="399"/>
      <c r="AQ421" s="399"/>
      <c r="AR421" s="399"/>
      <c r="AS421" s="399"/>
      <c r="AT421" s="515"/>
      <c r="AU421" s="395"/>
      <c r="AV421" s="516"/>
      <c r="AW421" s="512" t="s">
        <v>3146</v>
      </c>
      <c r="AX421" s="397"/>
      <c r="AY421" s="398"/>
      <c r="AZ421" s="399"/>
      <c r="BA421" s="399"/>
      <c r="BB421" s="399"/>
      <c r="BC421" s="400"/>
      <c r="BD421" s="500"/>
      <c r="BE421" s="501"/>
      <c r="BF421" s="502"/>
      <c r="BG421" s="395"/>
      <c r="BH421" s="503"/>
      <c r="BI421" s="503"/>
      <c r="BJ421" s="504"/>
      <c r="BK421" s="504"/>
      <c r="BL421" s="504"/>
      <c r="BM421" s="385"/>
      <c r="BN421" s="406"/>
      <c r="BO421" s="384"/>
      <c r="BP421" s="335"/>
      <c r="BQ421" s="335"/>
      <c r="BR421" s="335"/>
      <c r="BS421" s="385"/>
      <c r="BT421" s="507"/>
      <c r="BX421" s="399"/>
      <c r="BY421" s="410"/>
      <c r="BZ421" s="399"/>
      <c r="CA421" s="399"/>
      <c r="CB421" s="399"/>
      <c r="CC421" s="399"/>
      <c r="CD421" s="410"/>
      <c r="CE421" s="399"/>
      <c r="CF421" s="399"/>
      <c r="CG421" s="399"/>
      <c r="CH421" s="399"/>
      <c r="CI421" s="399"/>
      <c r="CJ421" s="399"/>
      <c r="CK421" s="514"/>
      <c r="CL421" s="409"/>
      <c r="CM421" s="410"/>
      <c r="CN421" s="410"/>
      <c r="CO421" s="509"/>
    </row>
    <row r="422" spans="1:93" s="408" customFormat="1" ht="80" x14ac:dyDescent="0.2">
      <c r="A422" s="505" t="s">
        <v>3067</v>
      </c>
      <c r="B422" s="508">
        <v>2</v>
      </c>
      <c r="C422" s="335" t="s">
        <v>3115</v>
      </c>
      <c r="D422" s="410" t="s">
        <v>3132</v>
      </c>
      <c r="E422" s="508" t="s">
        <v>0</v>
      </c>
      <c r="F422" s="508" t="s">
        <v>2001</v>
      </c>
      <c r="G422" s="508" t="s">
        <v>145</v>
      </c>
      <c r="H422" s="508" t="s">
        <v>4</v>
      </c>
      <c r="I422" s="508"/>
      <c r="J422" s="508"/>
      <c r="K422" s="508"/>
      <c r="L422" s="336"/>
      <c r="M422" s="336"/>
      <c r="N422" s="335"/>
      <c r="O422" s="335"/>
      <c r="P422" s="335"/>
      <c r="Q422" s="335"/>
      <c r="R422" s="335"/>
      <c r="S422" s="335"/>
      <c r="T422" s="335"/>
      <c r="U422" s="335"/>
      <c r="V422" s="335"/>
      <c r="W422" s="335"/>
      <c r="X422" s="335"/>
      <c r="Y422" s="335"/>
      <c r="Z422" s="335"/>
      <c r="AA422" s="335"/>
      <c r="AB422" s="335" t="s">
        <v>14</v>
      </c>
      <c r="AC422" s="335" t="s">
        <v>3081</v>
      </c>
      <c r="AD422" s="391" t="s">
        <v>253</v>
      </c>
      <c r="AE422" s="385"/>
      <c r="AF422" s="392" t="s">
        <v>255</v>
      </c>
      <c r="AG422" s="391" t="s">
        <v>3123</v>
      </c>
      <c r="AH422" s="380" t="s">
        <v>253</v>
      </c>
      <c r="AI422" s="510"/>
      <c r="AJ422" s="508" t="s">
        <v>13</v>
      </c>
      <c r="AK422" s="511" t="s">
        <v>45</v>
      </c>
      <c r="AL422" s="512" t="s">
        <v>14</v>
      </c>
      <c r="AM422" s="335" t="s">
        <v>3115</v>
      </c>
      <c r="AN422" s="410" t="s">
        <v>3133</v>
      </c>
      <c r="AO422" s="399"/>
      <c r="AP422" s="399"/>
      <c r="AQ422" s="399"/>
      <c r="AR422" s="399"/>
      <c r="AS422" s="399"/>
      <c r="AT422" s="515"/>
      <c r="AU422" s="395"/>
      <c r="AV422" s="516"/>
      <c r="AW422" s="512" t="s">
        <v>3147</v>
      </c>
      <c r="AX422" s="397"/>
      <c r="AY422" s="398"/>
      <c r="AZ422" s="399"/>
      <c r="BA422" s="399"/>
      <c r="BB422" s="399"/>
      <c r="BC422" s="400"/>
      <c r="BD422" s="500"/>
      <c r="BE422" s="501"/>
      <c r="BF422" s="502"/>
      <c r="BG422" s="395"/>
      <c r="BH422" s="503"/>
      <c r="BI422" s="503"/>
      <c r="BJ422" s="504"/>
      <c r="BK422" s="504"/>
      <c r="BL422" s="504"/>
      <c r="BM422" s="385"/>
      <c r="BN422" s="406"/>
      <c r="BO422" s="384"/>
      <c r="BP422" s="335"/>
      <c r="BQ422" s="335"/>
      <c r="BR422" s="335"/>
      <c r="BS422" s="385"/>
      <c r="BT422" s="507"/>
      <c r="BX422" s="399"/>
      <c r="BY422" s="410"/>
      <c r="BZ422" s="399"/>
      <c r="CA422" s="399"/>
      <c r="CB422" s="399"/>
      <c r="CC422" s="399"/>
      <c r="CD422" s="410"/>
      <c r="CE422" s="399"/>
      <c r="CF422" s="399"/>
      <c r="CG422" s="399"/>
      <c r="CH422" s="399"/>
      <c r="CI422" s="399"/>
      <c r="CJ422" s="399"/>
      <c r="CK422" s="514"/>
      <c r="CL422" s="409"/>
      <c r="CM422" s="410"/>
      <c r="CN422" s="410"/>
      <c r="CO422" s="509"/>
    </row>
    <row r="423" spans="1:93" s="408" customFormat="1" ht="80" x14ac:dyDescent="0.2">
      <c r="A423" s="505" t="s">
        <v>3067</v>
      </c>
      <c r="B423" s="508">
        <v>2</v>
      </c>
      <c r="C423" s="335" t="s">
        <v>3116</v>
      </c>
      <c r="D423" s="410" t="s">
        <v>3134</v>
      </c>
      <c r="E423" s="508" t="s">
        <v>0</v>
      </c>
      <c r="F423" s="508" t="s">
        <v>2001</v>
      </c>
      <c r="G423" s="508" t="s">
        <v>145</v>
      </c>
      <c r="H423" s="508" t="s">
        <v>4</v>
      </c>
      <c r="I423" s="508"/>
      <c r="J423" s="508"/>
      <c r="K423" s="508"/>
      <c r="L423" s="336"/>
      <c r="M423" s="336"/>
      <c r="N423" s="335"/>
      <c r="O423" s="335"/>
      <c r="P423" s="335"/>
      <c r="Q423" s="335"/>
      <c r="R423" s="335"/>
      <c r="S423" s="335"/>
      <c r="T423" s="335"/>
      <c r="U423" s="335"/>
      <c r="V423" s="335"/>
      <c r="W423" s="335"/>
      <c r="X423" s="335"/>
      <c r="Y423" s="335"/>
      <c r="Z423" s="335"/>
      <c r="AA423" s="335"/>
      <c r="AB423" s="335" t="s">
        <v>14</v>
      </c>
      <c r="AC423" s="335" t="s">
        <v>3081</v>
      </c>
      <c r="AD423" s="391" t="s">
        <v>253</v>
      </c>
      <c r="AE423" s="385"/>
      <c r="AF423" s="392" t="s">
        <v>255</v>
      </c>
      <c r="AG423" s="391" t="s">
        <v>3123</v>
      </c>
      <c r="AH423" s="380" t="s">
        <v>253</v>
      </c>
      <c r="AI423" s="510"/>
      <c r="AJ423" s="508" t="s">
        <v>13</v>
      </c>
      <c r="AK423" s="511" t="s">
        <v>13</v>
      </c>
      <c r="AL423" s="512" t="s">
        <v>14</v>
      </c>
      <c r="AM423" s="335" t="s">
        <v>3116</v>
      </c>
      <c r="AN423" s="410" t="s">
        <v>3135</v>
      </c>
      <c r="AO423" s="399"/>
      <c r="AP423" s="399"/>
      <c r="AQ423" s="399"/>
      <c r="AR423" s="399"/>
      <c r="AS423" s="399"/>
      <c r="AT423" s="515"/>
      <c r="AU423" s="395"/>
      <c r="AV423" s="516"/>
      <c r="AW423" s="512" t="s">
        <v>3148</v>
      </c>
      <c r="AX423" s="397"/>
      <c r="AY423" s="398"/>
      <c r="AZ423" s="399"/>
      <c r="BA423" s="399"/>
      <c r="BB423" s="399"/>
      <c r="BC423" s="400"/>
      <c r="BD423" s="500"/>
      <c r="BE423" s="501"/>
      <c r="BF423" s="502"/>
      <c r="BG423" s="395"/>
      <c r="BH423" s="503"/>
      <c r="BI423" s="503"/>
      <c r="BJ423" s="504"/>
      <c r="BK423" s="504"/>
      <c r="BL423" s="504"/>
      <c r="BM423" s="385"/>
      <c r="BN423" s="406"/>
      <c r="BO423" s="384"/>
      <c r="BP423" s="335"/>
      <c r="BQ423" s="335"/>
      <c r="BR423" s="335"/>
      <c r="BS423" s="385"/>
      <c r="BT423" s="507"/>
      <c r="BX423" s="399"/>
      <c r="BY423" s="410"/>
      <c r="BZ423" s="399"/>
      <c r="CA423" s="399"/>
      <c r="CB423" s="399"/>
      <c r="CC423" s="399"/>
      <c r="CD423" s="410"/>
      <c r="CE423" s="399"/>
      <c r="CF423" s="399"/>
      <c r="CG423" s="399"/>
      <c r="CH423" s="399"/>
      <c r="CI423" s="399"/>
      <c r="CJ423" s="399"/>
      <c r="CK423" s="514"/>
      <c r="CL423" s="409"/>
      <c r="CM423" s="410"/>
      <c r="CN423" s="410"/>
      <c r="CO423" s="509"/>
    </row>
    <row r="424" spans="1:93" s="408" customFormat="1" ht="96" x14ac:dyDescent="0.2">
      <c r="A424" s="505" t="s">
        <v>3067</v>
      </c>
      <c r="B424" s="508">
        <v>2</v>
      </c>
      <c r="C424" s="335" t="s">
        <v>3117</v>
      </c>
      <c r="D424" s="410" t="s">
        <v>3136</v>
      </c>
      <c r="E424" s="508" t="s">
        <v>0</v>
      </c>
      <c r="F424" s="508" t="s">
        <v>2001</v>
      </c>
      <c r="G424" s="508" t="s">
        <v>145</v>
      </c>
      <c r="H424" s="508" t="s">
        <v>4</v>
      </c>
      <c r="I424" s="508"/>
      <c r="J424" s="508"/>
      <c r="K424" s="508"/>
      <c r="L424" s="336"/>
      <c r="M424" s="336"/>
      <c r="N424" s="335"/>
      <c r="O424" s="335"/>
      <c r="P424" s="335"/>
      <c r="Q424" s="335"/>
      <c r="R424" s="335"/>
      <c r="S424" s="335"/>
      <c r="T424" s="335"/>
      <c r="U424" s="335"/>
      <c r="V424" s="335"/>
      <c r="W424" s="335"/>
      <c r="X424" s="335"/>
      <c r="Y424" s="335"/>
      <c r="Z424" s="335"/>
      <c r="AA424" s="335"/>
      <c r="AB424" s="335" t="s">
        <v>14</v>
      </c>
      <c r="AC424" s="335" t="s">
        <v>3081</v>
      </c>
      <c r="AD424" s="391" t="s">
        <v>253</v>
      </c>
      <c r="AE424" s="385"/>
      <c r="AF424" s="392" t="s">
        <v>255</v>
      </c>
      <c r="AG424" s="391" t="s">
        <v>3123</v>
      </c>
      <c r="AH424" s="380" t="s">
        <v>253</v>
      </c>
      <c r="AI424" s="510"/>
      <c r="AJ424" s="508" t="s">
        <v>13</v>
      </c>
      <c r="AK424" s="511" t="s">
        <v>13</v>
      </c>
      <c r="AL424" s="512" t="s">
        <v>14</v>
      </c>
      <c r="AM424" s="335" t="s">
        <v>3117</v>
      </c>
      <c r="AN424" s="410" t="s">
        <v>3137</v>
      </c>
      <c r="AO424" s="399"/>
      <c r="AP424" s="399"/>
      <c r="AQ424" s="399"/>
      <c r="AR424" s="399"/>
      <c r="AS424" s="399"/>
      <c r="AT424" s="515"/>
      <c r="AU424" s="395"/>
      <c r="AV424" s="516"/>
      <c r="AW424" s="512" t="s">
        <v>3149</v>
      </c>
      <c r="AX424" s="397"/>
      <c r="AY424" s="398"/>
      <c r="AZ424" s="399"/>
      <c r="BA424" s="399"/>
      <c r="BB424" s="399"/>
      <c r="BC424" s="400"/>
      <c r="BD424" s="500"/>
      <c r="BE424" s="501"/>
      <c r="BF424" s="502"/>
      <c r="BG424" s="395"/>
      <c r="BH424" s="503"/>
      <c r="BI424" s="503"/>
      <c r="BJ424" s="504"/>
      <c r="BK424" s="504"/>
      <c r="BL424" s="504"/>
      <c r="BM424" s="385"/>
      <c r="BN424" s="406"/>
      <c r="BO424" s="384"/>
      <c r="BP424" s="335"/>
      <c r="BQ424" s="335"/>
      <c r="BR424" s="335"/>
      <c r="BS424" s="385"/>
      <c r="BT424" s="507"/>
      <c r="BX424" s="399"/>
      <c r="BY424" s="410"/>
      <c r="BZ424" s="399"/>
      <c r="CA424" s="399"/>
      <c r="CB424" s="399"/>
      <c r="CC424" s="399"/>
      <c r="CD424" s="410"/>
      <c r="CE424" s="399"/>
      <c r="CF424" s="399"/>
      <c r="CG424" s="399"/>
      <c r="CH424" s="399"/>
      <c r="CI424" s="399"/>
      <c r="CJ424" s="399"/>
      <c r="CK424" s="514"/>
      <c r="CL424" s="409"/>
      <c r="CM424" s="410"/>
      <c r="CN424" s="410"/>
      <c r="CO424" s="509"/>
    </row>
    <row r="425" spans="1:93" s="408" customFormat="1" ht="80" x14ac:dyDescent="0.2">
      <c r="A425" s="505" t="s">
        <v>3067</v>
      </c>
      <c r="B425" s="508">
        <v>2</v>
      </c>
      <c r="C425" s="335" t="s">
        <v>3118</v>
      </c>
      <c r="D425" s="410" t="s">
        <v>3138</v>
      </c>
      <c r="E425" s="508" t="s">
        <v>0</v>
      </c>
      <c r="F425" s="508" t="s">
        <v>2001</v>
      </c>
      <c r="G425" s="508" t="s">
        <v>145</v>
      </c>
      <c r="H425" s="508" t="s">
        <v>4</v>
      </c>
      <c r="I425" s="508"/>
      <c r="J425" s="508"/>
      <c r="K425" s="508"/>
      <c r="L425" s="336"/>
      <c r="M425" s="336"/>
      <c r="N425" s="335"/>
      <c r="O425" s="335"/>
      <c r="P425" s="335"/>
      <c r="Q425" s="335"/>
      <c r="R425" s="335"/>
      <c r="S425" s="335"/>
      <c r="T425" s="335"/>
      <c r="U425" s="335"/>
      <c r="V425" s="335"/>
      <c r="W425" s="335"/>
      <c r="X425" s="335"/>
      <c r="Y425" s="335"/>
      <c r="Z425" s="335"/>
      <c r="AA425" s="335"/>
      <c r="AB425" s="335" t="s">
        <v>14</v>
      </c>
      <c r="AC425" s="335" t="s">
        <v>3081</v>
      </c>
      <c r="AD425" s="391" t="s">
        <v>253</v>
      </c>
      <c r="AE425" s="385"/>
      <c r="AF425" s="392" t="s">
        <v>255</v>
      </c>
      <c r="AG425" s="391" t="s">
        <v>3123</v>
      </c>
      <c r="AH425" s="380" t="s">
        <v>253</v>
      </c>
      <c r="AI425" s="510"/>
      <c r="AJ425" s="508" t="s">
        <v>13</v>
      </c>
      <c r="AK425" s="511" t="s">
        <v>13</v>
      </c>
      <c r="AL425" s="512" t="s">
        <v>14</v>
      </c>
      <c r="AM425" s="335" t="s">
        <v>3118</v>
      </c>
      <c r="AN425" s="410" t="s">
        <v>2939</v>
      </c>
      <c r="AO425" s="399"/>
      <c r="AP425" s="399"/>
      <c r="AQ425" s="399"/>
      <c r="AR425" s="399"/>
      <c r="AS425" s="399"/>
      <c r="AT425" s="515"/>
      <c r="AU425" s="395"/>
      <c r="AV425" s="516"/>
      <c r="AW425" s="512" t="s">
        <v>3150</v>
      </c>
      <c r="AX425" s="397"/>
      <c r="AY425" s="398"/>
      <c r="AZ425" s="399"/>
      <c r="BA425" s="399"/>
      <c r="BB425" s="399"/>
      <c r="BC425" s="400"/>
      <c r="BD425" s="500"/>
      <c r="BE425" s="501"/>
      <c r="BF425" s="502"/>
      <c r="BG425" s="395"/>
      <c r="BH425" s="503"/>
      <c r="BI425" s="503"/>
      <c r="BJ425" s="504"/>
      <c r="BK425" s="504"/>
      <c r="BL425" s="504"/>
      <c r="BM425" s="385"/>
      <c r="BN425" s="406"/>
      <c r="BO425" s="384"/>
      <c r="BP425" s="335"/>
      <c r="BQ425" s="335"/>
      <c r="BR425" s="335"/>
      <c r="BS425" s="385"/>
      <c r="BT425" s="507"/>
      <c r="BX425" s="399"/>
      <c r="BY425" s="410"/>
      <c r="BZ425" s="399"/>
      <c r="CA425" s="399"/>
      <c r="CB425" s="399"/>
      <c r="CC425" s="399"/>
      <c r="CD425" s="410"/>
      <c r="CE425" s="399"/>
      <c r="CF425" s="399"/>
      <c r="CG425" s="399"/>
      <c r="CH425" s="399"/>
      <c r="CI425" s="399"/>
      <c r="CJ425" s="399"/>
      <c r="CK425" s="514"/>
      <c r="CL425" s="409"/>
      <c r="CM425" s="410"/>
      <c r="CN425" s="410"/>
      <c r="CO425" s="509"/>
    </row>
    <row r="426" spans="1:93" s="408" customFormat="1" ht="80" x14ac:dyDescent="0.2">
      <c r="A426" s="505" t="s">
        <v>3067</v>
      </c>
      <c r="B426" s="508">
        <v>2</v>
      </c>
      <c r="C426" s="335" t="s">
        <v>3119</v>
      </c>
      <c r="D426" s="410" t="s">
        <v>3139</v>
      </c>
      <c r="E426" s="508" t="s">
        <v>0</v>
      </c>
      <c r="F426" s="508" t="s">
        <v>2001</v>
      </c>
      <c r="G426" s="508" t="s">
        <v>145</v>
      </c>
      <c r="H426" s="508" t="s">
        <v>4</v>
      </c>
      <c r="I426" s="508"/>
      <c r="J426" s="508"/>
      <c r="K426" s="508"/>
      <c r="L426" s="336"/>
      <c r="M426" s="336"/>
      <c r="N426" s="335"/>
      <c r="O426" s="335"/>
      <c r="P426" s="335"/>
      <c r="Q426" s="335"/>
      <c r="R426" s="335"/>
      <c r="S426" s="335"/>
      <c r="T426" s="335"/>
      <c r="U426" s="335"/>
      <c r="V426" s="335"/>
      <c r="W426" s="335"/>
      <c r="X426" s="335"/>
      <c r="Y426" s="335"/>
      <c r="Z426" s="335"/>
      <c r="AA426" s="335"/>
      <c r="AB426" s="335" t="s">
        <v>14</v>
      </c>
      <c r="AC426" s="335" t="s">
        <v>3081</v>
      </c>
      <c r="AD426" s="391" t="s">
        <v>253</v>
      </c>
      <c r="AE426" s="385"/>
      <c r="AF426" s="392" t="s">
        <v>255</v>
      </c>
      <c r="AG426" s="391" t="s">
        <v>3123</v>
      </c>
      <c r="AH426" s="380" t="s">
        <v>253</v>
      </c>
      <c r="AI426" s="510"/>
      <c r="AJ426" s="508" t="s">
        <v>13</v>
      </c>
      <c r="AK426" s="511" t="s">
        <v>13</v>
      </c>
      <c r="AL426" s="512" t="s">
        <v>14</v>
      </c>
      <c r="AM426" s="335" t="s">
        <v>3119</v>
      </c>
      <c r="AN426" s="410" t="s">
        <v>2940</v>
      </c>
      <c r="AO426" s="399"/>
      <c r="AP426" s="399"/>
      <c r="AQ426" s="399"/>
      <c r="AR426" s="399"/>
      <c r="AS426" s="399"/>
      <c r="AT426" s="515"/>
      <c r="AU426" s="395"/>
      <c r="AV426" s="516"/>
      <c r="AW426" s="512" t="s">
        <v>3151</v>
      </c>
      <c r="AX426" s="397"/>
      <c r="AY426" s="398"/>
      <c r="AZ426" s="399"/>
      <c r="BA426" s="399"/>
      <c r="BB426" s="399"/>
      <c r="BC426" s="400"/>
      <c r="BD426" s="500"/>
      <c r="BE426" s="501"/>
      <c r="BF426" s="502"/>
      <c r="BG426" s="395"/>
      <c r="BH426" s="503"/>
      <c r="BI426" s="503"/>
      <c r="BJ426" s="504"/>
      <c r="BK426" s="504"/>
      <c r="BL426" s="504"/>
      <c r="BM426" s="385"/>
      <c r="BN426" s="406"/>
      <c r="BO426" s="384"/>
      <c r="BP426" s="335"/>
      <c r="BQ426" s="335"/>
      <c r="BR426" s="335"/>
      <c r="BS426" s="385"/>
      <c r="BT426" s="507"/>
      <c r="BX426" s="399"/>
      <c r="BY426" s="410"/>
      <c r="BZ426" s="399"/>
      <c r="CA426" s="399"/>
      <c r="CB426" s="399"/>
      <c r="CC426" s="399"/>
      <c r="CD426" s="410"/>
      <c r="CE426" s="399"/>
      <c r="CF426" s="399"/>
      <c r="CG426" s="399"/>
      <c r="CH426" s="399"/>
      <c r="CI426" s="399"/>
      <c r="CJ426" s="399"/>
      <c r="CK426" s="514"/>
      <c r="CL426" s="409"/>
      <c r="CM426" s="410"/>
      <c r="CN426" s="410"/>
      <c r="CO426" s="509"/>
    </row>
    <row r="427" spans="1:93" s="408" customFormat="1" ht="80" x14ac:dyDescent="0.2">
      <c r="A427" s="505" t="s">
        <v>3067</v>
      </c>
      <c r="B427" s="508">
        <v>2</v>
      </c>
      <c r="C427" s="335" t="s">
        <v>3120</v>
      </c>
      <c r="D427" s="410" t="s">
        <v>3140</v>
      </c>
      <c r="E427" s="508" t="s">
        <v>0</v>
      </c>
      <c r="F427" s="508" t="s">
        <v>2001</v>
      </c>
      <c r="G427" s="508" t="s">
        <v>145</v>
      </c>
      <c r="H427" s="508" t="s">
        <v>4</v>
      </c>
      <c r="I427" s="508"/>
      <c r="J427" s="508"/>
      <c r="K427" s="508"/>
      <c r="L427" s="336"/>
      <c r="M427" s="336"/>
      <c r="N427" s="335"/>
      <c r="O427" s="335"/>
      <c r="P427" s="335"/>
      <c r="Q427" s="335"/>
      <c r="R427" s="335"/>
      <c r="S427" s="335"/>
      <c r="T427" s="335"/>
      <c r="U427" s="335"/>
      <c r="V427" s="335"/>
      <c r="W427" s="335"/>
      <c r="X427" s="335"/>
      <c r="Y427" s="335"/>
      <c r="Z427" s="335"/>
      <c r="AA427" s="335"/>
      <c r="AB427" s="335" t="s">
        <v>14</v>
      </c>
      <c r="AC427" s="335" t="s">
        <v>3081</v>
      </c>
      <c r="AD427" s="391" t="s">
        <v>253</v>
      </c>
      <c r="AE427" s="385"/>
      <c r="AF427" s="392" t="s">
        <v>255</v>
      </c>
      <c r="AG427" s="391" t="s">
        <v>3123</v>
      </c>
      <c r="AH427" s="380" t="s">
        <v>253</v>
      </c>
      <c r="AI427" s="510"/>
      <c r="AJ427" s="508" t="s">
        <v>13</v>
      </c>
      <c r="AK427" s="511" t="s">
        <v>13</v>
      </c>
      <c r="AL427" s="512" t="s">
        <v>14</v>
      </c>
      <c r="AM427" s="335" t="s">
        <v>3120</v>
      </c>
      <c r="AN427" s="410" t="s">
        <v>2941</v>
      </c>
      <c r="AO427" s="399"/>
      <c r="AP427" s="399"/>
      <c r="AQ427" s="399"/>
      <c r="AR427" s="399"/>
      <c r="AS427" s="399"/>
      <c r="AT427" s="515"/>
      <c r="AU427" s="395"/>
      <c r="AV427" s="516"/>
      <c r="AW427" s="512" t="s">
        <v>3152</v>
      </c>
      <c r="AX427" s="397"/>
      <c r="AY427" s="398"/>
      <c r="AZ427" s="399"/>
      <c r="BA427" s="399"/>
      <c r="BB427" s="399"/>
      <c r="BC427" s="400"/>
      <c r="BD427" s="500"/>
      <c r="BE427" s="501"/>
      <c r="BF427" s="502"/>
      <c r="BG427" s="395"/>
      <c r="BH427" s="503"/>
      <c r="BI427" s="503"/>
      <c r="BJ427" s="504"/>
      <c r="BK427" s="504"/>
      <c r="BL427" s="504"/>
      <c r="BM427" s="385"/>
      <c r="BN427" s="406"/>
      <c r="BO427" s="384"/>
      <c r="BP427" s="335"/>
      <c r="BQ427" s="335"/>
      <c r="BR427" s="335"/>
      <c r="BS427" s="385"/>
      <c r="BT427" s="507"/>
      <c r="BX427" s="399"/>
      <c r="BY427" s="410"/>
      <c r="BZ427" s="399"/>
      <c r="CA427" s="399"/>
      <c r="CB427" s="399"/>
      <c r="CC427" s="399"/>
      <c r="CD427" s="410"/>
      <c r="CE427" s="399"/>
      <c r="CF427" s="399"/>
      <c r="CG427" s="399"/>
      <c r="CH427" s="399"/>
      <c r="CI427" s="399"/>
      <c r="CJ427" s="399"/>
      <c r="CK427" s="514"/>
      <c r="CL427" s="409"/>
      <c r="CM427" s="410"/>
      <c r="CN427" s="410"/>
      <c r="CO427" s="509"/>
    </row>
    <row r="428" spans="1:93" s="408" customFormat="1" ht="96" x14ac:dyDescent="0.2">
      <c r="A428" s="505" t="s">
        <v>3067</v>
      </c>
      <c r="B428" s="508">
        <v>2</v>
      </c>
      <c r="C428" s="335" t="s">
        <v>3121</v>
      </c>
      <c r="D428" s="410" t="s">
        <v>3141</v>
      </c>
      <c r="E428" s="508" t="s">
        <v>0</v>
      </c>
      <c r="F428" s="508" t="s">
        <v>2001</v>
      </c>
      <c r="G428" s="508" t="s">
        <v>145</v>
      </c>
      <c r="H428" s="508" t="s">
        <v>4</v>
      </c>
      <c r="I428" s="508"/>
      <c r="J428" s="508"/>
      <c r="K428" s="508"/>
      <c r="L428" s="336"/>
      <c r="M428" s="336"/>
      <c r="N428" s="335"/>
      <c r="O428" s="335"/>
      <c r="P428" s="335"/>
      <c r="Q428" s="335"/>
      <c r="R428" s="335"/>
      <c r="S428" s="335"/>
      <c r="T428" s="335"/>
      <c r="U428" s="335"/>
      <c r="V428" s="335"/>
      <c r="W428" s="335"/>
      <c r="X428" s="335"/>
      <c r="Y428" s="335"/>
      <c r="Z428" s="335"/>
      <c r="AA428" s="335"/>
      <c r="AB428" s="335" t="s">
        <v>14</v>
      </c>
      <c r="AC428" s="335" t="s">
        <v>3081</v>
      </c>
      <c r="AD428" s="391" t="s">
        <v>253</v>
      </c>
      <c r="AE428" s="385"/>
      <c r="AF428" s="392" t="s">
        <v>255</v>
      </c>
      <c r="AG428" s="384" t="s">
        <v>3124</v>
      </c>
      <c r="AH428" s="380" t="s">
        <v>253</v>
      </c>
      <c r="AI428" s="510"/>
      <c r="AJ428" s="508" t="s">
        <v>13</v>
      </c>
      <c r="AK428" s="511" t="s">
        <v>45</v>
      </c>
      <c r="AL428" s="512" t="s">
        <v>14</v>
      </c>
      <c r="AM428" s="335" t="s">
        <v>3121</v>
      </c>
      <c r="AN428" s="410" t="s">
        <v>2942</v>
      </c>
      <c r="AO428" s="399"/>
      <c r="AP428" s="399"/>
      <c r="AQ428" s="399"/>
      <c r="AR428" s="399"/>
      <c r="AS428" s="399"/>
      <c r="AT428" s="515"/>
      <c r="AU428" s="395"/>
      <c r="AV428" s="516"/>
      <c r="AW428" s="512" t="s">
        <v>3153</v>
      </c>
      <c r="AX428" s="397"/>
      <c r="AY428" s="398"/>
      <c r="AZ428" s="399"/>
      <c r="BA428" s="399"/>
      <c r="BB428" s="399"/>
      <c r="BC428" s="400"/>
      <c r="BD428" s="500"/>
      <c r="BE428" s="501"/>
      <c r="BF428" s="502"/>
      <c r="BG428" s="395"/>
      <c r="BH428" s="503"/>
      <c r="BI428" s="503"/>
      <c r="BJ428" s="504"/>
      <c r="BK428" s="504"/>
      <c r="BL428" s="504"/>
      <c r="BM428" s="385"/>
      <c r="BN428" s="406"/>
      <c r="BO428" s="384"/>
      <c r="BP428" s="335"/>
      <c r="BQ428" s="335"/>
      <c r="BR428" s="335"/>
      <c r="BS428" s="385"/>
      <c r="BT428" s="507"/>
      <c r="BX428" s="399"/>
      <c r="BY428" s="410"/>
      <c r="BZ428" s="399"/>
      <c r="CA428" s="399"/>
      <c r="CB428" s="399"/>
      <c r="CC428" s="399"/>
      <c r="CD428" s="410"/>
      <c r="CE428" s="399"/>
      <c r="CF428" s="399"/>
      <c r="CG428" s="399"/>
      <c r="CH428" s="399"/>
      <c r="CI428" s="399"/>
      <c r="CJ428" s="399"/>
      <c r="CK428" s="514"/>
      <c r="CL428" s="409"/>
      <c r="CM428" s="410"/>
      <c r="CN428" s="410"/>
      <c r="CO428" s="509"/>
    </row>
    <row r="429" spans="1:93" s="408" customFormat="1" ht="112" x14ac:dyDescent="0.2">
      <c r="A429" s="505" t="s">
        <v>3067</v>
      </c>
      <c r="B429" s="508">
        <v>2</v>
      </c>
      <c r="C429" s="335" t="s">
        <v>3122</v>
      </c>
      <c r="D429" s="410" t="s">
        <v>3142</v>
      </c>
      <c r="E429" s="508" t="s">
        <v>0</v>
      </c>
      <c r="F429" s="508" t="s">
        <v>2001</v>
      </c>
      <c r="G429" s="508" t="s">
        <v>145</v>
      </c>
      <c r="H429" s="508" t="s">
        <v>4</v>
      </c>
      <c r="I429" s="508"/>
      <c r="J429" s="508"/>
      <c r="K429" s="508"/>
      <c r="L429" s="336"/>
      <c r="M429" s="336"/>
      <c r="N429" s="335"/>
      <c r="O429" s="335"/>
      <c r="P429" s="335"/>
      <c r="Q429" s="335"/>
      <c r="R429" s="335"/>
      <c r="S429" s="335"/>
      <c r="T429" s="335"/>
      <c r="U429" s="335"/>
      <c r="V429" s="335"/>
      <c r="W429" s="335"/>
      <c r="X429" s="335"/>
      <c r="Y429" s="335"/>
      <c r="Z429" s="335"/>
      <c r="AA429" s="335"/>
      <c r="AB429" s="335" t="s">
        <v>14</v>
      </c>
      <c r="AC429" s="335" t="s">
        <v>3081</v>
      </c>
      <c r="AD429" s="391" t="s">
        <v>253</v>
      </c>
      <c r="AE429" s="385"/>
      <c r="AF429" s="392" t="s">
        <v>255</v>
      </c>
      <c r="AG429" s="384" t="s">
        <v>3124</v>
      </c>
      <c r="AH429" s="380" t="s">
        <v>253</v>
      </c>
      <c r="AI429" s="510"/>
      <c r="AJ429" s="508" t="s">
        <v>13</v>
      </c>
      <c r="AK429" s="511" t="s">
        <v>45</v>
      </c>
      <c r="AL429" s="512" t="s">
        <v>14</v>
      </c>
      <c r="AM429" s="335" t="s">
        <v>3122</v>
      </c>
      <c r="AN429" s="410" t="s">
        <v>2934</v>
      </c>
      <c r="AO429" s="399"/>
      <c r="AP429" s="399"/>
      <c r="AQ429" s="399"/>
      <c r="AR429" s="399"/>
      <c r="AS429" s="399"/>
      <c r="AT429" s="515"/>
      <c r="AU429" s="395"/>
      <c r="AV429" s="516"/>
      <c r="AW429" s="512" t="s">
        <v>3154</v>
      </c>
      <c r="AX429" s="397"/>
      <c r="AY429" s="398"/>
      <c r="AZ429" s="399"/>
      <c r="BA429" s="399"/>
      <c r="BB429" s="399"/>
      <c r="BC429" s="400"/>
      <c r="BD429" s="500"/>
      <c r="BE429" s="501"/>
      <c r="BF429" s="502"/>
      <c r="BG429" s="395"/>
      <c r="BH429" s="503"/>
      <c r="BI429" s="503"/>
      <c r="BJ429" s="504"/>
      <c r="BK429" s="504"/>
      <c r="BL429" s="504"/>
      <c r="BM429" s="385"/>
      <c r="BN429" s="406"/>
      <c r="BO429" s="384"/>
      <c r="BP429" s="335"/>
      <c r="BQ429" s="335"/>
      <c r="BR429" s="335"/>
      <c r="BS429" s="385"/>
      <c r="BT429" s="507"/>
      <c r="BX429" s="399"/>
      <c r="BY429" s="410"/>
      <c r="BZ429" s="399"/>
      <c r="CA429" s="399"/>
      <c r="CB429" s="399"/>
      <c r="CC429" s="399"/>
      <c r="CD429" s="410"/>
      <c r="CE429" s="399"/>
      <c r="CF429" s="399"/>
      <c r="CG429" s="399"/>
      <c r="CH429" s="399"/>
      <c r="CI429" s="399"/>
      <c r="CJ429" s="399"/>
      <c r="CK429" s="514"/>
      <c r="CL429" s="409"/>
      <c r="CM429" s="410"/>
      <c r="CN429" s="410"/>
      <c r="CO429" s="509"/>
    </row>
    <row r="430" spans="1:93" ht="64" x14ac:dyDescent="0.2">
      <c r="A430" s="172" t="s">
        <v>2204</v>
      </c>
      <c r="B430" s="140">
        <v>2</v>
      </c>
      <c r="C430" s="142" t="s">
        <v>1153</v>
      </c>
      <c r="D430" s="142" t="s">
        <v>1154</v>
      </c>
      <c r="E430" s="140" t="s">
        <v>0</v>
      </c>
      <c r="F430" s="140" t="s">
        <v>141</v>
      </c>
      <c r="G430" s="140" t="s">
        <v>146</v>
      </c>
      <c r="H430" s="140" t="s">
        <v>4</v>
      </c>
      <c r="I430" s="140" t="s">
        <v>8</v>
      </c>
      <c r="J430" s="140" t="s">
        <v>22</v>
      </c>
      <c r="K430" s="140" t="s">
        <v>127</v>
      </c>
      <c r="L430" s="203" t="str">
        <f>IFERROR(VLOOKUP($C430,'[2]1.3.7 validaties'!$AL$3:$AY$999,14,FALSE),"")</f>
        <v>2. ja, voor technici</v>
      </c>
      <c r="M430" s="203" t="str">
        <f>IFERROR(VLOOKUP($C430,'[2]1.3.7 validaties'!$AL$3:$AY$999,13,FALSE),"")</f>
        <v>niet nodig</v>
      </c>
      <c r="N430" s="142" t="s">
        <v>13</v>
      </c>
      <c r="O430" s="142" t="s">
        <v>13</v>
      </c>
      <c r="P430" s="142" t="s">
        <v>13</v>
      </c>
      <c r="Q430" s="142" t="s">
        <v>13</v>
      </c>
      <c r="R430" s="142" t="s">
        <v>13</v>
      </c>
      <c r="S430" s="142" t="s">
        <v>13</v>
      </c>
      <c r="T430" s="142" t="s">
        <v>13</v>
      </c>
      <c r="U430" s="142" t="s">
        <v>13</v>
      </c>
      <c r="V430" s="142" t="s">
        <v>13</v>
      </c>
      <c r="W430" s="142" t="s">
        <v>13</v>
      </c>
      <c r="X430" s="142" t="s">
        <v>13</v>
      </c>
      <c r="Y430" s="142" t="s">
        <v>13</v>
      </c>
      <c r="Z430" s="142" t="s">
        <v>13</v>
      </c>
      <c r="AA430" s="142" t="s">
        <v>13</v>
      </c>
      <c r="AB430" s="142" t="s">
        <v>13</v>
      </c>
      <c r="AC430" s="142" t="s">
        <v>13</v>
      </c>
      <c r="AD430" s="161" t="s">
        <v>253</v>
      </c>
      <c r="AE430" s="83" t="s">
        <v>254</v>
      </c>
      <c r="AF430" s="162" t="s">
        <v>255</v>
      </c>
      <c r="AG430" s="161" t="s">
        <v>1155</v>
      </c>
      <c r="AH430" s="163" t="s">
        <v>253</v>
      </c>
      <c r="AI430" s="175"/>
      <c r="AJ430" s="140" t="s">
        <v>13</v>
      </c>
      <c r="AK430" s="171" t="s">
        <v>13</v>
      </c>
      <c r="AL430" s="178" t="s">
        <v>14</v>
      </c>
      <c r="AM430" s="141" t="s">
        <v>1153</v>
      </c>
      <c r="AN430" s="98" t="s">
        <v>1157</v>
      </c>
      <c r="AO430" s="203" t="s">
        <v>1158</v>
      </c>
      <c r="AP430" s="203"/>
      <c r="AQ430" s="203"/>
      <c r="AR430" s="203"/>
      <c r="AS430" s="203"/>
      <c r="AT430" s="268"/>
      <c r="AU430" s="253">
        <v>0</v>
      </c>
      <c r="AV430" s="278"/>
      <c r="AW430" s="83"/>
      <c r="AX430" s="57"/>
      <c r="AY430" s="212" t="str">
        <f t="shared" si="75"/>
        <v/>
      </c>
      <c r="AZ430" s="97" t="str">
        <f t="shared" ref="AZ430:AZ493" si="77">IF($BG430="","",IF($BG430=$AN430,"",IF($BC430="","***","")))</f>
        <v/>
      </c>
      <c r="BA430" s="97" t="str">
        <f t="shared" ref="BA430:BA493" si="78">IF($BL430="","",IF($BL430=$AN430,"",IF($BC430="","***","")))</f>
        <v/>
      </c>
      <c r="BB430" s="97"/>
      <c r="BC430" s="213" t="s">
        <v>2261</v>
      </c>
      <c r="BD430" s="143" t="str">
        <f t="shared" si="76"/>
        <v>ongewijzigd</v>
      </c>
      <c r="BE430" s="146" t="str">
        <f>IF(BF430="",IF(#REF!="","",IF(#REF!="ongebruikt","Ja","")),"")</f>
        <v/>
      </c>
      <c r="BF430" s="322" t="str">
        <f>IF($J430="LVBB-BHK",$C430,IFERROR(VLOOKUP($C430,'[1]CDS-VM-delta'!$A$2:$E$470,1,FALSE),""))</f>
        <v>STOP1000</v>
      </c>
      <c r="BG430" s="253" t="str">
        <f>IF($J430="LVBB-BHK",$AN430,IF($BF430="","",IFERROR(VLOOKUP($BF430,'[1]CDS-VM-delta'!$A$2:$E$470,2,FALSE),"")))</f>
        <v>De identifier %1 bevat een punt. Dit is niet toegestaan. Verwijder de punt.</v>
      </c>
      <c r="BH430" s="301" t="str">
        <f>IF($BF430="","",IFERROR(VLOOKUP($C430,'[1]CDS-VM-delta'!$A$2:$E$470,3,FALSE),""))</f>
        <v>imop-aknjoin.sch</v>
      </c>
      <c r="BI430" s="301" t="str">
        <f>IF($BF430="","",IFERROR(VLOOKUP($C430,'[1]CDS-VM-delta'!$A$2:$E$470,4,FALSE),""))</f>
        <v>AKN- of JOIN-identificatie mag geen punt bevatten</v>
      </c>
      <c r="BJ430" s="302" t="str">
        <f>IF($BF430="","",IFERROR(VLOOKUP($C430,'[1]CDS-VM-delta'!$A$2:$E$470,5,FALSE),""))</f>
        <v/>
      </c>
      <c r="BK430" s="302" t="str">
        <f>IF($C430="","",IFERROR(VLOOKUP($C430,'[1]CDS-VM-delta'!$L$1:$M$470,1,FALSE),""))</f>
        <v>STOP1000</v>
      </c>
      <c r="BL430" s="302" t="str">
        <f>IF($BK430="","",IFERROR(VLOOKUP($BK430,'[1]CDS-VM-delta'!$L$1:$M$470,2,FALSE),""))</f>
        <v>De identifier %1 bevat een punt. Dit is niet toegestaan. Verwijder de punt.</v>
      </c>
      <c r="BM430" s="83" t="s">
        <v>1842</v>
      </c>
      <c r="BN430" s="210" t="str">
        <f t="shared" ref="BN430:BN473" si="79">IF(C430=BO430,"","NOK")</f>
        <v/>
      </c>
      <c r="BO430" s="177" t="s">
        <v>1153</v>
      </c>
      <c r="BP430" s="142">
        <v>3</v>
      </c>
      <c r="BQ430" s="142"/>
      <c r="BR430" s="142" t="s">
        <v>1843</v>
      </c>
      <c r="BS430" s="83">
        <v>135</v>
      </c>
      <c r="BT430" s="57"/>
      <c r="BU430" s="7" t="str">
        <f t="shared" ref="BU430:BU473" si="80">IF(BX430="","",IF(BX430=C430,"","***"))</f>
        <v/>
      </c>
      <c r="BV430" s="7" t="str">
        <f t="shared" ref="BV430:BV473" si="81">IF(BY430="","",IF(BY430=D430,"","***"))</f>
        <v/>
      </c>
      <c r="BW430" s="7" t="str">
        <f t="shared" ref="BW430:BW473" si="82">IF(CD430="","",IF(CD430=AN430,"","***"))</f>
        <v/>
      </c>
      <c r="BX430" s="97" t="s">
        <v>1153</v>
      </c>
      <c r="BY430" s="98" t="s">
        <v>1154</v>
      </c>
      <c r="BZ430" s="97" t="s">
        <v>1684</v>
      </c>
      <c r="CA430" s="97"/>
      <c r="CB430" s="97"/>
      <c r="CC430" s="97"/>
      <c r="CD430" s="98" t="s">
        <v>1157</v>
      </c>
      <c r="CE430" s="97" t="s">
        <v>1158</v>
      </c>
      <c r="CF430" s="97"/>
      <c r="CG430" s="97"/>
      <c r="CH430" s="97"/>
      <c r="CI430" s="97"/>
      <c r="CJ430" s="97"/>
      <c r="CK430" s="221"/>
      <c r="CL430" s="109" t="s">
        <v>1688</v>
      </c>
      <c r="CM430" s="101" t="s">
        <v>253</v>
      </c>
      <c r="CN430" s="101" t="s">
        <v>253</v>
      </c>
      <c r="CO430" s="101"/>
    </row>
    <row r="431" spans="1:93" ht="48" x14ac:dyDescent="0.2">
      <c r="A431" s="172" t="s">
        <v>2204</v>
      </c>
      <c r="B431" s="140">
        <v>2</v>
      </c>
      <c r="C431" s="142" t="s">
        <v>1159</v>
      </c>
      <c r="D431" s="142" t="s">
        <v>1160</v>
      </c>
      <c r="E431" s="140" t="s">
        <v>0</v>
      </c>
      <c r="F431" s="140" t="s">
        <v>141</v>
      </c>
      <c r="G431" s="140" t="s">
        <v>146</v>
      </c>
      <c r="H431" s="140" t="s">
        <v>4</v>
      </c>
      <c r="I431" s="140" t="s">
        <v>8</v>
      </c>
      <c r="J431" s="140" t="s">
        <v>22</v>
      </c>
      <c r="K431" s="140" t="s">
        <v>127</v>
      </c>
      <c r="L431" s="98" t="str">
        <f>IFERROR(VLOOKUP($C431,'[2]1.3.7 validaties'!$AL$3:$AY$999,14,FALSE),"")</f>
        <v>2. ja, voor technici</v>
      </c>
      <c r="M431" s="98" t="str">
        <f>IFERROR(VLOOKUP($C431,'[2]1.3.7 validaties'!$AL$3:$AY$999,13,FALSE),"")</f>
        <v>niet nodig</v>
      </c>
      <c r="N431" s="142" t="s">
        <v>13</v>
      </c>
      <c r="O431" s="142" t="s">
        <v>13</v>
      </c>
      <c r="P431" s="142" t="s">
        <v>13</v>
      </c>
      <c r="Q431" s="142" t="s">
        <v>13</v>
      </c>
      <c r="R431" s="142" t="s">
        <v>13</v>
      </c>
      <c r="S431" s="142" t="s">
        <v>13</v>
      </c>
      <c r="T431" s="142" t="s">
        <v>13</v>
      </c>
      <c r="U431" s="142" t="s">
        <v>13</v>
      </c>
      <c r="V431" s="142" t="s">
        <v>13</v>
      </c>
      <c r="W431" s="142" t="s">
        <v>13</v>
      </c>
      <c r="X431" s="142" t="s">
        <v>13</v>
      </c>
      <c r="Y431" s="142" t="s">
        <v>13</v>
      </c>
      <c r="Z431" s="142" t="s">
        <v>13</v>
      </c>
      <c r="AA431" s="142" t="s">
        <v>13</v>
      </c>
      <c r="AB431" s="142" t="s">
        <v>13</v>
      </c>
      <c r="AC431" s="142" t="s">
        <v>13</v>
      </c>
      <c r="AD431" s="161" t="s">
        <v>253</v>
      </c>
      <c r="AE431" s="83" t="s">
        <v>254</v>
      </c>
      <c r="AF431" s="162" t="s">
        <v>255</v>
      </c>
      <c r="AG431" s="161" t="s">
        <v>1155</v>
      </c>
      <c r="AH431" s="163" t="s">
        <v>253</v>
      </c>
      <c r="AI431" s="175"/>
      <c r="AJ431" s="140" t="s">
        <v>13</v>
      </c>
      <c r="AK431" s="171" t="s">
        <v>13</v>
      </c>
      <c r="AL431" s="178" t="s">
        <v>14</v>
      </c>
      <c r="AM431" s="141" t="s">
        <v>1159</v>
      </c>
      <c r="AN431" s="98" t="s">
        <v>1162</v>
      </c>
      <c r="AO431" s="98" t="s">
        <v>1163</v>
      </c>
      <c r="AP431" s="98" t="s">
        <v>1164</v>
      </c>
      <c r="AQ431" s="98"/>
      <c r="AR431" s="98"/>
      <c r="AS431" s="98"/>
      <c r="AT431" s="267"/>
      <c r="AU431" s="253">
        <v>0</v>
      </c>
      <c r="AV431" s="278"/>
      <c r="AW431" s="83"/>
      <c r="AX431" s="57"/>
      <c r="AY431" s="212" t="str">
        <f t="shared" si="75"/>
        <v/>
      </c>
      <c r="AZ431" s="97" t="str">
        <f t="shared" si="77"/>
        <v/>
      </c>
      <c r="BA431" s="97" t="str">
        <f t="shared" si="78"/>
        <v/>
      </c>
      <c r="BB431" s="97"/>
      <c r="BC431" s="213" t="s">
        <v>2261</v>
      </c>
      <c r="BD431" s="143" t="str">
        <f t="shared" si="76"/>
        <v>ongewijzigd</v>
      </c>
      <c r="BE431" s="146" t="str">
        <f>IF(BF431="",IF(#REF!="","",IF(#REF!="ongebruikt","Ja","")),"")</f>
        <v/>
      </c>
      <c r="BF431" s="321" t="str">
        <f>IF($J431="LVBB-BHK",$C431,IFERROR(VLOOKUP($C431,'[1]CDS-VM-delta'!$A$2:$E$470,1,FALSE),""))</f>
        <v>STOP1001</v>
      </c>
      <c r="BG431" s="318" t="str">
        <f>IF($J431="LVBB-BHK",$AN431,IF($BF431="","",IFERROR(VLOOKUP($BF431,'[1]CDS-VM-delta'!$A$2:$E$470,2,FALSE),"")))</f>
        <v>Het gedeelte van de FRBRExpression %1 vóór de 'taalcode/@' is niet gelijk aan de FRBRWork-identificatie %2.</v>
      </c>
      <c r="BH431" s="148" t="str">
        <f>IF($BF431="","",IFERROR(VLOOKUP($C431,'[1]CDS-VM-delta'!$A$2:$E$470,3,FALSE),""))</f>
        <v>imop-aknjoin.sch</v>
      </c>
      <c r="BI431" s="303" t="str">
        <f>IF($BF431="","",IFERROR(VLOOKUP($C431,'[1]CDS-VM-delta'!$A$2:$E$470,4,FALSE),""))</f>
        <v>ExpressionID begint met WorkID</v>
      </c>
      <c r="BJ431" s="304" t="str">
        <f>IF($BF431="","",IFERROR(VLOOKUP($C431,'[1]CDS-VM-delta'!$A$2:$E$470,5,FALSE),""))</f>
        <v/>
      </c>
      <c r="BK431" s="304" t="str">
        <f>IF($C431="","",IFERROR(VLOOKUP($C431,'[1]CDS-VM-delta'!$L$1:$M$470,1,FALSE),""))</f>
        <v>STOP1001</v>
      </c>
      <c r="BL431" s="304" t="str">
        <f>IF($BK431="","",IFERROR(VLOOKUP($BK431,'[1]CDS-VM-delta'!$L$1:$M$470,2,FALSE),""))</f>
        <v>Het gedeelte van de FRBRExpression %1 vóór de 'taalcode/@' is niet gelijk aan de FRBRWork-identificatie %2.</v>
      </c>
      <c r="BM431" s="83"/>
      <c r="BN431" s="210" t="str">
        <f t="shared" si="79"/>
        <v/>
      </c>
      <c r="BO431" s="141" t="s">
        <v>1159</v>
      </c>
      <c r="BP431" s="142"/>
      <c r="BQ431" s="142"/>
      <c r="BR431" s="142"/>
      <c r="BS431" s="83">
        <v>277</v>
      </c>
      <c r="BT431" s="57"/>
      <c r="BU431" s="7" t="str">
        <f t="shared" si="80"/>
        <v/>
      </c>
      <c r="BV431" s="7" t="str">
        <f t="shared" si="81"/>
        <v/>
      </c>
      <c r="BW431" s="7" t="str">
        <f t="shared" si="82"/>
        <v/>
      </c>
      <c r="BX431" s="97" t="s">
        <v>1159</v>
      </c>
      <c r="BY431" s="98" t="s">
        <v>1160</v>
      </c>
      <c r="BZ431" s="97" t="s">
        <v>1684</v>
      </c>
      <c r="CA431" s="97"/>
      <c r="CB431" s="97"/>
      <c r="CC431" s="97"/>
      <c r="CD431" s="98" t="s">
        <v>1162</v>
      </c>
      <c r="CE431" s="97" t="s">
        <v>1163</v>
      </c>
      <c r="CF431" s="97" t="s">
        <v>1164</v>
      </c>
      <c r="CG431" s="97"/>
      <c r="CH431" s="97"/>
      <c r="CI431" s="97"/>
      <c r="CJ431" s="97"/>
      <c r="CK431" s="86"/>
      <c r="CL431" s="109" t="s">
        <v>1688</v>
      </c>
      <c r="CM431" s="101" t="s">
        <v>253</v>
      </c>
      <c r="CN431" s="101" t="s">
        <v>253</v>
      </c>
      <c r="CO431" s="101"/>
    </row>
    <row r="432" spans="1:93" ht="64" x14ac:dyDescent="0.2">
      <c r="A432" s="172" t="s">
        <v>2204</v>
      </c>
      <c r="B432" s="140">
        <v>2</v>
      </c>
      <c r="C432" s="142" t="s">
        <v>1165</v>
      </c>
      <c r="D432" s="142" t="s">
        <v>1703</v>
      </c>
      <c r="E432" s="140" t="s">
        <v>0</v>
      </c>
      <c r="F432" s="140" t="s">
        <v>141</v>
      </c>
      <c r="G432" s="140" t="s">
        <v>146</v>
      </c>
      <c r="H432" s="140" t="s">
        <v>4</v>
      </c>
      <c r="I432" s="140" t="s">
        <v>8</v>
      </c>
      <c r="J432" s="140" t="s">
        <v>22</v>
      </c>
      <c r="K432" s="140" t="s">
        <v>127</v>
      </c>
      <c r="L432" s="98" t="str">
        <f>IFERROR(VLOOKUP($C432,'[2]1.3.7 validaties'!$AL$3:$AY$999,14,FALSE),"")</f>
        <v>2. ja, voor technici</v>
      </c>
      <c r="M432" s="98" t="str">
        <f>IFERROR(VLOOKUP($C432,'[2]1.3.7 validaties'!$AL$3:$AY$999,13,FALSE),"")</f>
        <v>niet nodig</v>
      </c>
      <c r="N432" s="142" t="s">
        <v>13</v>
      </c>
      <c r="O432" s="142" t="s">
        <v>13</v>
      </c>
      <c r="P432" s="142" t="s">
        <v>13</v>
      </c>
      <c r="Q432" s="142" t="s">
        <v>13</v>
      </c>
      <c r="R432" s="142" t="s">
        <v>13</v>
      </c>
      <c r="S432" s="142" t="s">
        <v>13</v>
      </c>
      <c r="T432" s="142" t="s">
        <v>13</v>
      </c>
      <c r="U432" s="142" t="s">
        <v>13</v>
      </c>
      <c r="V432" s="142" t="s">
        <v>13</v>
      </c>
      <c r="W432" s="142" t="s">
        <v>13</v>
      </c>
      <c r="X432" s="142" t="s">
        <v>13</v>
      </c>
      <c r="Y432" s="142" t="s">
        <v>13</v>
      </c>
      <c r="Z432" s="142" t="s">
        <v>13</v>
      </c>
      <c r="AA432" s="142" t="s">
        <v>13</v>
      </c>
      <c r="AB432" s="142" t="s">
        <v>13</v>
      </c>
      <c r="AC432" s="142" t="s">
        <v>13</v>
      </c>
      <c r="AD432" s="161" t="s">
        <v>253</v>
      </c>
      <c r="AE432" s="83" t="s">
        <v>254</v>
      </c>
      <c r="AF432" s="162" t="s">
        <v>255</v>
      </c>
      <c r="AG432" s="161" t="s">
        <v>1155</v>
      </c>
      <c r="AH432" s="163" t="s">
        <v>253</v>
      </c>
      <c r="AI432" s="175"/>
      <c r="AJ432" s="140" t="s">
        <v>13</v>
      </c>
      <c r="AK432" s="171" t="s">
        <v>13</v>
      </c>
      <c r="AL432" s="178" t="s">
        <v>14</v>
      </c>
      <c r="AM432" s="141" t="s">
        <v>1165</v>
      </c>
      <c r="AN432" s="98" t="s">
        <v>1167</v>
      </c>
      <c r="AO432" s="98" t="s">
        <v>1168</v>
      </c>
      <c r="AP432" s="98" t="s">
        <v>1164</v>
      </c>
      <c r="AQ432" s="98"/>
      <c r="AR432" s="98"/>
      <c r="AS432" s="98"/>
      <c r="AT432" s="267"/>
      <c r="AU432" s="253">
        <v>0</v>
      </c>
      <c r="AV432" s="278"/>
      <c r="AW432" s="83"/>
      <c r="AX432" s="57"/>
      <c r="AY432" s="212" t="str">
        <f t="shared" si="75"/>
        <v/>
      </c>
      <c r="AZ432" s="97" t="str">
        <f t="shared" si="77"/>
        <v/>
      </c>
      <c r="BA432" s="97" t="str">
        <f t="shared" si="78"/>
        <v/>
      </c>
      <c r="BB432" s="97"/>
      <c r="BC432" s="213" t="s">
        <v>2261</v>
      </c>
      <c r="BD432" s="143" t="str">
        <f t="shared" si="76"/>
        <v>ongewijzigd</v>
      </c>
      <c r="BE432" s="146" t="str">
        <f>IF(BF432="",IF(#REF!="","",IF(#REF!="ongebruikt","Ja","")),"")</f>
        <v/>
      </c>
      <c r="BF432" s="322" t="str">
        <f>IF($J432="LVBB-BHK",$C432,IFERROR(VLOOKUP($C432,'[1]CDS-VM-delta'!$A$2:$E$470,1,FALSE),""))</f>
        <v>STOP1002</v>
      </c>
      <c r="BG432" s="253" t="str">
        <f>IF($J432="LVBB-BHK",$AN432,IF($BF432="","",IFERROR(VLOOKUP($BF432,'[1]CDS-VM-delta'!$A$2:$E$470,2,FALSE),"")))</f>
        <v>Landcode %1 in de AKN-identificatie %2 is niet toegestaan. Pas landcode aan.</v>
      </c>
      <c r="BH432" s="301" t="str">
        <f>IF($BF432="","",IFERROR(VLOOKUP($C432,'[1]CDS-VM-delta'!$A$2:$E$470,3,FALSE),""))</f>
        <v>imop-aknjoin.sch</v>
      </c>
      <c r="BI432" s="301" t="str">
        <f>IF($BF432="","",IFERROR(VLOOKUP($C432,'[1]CDS-VM-delta'!$A$2:$E$470,4,FALSE),""))</f>
        <v>validatie van de eerste twee delen van de akn of join identificaties</v>
      </c>
      <c r="BJ432" s="302" t="str">
        <f>IF($BF432="","",IFERROR(VLOOKUP($C432,'[1]CDS-VM-delta'!$A$2:$E$470,5,FALSE),""))</f>
        <v/>
      </c>
      <c r="BK432" s="302" t="str">
        <f>IF($C432="","",IFERROR(VLOOKUP($C432,'[1]CDS-VM-delta'!$L$1:$M$470,1,FALSE),""))</f>
        <v>STOP1002</v>
      </c>
      <c r="BL432" s="302" t="str">
        <f>IF($BK432="","",IFERROR(VLOOKUP($BK432,'[1]CDS-VM-delta'!$L$1:$M$470,2,FALSE),""))</f>
        <v>Landcode %1 in de AKN-identificatie %2 is niet toegestaan. Pas landcode aan.</v>
      </c>
      <c r="BM432" s="83" t="s">
        <v>1842</v>
      </c>
      <c r="BN432" s="210" t="str">
        <f t="shared" si="79"/>
        <v/>
      </c>
      <c r="BO432" s="177" t="s">
        <v>1165</v>
      </c>
      <c r="BP432" s="142">
        <v>3</v>
      </c>
      <c r="BQ432" s="142"/>
      <c r="BR432" s="142" t="s">
        <v>1843</v>
      </c>
      <c r="BS432" s="83">
        <v>136</v>
      </c>
      <c r="BT432" s="57"/>
      <c r="BU432" s="7" t="str">
        <f t="shared" si="80"/>
        <v/>
      </c>
      <c r="BV432" s="7" t="str">
        <f t="shared" si="81"/>
        <v/>
      </c>
      <c r="BW432" s="7" t="str">
        <f t="shared" si="82"/>
        <v/>
      </c>
      <c r="BX432" s="97" t="s">
        <v>1165</v>
      </c>
      <c r="BY432" s="98" t="s">
        <v>1703</v>
      </c>
      <c r="BZ432" s="97" t="s">
        <v>1684</v>
      </c>
      <c r="CA432" s="97"/>
      <c r="CB432" s="97"/>
      <c r="CC432" s="97"/>
      <c r="CD432" s="98" t="s">
        <v>1167</v>
      </c>
      <c r="CE432" s="97" t="s">
        <v>1168</v>
      </c>
      <c r="CF432" s="97" t="s">
        <v>1164</v>
      </c>
      <c r="CG432" s="97"/>
      <c r="CH432" s="97"/>
      <c r="CI432" s="97"/>
      <c r="CJ432" s="97"/>
      <c r="CK432" s="86"/>
      <c r="CL432" s="109" t="s">
        <v>1688</v>
      </c>
      <c r="CM432" s="101" t="s">
        <v>253</v>
      </c>
      <c r="CN432" s="101" t="s">
        <v>253</v>
      </c>
      <c r="CO432" s="101"/>
    </row>
    <row r="433" spans="1:93" ht="64" x14ac:dyDescent="0.2">
      <c r="A433" s="172" t="s">
        <v>2204</v>
      </c>
      <c r="B433" s="140">
        <v>2</v>
      </c>
      <c r="C433" s="142" t="s">
        <v>1169</v>
      </c>
      <c r="D433" s="142" t="s">
        <v>1170</v>
      </c>
      <c r="E433" s="140" t="s">
        <v>0</v>
      </c>
      <c r="F433" s="140" t="s">
        <v>141</v>
      </c>
      <c r="G433" s="140" t="s">
        <v>146</v>
      </c>
      <c r="H433" s="140" t="s">
        <v>4</v>
      </c>
      <c r="I433" s="140" t="s">
        <v>8</v>
      </c>
      <c r="J433" s="140" t="s">
        <v>22</v>
      </c>
      <c r="K433" s="140" t="s">
        <v>127</v>
      </c>
      <c r="L433" s="98" t="str">
        <f>IFERROR(VLOOKUP($C433,'[2]1.3.7 validaties'!$AL$3:$AY$999,14,FALSE),"")</f>
        <v>2. ja, voor technici</v>
      </c>
      <c r="M433" s="98" t="str">
        <f>IFERROR(VLOOKUP($C433,'[2]1.3.7 validaties'!$AL$3:$AY$999,13,FALSE),"")</f>
        <v>niet nodig</v>
      </c>
      <c r="N433" s="142" t="s">
        <v>13</v>
      </c>
      <c r="O433" s="142" t="s">
        <v>13</v>
      </c>
      <c r="P433" s="142" t="s">
        <v>13</v>
      </c>
      <c r="Q433" s="142" t="s">
        <v>13</v>
      </c>
      <c r="R433" s="142" t="s">
        <v>13</v>
      </c>
      <c r="S433" s="142" t="s">
        <v>13</v>
      </c>
      <c r="T433" s="142" t="s">
        <v>13</v>
      </c>
      <c r="U433" s="142" t="s">
        <v>13</v>
      </c>
      <c r="V433" s="142" t="s">
        <v>13</v>
      </c>
      <c r="W433" s="142" t="s">
        <v>13</v>
      </c>
      <c r="X433" s="142" t="s">
        <v>13</v>
      </c>
      <c r="Y433" s="142" t="s">
        <v>13</v>
      </c>
      <c r="Z433" s="142" t="s">
        <v>13</v>
      </c>
      <c r="AA433" s="142" t="s">
        <v>13</v>
      </c>
      <c r="AB433" s="142" t="s">
        <v>13</v>
      </c>
      <c r="AC433" s="142" t="s">
        <v>13</v>
      </c>
      <c r="AD433" s="161" t="s">
        <v>253</v>
      </c>
      <c r="AE433" s="83" t="s">
        <v>254</v>
      </c>
      <c r="AF433" s="162" t="s">
        <v>255</v>
      </c>
      <c r="AG433" s="161" t="s">
        <v>1155</v>
      </c>
      <c r="AH433" s="163" t="s">
        <v>253</v>
      </c>
      <c r="AI433" s="175"/>
      <c r="AJ433" s="140" t="s">
        <v>13</v>
      </c>
      <c r="AK433" s="171" t="s">
        <v>13</v>
      </c>
      <c r="AL433" s="178" t="s">
        <v>14</v>
      </c>
      <c r="AM433" s="141" t="s">
        <v>1169</v>
      </c>
      <c r="AN433" s="98" t="s">
        <v>1172</v>
      </c>
      <c r="AO433" s="98" t="s">
        <v>1164</v>
      </c>
      <c r="AP433" s="98"/>
      <c r="AQ433" s="98"/>
      <c r="AR433" s="98"/>
      <c r="AS433" s="98"/>
      <c r="AT433" s="267"/>
      <c r="AU433" s="253">
        <v>0</v>
      </c>
      <c r="AV433" s="278"/>
      <c r="AW433" s="83"/>
      <c r="AX433" s="57"/>
      <c r="AY433" s="212" t="str">
        <f t="shared" si="75"/>
        <v/>
      </c>
      <c r="AZ433" s="97" t="str">
        <f t="shared" si="77"/>
        <v/>
      </c>
      <c r="BA433" s="97" t="str">
        <f t="shared" si="78"/>
        <v/>
      </c>
      <c r="BB433" s="97"/>
      <c r="BC433" s="213" t="s">
        <v>2261</v>
      </c>
      <c r="BD433" s="143" t="str">
        <f t="shared" si="76"/>
        <v>ongewijzigd</v>
      </c>
      <c r="BE433" s="146" t="str">
        <f>IF(BF433="",IF(#REF!="","",IF(#REF!="ongebruikt","Ja","")),"")</f>
        <v/>
      </c>
      <c r="BF433" s="322" t="str">
        <f>IF($J433="LVBB-BHK",$C433,IFERROR(VLOOKUP($C433,'[1]CDS-VM-delta'!$A$2:$E$470,1,FALSE),""))</f>
        <v>STOP1003</v>
      </c>
      <c r="BG433" s="253" t="str">
        <f>IF($J433="LVBB-BHK",$AN433,IF($BF433="","",IFERROR(VLOOKUP($BF433,'[1]CDS-VM-delta'!$A$2:$E$470,2,FALSE),"")))</f>
        <v>Tweede deel JOIN-identificatie %1 moet gelijk zijn aan 'id'. Pas dit aan.</v>
      </c>
      <c r="BH433" s="301" t="str">
        <f>IF($BF433="","",IFERROR(VLOOKUP($C433,'[1]CDS-VM-delta'!$A$2:$E$470,3,FALSE),""))</f>
        <v>imop-aknjoin.sch</v>
      </c>
      <c r="BI433" s="301" t="str">
        <f>IF($BF433="","",IFERROR(VLOOKUP($C433,'[1]CDS-VM-delta'!$A$2:$E$470,4,FALSE),""))</f>
        <v>validatie van de eerste twee delen van de akn of join identificaties</v>
      </c>
      <c r="BJ433" s="302" t="str">
        <f>IF($BF433="","",IFERROR(VLOOKUP($C433,'[1]CDS-VM-delta'!$A$2:$E$470,5,FALSE),""))</f>
        <v/>
      </c>
      <c r="BK433" s="302" t="str">
        <f>IF($C433="","",IFERROR(VLOOKUP($C433,'[1]CDS-VM-delta'!$L$1:$M$470,1,FALSE),""))</f>
        <v>STOP1003</v>
      </c>
      <c r="BL433" s="302" t="str">
        <f>IF($BK433="","",IFERROR(VLOOKUP($BK433,'[1]CDS-VM-delta'!$L$1:$M$470,2,FALSE),""))</f>
        <v>Tweede deel JOIN-identificatie %1 moet gelijk zijn aan 'id'. Pas dit aan.</v>
      </c>
      <c r="BM433" s="83" t="s">
        <v>1842</v>
      </c>
      <c r="BN433" s="210" t="str">
        <f t="shared" si="79"/>
        <v/>
      </c>
      <c r="BO433" s="177" t="s">
        <v>1169</v>
      </c>
      <c r="BP433" s="142">
        <v>3</v>
      </c>
      <c r="BQ433" s="142"/>
      <c r="BR433" s="142" t="s">
        <v>1843</v>
      </c>
      <c r="BS433" s="83">
        <v>137</v>
      </c>
      <c r="BT433" s="57"/>
      <c r="BU433" s="7" t="str">
        <f t="shared" si="80"/>
        <v/>
      </c>
      <c r="BV433" s="7" t="str">
        <f t="shared" si="81"/>
        <v/>
      </c>
      <c r="BW433" s="7" t="str">
        <f t="shared" si="82"/>
        <v/>
      </c>
      <c r="BX433" s="97" t="s">
        <v>1169</v>
      </c>
      <c r="BY433" s="98" t="s">
        <v>1170</v>
      </c>
      <c r="BZ433" s="97" t="s">
        <v>1684</v>
      </c>
      <c r="CA433" s="97"/>
      <c r="CB433" s="97"/>
      <c r="CC433" s="97"/>
      <c r="CD433" s="98" t="s">
        <v>1172</v>
      </c>
      <c r="CE433" s="97" t="s">
        <v>1164</v>
      </c>
      <c r="CF433" s="97"/>
      <c r="CG433" s="97"/>
      <c r="CH433" s="97"/>
      <c r="CI433" s="97"/>
      <c r="CJ433" s="97"/>
      <c r="CK433" s="86"/>
      <c r="CL433" s="109" t="s">
        <v>1688</v>
      </c>
      <c r="CM433" s="101" t="s">
        <v>253</v>
      </c>
      <c r="CN433" s="101" t="s">
        <v>253</v>
      </c>
      <c r="CO433" s="101"/>
    </row>
    <row r="434" spans="1:93" ht="64" x14ac:dyDescent="0.2">
      <c r="A434" s="172" t="s">
        <v>2204</v>
      </c>
      <c r="B434" s="140">
        <v>2</v>
      </c>
      <c r="C434" s="142" t="s">
        <v>1173</v>
      </c>
      <c r="D434" s="142" t="s">
        <v>1704</v>
      </c>
      <c r="E434" s="140" t="s">
        <v>0</v>
      </c>
      <c r="F434" s="140" t="s">
        <v>141</v>
      </c>
      <c r="G434" s="140" t="s">
        <v>146</v>
      </c>
      <c r="H434" s="140" t="s">
        <v>4</v>
      </c>
      <c r="I434" s="140" t="s">
        <v>8</v>
      </c>
      <c r="J434" s="140" t="s">
        <v>22</v>
      </c>
      <c r="K434" s="140" t="s">
        <v>127</v>
      </c>
      <c r="L434" s="98" t="str">
        <f>IFERROR(VLOOKUP($C434,'[2]1.3.7 validaties'!$AL$3:$AY$999,14,FALSE),"")</f>
        <v>2. ja, voor technici</v>
      </c>
      <c r="M434" s="98" t="str">
        <f>IFERROR(VLOOKUP($C434,'[2]1.3.7 validaties'!$AL$3:$AY$999,13,FALSE),"")</f>
        <v>niet nodig</v>
      </c>
      <c r="N434" s="142" t="s">
        <v>13</v>
      </c>
      <c r="O434" s="142" t="s">
        <v>13</v>
      </c>
      <c r="P434" s="142" t="s">
        <v>13</v>
      </c>
      <c r="Q434" s="142" t="s">
        <v>13</v>
      </c>
      <c r="R434" s="142" t="s">
        <v>13</v>
      </c>
      <c r="S434" s="142" t="s">
        <v>13</v>
      </c>
      <c r="T434" s="142" t="s">
        <v>13</v>
      </c>
      <c r="U434" s="142" t="s">
        <v>13</v>
      </c>
      <c r="V434" s="142" t="s">
        <v>13</v>
      </c>
      <c r="W434" s="142" t="s">
        <v>13</v>
      </c>
      <c r="X434" s="142" t="s">
        <v>13</v>
      </c>
      <c r="Y434" s="142" t="s">
        <v>13</v>
      </c>
      <c r="Z434" s="142" t="s">
        <v>13</v>
      </c>
      <c r="AA434" s="142" t="s">
        <v>13</v>
      </c>
      <c r="AB434" s="142" t="s">
        <v>13</v>
      </c>
      <c r="AC434" s="142" t="s">
        <v>13</v>
      </c>
      <c r="AD434" s="161" t="s">
        <v>253</v>
      </c>
      <c r="AE434" s="83" t="s">
        <v>254</v>
      </c>
      <c r="AF434" s="162" t="s">
        <v>255</v>
      </c>
      <c r="AG434" s="161" t="s">
        <v>1155</v>
      </c>
      <c r="AH434" s="163" t="s">
        <v>253</v>
      </c>
      <c r="AI434" s="175"/>
      <c r="AJ434" s="140" t="s">
        <v>13</v>
      </c>
      <c r="AK434" s="171" t="s">
        <v>13</v>
      </c>
      <c r="AL434" s="178" t="s">
        <v>14</v>
      </c>
      <c r="AM434" s="141" t="s">
        <v>1173</v>
      </c>
      <c r="AN434" s="98" t="s">
        <v>1175</v>
      </c>
      <c r="AO434" s="98" t="s">
        <v>1164</v>
      </c>
      <c r="AP434" s="98"/>
      <c r="AQ434" s="98"/>
      <c r="AR434" s="98"/>
      <c r="AS434" s="98"/>
      <c r="AT434" s="267"/>
      <c r="AU434" s="253">
        <v>0</v>
      </c>
      <c r="AV434" s="278"/>
      <c r="AW434" s="83"/>
      <c r="AX434" s="57"/>
      <c r="AY434" s="212" t="str">
        <f t="shared" si="75"/>
        <v/>
      </c>
      <c r="AZ434" s="97" t="str">
        <f t="shared" si="77"/>
        <v/>
      </c>
      <c r="BA434" s="97" t="str">
        <f t="shared" si="78"/>
        <v/>
      </c>
      <c r="BB434" s="97"/>
      <c r="BC434" s="213" t="s">
        <v>2261</v>
      </c>
      <c r="BD434" s="143" t="str">
        <f t="shared" si="76"/>
        <v>ongewijzigd</v>
      </c>
      <c r="BE434" s="146" t="str">
        <f>IF(BF434="",IF(#REF!="","",IF(#REF!="ongebruikt","Ja","")),"")</f>
        <v/>
      </c>
      <c r="BF434" s="322" t="str">
        <f>IF($J434="LVBB-BHK",$C434,IFERROR(VLOOKUP($C434,'[1]CDS-VM-delta'!$A$2:$E$470,1,FALSE),""))</f>
        <v>STOP1004</v>
      </c>
      <c r="BG434" s="253" t="str">
        <f>IF($J434="LVBB-BHK",$AN434,IF($BF434="","",IFERROR(VLOOKUP($BF434,'[1]CDS-VM-delta'!$A$2:$E$470,2,FALSE),"")))</f>
        <v>Derde deel JOIN-identificatie %1 moet gelijk zijn aan regdata, pubdata, of infodata. Pas dit aan.</v>
      </c>
      <c r="BH434" s="301" t="str">
        <f>IF($BF434="","",IFERROR(VLOOKUP($C434,'[1]CDS-VM-delta'!$A$2:$E$470,3,FALSE),""))</f>
        <v>imop-aknjoin.sch</v>
      </c>
      <c r="BI434" s="301" t="str">
        <f>IF($BF434="","",IFERROR(VLOOKUP($C434,'[1]CDS-VM-delta'!$A$2:$E$470,4,FALSE),""))</f>
        <v>AKN/JOIN validaties Expression/Work icm soortWork in ExpressionIdentificatie</v>
      </c>
      <c r="BJ434" s="302" t="str">
        <f>IF($BF434="","",IFERROR(VLOOKUP($C434,'[1]CDS-VM-delta'!$A$2:$E$470,5,FALSE),""))</f>
        <v/>
      </c>
      <c r="BK434" s="302" t="str">
        <f>IF($C434="","",IFERROR(VLOOKUP($C434,'[1]CDS-VM-delta'!$L$1:$M$470,1,FALSE),""))</f>
        <v>STOP1004</v>
      </c>
      <c r="BL434" s="302" t="str">
        <f>IF($BK434="","",IFERROR(VLOOKUP($BK434,'[1]CDS-VM-delta'!$L$1:$M$470,2,FALSE),""))</f>
        <v>Derde deel JOIN-identificatie %1 moet gelijk zijn aan regdata, pubdata, of infodata. Pas dit aan.</v>
      </c>
      <c r="BM434" s="83" t="s">
        <v>1842</v>
      </c>
      <c r="BN434" s="210" t="str">
        <f t="shared" si="79"/>
        <v/>
      </c>
      <c r="BO434" s="177" t="s">
        <v>1173</v>
      </c>
      <c r="BP434" s="142">
        <v>3</v>
      </c>
      <c r="BQ434" s="142"/>
      <c r="BR434" s="142" t="s">
        <v>1843</v>
      </c>
      <c r="BS434" s="83">
        <v>138</v>
      </c>
      <c r="BT434" s="57"/>
      <c r="BU434" s="7" t="str">
        <f t="shared" si="80"/>
        <v/>
      </c>
      <c r="BV434" s="7" t="str">
        <f t="shared" si="81"/>
        <v/>
      </c>
      <c r="BW434" s="7" t="str">
        <f t="shared" si="82"/>
        <v/>
      </c>
      <c r="BX434" s="97" t="s">
        <v>1173</v>
      </c>
      <c r="BY434" s="98" t="s">
        <v>1704</v>
      </c>
      <c r="BZ434" s="97" t="s">
        <v>1684</v>
      </c>
      <c r="CA434" s="97"/>
      <c r="CB434" s="97"/>
      <c r="CC434" s="97"/>
      <c r="CD434" s="98" t="s">
        <v>1175</v>
      </c>
      <c r="CE434" s="97" t="s">
        <v>1164</v>
      </c>
      <c r="CF434" s="97"/>
      <c r="CG434" s="97"/>
      <c r="CH434" s="97"/>
      <c r="CI434" s="97"/>
      <c r="CJ434" s="97"/>
      <c r="CK434" s="86"/>
      <c r="CL434" s="109" t="s">
        <v>1688</v>
      </c>
      <c r="CM434" s="101" t="s">
        <v>253</v>
      </c>
      <c r="CN434" s="101" t="s">
        <v>253</v>
      </c>
      <c r="CO434" s="101"/>
    </row>
    <row r="435" spans="1:93" ht="64" x14ac:dyDescent="0.2">
      <c r="A435" s="172" t="s">
        <v>2204</v>
      </c>
      <c r="B435" s="140">
        <v>2</v>
      </c>
      <c r="C435" s="142" t="s">
        <v>1176</v>
      </c>
      <c r="D435" s="142" t="s">
        <v>465</v>
      </c>
      <c r="E435" s="140" t="s">
        <v>0</v>
      </c>
      <c r="F435" s="140" t="s">
        <v>141</v>
      </c>
      <c r="G435" s="140" t="s">
        <v>146</v>
      </c>
      <c r="H435" s="140" t="s">
        <v>4</v>
      </c>
      <c r="I435" s="140" t="s">
        <v>8</v>
      </c>
      <c r="J435" s="140" t="s">
        <v>22</v>
      </c>
      <c r="K435" s="140" t="s">
        <v>127</v>
      </c>
      <c r="L435" s="98" t="str">
        <f>IFERROR(VLOOKUP($C435,'[2]1.3.7 validaties'!$AL$3:$AY$999,14,FALSE),"")</f>
        <v>2. ja, voor technici</v>
      </c>
      <c r="M435" s="98" t="str">
        <f>IFERROR(VLOOKUP($C435,'[2]1.3.7 validaties'!$AL$3:$AY$999,13,FALSE),"")</f>
        <v>niet nodig</v>
      </c>
      <c r="N435" s="142" t="s">
        <v>13</v>
      </c>
      <c r="O435" s="142" t="s">
        <v>13</v>
      </c>
      <c r="P435" s="142" t="s">
        <v>13</v>
      </c>
      <c r="Q435" s="142" t="s">
        <v>13</v>
      </c>
      <c r="R435" s="142" t="s">
        <v>13</v>
      </c>
      <c r="S435" s="142" t="s">
        <v>13</v>
      </c>
      <c r="T435" s="142" t="s">
        <v>13</v>
      </c>
      <c r="U435" s="142" t="s">
        <v>13</v>
      </c>
      <c r="V435" s="142" t="s">
        <v>13</v>
      </c>
      <c r="W435" s="142" t="s">
        <v>13</v>
      </c>
      <c r="X435" s="142" t="s">
        <v>13</v>
      </c>
      <c r="Y435" s="142" t="s">
        <v>13</v>
      </c>
      <c r="Z435" s="142" t="s">
        <v>13</v>
      </c>
      <c r="AA435" s="142" t="s">
        <v>13</v>
      </c>
      <c r="AB435" s="142" t="s">
        <v>13</v>
      </c>
      <c r="AC435" s="142" t="s">
        <v>13</v>
      </c>
      <c r="AD435" s="161" t="s">
        <v>253</v>
      </c>
      <c r="AE435" s="83" t="s">
        <v>254</v>
      </c>
      <c r="AF435" s="162" t="s">
        <v>255</v>
      </c>
      <c r="AG435" s="161" t="s">
        <v>1155</v>
      </c>
      <c r="AH435" s="163" t="s">
        <v>253</v>
      </c>
      <c r="AI435" s="175"/>
      <c r="AJ435" s="140" t="s">
        <v>13</v>
      </c>
      <c r="AK435" s="171" t="s">
        <v>13</v>
      </c>
      <c r="AL435" s="178" t="s">
        <v>14</v>
      </c>
      <c r="AM435" s="141" t="s">
        <v>1176</v>
      </c>
      <c r="AN435" s="98" t="s">
        <v>1178</v>
      </c>
      <c r="AO435" s="98" t="s">
        <v>1164</v>
      </c>
      <c r="AP435" s="98"/>
      <c r="AQ435" s="98"/>
      <c r="AR435" s="98"/>
      <c r="AS435" s="98"/>
      <c r="AT435" s="267"/>
      <c r="AU435" s="253">
        <v>0</v>
      </c>
      <c r="AV435" s="278"/>
      <c r="AW435" s="83"/>
      <c r="AX435" s="57"/>
      <c r="AY435" s="212" t="str">
        <f t="shared" si="75"/>
        <v/>
      </c>
      <c r="AZ435" s="97" t="str">
        <f t="shared" si="77"/>
        <v/>
      </c>
      <c r="BA435" s="97" t="str">
        <f t="shared" si="78"/>
        <v/>
      </c>
      <c r="BB435" s="97"/>
      <c r="BC435" s="213" t="s">
        <v>2261</v>
      </c>
      <c r="BD435" s="143" t="str">
        <f t="shared" si="76"/>
        <v>ongewijzigd</v>
      </c>
      <c r="BE435" s="146" t="str">
        <f>IF(BF435="",IF(#REF!="","",IF(#REF!="ongebruikt","Ja","")),"")</f>
        <v/>
      </c>
      <c r="BF435" s="322" t="str">
        <f>IF($J435="LVBB-BHK",$C435,IFERROR(VLOOKUP($C435,'[1]CDS-VM-delta'!$A$2:$E$470,1,FALSE),""))</f>
        <v>STOP1006</v>
      </c>
      <c r="BG435" s="253" t="str">
        <f>IF($J435="LVBB-BHK",$AN435,IF($BF435="","",IFERROR(VLOOKUP($BF435,'[1]CDS-VM-delta'!$A$2:$E$470,2,FALSE),"")))</f>
        <v>Vijfde deel AKN- of JOIN-identificatie %1 moet gelijk zijn aan jaartal of geldige datum. Pas dit aan.</v>
      </c>
      <c r="BH435" s="301" t="str">
        <f>IF($BF435="","",IFERROR(VLOOKUP($C435,'[1]CDS-VM-delta'!$A$2:$E$470,3,FALSE),""))</f>
        <v>imop-aknjoin.sch</v>
      </c>
      <c r="BI435" s="301" t="str">
        <f>IF($BF435="","",IFERROR(VLOOKUP($C435,'[1]CDS-VM-delta'!$A$2:$E$470,4,FALSE),""))</f>
        <v>AKN/JOIN validaties Expression/Work icm soortWork in ExpressionIdentificatie</v>
      </c>
      <c r="BJ435" s="302" t="str">
        <f>IF($BF435="","",IFERROR(VLOOKUP($C435,'[1]CDS-VM-delta'!$A$2:$E$470,5,FALSE),""))</f>
        <v/>
      </c>
      <c r="BK435" s="302" t="str">
        <f>IF($C435="","",IFERROR(VLOOKUP($C435,'[1]CDS-VM-delta'!$L$1:$M$470,1,FALSE),""))</f>
        <v>STOP1006</v>
      </c>
      <c r="BL435" s="302" t="str">
        <f>IF($BK435="","",IFERROR(VLOOKUP($BK435,'[1]CDS-VM-delta'!$L$1:$M$470,2,FALSE),""))</f>
        <v>Vijfde deel AKN- of JOIN-identificatie %1 moet gelijk zijn aan jaartal of geldige datum. Pas dit aan.</v>
      </c>
      <c r="BM435" s="83" t="s">
        <v>1842</v>
      </c>
      <c r="BN435" s="210" t="str">
        <f t="shared" si="79"/>
        <v/>
      </c>
      <c r="BO435" s="177" t="s">
        <v>1176</v>
      </c>
      <c r="BP435" s="142">
        <v>3</v>
      </c>
      <c r="BQ435" s="142"/>
      <c r="BR435" s="142" t="s">
        <v>1843</v>
      </c>
      <c r="BS435" s="83">
        <v>145</v>
      </c>
      <c r="BT435" s="57"/>
      <c r="BU435" s="7" t="str">
        <f t="shared" si="80"/>
        <v/>
      </c>
      <c r="BV435" s="7" t="str">
        <f t="shared" si="81"/>
        <v/>
      </c>
      <c r="BW435" s="7" t="str">
        <f t="shared" si="82"/>
        <v/>
      </c>
      <c r="BX435" s="97" t="s">
        <v>1176</v>
      </c>
      <c r="BY435" s="98" t="s">
        <v>465</v>
      </c>
      <c r="BZ435" s="97" t="s">
        <v>1684</v>
      </c>
      <c r="CA435" s="97"/>
      <c r="CB435" s="97"/>
      <c r="CC435" s="97"/>
      <c r="CD435" s="98" t="s">
        <v>1178</v>
      </c>
      <c r="CE435" s="97" t="s">
        <v>1164</v>
      </c>
      <c r="CF435" s="97"/>
      <c r="CG435" s="97"/>
      <c r="CH435" s="97"/>
      <c r="CI435" s="97"/>
      <c r="CJ435" s="97"/>
      <c r="CK435" s="86"/>
      <c r="CL435" s="109" t="s">
        <v>1688</v>
      </c>
      <c r="CM435" s="101" t="s">
        <v>253</v>
      </c>
      <c r="CN435" s="101" t="s">
        <v>253</v>
      </c>
      <c r="CO435" s="101"/>
    </row>
    <row r="436" spans="1:93" ht="64" x14ac:dyDescent="0.2">
      <c r="A436" s="172" t="s">
        <v>2204</v>
      </c>
      <c r="B436" s="140">
        <v>2</v>
      </c>
      <c r="C436" s="142" t="s">
        <v>1179</v>
      </c>
      <c r="D436" s="142" t="s">
        <v>1180</v>
      </c>
      <c r="E436" s="140" t="s">
        <v>0</v>
      </c>
      <c r="F436" s="140" t="s">
        <v>141</v>
      </c>
      <c r="G436" s="140" t="s">
        <v>146</v>
      </c>
      <c r="H436" s="140" t="s">
        <v>4</v>
      </c>
      <c r="I436" s="140" t="s">
        <v>8</v>
      </c>
      <c r="J436" s="140" t="s">
        <v>22</v>
      </c>
      <c r="K436" s="140" t="s">
        <v>127</v>
      </c>
      <c r="L436" s="98" t="str">
        <f>IFERROR(VLOOKUP($C436,'[2]1.3.7 validaties'!$AL$3:$AY$999,14,FALSE),"")</f>
        <v>2. ja, voor technici</v>
      </c>
      <c r="M436" s="98" t="str">
        <f>IFERROR(VLOOKUP($C436,'[2]1.3.7 validaties'!$AL$3:$AY$999,13,FALSE),"")</f>
        <v>niet nodig</v>
      </c>
      <c r="N436" s="142" t="s">
        <v>13</v>
      </c>
      <c r="O436" s="142" t="s">
        <v>13</v>
      </c>
      <c r="P436" s="142" t="s">
        <v>13</v>
      </c>
      <c r="Q436" s="142" t="s">
        <v>13</v>
      </c>
      <c r="R436" s="142" t="s">
        <v>13</v>
      </c>
      <c r="S436" s="142" t="s">
        <v>13</v>
      </c>
      <c r="T436" s="142" t="s">
        <v>13</v>
      </c>
      <c r="U436" s="142" t="s">
        <v>13</v>
      </c>
      <c r="V436" s="142" t="s">
        <v>13</v>
      </c>
      <c r="W436" s="142" t="s">
        <v>13</v>
      </c>
      <c r="X436" s="142" t="s">
        <v>13</v>
      </c>
      <c r="Y436" s="142" t="s">
        <v>13</v>
      </c>
      <c r="Z436" s="142" t="s">
        <v>13</v>
      </c>
      <c r="AA436" s="142" t="s">
        <v>13</v>
      </c>
      <c r="AB436" s="142" t="s">
        <v>13</v>
      </c>
      <c r="AC436" s="142" t="s">
        <v>13</v>
      </c>
      <c r="AD436" s="161" t="s">
        <v>253</v>
      </c>
      <c r="AE436" s="83" t="s">
        <v>254</v>
      </c>
      <c r="AF436" s="162" t="s">
        <v>255</v>
      </c>
      <c r="AG436" s="161" t="s">
        <v>1155</v>
      </c>
      <c r="AH436" s="163" t="s">
        <v>253</v>
      </c>
      <c r="AI436" s="175"/>
      <c r="AJ436" s="140" t="s">
        <v>13</v>
      </c>
      <c r="AK436" s="171" t="s">
        <v>13</v>
      </c>
      <c r="AL436" s="178" t="s">
        <v>14</v>
      </c>
      <c r="AM436" s="141" t="s">
        <v>1179</v>
      </c>
      <c r="AN436" s="98" t="s">
        <v>1182</v>
      </c>
      <c r="AO436" s="98" t="s">
        <v>1163</v>
      </c>
      <c r="AP436" s="98"/>
      <c r="AQ436" s="98"/>
      <c r="AR436" s="98"/>
      <c r="AS436" s="98"/>
      <c r="AT436" s="267"/>
      <c r="AU436" s="253">
        <v>0</v>
      </c>
      <c r="AV436" s="278"/>
      <c r="AW436" s="83"/>
      <c r="AX436" s="57"/>
      <c r="AY436" s="212" t="str">
        <f t="shared" si="75"/>
        <v/>
      </c>
      <c r="AZ436" s="97" t="str">
        <f t="shared" si="77"/>
        <v/>
      </c>
      <c r="BA436" s="97" t="str">
        <f t="shared" si="78"/>
        <v/>
      </c>
      <c r="BB436" s="97"/>
      <c r="BC436" s="213" t="s">
        <v>2261</v>
      </c>
      <c r="BD436" s="143" t="str">
        <f t="shared" si="76"/>
        <v>ongewijzigd</v>
      </c>
      <c r="BE436" s="146" t="str">
        <f>IF(BF436="",IF(#REF!="","",IF(#REF!="ongebruikt","Ja","")),"")</f>
        <v/>
      </c>
      <c r="BF436" s="322" t="str">
        <f>IF($J436="LVBB-BHK",$C436,IFERROR(VLOOKUP($C436,'[1]CDS-VM-delta'!$A$2:$E$470,1,FALSE),""))</f>
        <v>STOP1007</v>
      </c>
      <c r="BG436" s="253" t="str">
        <f>IF($J436="LVBB-BHK",$AN436,IF($BF436="","",IFERROR(VLOOKUP($BF436,'[1]CDS-VM-delta'!$A$2:$E$470,2,FALSE),"")))</f>
        <v>Voor een JOIN-identificatie (%1) moet het eerste deel na de '@' een jaartal of een geldige datum zijn. Pas dit aan.</v>
      </c>
      <c r="BH436" s="301" t="str">
        <f>IF($BF436="","",IFERROR(VLOOKUP($C436,'[1]CDS-VM-delta'!$A$2:$E$470,3,FALSE),""))</f>
        <v>imop-aknjoin.sch</v>
      </c>
      <c r="BI436" s="301" t="str">
        <f>IF($BF436="","",IFERROR(VLOOKUP($C436,'[1]CDS-VM-delta'!$A$2:$E$470,4,FALSE),""))</f>
        <v>AKN/JOIN validaties Expression/Work icm soortWork in ExpressionIdentificatie</v>
      </c>
      <c r="BJ436" s="302" t="str">
        <f>IF($BF436="","",IFERROR(VLOOKUP($C436,'[1]CDS-VM-delta'!$A$2:$E$470,5,FALSE),""))</f>
        <v/>
      </c>
      <c r="BK436" s="302" t="str">
        <f>IF($C436="","",IFERROR(VLOOKUP($C436,'[1]CDS-VM-delta'!$L$1:$M$470,1,FALSE),""))</f>
        <v>STOP1007</v>
      </c>
      <c r="BL436" s="302" t="str">
        <f>IF($BK436="","",IFERROR(VLOOKUP($BK436,'[1]CDS-VM-delta'!$L$1:$M$470,2,FALSE),""))</f>
        <v>Voor een JOIN-identificatie (%1) moet het eerste deel na de '@' een jaartal of een geldige datum zijn. Pas dit aan.</v>
      </c>
      <c r="BM436" s="83" t="s">
        <v>1842</v>
      </c>
      <c r="BN436" s="210" t="str">
        <f t="shared" si="79"/>
        <v/>
      </c>
      <c r="BO436" s="177" t="s">
        <v>1179</v>
      </c>
      <c r="BP436" s="142">
        <v>3</v>
      </c>
      <c r="BQ436" s="142"/>
      <c r="BR436" s="142" t="s">
        <v>1843</v>
      </c>
      <c r="BS436" s="83">
        <v>146</v>
      </c>
      <c r="BT436" s="57"/>
      <c r="BU436" s="7" t="str">
        <f t="shared" si="80"/>
        <v/>
      </c>
      <c r="BV436" s="7" t="str">
        <f t="shared" si="81"/>
        <v/>
      </c>
      <c r="BW436" s="7" t="str">
        <f t="shared" si="82"/>
        <v/>
      </c>
      <c r="BX436" s="97" t="s">
        <v>1179</v>
      </c>
      <c r="BY436" s="98" t="s">
        <v>1180</v>
      </c>
      <c r="BZ436" s="97" t="s">
        <v>1684</v>
      </c>
      <c r="CA436" s="97"/>
      <c r="CB436" s="97"/>
      <c r="CC436" s="97"/>
      <c r="CD436" s="98" t="s">
        <v>1182</v>
      </c>
      <c r="CE436" s="97" t="s">
        <v>1163</v>
      </c>
      <c r="CF436" s="97"/>
      <c r="CG436" s="97"/>
      <c r="CH436" s="97"/>
      <c r="CI436" s="97"/>
      <c r="CJ436" s="97"/>
      <c r="CK436" s="86"/>
      <c r="CL436" s="109" t="s">
        <v>1688</v>
      </c>
      <c r="CM436" s="101" t="s">
        <v>253</v>
      </c>
      <c r="CN436" s="101" t="s">
        <v>253</v>
      </c>
      <c r="CO436" s="101"/>
    </row>
    <row r="437" spans="1:93" ht="64" x14ac:dyDescent="0.2">
      <c r="A437" s="172" t="s">
        <v>2204</v>
      </c>
      <c r="B437" s="140">
        <v>2</v>
      </c>
      <c r="C437" s="142" t="s">
        <v>1183</v>
      </c>
      <c r="D437" s="142" t="s">
        <v>1184</v>
      </c>
      <c r="E437" s="140" t="s">
        <v>0</v>
      </c>
      <c r="F437" s="140" t="s">
        <v>141</v>
      </c>
      <c r="G437" s="140" t="s">
        <v>146</v>
      </c>
      <c r="H437" s="140" t="s">
        <v>4</v>
      </c>
      <c r="I437" s="140" t="s">
        <v>8</v>
      </c>
      <c r="J437" s="140" t="s">
        <v>22</v>
      </c>
      <c r="K437" s="140" t="s">
        <v>127</v>
      </c>
      <c r="L437" s="98" t="str">
        <f>IFERROR(VLOOKUP($C437,'[2]1.3.7 validaties'!$AL$3:$AY$999,14,FALSE),"")</f>
        <v>2. ja, voor technici</v>
      </c>
      <c r="M437" s="98" t="str">
        <f>IFERROR(VLOOKUP($C437,'[2]1.3.7 validaties'!$AL$3:$AY$999,13,FALSE),"")</f>
        <v>niet nodig</v>
      </c>
      <c r="N437" s="142" t="s">
        <v>13</v>
      </c>
      <c r="O437" s="142" t="s">
        <v>13</v>
      </c>
      <c r="P437" s="142" t="s">
        <v>13</v>
      </c>
      <c r="Q437" s="142" t="s">
        <v>13</v>
      </c>
      <c r="R437" s="142" t="s">
        <v>13</v>
      </c>
      <c r="S437" s="142" t="s">
        <v>13</v>
      </c>
      <c r="T437" s="142" t="s">
        <v>13</v>
      </c>
      <c r="U437" s="142" t="s">
        <v>13</v>
      </c>
      <c r="V437" s="142" t="s">
        <v>13</v>
      </c>
      <c r="W437" s="142" t="s">
        <v>13</v>
      </c>
      <c r="X437" s="142" t="s">
        <v>13</v>
      </c>
      <c r="Y437" s="142" t="s">
        <v>13</v>
      </c>
      <c r="Z437" s="142" t="s">
        <v>13</v>
      </c>
      <c r="AA437" s="142" t="s">
        <v>13</v>
      </c>
      <c r="AB437" s="142" t="s">
        <v>13</v>
      </c>
      <c r="AC437" s="142" t="s">
        <v>13</v>
      </c>
      <c r="AD437" s="161" t="s">
        <v>253</v>
      </c>
      <c r="AE437" s="83" t="s">
        <v>254</v>
      </c>
      <c r="AF437" s="162" t="s">
        <v>255</v>
      </c>
      <c r="AG437" s="161" t="s">
        <v>1155</v>
      </c>
      <c r="AH437" s="163" t="s">
        <v>253</v>
      </c>
      <c r="AI437" s="175"/>
      <c r="AJ437" s="140" t="s">
        <v>13</v>
      </c>
      <c r="AK437" s="171" t="s">
        <v>13</v>
      </c>
      <c r="AL437" s="178" t="s">
        <v>14</v>
      </c>
      <c r="AM437" s="141" t="s">
        <v>1183</v>
      </c>
      <c r="AN437" s="98" t="s">
        <v>1186</v>
      </c>
      <c r="AO437" s="98" t="s">
        <v>1163</v>
      </c>
      <c r="AP437" s="98" t="s">
        <v>1164</v>
      </c>
      <c r="AQ437" s="98"/>
      <c r="AR437" s="98"/>
      <c r="AS437" s="98"/>
      <c r="AT437" s="267"/>
      <c r="AU437" s="253">
        <v>0</v>
      </c>
      <c r="AV437" s="278"/>
      <c r="AW437" s="83"/>
      <c r="AX437" s="57"/>
      <c r="AY437" s="212" t="str">
        <f t="shared" si="75"/>
        <v/>
      </c>
      <c r="AZ437" s="97" t="str">
        <f t="shared" si="77"/>
        <v/>
      </c>
      <c r="BA437" s="97" t="str">
        <f t="shared" si="78"/>
        <v/>
      </c>
      <c r="BB437" s="97"/>
      <c r="BC437" s="213" t="s">
        <v>2261</v>
      </c>
      <c r="BD437" s="143" t="str">
        <f t="shared" si="76"/>
        <v>ongewijzigd</v>
      </c>
      <c r="BE437" s="146" t="str">
        <f>IF(BF437="",IF(#REF!="","",IF(#REF!="ongebruikt","Ja","")),"")</f>
        <v/>
      </c>
      <c r="BF437" s="322" t="str">
        <f>IF($J437="LVBB-BHK",$C437,IFERROR(VLOOKUP($C437,'[1]CDS-VM-delta'!$A$2:$E$470,1,FALSE),""))</f>
        <v>STOP1008</v>
      </c>
      <c r="BG437" s="253" t="str">
        <f>IF($J437="LVBB-BHK",$AN437,IF($BF437="","",IFERROR(VLOOKUP($BF437,'[1]CDS-VM-delta'!$A$2:$E$470,2,FALSE),"")))</f>
        <v>JOIN-identificatie (%1) MOET als eerste deel na de '@' een jaartal of een geldige datum hebben groter/gelijk aan jaartal in werk (%2). Pas dit aan.</v>
      </c>
      <c r="BH437" s="301" t="str">
        <f>IF($BF437="","",IFERROR(VLOOKUP($C437,'[1]CDS-VM-delta'!$A$2:$E$470,3,FALSE),""))</f>
        <v>imop-aknjoin.sch</v>
      </c>
      <c r="BI437" s="301" t="str">
        <f>IF($BF437="","",IFERROR(VLOOKUP($C437,'[1]CDS-VM-delta'!$A$2:$E$470,4,FALSE),""))</f>
        <v>AKN/JOIN validaties Expression/Work icm soortWork in ExpressionIdentificatie</v>
      </c>
      <c r="BJ437" s="302" t="str">
        <f>IF($BF437="","",IFERROR(VLOOKUP($C437,'[1]CDS-VM-delta'!$A$2:$E$470,5,FALSE),""))</f>
        <v/>
      </c>
      <c r="BK437" s="302" t="str">
        <f>IF($C437="","",IFERROR(VLOOKUP($C437,'[1]CDS-VM-delta'!$L$1:$M$470,1,FALSE),""))</f>
        <v>STOP1008</v>
      </c>
      <c r="BL437" s="302" t="str">
        <f>IF($BK437="","",IFERROR(VLOOKUP($BK437,'[1]CDS-VM-delta'!$L$1:$M$470,2,FALSE),""))</f>
        <v>JOIN-identificatie (%1) MOET als eerste deel na de '@' een jaartal of een geldige datum hebben groter/gelijk aan jaartal in werk (%2). Pas dit aan.</v>
      </c>
      <c r="BM437" s="83" t="s">
        <v>1842</v>
      </c>
      <c r="BN437" s="210" t="str">
        <f t="shared" si="79"/>
        <v/>
      </c>
      <c r="BO437" s="177" t="s">
        <v>1183</v>
      </c>
      <c r="BP437" s="142">
        <v>3</v>
      </c>
      <c r="BQ437" s="142"/>
      <c r="BR437" s="142" t="s">
        <v>1843</v>
      </c>
      <c r="BS437" s="83">
        <v>148</v>
      </c>
      <c r="BT437" s="57"/>
      <c r="BU437" s="7" t="str">
        <f t="shared" si="80"/>
        <v/>
      </c>
      <c r="BV437" s="7" t="str">
        <f t="shared" si="81"/>
        <v/>
      </c>
      <c r="BW437" s="7" t="str">
        <f t="shared" si="82"/>
        <v/>
      </c>
      <c r="BX437" s="97" t="s">
        <v>1183</v>
      </c>
      <c r="BY437" s="98" t="s">
        <v>1184</v>
      </c>
      <c r="BZ437" s="97" t="s">
        <v>1684</v>
      </c>
      <c r="CA437" s="97"/>
      <c r="CB437" s="97"/>
      <c r="CC437" s="97"/>
      <c r="CD437" s="98" t="s">
        <v>1186</v>
      </c>
      <c r="CE437" s="97" t="s">
        <v>1163</v>
      </c>
      <c r="CF437" s="97" t="s">
        <v>1164</v>
      </c>
      <c r="CG437" s="97"/>
      <c r="CH437" s="97"/>
      <c r="CI437" s="97"/>
      <c r="CJ437" s="97"/>
      <c r="CK437" s="86"/>
      <c r="CL437" s="109" t="s">
        <v>1688</v>
      </c>
      <c r="CM437" s="101" t="s">
        <v>253</v>
      </c>
      <c r="CN437" s="101" t="s">
        <v>253</v>
      </c>
      <c r="CO437" s="101"/>
    </row>
    <row r="438" spans="1:93" ht="64" x14ac:dyDescent="0.2">
      <c r="A438" s="172" t="s">
        <v>2204</v>
      </c>
      <c r="B438" s="140">
        <v>2</v>
      </c>
      <c r="C438" s="142" t="s">
        <v>1187</v>
      </c>
      <c r="D438" s="142" t="s">
        <v>1705</v>
      </c>
      <c r="E438" s="140" t="s">
        <v>0</v>
      </c>
      <c r="F438" s="140" t="s">
        <v>141</v>
      </c>
      <c r="G438" s="140" t="s">
        <v>146</v>
      </c>
      <c r="H438" s="140" t="s">
        <v>4</v>
      </c>
      <c r="I438" s="140" t="s">
        <v>8</v>
      </c>
      <c r="J438" s="140" t="s">
        <v>22</v>
      </c>
      <c r="K438" s="140" t="s">
        <v>127</v>
      </c>
      <c r="L438" s="98" t="str">
        <f>IFERROR(VLOOKUP($C438,'[2]1.3.7 validaties'!$AL$3:$AY$999,14,FALSE),"")</f>
        <v>2. ja, voor technici</v>
      </c>
      <c r="M438" s="98" t="str">
        <f>IFERROR(VLOOKUP($C438,'[2]1.3.7 validaties'!$AL$3:$AY$999,13,FALSE),"")</f>
        <v>niet nodig</v>
      </c>
      <c r="N438" s="142" t="s">
        <v>13</v>
      </c>
      <c r="O438" s="142" t="s">
        <v>13</v>
      </c>
      <c r="P438" s="142" t="s">
        <v>13</v>
      </c>
      <c r="Q438" s="142" t="s">
        <v>13</v>
      </c>
      <c r="R438" s="142" t="s">
        <v>13</v>
      </c>
      <c r="S438" s="142" t="s">
        <v>13</v>
      </c>
      <c r="T438" s="142" t="s">
        <v>13</v>
      </c>
      <c r="U438" s="142" t="s">
        <v>13</v>
      </c>
      <c r="V438" s="142" t="s">
        <v>13</v>
      </c>
      <c r="W438" s="142" t="s">
        <v>13</v>
      </c>
      <c r="X438" s="142" t="s">
        <v>13</v>
      </c>
      <c r="Y438" s="142" t="s">
        <v>13</v>
      </c>
      <c r="Z438" s="142" t="s">
        <v>13</v>
      </c>
      <c r="AA438" s="142" t="s">
        <v>13</v>
      </c>
      <c r="AB438" s="142" t="s">
        <v>13</v>
      </c>
      <c r="AC438" s="142" t="s">
        <v>13</v>
      </c>
      <c r="AD438" s="161" t="s">
        <v>253</v>
      </c>
      <c r="AE438" s="83" t="s">
        <v>254</v>
      </c>
      <c r="AF438" s="162" t="s">
        <v>255</v>
      </c>
      <c r="AG438" s="161" t="s">
        <v>1155</v>
      </c>
      <c r="AH438" s="163" t="s">
        <v>253</v>
      </c>
      <c r="AI438" s="175"/>
      <c r="AJ438" s="140" t="s">
        <v>13</v>
      </c>
      <c r="AK438" s="171" t="s">
        <v>13</v>
      </c>
      <c r="AL438" s="178" t="s">
        <v>14</v>
      </c>
      <c r="AM438" s="141" t="s">
        <v>1187</v>
      </c>
      <c r="AN438" s="98" t="s">
        <v>1189</v>
      </c>
      <c r="AO438" s="98" t="s">
        <v>1163</v>
      </c>
      <c r="AP438" s="98" t="s">
        <v>1168</v>
      </c>
      <c r="AQ438" s="98"/>
      <c r="AR438" s="98"/>
      <c r="AS438" s="98"/>
      <c r="AT438" s="267"/>
      <c r="AU438" s="253">
        <v>0</v>
      </c>
      <c r="AV438" s="278"/>
      <c r="AW438" s="83"/>
      <c r="AX438" s="57"/>
      <c r="AY438" s="212" t="str">
        <f t="shared" si="75"/>
        <v/>
      </c>
      <c r="AZ438" s="97" t="str">
        <f t="shared" si="77"/>
        <v/>
      </c>
      <c r="BA438" s="97" t="str">
        <f t="shared" si="78"/>
        <v/>
      </c>
      <c r="BB438" s="97"/>
      <c r="BC438" s="213" t="s">
        <v>2261</v>
      </c>
      <c r="BD438" s="143" t="str">
        <f t="shared" si="76"/>
        <v>ongewijzigd</v>
      </c>
      <c r="BE438" s="146" t="str">
        <f>IF(BF438="",IF(#REF!="","",IF(#REF!="ongebruikt","Ja","")),"")</f>
        <v/>
      </c>
      <c r="BF438" s="322" t="str">
        <f>IF($J438="LVBB-BHK",$C438,IFERROR(VLOOKUP($C438,'[1]CDS-VM-delta'!$A$2:$E$470,1,FALSE),""))</f>
        <v>STOP1009</v>
      </c>
      <c r="BG438" s="253" t="str">
        <f>IF($J438="LVBB-BHK",$AN438,IF($BF438="","",IFERROR(VLOOKUP($BF438,'[1]CDS-VM-delta'!$A$2:$E$470,2,FALSE),"")))</f>
        <v>Voor een AKN- of JOIN-identificatie (%1) moet deel voorafgaand aan de '@' (%2) een geldige taal zijn ('nld','eng','fry','pap','mul','und'). Pas dit aan.</v>
      </c>
      <c r="BH438" s="301" t="str">
        <f>IF($BF438="","",IFERROR(VLOOKUP($C438,'[1]CDS-VM-delta'!$A$2:$E$470,3,FALSE),""))</f>
        <v>imop-aknjoin.sch</v>
      </c>
      <c r="BI438" s="301" t="str">
        <f>IF($BF438="","",IFERROR(VLOOKUP($C438,'[1]CDS-VM-delta'!$A$2:$E$470,4,FALSE),""))</f>
        <v>AKN/JOIN validaties Expression/Work icm soortWork in ExpressionIdentificatie</v>
      </c>
      <c r="BJ438" s="302" t="str">
        <f>IF($BF438="","",IFERROR(VLOOKUP($C438,'[1]CDS-VM-delta'!$A$2:$E$470,5,FALSE),""))</f>
        <v/>
      </c>
      <c r="BK438" s="302" t="str">
        <f>IF($C438="","",IFERROR(VLOOKUP($C438,'[1]CDS-VM-delta'!$L$1:$M$470,1,FALSE),""))</f>
        <v>STOP1009</v>
      </c>
      <c r="BL438" s="302" t="str">
        <f>IF($BK438="","",IFERROR(VLOOKUP($BK438,'[1]CDS-VM-delta'!$L$1:$M$470,2,FALSE),""))</f>
        <v>Voor een AKN- of JOIN-identificatie (%1) moet deel voorafgaand aan de '@' (%2) een geldige taal zijn ('nld','eng','fry','pap','mul','und'). Pas dit aan.</v>
      </c>
      <c r="BM438" s="83" t="s">
        <v>1842</v>
      </c>
      <c r="BN438" s="210" t="str">
        <f t="shared" si="79"/>
        <v/>
      </c>
      <c r="BO438" s="177" t="s">
        <v>1187</v>
      </c>
      <c r="BP438" s="142">
        <v>3</v>
      </c>
      <c r="BQ438" s="142"/>
      <c r="BR438" s="142" t="s">
        <v>1843</v>
      </c>
      <c r="BS438" s="83">
        <v>153</v>
      </c>
      <c r="BT438" s="57"/>
      <c r="BU438" s="7" t="str">
        <f t="shared" si="80"/>
        <v/>
      </c>
      <c r="BV438" s="7" t="str">
        <f t="shared" si="81"/>
        <v/>
      </c>
      <c r="BW438" s="7" t="str">
        <f t="shared" si="82"/>
        <v/>
      </c>
      <c r="BX438" s="97" t="s">
        <v>1187</v>
      </c>
      <c r="BY438" s="98" t="s">
        <v>1705</v>
      </c>
      <c r="BZ438" s="97" t="s">
        <v>1684</v>
      </c>
      <c r="CA438" s="97"/>
      <c r="CB438" s="97"/>
      <c r="CC438" s="97"/>
      <c r="CD438" s="98" t="s">
        <v>1189</v>
      </c>
      <c r="CE438" s="97" t="s">
        <v>1163</v>
      </c>
      <c r="CF438" s="97" t="s">
        <v>1168</v>
      </c>
      <c r="CG438" s="97"/>
      <c r="CH438" s="97"/>
      <c r="CI438" s="97"/>
      <c r="CJ438" s="97"/>
      <c r="CK438" s="86"/>
      <c r="CL438" s="109" t="s">
        <v>1688</v>
      </c>
      <c r="CM438" s="101" t="s">
        <v>253</v>
      </c>
      <c r="CN438" s="101" t="s">
        <v>253</v>
      </c>
      <c r="CO438" s="101"/>
    </row>
    <row r="439" spans="1:93" ht="96" x14ac:dyDescent="0.2">
      <c r="A439" s="172" t="s">
        <v>2204</v>
      </c>
      <c r="B439" s="140">
        <v>2</v>
      </c>
      <c r="C439" s="142" t="s">
        <v>1190</v>
      </c>
      <c r="D439" s="142" t="s">
        <v>2031</v>
      </c>
      <c r="E439" s="140" t="s">
        <v>0</v>
      </c>
      <c r="F439" s="140" t="s">
        <v>141</v>
      </c>
      <c r="G439" s="140" t="s">
        <v>146</v>
      </c>
      <c r="H439" s="140" t="s">
        <v>4</v>
      </c>
      <c r="I439" s="140" t="s">
        <v>8</v>
      </c>
      <c r="J439" s="140" t="s">
        <v>22</v>
      </c>
      <c r="K439" s="140" t="s">
        <v>127</v>
      </c>
      <c r="L439" s="98" t="str">
        <f>IFERROR(VLOOKUP($C439,'[2]1.3.7 validaties'!$AL$3:$AY$999,14,FALSE),"")</f>
        <v>2. ja, voor technici</v>
      </c>
      <c r="M439" s="98" t="str">
        <f>IFERROR(VLOOKUP($C439,'[2]1.3.7 validaties'!$AL$3:$AY$999,13,FALSE),"")</f>
        <v>niet nodig</v>
      </c>
      <c r="N439" s="142" t="s">
        <v>13</v>
      </c>
      <c r="O439" s="142" t="s">
        <v>13</v>
      </c>
      <c r="P439" s="142" t="s">
        <v>13</v>
      </c>
      <c r="Q439" s="142" t="s">
        <v>13</v>
      </c>
      <c r="R439" s="142" t="s">
        <v>13</v>
      </c>
      <c r="S439" s="142" t="s">
        <v>13</v>
      </c>
      <c r="T439" s="142" t="s">
        <v>13</v>
      </c>
      <c r="U439" s="142" t="s">
        <v>13</v>
      </c>
      <c r="V439" s="142" t="s">
        <v>13</v>
      </c>
      <c r="W439" s="142" t="s">
        <v>13</v>
      </c>
      <c r="X439" s="142" t="s">
        <v>13</v>
      </c>
      <c r="Y439" s="142" t="s">
        <v>13</v>
      </c>
      <c r="Z439" s="142" t="s">
        <v>13</v>
      </c>
      <c r="AA439" s="142" t="s">
        <v>13</v>
      </c>
      <c r="AB439" s="142" t="s">
        <v>13</v>
      </c>
      <c r="AC439" s="142" t="s">
        <v>13</v>
      </c>
      <c r="AD439" s="161" t="s">
        <v>253</v>
      </c>
      <c r="AE439" s="83" t="s">
        <v>254</v>
      </c>
      <c r="AF439" s="162" t="s">
        <v>255</v>
      </c>
      <c r="AG439" s="161" t="s">
        <v>1155</v>
      </c>
      <c r="AH439" s="163" t="s">
        <v>253</v>
      </c>
      <c r="AI439" s="175"/>
      <c r="AJ439" s="140" t="s">
        <v>13</v>
      </c>
      <c r="AK439" s="171" t="s">
        <v>13</v>
      </c>
      <c r="AL439" s="178" t="s">
        <v>14</v>
      </c>
      <c r="AM439" s="141" t="s">
        <v>1190</v>
      </c>
      <c r="AN439" s="142" t="s">
        <v>1942</v>
      </c>
      <c r="AO439" s="98" t="s">
        <v>1164</v>
      </c>
      <c r="AP439" s="98" t="s">
        <v>1168</v>
      </c>
      <c r="AQ439" s="98"/>
      <c r="AR439" s="98"/>
      <c r="AS439" s="98"/>
      <c r="AT439" s="267"/>
      <c r="AU439" s="253">
        <v>0</v>
      </c>
      <c r="AV439" s="278"/>
      <c r="AW439" s="83" t="s">
        <v>2923</v>
      </c>
      <c r="AX439" s="57"/>
      <c r="AY439" s="212" t="str">
        <f t="shared" si="75"/>
        <v/>
      </c>
      <c r="AZ439" s="97" t="str">
        <f t="shared" si="77"/>
        <v/>
      </c>
      <c r="BA439" s="97" t="str">
        <f t="shared" si="78"/>
        <v/>
      </c>
      <c r="BB439" s="97"/>
      <c r="BC439" s="213" t="s">
        <v>2261</v>
      </c>
      <c r="BD439" s="143" t="str">
        <f t="shared" si="76"/>
        <v>gewijzigd</v>
      </c>
      <c r="BE439" s="146" t="str">
        <f>IF(BF439="",IF(#REF!="","",IF(#REF!="ongebruikt","Ja","")),"")</f>
        <v/>
      </c>
      <c r="BF439" s="322" t="str">
        <f>IF($J439="LVBB-BHK",$C439,IFERROR(VLOOKUP($C439,'[1]CDS-VM-delta'!$A$2:$E$470,1,FALSE),""))</f>
        <v>STOP1010</v>
      </c>
      <c r="BG439" s="253" t="str">
        <f>IF($J439="LVBB-BHK",$AN439,IF($BF439="","",IFERROR(VLOOKUP($BF439,'[1]CDS-VM-delta'!$A$2:$E$470,2,FALSE),"")))</f>
        <v>Vierde deel van AKN/JOIN van werk (%1) moet gelijk zijn aan een brp-code of code voor geconsolideerde instrumenten. Pas (%2) aan.
OF:
Vierde deel van AKN/JOIN van werk (%1) moet gelijk zijn aan een brp-code. Pas (%2) aan.</v>
      </c>
      <c r="BH439" s="301" t="str">
        <f>IF($BF439="","",IFERROR(VLOOKUP($C439,'[1]CDS-VM-delta'!$A$2:$E$470,3,FALSE),""))</f>
        <v>imop-aknjoin.sch</v>
      </c>
      <c r="BI439" s="301" t="str">
        <f>IF($BF439="","",IFERROR(VLOOKUP($C439,'[1]CDS-VM-delta'!$A$2:$E$470,4,FALSE),""))</f>
        <v>AKN/JOIN validaties Expression/Work icm soortWork in ExpressionIdentificatie</v>
      </c>
      <c r="BJ439" s="302" t="str">
        <f>IF($BF439="","",IFERROR(VLOOKUP($C439,'[1]CDS-VM-delta'!$A$2:$E$470,5,FALSE),""))</f>
        <v/>
      </c>
      <c r="BK439" s="302" t="str">
        <f>IF($C439="","",IFERROR(VLOOKUP($C439,'[1]CDS-VM-delta'!$L$1:$M$470,1,FALSE),""))</f>
        <v>STOP1010</v>
      </c>
      <c r="BL439" s="302" t="str">
        <f>IF($BK439="","",IFERROR(VLOOKUP($BK439,'[1]CDS-VM-delta'!$L$1:$M$470,2,FALSE),""))</f>
        <v>Vierde deel van AKN/JOIN van werk (%1) moet gelijk zijn aan een brp-code. Pas (%2) aan.</v>
      </c>
      <c r="BM439" s="83" t="s">
        <v>1842</v>
      </c>
      <c r="BN439" s="210" t="str">
        <f t="shared" si="79"/>
        <v/>
      </c>
      <c r="BO439" s="177" t="s">
        <v>1190</v>
      </c>
      <c r="BP439" s="142">
        <v>3</v>
      </c>
      <c r="BQ439" s="142"/>
      <c r="BR439" s="142" t="s">
        <v>1843</v>
      </c>
      <c r="BS439" s="83">
        <v>154</v>
      </c>
      <c r="BT439" s="57"/>
      <c r="BU439" s="7" t="str">
        <f t="shared" si="80"/>
        <v/>
      </c>
      <c r="BV439" s="7" t="str">
        <f t="shared" si="81"/>
        <v/>
      </c>
      <c r="BW439" s="7" t="str">
        <f t="shared" si="82"/>
        <v/>
      </c>
      <c r="BX439" s="97" t="s">
        <v>1190</v>
      </c>
      <c r="BY439" s="98" t="s">
        <v>2031</v>
      </c>
      <c r="BZ439" s="97" t="s">
        <v>1684</v>
      </c>
      <c r="CA439" s="97"/>
      <c r="CB439" s="97"/>
      <c r="CC439" s="97"/>
      <c r="CD439" s="98" t="s">
        <v>1942</v>
      </c>
      <c r="CE439" s="97" t="s">
        <v>1164</v>
      </c>
      <c r="CF439" s="97" t="s">
        <v>1168</v>
      </c>
      <c r="CG439" s="97"/>
      <c r="CH439" s="97"/>
      <c r="CI439" s="97"/>
      <c r="CJ439" s="97"/>
      <c r="CK439" s="86"/>
      <c r="CL439" s="109" t="s">
        <v>1688</v>
      </c>
      <c r="CM439" s="101" t="s">
        <v>253</v>
      </c>
      <c r="CN439" s="101" t="s">
        <v>253</v>
      </c>
      <c r="CO439" s="101"/>
    </row>
    <row r="440" spans="1:93" ht="64" x14ac:dyDescent="0.2">
      <c r="A440" s="172" t="s">
        <v>2204</v>
      </c>
      <c r="B440" s="140">
        <v>2</v>
      </c>
      <c r="C440" s="142" t="s">
        <v>1191</v>
      </c>
      <c r="D440" s="142" t="s">
        <v>1192</v>
      </c>
      <c r="E440" s="140" t="s">
        <v>0</v>
      </c>
      <c r="F440" s="140" t="s">
        <v>141</v>
      </c>
      <c r="G440" s="140" t="s">
        <v>146</v>
      </c>
      <c r="H440" s="140" t="s">
        <v>4</v>
      </c>
      <c r="I440" s="140" t="s">
        <v>8</v>
      </c>
      <c r="J440" s="140" t="s">
        <v>22</v>
      </c>
      <c r="K440" s="140" t="s">
        <v>127</v>
      </c>
      <c r="L440" s="98" t="str">
        <f>IFERROR(VLOOKUP($C440,'[2]1.3.7 validaties'!$AL$3:$AY$999,14,FALSE),"")</f>
        <v>2. ja, voor technici</v>
      </c>
      <c r="M440" s="98" t="str">
        <f>IFERROR(VLOOKUP($C440,'[2]1.3.7 validaties'!$AL$3:$AY$999,13,FALSE),"")</f>
        <v>niet nodig</v>
      </c>
      <c r="N440" s="142" t="s">
        <v>13</v>
      </c>
      <c r="O440" s="142" t="s">
        <v>13</v>
      </c>
      <c r="P440" s="142" t="s">
        <v>13</v>
      </c>
      <c r="Q440" s="142" t="s">
        <v>13</v>
      </c>
      <c r="R440" s="142" t="s">
        <v>13</v>
      </c>
      <c r="S440" s="142" t="s">
        <v>13</v>
      </c>
      <c r="T440" s="142" t="s">
        <v>13</v>
      </c>
      <c r="U440" s="142" t="s">
        <v>13</v>
      </c>
      <c r="V440" s="142" t="s">
        <v>13</v>
      </c>
      <c r="W440" s="142" t="s">
        <v>13</v>
      </c>
      <c r="X440" s="142" t="s">
        <v>13</v>
      </c>
      <c r="Y440" s="142" t="s">
        <v>13</v>
      </c>
      <c r="Z440" s="142" t="s">
        <v>13</v>
      </c>
      <c r="AA440" s="142" t="s">
        <v>13</v>
      </c>
      <c r="AB440" s="142" t="s">
        <v>13</v>
      </c>
      <c r="AC440" s="142" t="s">
        <v>13</v>
      </c>
      <c r="AD440" s="161" t="s">
        <v>253</v>
      </c>
      <c r="AE440" s="83" t="s">
        <v>254</v>
      </c>
      <c r="AF440" s="162" t="s">
        <v>255</v>
      </c>
      <c r="AG440" s="161" t="s">
        <v>1155</v>
      </c>
      <c r="AH440" s="163" t="s">
        <v>253</v>
      </c>
      <c r="AI440" s="175"/>
      <c r="AJ440" s="140" t="s">
        <v>13</v>
      </c>
      <c r="AK440" s="171" t="s">
        <v>13</v>
      </c>
      <c r="AL440" s="178" t="s">
        <v>14</v>
      </c>
      <c r="AM440" s="141" t="s">
        <v>1191</v>
      </c>
      <c r="AN440" s="98" t="s">
        <v>1194</v>
      </c>
      <c r="AO440" s="98" t="s">
        <v>1168</v>
      </c>
      <c r="AP440" s="98" t="s">
        <v>1164</v>
      </c>
      <c r="AQ440" s="98"/>
      <c r="AR440" s="98"/>
      <c r="AS440" s="98"/>
      <c r="AT440" s="267"/>
      <c r="AU440" s="253">
        <v>0</v>
      </c>
      <c r="AV440" s="278"/>
      <c r="AW440" s="83"/>
      <c r="AX440" s="57"/>
      <c r="AY440" s="212" t="str">
        <f t="shared" si="75"/>
        <v/>
      </c>
      <c r="AZ440" s="97" t="str">
        <f t="shared" si="77"/>
        <v/>
      </c>
      <c r="BA440" s="97" t="str">
        <f t="shared" si="78"/>
        <v/>
      </c>
      <c r="BB440" s="97"/>
      <c r="BC440" s="213" t="s">
        <v>2261</v>
      </c>
      <c r="BD440" s="143" t="str">
        <f t="shared" si="76"/>
        <v>ongewijzigd</v>
      </c>
      <c r="BE440" s="146" t="str">
        <f>IF(BF440="",IF(#REF!="","",IF(#REF!="ongebruikt","Ja","")),"")</f>
        <v/>
      </c>
      <c r="BF440" s="322" t="str">
        <f>IF($J440="LVBB-BHK",$C440,IFERROR(VLOOKUP($C440,'[1]CDS-VM-delta'!$A$2:$E$470,1,FALSE),""))</f>
        <v>STOP1011</v>
      </c>
      <c r="BG440" s="253" t="str">
        <f>IF($J440="LVBB-BHK",$AN440,IF($BF440="","",IFERROR(VLOOKUP($BF440,'[1]CDS-VM-delta'!$A$2:$E$470,2,FALSE),"")))</f>
        <v>Derde veld %1 in de AKN-identificatie %2 is niet toegestaan bij officiele publicatie. Pas dit veld aan.</v>
      </c>
      <c r="BH440" s="301" t="str">
        <f>IF($BF440="","",IFERROR(VLOOKUP($C440,'[1]CDS-VM-delta'!$A$2:$E$470,3,FALSE),""))</f>
        <v>imop-aknjoin.sch</v>
      </c>
      <c r="BI440" s="301" t="str">
        <f>IF($BF440="","",IFERROR(VLOOKUP($C440,'[1]CDS-VM-delta'!$A$2:$E$470,4,FALSE),""))</f>
        <v>AKN/JOIN validaties Expression/Work icm soortWork in ExpressionIdentificatie</v>
      </c>
      <c r="BJ440" s="302" t="str">
        <f>IF($BF440="","",IFERROR(VLOOKUP($C440,'[1]CDS-VM-delta'!$A$2:$E$470,5,FALSE),""))</f>
        <v/>
      </c>
      <c r="BK440" s="302" t="str">
        <f>IF($C440="","",IFERROR(VLOOKUP($C440,'[1]CDS-VM-delta'!$L$1:$M$470,1,FALSE),""))</f>
        <v>STOP1011</v>
      </c>
      <c r="BL440" s="302" t="str">
        <f>IF($BK440="","",IFERROR(VLOOKUP($BK440,'[1]CDS-VM-delta'!$L$1:$M$470,2,FALSE),""))</f>
        <v>Derde veld %1 in de AKN-identificatie %2 is niet toegestaan bij officiele publicatie. Pas dit veld aan.</v>
      </c>
      <c r="BM440" s="83" t="s">
        <v>1842</v>
      </c>
      <c r="BN440" s="210" t="str">
        <f t="shared" si="79"/>
        <v/>
      </c>
      <c r="BO440" s="177" t="s">
        <v>1191</v>
      </c>
      <c r="BP440" s="142">
        <v>3</v>
      </c>
      <c r="BQ440" s="142"/>
      <c r="BR440" s="142" t="s">
        <v>1843</v>
      </c>
      <c r="BS440" s="83">
        <v>155</v>
      </c>
      <c r="BT440" s="57"/>
      <c r="BU440" s="7" t="str">
        <f t="shared" si="80"/>
        <v/>
      </c>
      <c r="BV440" s="7" t="str">
        <f t="shared" si="81"/>
        <v/>
      </c>
      <c r="BW440" s="7" t="str">
        <f t="shared" si="82"/>
        <v/>
      </c>
      <c r="BX440" s="97" t="s">
        <v>1191</v>
      </c>
      <c r="BY440" s="98" t="s">
        <v>1192</v>
      </c>
      <c r="BZ440" s="97" t="s">
        <v>1684</v>
      </c>
      <c r="CA440" s="97"/>
      <c r="CB440" s="97"/>
      <c r="CC440" s="97"/>
      <c r="CD440" s="98" t="s">
        <v>1194</v>
      </c>
      <c r="CE440" s="97" t="s">
        <v>1168</v>
      </c>
      <c r="CF440" s="97" t="s">
        <v>1164</v>
      </c>
      <c r="CG440" s="97"/>
      <c r="CH440" s="97"/>
      <c r="CI440" s="97"/>
      <c r="CJ440" s="97"/>
      <c r="CK440" s="86"/>
      <c r="CL440" s="109" t="s">
        <v>1688</v>
      </c>
      <c r="CM440" s="101" t="s">
        <v>253</v>
      </c>
      <c r="CN440" s="101" t="s">
        <v>253</v>
      </c>
      <c r="CO440" s="101"/>
    </row>
    <row r="441" spans="1:93" ht="64" x14ac:dyDescent="0.2">
      <c r="A441" s="172" t="s">
        <v>2206</v>
      </c>
      <c r="B441" s="140">
        <v>2</v>
      </c>
      <c r="C441" s="142" t="s">
        <v>1195</v>
      </c>
      <c r="D441" s="142" t="s">
        <v>2032</v>
      </c>
      <c r="E441" s="140" t="s">
        <v>0</v>
      </c>
      <c r="F441" s="140" t="s">
        <v>244</v>
      </c>
      <c r="G441" s="140" t="s">
        <v>146</v>
      </c>
      <c r="H441" s="140" t="s">
        <v>4</v>
      </c>
      <c r="I441" s="140" t="s">
        <v>8</v>
      </c>
      <c r="J441" s="140" t="s">
        <v>22</v>
      </c>
      <c r="K441" s="140" t="s">
        <v>127</v>
      </c>
      <c r="L441" s="98" t="str">
        <f>IFERROR(VLOOKUP($C441,'[2]1.3.7 validaties'!$AL$3:$AY$999,14,FALSE),"")</f>
        <v>2. ja, voor technici</v>
      </c>
      <c r="M441" s="98" t="str">
        <f>IFERROR(VLOOKUP($C441,'[2]1.3.7 validaties'!$AL$3:$AY$999,13,FALSE),"")</f>
        <v>niet nodig</v>
      </c>
      <c r="N441" s="142" t="s">
        <v>13</v>
      </c>
      <c r="O441" s="142" t="s">
        <v>13</v>
      </c>
      <c r="P441" s="142" t="s">
        <v>13</v>
      </c>
      <c r="Q441" s="142" t="s">
        <v>13</v>
      </c>
      <c r="R441" s="142" t="s">
        <v>13</v>
      </c>
      <c r="S441" s="142" t="s">
        <v>13</v>
      </c>
      <c r="T441" s="142" t="s">
        <v>13</v>
      </c>
      <c r="U441" s="142" t="s">
        <v>13</v>
      </c>
      <c r="V441" s="142" t="s">
        <v>13</v>
      </c>
      <c r="W441" s="142" t="s">
        <v>13</v>
      </c>
      <c r="X441" s="142" t="s">
        <v>13</v>
      </c>
      <c r="Y441" s="142" t="s">
        <v>13</v>
      </c>
      <c r="Z441" s="142" t="s">
        <v>13</v>
      </c>
      <c r="AA441" s="142" t="s">
        <v>13</v>
      </c>
      <c r="AB441" s="142" t="s">
        <v>13</v>
      </c>
      <c r="AC441" s="142" t="s">
        <v>13</v>
      </c>
      <c r="AD441" s="161" t="s">
        <v>253</v>
      </c>
      <c r="AE441" s="83" t="s">
        <v>254</v>
      </c>
      <c r="AF441" s="162" t="s">
        <v>255</v>
      </c>
      <c r="AG441" s="161" t="s">
        <v>1155</v>
      </c>
      <c r="AH441" s="163" t="s">
        <v>253</v>
      </c>
      <c r="AI441" s="175"/>
      <c r="AJ441" s="140" t="s">
        <v>13</v>
      </c>
      <c r="AK441" s="171" t="s">
        <v>13</v>
      </c>
      <c r="AL441" s="178" t="s">
        <v>14</v>
      </c>
      <c r="AM441" s="141" t="s">
        <v>1195</v>
      </c>
      <c r="AN441" s="98" t="s">
        <v>1197</v>
      </c>
      <c r="AO441" s="98" t="s">
        <v>1168</v>
      </c>
      <c r="AP441" s="98" t="s">
        <v>1164</v>
      </c>
      <c r="AQ441" s="98"/>
      <c r="AR441" s="98"/>
      <c r="AS441" s="98"/>
      <c r="AT441" s="267"/>
      <c r="AU441" s="253">
        <v>0</v>
      </c>
      <c r="AV441" s="278"/>
      <c r="AW441" s="83"/>
      <c r="AX441" s="57"/>
      <c r="AY441" s="212" t="str">
        <f t="shared" si="75"/>
        <v/>
      </c>
      <c r="AZ441" s="97" t="str">
        <f t="shared" si="77"/>
        <v/>
      </c>
      <c r="BA441" s="97" t="str">
        <f t="shared" si="78"/>
        <v/>
      </c>
      <c r="BB441" s="97"/>
      <c r="BC441" s="213" t="s">
        <v>2261</v>
      </c>
      <c r="BD441" s="143" t="str">
        <f t="shared" si="76"/>
        <v>ongewijzigd</v>
      </c>
      <c r="BE441" s="146" t="str">
        <f>IF(BF441="",IF(#REF!="","",IF(#REF!="ongebruikt","Ja","")),"")</f>
        <v/>
      </c>
      <c r="BF441" s="322" t="str">
        <f>IF($J441="LVBB-BHK",$C441,IFERROR(VLOOKUP($C441,'[1]CDS-VM-delta'!$A$2:$E$470,1,FALSE),""))</f>
        <v>STOP1012</v>
      </c>
      <c r="BG441" s="253" t="str">
        <f>IF($J441="LVBB-BHK",$AN441,IF($BF441="","",IFERROR(VLOOKUP($BF441,'[1]CDS-VM-delta'!$A$2:$E$470,2,FALSE),"")))</f>
        <v>Derde veld %1 in de AKN-identificatie %2 is niet toegestaan bij regeling. Pas dit veld aan.</v>
      </c>
      <c r="BH441" s="301" t="str">
        <f>IF($BF441="","",IFERROR(VLOOKUP($C441,'[1]CDS-VM-delta'!$A$2:$E$470,3,FALSE),""))</f>
        <v>imop-aknjoin.sch</v>
      </c>
      <c r="BI441" s="301" t="str">
        <f>IF($BF441="","",IFERROR(VLOOKUP($C441,'[1]CDS-VM-delta'!$A$2:$E$470,4,FALSE),""))</f>
        <v>AKN/JOIN validaties Expression/Work icm soortWork in ExpressionIdentificatie</v>
      </c>
      <c r="BJ441" s="302" t="str">
        <f>IF($BF441="","",IFERROR(VLOOKUP($C441,'[1]CDS-VM-delta'!$A$2:$E$470,5,FALSE),""))</f>
        <v/>
      </c>
      <c r="BK441" s="302" t="str">
        <f>IF($C441="","",IFERROR(VLOOKUP($C441,'[1]CDS-VM-delta'!$L$1:$M$470,1,FALSE),""))</f>
        <v>STOP1012</v>
      </c>
      <c r="BL441" s="302" t="str">
        <f>IF($BK441="","",IFERROR(VLOOKUP($BK441,'[1]CDS-VM-delta'!$L$1:$M$470,2,FALSE),""))</f>
        <v>Derde veld %1 in de AKN-identificatie %2 is niet toegestaan bij regeling. Pas dit veld aan.</v>
      </c>
      <c r="BM441" s="83" t="s">
        <v>1842</v>
      </c>
      <c r="BN441" s="210" t="str">
        <f t="shared" si="79"/>
        <v/>
      </c>
      <c r="BO441" s="177" t="s">
        <v>1195</v>
      </c>
      <c r="BP441" s="142">
        <v>3</v>
      </c>
      <c r="BQ441" s="142"/>
      <c r="BR441" s="142" t="s">
        <v>1843</v>
      </c>
      <c r="BS441" s="83">
        <v>156</v>
      </c>
      <c r="BT441" s="57"/>
      <c r="BU441" s="7" t="str">
        <f t="shared" si="80"/>
        <v/>
      </c>
      <c r="BV441" s="7" t="str">
        <f t="shared" si="81"/>
        <v/>
      </c>
      <c r="BW441" s="7" t="str">
        <f t="shared" si="82"/>
        <v/>
      </c>
      <c r="BX441" s="97" t="s">
        <v>1195</v>
      </c>
      <c r="BY441" s="98" t="s">
        <v>2032</v>
      </c>
      <c r="BZ441" s="97" t="s">
        <v>1684</v>
      </c>
      <c r="CA441" s="97"/>
      <c r="CB441" s="97"/>
      <c r="CC441" s="97"/>
      <c r="CD441" s="98" t="s">
        <v>1197</v>
      </c>
      <c r="CE441" s="97" t="s">
        <v>1168</v>
      </c>
      <c r="CF441" s="97" t="s">
        <v>1164</v>
      </c>
      <c r="CG441" s="97"/>
      <c r="CH441" s="97"/>
      <c r="CI441" s="97"/>
      <c r="CJ441" s="97"/>
      <c r="CK441" s="86"/>
      <c r="CL441" s="109" t="s">
        <v>1690</v>
      </c>
      <c r="CM441" s="101" t="s">
        <v>255</v>
      </c>
      <c r="CN441" s="101" t="s">
        <v>253</v>
      </c>
      <c r="CO441" s="101"/>
    </row>
    <row r="442" spans="1:93" ht="64" x14ac:dyDescent="0.2">
      <c r="A442" s="172" t="s">
        <v>2207</v>
      </c>
      <c r="B442" s="140">
        <v>2</v>
      </c>
      <c r="C442" s="142" t="s">
        <v>1198</v>
      </c>
      <c r="D442" s="142" t="s">
        <v>1706</v>
      </c>
      <c r="E442" s="140" t="s">
        <v>0</v>
      </c>
      <c r="F442" s="140" t="s">
        <v>141</v>
      </c>
      <c r="G442" s="140" t="s">
        <v>146</v>
      </c>
      <c r="H442" s="140" t="s">
        <v>4</v>
      </c>
      <c r="I442" s="140" t="s">
        <v>8</v>
      </c>
      <c r="J442" s="140" t="s">
        <v>22</v>
      </c>
      <c r="K442" s="140" t="s">
        <v>127</v>
      </c>
      <c r="L442" s="98" t="str">
        <f>IFERROR(VLOOKUP($C442,'[2]1.3.7 validaties'!$AL$3:$AY$999,14,FALSE),"")</f>
        <v>2. ja, voor technici</v>
      </c>
      <c r="M442" s="98" t="str">
        <f>IFERROR(VLOOKUP($C442,'[2]1.3.7 validaties'!$AL$3:$AY$999,13,FALSE),"")</f>
        <v>niet nodig</v>
      </c>
      <c r="N442" s="142" t="s">
        <v>13</v>
      </c>
      <c r="O442" s="142" t="s">
        <v>13</v>
      </c>
      <c r="P442" s="142" t="s">
        <v>13</v>
      </c>
      <c r="Q442" s="142" t="s">
        <v>13</v>
      </c>
      <c r="R442" s="142" t="s">
        <v>13</v>
      </c>
      <c r="S442" s="142" t="s">
        <v>13</v>
      </c>
      <c r="T442" s="142" t="s">
        <v>13</v>
      </c>
      <c r="U442" s="142" t="s">
        <v>13</v>
      </c>
      <c r="V442" s="142" t="s">
        <v>13</v>
      </c>
      <c r="W442" s="142" t="s">
        <v>13</v>
      </c>
      <c r="X442" s="142" t="s">
        <v>13</v>
      </c>
      <c r="Y442" s="142" t="s">
        <v>13</v>
      </c>
      <c r="Z442" s="142" t="s">
        <v>13</v>
      </c>
      <c r="AA442" s="142" t="s">
        <v>13</v>
      </c>
      <c r="AB442" s="142" t="s">
        <v>13</v>
      </c>
      <c r="AC442" s="142" t="s">
        <v>13</v>
      </c>
      <c r="AD442" s="161" t="s">
        <v>253</v>
      </c>
      <c r="AE442" s="83" t="s">
        <v>254</v>
      </c>
      <c r="AF442" s="162" t="s">
        <v>255</v>
      </c>
      <c r="AG442" s="161" t="s">
        <v>1155</v>
      </c>
      <c r="AH442" s="163" t="s">
        <v>253</v>
      </c>
      <c r="AI442" s="175"/>
      <c r="AJ442" s="140" t="s">
        <v>13</v>
      </c>
      <c r="AK442" s="189" t="s">
        <v>45</v>
      </c>
      <c r="AL442" s="178" t="s">
        <v>14</v>
      </c>
      <c r="AM442" s="141" t="s">
        <v>1198</v>
      </c>
      <c r="AN442" s="98" t="s">
        <v>1200</v>
      </c>
      <c r="AO442" s="98" t="s">
        <v>1168</v>
      </c>
      <c r="AP442" s="98" t="s">
        <v>1164</v>
      </c>
      <c r="AQ442" s="98"/>
      <c r="AR442" s="98"/>
      <c r="AS442" s="98"/>
      <c r="AT442" s="267"/>
      <c r="AU442" s="253">
        <v>0</v>
      </c>
      <c r="AV442" s="278"/>
      <c r="AW442" s="83" t="s">
        <v>1857</v>
      </c>
      <c r="AX442" s="57"/>
      <c r="AY442" s="212" t="str">
        <f t="shared" si="75"/>
        <v/>
      </c>
      <c r="AZ442" s="97" t="str">
        <f t="shared" si="77"/>
        <v/>
      </c>
      <c r="BA442" s="97" t="str">
        <f t="shared" si="78"/>
        <v/>
      </c>
      <c r="BB442" s="97"/>
      <c r="BC442" s="213" t="s">
        <v>2261</v>
      </c>
      <c r="BD442" s="143" t="str">
        <f t="shared" si="76"/>
        <v>ongewijzigd</v>
      </c>
      <c r="BE442" s="146" t="str">
        <f>IF(BF442="",IF(#REF!="","",IF(#REF!="ongebruikt","Ja","")),"")</f>
        <v/>
      </c>
      <c r="BF442" s="322" t="str">
        <f>IF($J442="LVBB-BHK",$C442,IFERROR(VLOOKUP($C442,'[1]CDS-VM-delta'!$A$2:$E$470,1,FALSE),""))</f>
        <v>STOP1013</v>
      </c>
      <c r="BG442" s="253" t="str">
        <f>IF($J442="LVBB-BHK",$AN442,IF($BF442="","",IFERROR(VLOOKUP($BF442,'[1]CDS-VM-delta'!$A$2:$E$470,2,FALSE),"")))</f>
        <v>Derde veld %1 in de AKN-identificatie %2 is niet toegestaan bij besluit. Pas dit veld aan.</v>
      </c>
      <c r="BH442" s="301" t="str">
        <f>IF($BF442="","",IFERROR(VLOOKUP($C442,'[1]CDS-VM-delta'!$A$2:$E$470,3,FALSE),""))</f>
        <v>imop-aknjoin.sch</v>
      </c>
      <c r="BI442" s="301" t="str">
        <f>IF($BF442="","",IFERROR(VLOOKUP($C442,'[1]CDS-VM-delta'!$A$2:$E$470,4,FALSE),""))</f>
        <v>AKN/JOIN validaties Expression/Work icm soortWork in ExpressionIdentificatie</v>
      </c>
      <c r="BJ442" s="302" t="str">
        <f>IF($BF442="","",IFERROR(VLOOKUP($C442,'[1]CDS-VM-delta'!$A$2:$E$470,5,FALSE),""))</f>
        <v/>
      </c>
      <c r="BK442" s="302" t="str">
        <f>IF($C442="","",IFERROR(VLOOKUP($C442,'[1]CDS-VM-delta'!$L$1:$M$470,1,FALSE),""))</f>
        <v>STOP1013</v>
      </c>
      <c r="BL442" s="302" t="str">
        <f>IF($BK442="","",IFERROR(VLOOKUP($BK442,'[1]CDS-VM-delta'!$L$1:$M$470,2,FALSE),""))</f>
        <v>Derde veld %1 in de AKN-identificatie %2 is niet toegestaan bij besluit. Pas dit veld aan.</v>
      </c>
      <c r="BM442" s="83" t="s">
        <v>1842</v>
      </c>
      <c r="BN442" s="210" t="str">
        <f t="shared" si="79"/>
        <v/>
      </c>
      <c r="BO442" s="177" t="s">
        <v>1198</v>
      </c>
      <c r="BP442" s="142">
        <v>3</v>
      </c>
      <c r="BQ442" s="142"/>
      <c r="BR442" s="142" t="s">
        <v>1843</v>
      </c>
      <c r="BS442" s="83">
        <v>164</v>
      </c>
      <c r="BT442" s="57"/>
      <c r="BU442" s="7" t="str">
        <f t="shared" si="80"/>
        <v/>
      </c>
      <c r="BV442" s="7" t="str">
        <f t="shared" si="81"/>
        <v/>
      </c>
      <c r="BW442" s="7" t="str">
        <f t="shared" si="82"/>
        <v/>
      </c>
      <c r="BX442" s="97" t="s">
        <v>1198</v>
      </c>
      <c r="BY442" s="98" t="s">
        <v>1706</v>
      </c>
      <c r="BZ442" s="97" t="s">
        <v>1684</v>
      </c>
      <c r="CA442" s="97"/>
      <c r="CB442" s="97"/>
      <c r="CC442" s="97"/>
      <c r="CD442" s="98" t="s">
        <v>1200</v>
      </c>
      <c r="CE442" s="97" t="s">
        <v>1168</v>
      </c>
      <c r="CF442" s="97" t="s">
        <v>1164</v>
      </c>
      <c r="CG442" s="97"/>
      <c r="CH442" s="97"/>
      <c r="CI442" s="97"/>
      <c r="CJ442" s="97"/>
      <c r="CK442" s="86"/>
      <c r="CL442" s="109" t="s">
        <v>1690</v>
      </c>
      <c r="CM442" s="101" t="s">
        <v>255</v>
      </c>
      <c r="CN442" s="101" t="s">
        <v>253</v>
      </c>
      <c r="CO442" s="101" t="s">
        <v>1707</v>
      </c>
    </row>
    <row r="443" spans="1:93" ht="32" x14ac:dyDescent="0.2">
      <c r="A443" s="172" t="s">
        <v>2204</v>
      </c>
      <c r="B443" s="140">
        <v>2</v>
      </c>
      <c r="C443" s="142" t="s">
        <v>1201</v>
      </c>
      <c r="D443" s="142" t="s">
        <v>1202</v>
      </c>
      <c r="E443" s="140" t="s">
        <v>0</v>
      </c>
      <c r="F443" s="140" t="s">
        <v>141</v>
      </c>
      <c r="G443" s="140" t="s">
        <v>146</v>
      </c>
      <c r="H443" s="140" t="s">
        <v>4</v>
      </c>
      <c r="I443" s="140" t="s">
        <v>8</v>
      </c>
      <c r="J443" s="140" t="s">
        <v>22</v>
      </c>
      <c r="K443" s="140" t="s">
        <v>127</v>
      </c>
      <c r="L443" s="98" t="str">
        <f>IFERROR(VLOOKUP($C443,'[2]1.3.7 validaties'!$AL$3:$AY$999,14,FALSE),"")</f>
        <v>2. ja, voor technici</v>
      </c>
      <c r="M443" s="98" t="str">
        <f>IFERROR(VLOOKUP($C443,'[2]1.3.7 validaties'!$AL$3:$AY$999,13,FALSE),"")</f>
        <v>niet nodig</v>
      </c>
      <c r="N443" s="142" t="s">
        <v>13</v>
      </c>
      <c r="O443" s="142" t="s">
        <v>13</v>
      </c>
      <c r="P443" s="142" t="s">
        <v>13</v>
      </c>
      <c r="Q443" s="142" t="s">
        <v>13</v>
      </c>
      <c r="R443" s="142" t="s">
        <v>13</v>
      </c>
      <c r="S443" s="142" t="s">
        <v>13</v>
      </c>
      <c r="T443" s="142" t="s">
        <v>13</v>
      </c>
      <c r="U443" s="142" t="s">
        <v>13</v>
      </c>
      <c r="V443" s="142" t="s">
        <v>13</v>
      </c>
      <c r="W443" s="142" t="s">
        <v>13</v>
      </c>
      <c r="X443" s="142" t="s">
        <v>13</v>
      </c>
      <c r="Y443" s="142" t="s">
        <v>13</v>
      </c>
      <c r="Z443" s="142" t="s">
        <v>13</v>
      </c>
      <c r="AA443" s="142" t="s">
        <v>13</v>
      </c>
      <c r="AB443" s="142" t="s">
        <v>13</v>
      </c>
      <c r="AC443" s="142" t="s">
        <v>13</v>
      </c>
      <c r="AD443" s="161" t="s">
        <v>253</v>
      </c>
      <c r="AE443" s="83" t="s">
        <v>254</v>
      </c>
      <c r="AF443" s="162" t="s">
        <v>255</v>
      </c>
      <c r="AG443" s="161" t="s">
        <v>1155</v>
      </c>
      <c r="AH443" s="163" t="s">
        <v>253</v>
      </c>
      <c r="AI443" s="175"/>
      <c r="AJ443" s="140" t="s">
        <v>13</v>
      </c>
      <c r="AK443" s="171" t="s">
        <v>13</v>
      </c>
      <c r="AL443" s="178" t="s">
        <v>14</v>
      </c>
      <c r="AM443" s="141" t="s">
        <v>1201</v>
      </c>
      <c r="AN443" s="98" t="s">
        <v>1204</v>
      </c>
      <c r="AO443" s="98" t="s">
        <v>1158</v>
      </c>
      <c r="AP443" s="98"/>
      <c r="AQ443" s="98"/>
      <c r="AR443" s="98"/>
      <c r="AS443" s="98"/>
      <c r="AT443" s="267"/>
      <c r="AU443" s="253">
        <v>0</v>
      </c>
      <c r="AV443" s="278"/>
      <c r="AW443" s="83" t="s">
        <v>1205</v>
      </c>
      <c r="AX443" s="57"/>
      <c r="AY443" s="212" t="str">
        <f t="shared" si="75"/>
        <v/>
      </c>
      <c r="AZ443" s="97" t="str">
        <f t="shared" si="77"/>
        <v/>
      </c>
      <c r="BA443" s="97" t="str">
        <f t="shared" si="78"/>
        <v/>
      </c>
      <c r="BB443" s="97"/>
      <c r="BC443" s="213" t="s">
        <v>2261</v>
      </c>
      <c r="BD443" s="143" t="str">
        <f t="shared" si="76"/>
        <v>ongewijzigd</v>
      </c>
      <c r="BE443" s="146" t="str">
        <f>IF(BF443="",IF(#REF!="","",IF(#REF!="ongebruikt","Ja","")),"")</f>
        <v/>
      </c>
      <c r="BF443" s="322" t="str">
        <f>IF($J443="LVBB-BHK",$C443,IFERROR(VLOOKUP($C443,'[1]CDS-VM-delta'!$A$2:$E$470,1,FALSE),""))</f>
        <v>STOP1014</v>
      </c>
      <c r="BG443" s="253" t="str">
        <f>IF($J443="LVBB-BHK",$AN443,IF($BF443="","",IFERROR(VLOOKUP($BF443,'[1]CDS-VM-delta'!$A$2:$E$470,2,FALSE),"")))</f>
        <v>De waarde %1 begint niet met /akn/ of /join/. Pas de waarde aan.</v>
      </c>
      <c r="BH443" s="301" t="str">
        <f>IF($BF443="","",IFERROR(VLOOKUP($C443,'[1]CDS-VM-delta'!$A$2:$E$470,3,FALSE),""))</f>
        <v>imop-aknjoin.sch</v>
      </c>
      <c r="BI443" s="301" t="str">
        <f>IF($BF443="","",IFERROR(VLOOKUP($C443,'[1]CDS-VM-delta'!$A$2:$E$470,4,FALSE),""))</f>
        <v>validatie van de eerste twee delen van de akn of join identificaties</v>
      </c>
      <c r="BJ443" s="302" t="str">
        <f>IF($BF443="","",IFERROR(VLOOKUP($C443,'[1]CDS-VM-delta'!$A$2:$E$470,5,FALSE),""))</f>
        <v/>
      </c>
      <c r="BK443" s="302" t="str">
        <f>IF($C443="","",IFERROR(VLOOKUP($C443,'[1]CDS-VM-delta'!$L$1:$M$470,1,FALSE),""))</f>
        <v>STOP1014</v>
      </c>
      <c r="BL443" s="302" t="str">
        <f>IF($BK443="","",IFERROR(VLOOKUP($BK443,'[1]CDS-VM-delta'!$L$1:$M$470,2,FALSE),""))</f>
        <v>De waarde %1 begint niet met /akn/ of /join/. Pas de waarde aan.</v>
      </c>
      <c r="BM443" s="83"/>
      <c r="BN443" s="210" t="str">
        <f t="shared" si="79"/>
        <v/>
      </c>
      <c r="BO443" s="141" t="s">
        <v>1201</v>
      </c>
      <c r="BP443" s="142"/>
      <c r="BQ443" s="142"/>
      <c r="BR443" s="142"/>
      <c r="BS443" s="83">
        <v>289</v>
      </c>
      <c r="BT443" s="57"/>
      <c r="BU443" s="7" t="str">
        <f t="shared" si="80"/>
        <v/>
      </c>
      <c r="BV443" s="7" t="str">
        <f t="shared" si="81"/>
        <v/>
      </c>
      <c r="BW443" s="7" t="str">
        <f t="shared" si="82"/>
        <v/>
      </c>
      <c r="BX443" s="97" t="s">
        <v>1201</v>
      </c>
      <c r="BY443" s="98" t="s">
        <v>1202</v>
      </c>
      <c r="BZ443" s="97" t="s">
        <v>1684</v>
      </c>
      <c r="CA443" s="97"/>
      <c r="CB443" s="97"/>
      <c r="CC443" s="97"/>
      <c r="CD443" s="98" t="s">
        <v>1204</v>
      </c>
      <c r="CE443" s="97" t="s">
        <v>1158</v>
      </c>
      <c r="CF443" s="97"/>
      <c r="CG443" s="97"/>
      <c r="CH443" s="97"/>
      <c r="CI443" s="97"/>
      <c r="CJ443" s="97"/>
      <c r="CK443" s="86"/>
      <c r="CL443" s="109" t="s">
        <v>1688</v>
      </c>
      <c r="CM443" s="101" t="s">
        <v>253</v>
      </c>
      <c r="CN443" s="101" t="s">
        <v>253</v>
      </c>
      <c r="CO443" s="101"/>
    </row>
    <row r="444" spans="1:93" ht="32" x14ac:dyDescent="0.2">
      <c r="A444" s="172" t="s">
        <v>2204</v>
      </c>
      <c r="B444" s="140">
        <v>2</v>
      </c>
      <c r="C444" s="142" t="s">
        <v>1206</v>
      </c>
      <c r="D444" s="142" t="s">
        <v>1207</v>
      </c>
      <c r="E444" s="140" t="s">
        <v>0</v>
      </c>
      <c r="F444" s="140" t="s">
        <v>141</v>
      </c>
      <c r="G444" s="140" t="s">
        <v>146</v>
      </c>
      <c r="H444" s="140" t="s">
        <v>4</v>
      </c>
      <c r="I444" s="140" t="s">
        <v>8</v>
      </c>
      <c r="J444" s="140" t="s">
        <v>22</v>
      </c>
      <c r="K444" s="140" t="s">
        <v>127</v>
      </c>
      <c r="L444" s="98" t="str">
        <f>IFERROR(VLOOKUP($C444,'[2]1.3.7 validaties'!$AL$3:$AY$999,14,FALSE),"")</f>
        <v>2. ja, voor technici</v>
      </c>
      <c r="M444" s="98" t="str">
        <f>IFERROR(VLOOKUP($C444,'[2]1.3.7 validaties'!$AL$3:$AY$999,13,FALSE),"")</f>
        <v>niet nodig</v>
      </c>
      <c r="N444" s="142" t="s">
        <v>13</v>
      </c>
      <c r="O444" s="142" t="s">
        <v>13</v>
      </c>
      <c r="P444" s="142" t="s">
        <v>13</v>
      </c>
      <c r="Q444" s="142" t="s">
        <v>13</v>
      </c>
      <c r="R444" s="142" t="s">
        <v>13</v>
      </c>
      <c r="S444" s="142" t="s">
        <v>13</v>
      </c>
      <c r="T444" s="142" t="s">
        <v>13</v>
      </c>
      <c r="U444" s="142" t="s">
        <v>13</v>
      </c>
      <c r="V444" s="142" t="s">
        <v>13</v>
      </c>
      <c r="W444" s="142" t="s">
        <v>13</v>
      </c>
      <c r="X444" s="142" t="s">
        <v>13</v>
      </c>
      <c r="Y444" s="142" t="s">
        <v>13</v>
      </c>
      <c r="Z444" s="142" t="s">
        <v>13</v>
      </c>
      <c r="AA444" s="142" t="s">
        <v>13</v>
      </c>
      <c r="AB444" s="142" t="s">
        <v>13</v>
      </c>
      <c r="AC444" s="142" t="s">
        <v>13</v>
      </c>
      <c r="AD444" s="161" t="s">
        <v>253</v>
      </c>
      <c r="AE444" s="83" t="s">
        <v>254</v>
      </c>
      <c r="AF444" s="162" t="s">
        <v>255</v>
      </c>
      <c r="AG444" s="161" t="s">
        <v>1208</v>
      </c>
      <c r="AH444" s="163" t="s">
        <v>253</v>
      </c>
      <c r="AI444" s="175"/>
      <c r="AJ444" s="140" t="s">
        <v>13</v>
      </c>
      <c r="AK444" s="171" t="s">
        <v>45</v>
      </c>
      <c r="AL444" s="178" t="s">
        <v>14</v>
      </c>
      <c r="AM444" s="141" t="s">
        <v>1206</v>
      </c>
      <c r="AN444" s="98" t="s">
        <v>1210</v>
      </c>
      <c r="AO444" s="98" t="s">
        <v>1168</v>
      </c>
      <c r="AP444" s="98"/>
      <c r="AQ444" s="98"/>
      <c r="AR444" s="98"/>
      <c r="AS444" s="98"/>
      <c r="AT444" s="267"/>
      <c r="AU444" s="253">
        <v>0</v>
      </c>
      <c r="AV444" s="278"/>
      <c r="AW444" s="83"/>
      <c r="AX444" s="57"/>
      <c r="AY444" s="212" t="str">
        <f t="shared" si="75"/>
        <v/>
      </c>
      <c r="AZ444" s="97" t="str">
        <f t="shared" si="77"/>
        <v/>
      </c>
      <c r="BA444" s="97" t="str">
        <f t="shared" si="78"/>
        <v/>
      </c>
      <c r="BB444" s="97"/>
      <c r="BC444" s="213" t="s">
        <v>2261</v>
      </c>
      <c r="BD444" s="143" t="str">
        <f t="shared" si="76"/>
        <v>ongewijzigd</v>
      </c>
      <c r="BE444" s="146" t="str">
        <f>IF(BF444="",IF(#REF!="","",IF(#REF!="ongebruikt","Ja","")),"")</f>
        <v/>
      </c>
      <c r="BF444" s="322" t="str">
        <f>IF($J444="LVBB-BHK",$C444,IFERROR(VLOOKUP($C444,'[1]CDS-VM-delta'!$A$2:$E$470,1,FALSE),""))</f>
        <v>STOP1015</v>
      </c>
      <c r="BG444" s="253" t="str">
        <f>IF($J444="LVBB-BHK",$AN444,IF($BF444="","",IFERROR(VLOOKUP($BF444,'[1]CDS-VM-delta'!$A$2:$E$470,2,FALSE),"")))</f>
        <v>De waarde van officieleTitel %1 MOET starten met /join/id/. Maak er een JOIN-identifier van.</v>
      </c>
      <c r="BH444" s="301" t="str">
        <f>IF($BF444="","",IFERROR(VLOOKUP($C444,'[1]CDS-VM-delta'!$A$2:$E$470,3,FALSE),""))</f>
        <v>imop-metadata.sch</v>
      </c>
      <c r="BI444" s="301" t="str">
        <f>IF($BF444="","",IFERROR(VLOOKUP($C444,'[1]CDS-VM-delta'!$A$2:$E$470,4,FALSE),""))</f>
        <v>OfficieleTitel InformatieObject is JOIN identifier</v>
      </c>
      <c r="BJ444" s="302" t="str">
        <f>IF($BF444="","",IFERROR(VLOOKUP($C444,'[1]CDS-VM-delta'!$A$2:$E$470,5,FALSE),""))</f>
        <v/>
      </c>
      <c r="BK444" s="302" t="str">
        <f>IF($C444="","",IFERROR(VLOOKUP($C444,'[1]CDS-VM-delta'!$L$1:$M$470,1,FALSE),""))</f>
        <v>STOP1015</v>
      </c>
      <c r="BL444" s="302" t="str">
        <f>IF($BK444="","",IFERROR(VLOOKUP($BK444,'[1]CDS-VM-delta'!$L$1:$M$470,2,FALSE),""))</f>
        <v>De waarde van officieleTitel %1 MOET starten met /join/id/. Maak er een JOIN-identifier van.</v>
      </c>
      <c r="BM444" s="83"/>
      <c r="BN444" s="210" t="str">
        <f t="shared" si="79"/>
        <v/>
      </c>
      <c r="BO444" s="141" t="s">
        <v>1206</v>
      </c>
      <c r="BP444" s="142"/>
      <c r="BQ444" s="142"/>
      <c r="BR444" s="142"/>
      <c r="BS444" s="83">
        <v>290</v>
      </c>
      <c r="BT444" s="57"/>
      <c r="BU444" s="7" t="str">
        <f t="shared" si="80"/>
        <v/>
      </c>
      <c r="BV444" s="7" t="str">
        <f t="shared" si="81"/>
        <v/>
      </c>
      <c r="BW444" s="7" t="str">
        <f t="shared" si="82"/>
        <v/>
      </c>
      <c r="BX444" s="97" t="s">
        <v>1206</v>
      </c>
      <c r="BY444" s="98" t="s">
        <v>1207</v>
      </c>
      <c r="BZ444" s="97" t="s">
        <v>1684</v>
      </c>
      <c r="CA444" s="97"/>
      <c r="CB444" s="97"/>
      <c r="CC444" s="97"/>
      <c r="CD444" s="98" t="s">
        <v>1210</v>
      </c>
      <c r="CE444" s="97" t="s">
        <v>1168</v>
      </c>
      <c r="CF444" s="97"/>
      <c r="CG444" s="97"/>
      <c r="CH444" s="97"/>
      <c r="CI444" s="97"/>
      <c r="CJ444" s="97"/>
      <c r="CK444" s="86"/>
      <c r="CL444" s="109" t="s">
        <v>1688</v>
      </c>
      <c r="CM444" s="101" t="s">
        <v>253</v>
      </c>
      <c r="CN444" s="101" t="s">
        <v>253</v>
      </c>
      <c r="CO444" s="101"/>
    </row>
    <row r="445" spans="1:93" ht="64" x14ac:dyDescent="0.2">
      <c r="A445" s="172" t="s">
        <v>2207</v>
      </c>
      <c r="B445" s="140">
        <v>2</v>
      </c>
      <c r="C445" s="142" t="s">
        <v>1211</v>
      </c>
      <c r="D445" s="142" t="s">
        <v>1708</v>
      </c>
      <c r="E445" s="140" t="s">
        <v>0</v>
      </c>
      <c r="F445" s="140" t="s">
        <v>141</v>
      </c>
      <c r="G445" s="140" t="s">
        <v>146</v>
      </c>
      <c r="H445" s="140" t="s">
        <v>4</v>
      </c>
      <c r="I445" s="140" t="s">
        <v>8</v>
      </c>
      <c r="J445" s="140" t="s">
        <v>22</v>
      </c>
      <c r="K445" s="140" t="s">
        <v>127</v>
      </c>
      <c r="L445" s="98" t="str">
        <f>IFERROR(VLOOKUP($C445,'[2]1.3.7 validaties'!$AL$3:$AY$999,14,FALSE),"")</f>
        <v>2. ja, voor technici</v>
      </c>
      <c r="M445" s="98" t="str">
        <f>IFERROR(VLOOKUP($C445,'[2]1.3.7 validaties'!$AL$3:$AY$999,13,FALSE),"")</f>
        <v>niet nodig</v>
      </c>
      <c r="N445" s="142" t="s">
        <v>13</v>
      </c>
      <c r="O445" s="142" t="s">
        <v>13</v>
      </c>
      <c r="P445" s="142" t="s">
        <v>13</v>
      </c>
      <c r="Q445" s="142" t="s">
        <v>13</v>
      </c>
      <c r="R445" s="142" t="s">
        <v>13</v>
      </c>
      <c r="S445" s="142" t="s">
        <v>13</v>
      </c>
      <c r="T445" s="142" t="s">
        <v>13</v>
      </c>
      <c r="U445" s="142" t="s">
        <v>13</v>
      </c>
      <c r="V445" s="142" t="s">
        <v>13</v>
      </c>
      <c r="W445" s="142" t="s">
        <v>13</v>
      </c>
      <c r="X445" s="142" t="s">
        <v>13</v>
      </c>
      <c r="Y445" s="142" t="s">
        <v>13</v>
      </c>
      <c r="Z445" s="142" t="s">
        <v>13</v>
      </c>
      <c r="AA445" s="142" t="s">
        <v>13</v>
      </c>
      <c r="AB445" s="142" t="s">
        <v>13</v>
      </c>
      <c r="AC445" s="142" t="s">
        <v>13</v>
      </c>
      <c r="AD445" s="161" t="s">
        <v>253</v>
      </c>
      <c r="AE445" s="83" t="s">
        <v>254</v>
      </c>
      <c r="AF445" s="162" t="s">
        <v>255</v>
      </c>
      <c r="AG445" s="161" t="s">
        <v>1208</v>
      </c>
      <c r="AH445" s="163" t="s">
        <v>253</v>
      </c>
      <c r="AI445" s="175"/>
      <c r="AJ445" s="140" t="s">
        <v>13</v>
      </c>
      <c r="AK445" s="171" t="s">
        <v>45</v>
      </c>
      <c r="AL445" s="178" t="s">
        <v>14</v>
      </c>
      <c r="AM445" s="141" t="s">
        <v>1211</v>
      </c>
      <c r="AN445" s="98" t="s">
        <v>1213</v>
      </c>
      <c r="AO445" s="98" t="s">
        <v>1168</v>
      </c>
      <c r="AP445" s="98"/>
      <c r="AQ445" s="98"/>
      <c r="AR445" s="98"/>
      <c r="AS445" s="98"/>
      <c r="AT445" s="267"/>
      <c r="AU445" s="253">
        <v>0</v>
      </c>
      <c r="AV445" s="278"/>
      <c r="AW445" s="83" t="s">
        <v>1214</v>
      </c>
      <c r="AX445" s="57"/>
      <c r="AY445" s="212" t="str">
        <f t="shared" si="75"/>
        <v/>
      </c>
      <c r="AZ445" s="97" t="str">
        <f t="shared" si="77"/>
        <v/>
      </c>
      <c r="BA445" s="97" t="str">
        <f t="shared" si="78"/>
        <v/>
      </c>
      <c r="BB445" s="97"/>
      <c r="BC445" s="213" t="s">
        <v>2261</v>
      </c>
      <c r="BD445" s="143" t="str">
        <f t="shared" si="76"/>
        <v>ongewijzigd</v>
      </c>
      <c r="BE445" s="146" t="str">
        <f>IF(BF445="",IF(#REF!="","",IF(#REF!="ongebruikt","Ja","")),"")</f>
        <v/>
      </c>
      <c r="BF445" s="322" t="str">
        <f>IF($J445="LVBB-BHK",$C445,IFERROR(VLOOKUP($C445,'[1]CDS-VM-delta'!$A$2:$E$470,1,FALSE),""))</f>
        <v>STOP1016</v>
      </c>
      <c r="BG445" s="253" t="str">
        <f>IF($J445="LVBB-BHK",$AN445,IF($BF445="","",IFERROR(VLOOKUP($BF445,'[1]CDS-VM-delta'!$A$2:$E$470,2,FALSE),"")))</f>
        <v>Het versienummer van een regeling %1 MOET bestaan uit maximaal 32 cijfers, onderkast- en bovenkast-letters en -, en MAG NIET bestaan uit punt en underscore.</v>
      </c>
      <c r="BH445" s="301" t="str">
        <f>IF($BF445="","",IFERROR(VLOOKUP($C445,'[1]CDS-VM-delta'!$A$2:$E$470,3,FALSE),""))</f>
        <v>imop-metadata.sch</v>
      </c>
      <c r="BI445" s="301" t="str">
        <f>IF($BF445="","",IFERROR(VLOOKUP($C445,'[1]CDS-VM-delta'!$A$2:$E$470,4,FALSE),""))</f>
        <v>RegelingVersieMetadata validaties</v>
      </c>
      <c r="BJ445" s="302" t="str">
        <f>IF($BF445="","",IFERROR(VLOOKUP($C445,'[1]CDS-VM-delta'!$A$2:$E$470,5,FALSE),""))</f>
        <v/>
      </c>
      <c r="BK445" s="302" t="str">
        <f>IF($C445="","",IFERROR(VLOOKUP($C445,'[1]CDS-VM-delta'!$L$1:$M$470,1,FALSE),""))</f>
        <v>STOP1016</v>
      </c>
      <c r="BL445" s="302" t="str">
        <f>IF($BK445="","",IFERROR(VLOOKUP($BK445,'[1]CDS-VM-delta'!$L$1:$M$470,2,FALSE),""))</f>
        <v>Het versienummer van een regeling %1 MOET bestaan uit maximaal 32 cijfers, onderkast- en bovenkast-letters en -, en MAG NIET bestaan uit punt en underscore.</v>
      </c>
      <c r="BM445" s="83" t="s">
        <v>1842</v>
      </c>
      <c r="BN445" s="210" t="str">
        <f t="shared" si="79"/>
        <v/>
      </c>
      <c r="BO445" s="177" t="s">
        <v>1211</v>
      </c>
      <c r="BP445" s="142">
        <v>3</v>
      </c>
      <c r="BQ445" s="142"/>
      <c r="BR445" s="142" t="s">
        <v>1843</v>
      </c>
      <c r="BS445" s="83">
        <v>167</v>
      </c>
      <c r="BT445" s="57"/>
      <c r="BU445" s="7" t="str">
        <f t="shared" si="80"/>
        <v/>
      </c>
      <c r="BV445" s="7" t="str">
        <f t="shared" si="81"/>
        <v/>
      </c>
      <c r="BW445" s="7" t="str">
        <f t="shared" si="82"/>
        <v/>
      </c>
      <c r="BX445" s="97" t="s">
        <v>1211</v>
      </c>
      <c r="BY445" s="98" t="s">
        <v>1708</v>
      </c>
      <c r="BZ445" s="97" t="s">
        <v>1684</v>
      </c>
      <c r="CA445" s="97"/>
      <c r="CB445" s="97"/>
      <c r="CC445" s="97"/>
      <c r="CD445" s="98" t="s">
        <v>1213</v>
      </c>
      <c r="CE445" s="97" t="s">
        <v>1168</v>
      </c>
      <c r="CF445" s="97"/>
      <c r="CG445" s="97"/>
      <c r="CH445" s="97"/>
      <c r="CI445" s="97"/>
      <c r="CJ445" s="97"/>
      <c r="CK445" s="86"/>
      <c r="CL445" s="109" t="s">
        <v>1690</v>
      </c>
      <c r="CM445" s="101" t="s">
        <v>255</v>
      </c>
      <c r="CN445" s="101" t="s">
        <v>253</v>
      </c>
      <c r="CO445" s="101"/>
    </row>
    <row r="446" spans="1:93" ht="64" x14ac:dyDescent="0.2">
      <c r="A446" s="172" t="s">
        <v>2204</v>
      </c>
      <c r="B446" s="140">
        <v>2</v>
      </c>
      <c r="C446" s="142" t="s">
        <v>1215</v>
      </c>
      <c r="D446" s="142" t="s">
        <v>1216</v>
      </c>
      <c r="E446" s="140" t="s">
        <v>0</v>
      </c>
      <c r="F446" s="140" t="s">
        <v>141</v>
      </c>
      <c r="G446" s="140" t="s">
        <v>146</v>
      </c>
      <c r="H446" s="140" t="s">
        <v>4</v>
      </c>
      <c r="I446" s="140" t="s">
        <v>8</v>
      </c>
      <c r="J446" s="140" t="s">
        <v>22</v>
      </c>
      <c r="K446" s="140" t="s">
        <v>127</v>
      </c>
      <c r="L446" s="98" t="str">
        <f>IFERROR(VLOOKUP($C446,'[2]1.3.7 validaties'!$AL$3:$AY$999,14,FALSE),"")</f>
        <v>2. ja, voor technici</v>
      </c>
      <c r="M446" s="98" t="str">
        <f>IFERROR(VLOOKUP($C446,'[2]1.3.7 validaties'!$AL$3:$AY$999,13,FALSE),"")</f>
        <v>niet nodig</v>
      </c>
      <c r="N446" s="142" t="s">
        <v>13</v>
      </c>
      <c r="O446" s="142" t="s">
        <v>13</v>
      </c>
      <c r="P446" s="142" t="s">
        <v>13</v>
      </c>
      <c r="Q446" s="142" t="s">
        <v>13</v>
      </c>
      <c r="R446" s="142" t="s">
        <v>13</v>
      </c>
      <c r="S446" s="142" t="s">
        <v>13</v>
      </c>
      <c r="T446" s="142" t="s">
        <v>13</v>
      </c>
      <c r="U446" s="142" t="s">
        <v>13</v>
      </c>
      <c r="V446" s="142" t="s">
        <v>13</v>
      </c>
      <c r="W446" s="142" t="s">
        <v>13</v>
      </c>
      <c r="X446" s="142" t="s">
        <v>13</v>
      </c>
      <c r="Y446" s="142" t="s">
        <v>13</v>
      </c>
      <c r="Z446" s="142" t="s">
        <v>13</v>
      </c>
      <c r="AA446" s="142" t="s">
        <v>13</v>
      </c>
      <c r="AB446" s="142" t="s">
        <v>13</v>
      </c>
      <c r="AC446" s="142" t="s">
        <v>13</v>
      </c>
      <c r="AD446" s="161" t="s">
        <v>253</v>
      </c>
      <c r="AE446" s="83" t="s">
        <v>254</v>
      </c>
      <c r="AF446" s="162" t="s">
        <v>255</v>
      </c>
      <c r="AG446" s="161" t="s">
        <v>1155</v>
      </c>
      <c r="AH446" s="163" t="s">
        <v>253</v>
      </c>
      <c r="AI446" s="175"/>
      <c r="AJ446" s="140" t="s">
        <v>13</v>
      </c>
      <c r="AK446" s="171" t="s">
        <v>13</v>
      </c>
      <c r="AL446" s="178" t="s">
        <v>14</v>
      </c>
      <c r="AM446" s="141" t="s">
        <v>1215</v>
      </c>
      <c r="AN446" s="98" t="s">
        <v>1218</v>
      </c>
      <c r="AO446" s="98" t="s">
        <v>1168</v>
      </c>
      <c r="AP446" s="98" t="s">
        <v>1164</v>
      </c>
      <c r="AQ446" s="98"/>
      <c r="AR446" s="98"/>
      <c r="AS446" s="98"/>
      <c r="AT446" s="267"/>
      <c r="AU446" s="253">
        <v>0</v>
      </c>
      <c r="AV446" s="278"/>
      <c r="AW446" s="83"/>
      <c r="AX446" s="57"/>
      <c r="AY446" s="212" t="str">
        <f t="shared" si="75"/>
        <v/>
      </c>
      <c r="AZ446" s="97" t="str">
        <f t="shared" si="77"/>
        <v/>
      </c>
      <c r="BA446" s="97" t="str">
        <f t="shared" si="78"/>
        <v/>
      </c>
      <c r="BB446" s="97"/>
      <c r="BC446" s="213" t="s">
        <v>2261</v>
      </c>
      <c r="BD446" s="143" t="str">
        <f t="shared" si="76"/>
        <v>ongewijzigd</v>
      </c>
      <c r="BE446" s="146" t="str">
        <f>IF(BF446="",IF(#REF!="","",IF(#REF!="ongebruikt","Ja","")),"")</f>
        <v/>
      </c>
      <c r="BF446" s="322" t="str">
        <f>IF($J446="LVBB-BHK",$C446,IFERROR(VLOOKUP($C446,'[1]CDS-VM-delta'!$A$2:$E$470,1,FALSE),""))</f>
        <v>STOP1017</v>
      </c>
      <c r="BG446" s="253" t="str">
        <f>IF($J446="LVBB-BHK",$AN446,IF($BF446="","",IFERROR(VLOOKUP($BF446,'[1]CDS-VM-delta'!$A$2:$E$470,2,FALSE),"")))</f>
        <v>Vierde veld %1 in de AKN-identificatie %2 is niet toegestaan bij officiele publicatie. Pas dit veld aan.</v>
      </c>
      <c r="BH446" s="301" t="str">
        <f>IF($BF446="","",IFERROR(VLOOKUP($C446,'[1]CDS-VM-delta'!$A$2:$E$470,3,FALSE),""))</f>
        <v>imop-aknjoin.sch</v>
      </c>
      <c r="BI446" s="301" t="str">
        <f>IF($BF446="","",IFERROR(VLOOKUP($C446,'[1]CDS-VM-delta'!$A$2:$E$470,4,FALSE),""))</f>
        <v>AKN/JOIN validaties Expression/Work icm soortWork in ExpressionIdentificatie</v>
      </c>
      <c r="BJ446" s="302" t="str">
        <f>IF($BF446="","",IFERROR(VLOOKUP($C446,'[1]CDS-VM-delta'!$A$2:$E$470,5,FALSE),""))</f>
        <v/>
      </c>
      <c r="BK446" s="302" t="str">
        <f>IF($C446="","",IFERROR(VLOOKUP($C446,'[1]CDS-VM-delta'!$L$1:$M$470,1,FALSE),""))</f>
        <v>STOP1017</v>
      </c>
      <c r="BL446" s="302" t="str">
        <f>IF($BK446="","",IFERROR(VLOOKUP($BK446,'[1]CDS-VM-delta'!$L$1:$M$470,2,FALSE),""))</f>
        <v>Vierde veld %1 in de AKN-identificatie %2 is niet toegestaan bij officiele publicatie. Pas dit veld aan.</v>
      </c>
      <c r="BM446" s="83" t="s">
        <v>1842</v>
      </c>
      <c r="BN446" s="210" t="str">
        <f t="shared" si="79"/>
        <v/>
      </c>
      <c r="BO446" s="177" t="s">
        <v>1215</v>
      </c>
      <c r="BP446" s="142">
        <v>3</v>
      </c>
      <c r="BQ446" s="142"/>
      <c r="BR446" s="142" t="s">
        <v>1843</v>
      </c>
      <c r="BS446" s="83">
        <v>168</v>
      </c>
      <c r="BT446" s="57"/>
      <c r="BU446" s="7" t="str">
        <f t="shared" si="80"/>
        <v/>
      </c>
      <c r="BV446" s="7" t="str">
        <f t="shared" si="81"/>
        <v/>
      </c>
      <c r="BW446" s="7" t="str">
        <f t="shared" si="82"/>
        <v/>
      </c>
      <c r="BX446" s="97" t="s">
        <v>1215</v>
      </c>
      <c r="BY446" s="98" t="s">
        <v>1216</v>
      </c>
      <c r="BZ446" s="97" t="s">
        <v>1684</v>
      </c>
      <c r="CA446" s="97"/>
      <c r="CB446" s="97"/>
      <c r="CC446" s="97"/>
      <c r="CD446" s="98" t="s">
        <v>1218</v>
      </c>
      <c r="CE446" s="97" t="s">
        <v>1168</v>
      </c>
      <c r="CF446" s="97" t="s">
        <v>1164</v>
      </c>
      <c r="CG446" s="97"/>
      <c r="CH446" s="97"/>
      <c r="CI446" s="97"/>
      <c r="CJ446" s="97"/>
      <c r="CK446" s="86"/>
      <c r="CL446" s="109" t="s">
        <v>1688</v>
      </c>
      <c r="CM446" s="101" t="s">
        <v>253</v>
      </c>
      <c r="CN446" s="101" t="s">
        <v>253</v>
      </c>
      <c r="CO446" s="101"/>
    </row>
    <row r="447" spans="1:93" ht="64" x14ac:dyDescent="0.2">
      <c r="A447" s="172" t="s">
        <v>2206</v>
      </c>
      <c r="B447" s="140">
        <v>2</v>
      </c>
      <c r="C447" s="142" t="s">
        <v>1219</v>
      </c>
      <c r="D447" s="142" t="s">
        <v>1220</v>
      </c>
      <c r="E447" s="140" t="s">
        <v>0</v>
      </c>
      <c r="F447" s="140" t="s">
        <v>244</v>
      </c>
      <c r="G447" s="140" t="s">
        <v>146</v>
      </c>
      <c r="H447" s="140" t="s">
        <v>4</v>
      </c>
      <c r="I447" s="140" t="s">
        <v>8</v>
      </c>
      <c r="J447" s="140" t="s">
        <v>22</v>
      </c>
      <c r="K447" s="140" t="s">
        <v>127</v>
      </c>
      <c r="L447" s="98" t="str">
        <f>IFERROR(VLOOKUP($C447,'[2]1.3.7 validaties'!$AL$3:$AY$999,14,FALSE),"")</f>
        <v>2. ja, voor technici</v>
      </c>
      <c r="M447" s="98" t="str">
        <f>IFERROR(VLOOKUP($C447,'[2]1.3.7 validaties'!$AL$3:$AY$999,13,FALSE),"")</f>
        <v>niet nodig</v>
      </c>
      <c r="N447" s="142" t="s">
        <v>13</v>
      </c>
      <c r="O447" s="142" t="s">
        <v>13</v>
      </c>
      <c r="P447" s="142" t="s">
        <v>13</v>
      </c>
      <c r="Q447" s="142" t="s">
        <v>13</v>
      </c>
      <c r="R447" s="142" t="s">
        <v>13</v>
      </c>
      <c r="S447" s="142" t="s">
        <v>13</v>
      </c>
      <c r="T447" s="142" t="s">
        <v>13</v>
      </c>
      <c r="U447" s="142" t="s">
        <v>13</v>
      </c>
      <c r="V447" s="142" t="s">
        <v>13</v>
      </c>
      <c r="W447" s="142" t="s">
        <v>13</v>
      </c>
      <c r="X447" s="142" t="s">
        <v>13</v>
      </c>
      <c r="Y447" s="142" t="s">
        <v>13</v>
      </c>
      <c r="Z447" s="142" t="s">
        <v>13</v>
      </c>
      <c r="AA447" s="142" t="s">
        <v>13</v>
      </c>
      <c r="AB447" s="142" t="s">
        <v>13</v>
      </c>
      <c r="AC447" s="142" t="s">
        <v>13</v>
      </c>
      <c r="AD447" s="161" t="s">
        <v>253</v>
      </c>
      <c r="AE447" s="83" t="s">
        <v>254</v>
      </c>
      <c r="AF447" s="162" t="s">
        <v>255</v>
      </c>
      <c r="AG447" s="161" t="s">
        <v>1208</v>
      </c>
      <c r="AH447" s="163" t="s">
        <v>253</v>
      </c>
      <c r="AI447" s="175"/>
      <c r="AJ447" s="140" t="s">
        <v>13</v>
      </c>
      <c r="AK447" s="171" t="s">
        <v>45</v>
      </c>
      <c r="AL447" s="178" t="s">
        <v>14</v>
      </c>
      <c r="AM447" s="141" t="s">
        <v>1219</v>
      </c>
      <c r="AN447" s="98" t="s">
        <v>1222</v>
      </c>
      <c r="AO447" s="98"/>
      <c r="AP447" s="98"/>
      <c r="AQ447" s="98"/>
      <c r="AR447" s="98"/>
      <c r="AS447" s="98"/>
      <c r="AT447" s="267"/>
      <c r="AU447" s="253">
        <v>0</v>
      </c>
      <c r="AV447" s="278"/>
      <c r="AW447" s="83"/>
      <c r="AX447" s="57"/>
      <c r="AY447" s="212" t="str">
        <f t="shared" si="75"/>
        <v/>
      </c>
      <c r="AZ447" s="97" t="str">
        <f t="shared" si="77"/>
        <v/>
      </c>
      <c r="BA447" s="97" t="str">
        <f t="shared" si="78"/>
        <v/>
      </c>
      <c r="BB447" s="97"/>
      <c r="BC447" s="213"/>
      <c r="BD447" s="143" t="str">
        <f t="shared" si="76"/>
        <v>ongewijzigd</v>
      </c>
      <c r="BE447" s="146" t="str">
        <f>IF(BF447="",IF(#REF!="","",IF(#REF!="ongebruikt","Ja","")),"")</f>
        <v/>
      </c>
      <c r="BF447" s="322" t="str">
        <f>IF($J447="LVBB-BHK",$C447,IFERROR(VLOOKUP($C447,'[1]CDS-VM-delta'!$A$2:$E$470,1,FALSE),""))</f>
        <v>STOP1018</v>
      </c>
      <c r="BG447" s="253" t="str">
        <f>IF($J447="LVBB-BHK",$AN447,IF($BF447="","",IFERROR(VLOOKUP($BF447,'[1]CDS-VM-delta'!$A$2:$E$470,2,FALSE),"")))</f>
        <v>Alle referenties binnen informatieobjectRefs moeten uniek zijn. Pas dit aan.</v>
      </c>
      <c r="BH447" s="301" t="str">
        <f>IF($BF447="","",IFERROR(VLOOKUP($C447,'[1]CDS-VM-delta'!$A$2:$E$470,3,FALSE),""))</f>
        <v>imop-metadata.sch</v>
      </c>
      <c r="BI447" s="301" t="str">
        <f>IF($BF447="","",IFERROR(VLOOKUP($C447,'[1]CDS-VM-delta'!$A$2:$E$470,4,FALSE),""))</f>
        <v>informatieobjectRefs uniek</v>
      </c>
      <c r="BJ447" s="302" t="str">
        <f>IF($BF447="","",IFERROR(VLOOKUP($C447,'[1]CDS-VM-delta'!$A$2:$E$470,5,FALSE),""))</f>
        <v/>
      </c>
      <c r="BK447" s="302" t="str">
        <f>IF($C447="","",IFERROR(VLOOKUP($C447,'[1]CDS-VM-delta'!$L$1:$M$470,1,FALSE),""))</f>
        <v>STOP1018</v>
      </c>
      <c r="BL447" s="302" t="str">
        <f>IF($BK447="","",IFERROR(VLOOKUP($BK447,'[1]CDS-VM-delta'!$L$1:$M$470,2,FALSE),""))</f>
        <v>Alle referenties binnen informatieobjectRefs moeten uniek zijn. Pas dit aan.</v>
      </c>
      <c r="BM447" s="83" t="s">
        <v>1842</v>
      </c>
      <c r="BN447" s="210" t="str">
        <f t="shared" si="79"/>
        <v/>
      </c>
      <c r="BO447" s="177" t="s">
        <v>1219</v>
      </c>
      <c r="BP447" s="142">
        <v>3</v>
      </c>
      <c r="BQ447" s="142"/>
      <c r="BR447" s="142" t="s">
        <v>1843</v>
      </c>
      <c r="BS447" s="83">
        <v>169</v>
      </c>
      <c r="BT447" s="57"/>
      <c r="BU447" s="7" t="str">
        <f t="shared" si="80"/>
        <v/>
      </c>
      <c r="BV447" s="7" t="str">
        <f t="shared" si="81"/>
        <v/>
      </c>
      <c r="BW447" s="7" t="str">
        <f t="shared" si="82"/>
        <v/>
      </c>
      <c r="BX447" s="97" t="s">
        <v>1219</v>
      </c>
      <c r="BY447" s="98" t="s">
        <v>1220</v>
      </c>
      <c r="BZ447" s="97" t="s">
        <v>1684</v>
      </c>
      <c r="CA447" s="97"/>
      <c r="CB447" s="97"/>
      <c r="CC447" s="97"/>
      <c r="CD447" s="98" t="s">
        <v>1222</v>
      </c>
      <c r="CE447" s="97"/>
      <c r="CF447" s="97"/>
      <c r="CG447" s="97"/>
      <c r="CH447" s="97"/>
      <c r="CI447" s="97"/>
      <c r="CJ447" s="97"/>
      <c r="CK447" s="86"/>
      <c r="CL447" s="109" t="s">
        <v>1690</v>
      </c>
      <c r="CM447" s="101" t="s">
        <v>255</v>
      </c>
      <c r="CN447" s="101" t="s">
        <v>253</v>
      </c>
      <c r="CO447" s="101"/>
    </row>
    <row r="448" spans="1:93" ht="64" x14ac:dyDescent="0.2">
      <c r="A448" s="172" t="s">
        <v>2206</v>
      </c>
      <c r="B448" s="140">
        <v>2</v>
      </c>
      <c r="C448" s="142" t="s">
        <v>1223</v>
      </c>
      <c r="D448" s="142" t="s">
        <v>1224</v>
      </c>
      <c r="E448" s="140" t="s">
        <v>0</v>
      </c>
      <c r="F448" s="140" t="s">
        <v>244</v>
      </c>
      <c r="G448" s="140" t="s">
        <v>146</v>
      </c>
      <c r="H448" s="140" t="s">
        <v>4</v>
      </c>
      <c r="I448" s="140" t="s">
        <v>8</v>
      </c>
      <c r="J448" s="140" t="s">
        <v>22</v>
      </c>
      <c r="K448" s="140" t="s">
        <v>127</v>
      </c>
      <c r="L448" s="98" t="str">
        <f>IFERROR(VLOOKUP($C448,'[2]1.3.7 validaties'!$AL$3:$AY$999,14,FALSE),"")</f>
        <v>2. ja, voor technici</v>
      </c>
      <c r="M448" s="98" t="str">
        <f>IFERROR(VLOOKUP($C448,'[2]1.3.7 validaties'!$AL$3:$AY$999,13,FALSE),"")</f>
        <v>niet nodig</v>
      </c>
      <c r="N448" s="142" t="s">
        <v>13</v>
      </c>
      <c r="O448" s="142" t="s">
        <v>13</v>
      </c>
      <c r="P448" s="142" t="s">
        <v>13</v>
      </c>
      <c r="Q448" s="142" t="s">
        <v>13</v>
      </c>
      <c r="R448" s="142" t="s">
        <v>13</v>
      </c>
      <c r="S448" s="142" t="s">
        <v>13</v>
      </c>
      <c r="T448" s="142" t="s">
        <v>13</v>
      </c>
      <c r="U448" s="142" t="s">
        <v>13</v>
      </c>
      <c r="V448" s="142" t="s">
        <v>13</v>
      </c>
      <c r="W448" s="142" t="s">
        <v>13</v>
      </c>
      <c r="X448" s="142" t="s">
        <v>13</v>
      </c>
      <c r="Y448" s="142" t="s">
        <v>13</v>
      </c>
      <c r="Z448" s="142" t="s">
        <v>13</v>
      </c>
      <c r="AA448" s="142" t="s">
        <v>13</v>
      </c>
      <c r="AB448" s="142" t="s">
        <v>13</v>
      </c>
      <c r="AC448" s="142" t="s">
        <v>13</v>
      </c>
      <c r="AD448" s="161" t="s">
        <v>253</v>
      </c>
      <c r="AE448" s="83" t="s">
        <v>254</v>
      </c>
      <c r="AF448" s="162" t="s">
        <v>255</v>
      </c>
      <c r="AG448" s="161" t="s">
        <v>1208</v>
      </c>
      <c r="AH448" s="163" t="s">
        <v>253</v>
      </c>
      <c r="AI448" s="175"/>
      <c r="AJ448" s="140" t="s">
        <v>13</v>
      </c>
      <c r="AK448" s="171" t="s">
        <v>45</v>
      </c>
      <c r="AL448" s="178" t="s">
        <v>14</v>
      </c>
      <c r="AM448" s="141" t="s">
        <v>1223</v>
      </c>
      <c r="AN448" s="98" t="s">
        <v>1226</v>
      </c>
      <c r="AO448" s="98"/>
      <c r="AP448" s="98"/>
      <c r="AQ448" s="98"/>
      <c r="AR448" s="98"/>
      <c r="AS448" s="98"/>
      <c r="AT448" s="267"/>
      <c r="AU448" s="253">
        <v>0</v>
      </c>
      <c r="AV448" s="278"/>
      <c r="AW448" s="83"/>
      <c r="AX448" s="57"/>
      <c r="AY448" s="212" t="str">
        <f t="shared" si="75"/>
        <v/>
      </c>
      <c r="AZ448" s="97" t="str">
        <f t="shared" si="77"/>
        <v/>
      </c>
      <c r="BA448" s="97" t="str">
        <f t="shared" si="78"/>
        <v/>
      </c>
      <c r="BB448" s="97"/>
      <c r="BC448" s="213"/>
      <c r="BD448" s="143" t="str">
        <f t="shared" si="76"/>
        <v>ongewijzigd</v>
      </c>
      <c r="BE448" s="146" t="str">
        <f>IF(BF448="",IF(#REF!="","",IF(#REF!="ongebruikt","Ja","")),"")</f>
        <v/>
      </c>
      <c r="BF448" s="322" t="str">
        <f>IF($J448="LVBB-BHK",$C448,IFERROR(VLOOKUP($C448,'[1]CDS-VM-delta'!$A$2:$E$470,1,FALSE),""))</f>
        <v>STOP1019</v>
      </c>
      <c r="BG448" s="253" t="str">
        <f>IF($J448="LVBB-BHK",$AN448,IF($BF448="","",IFERROR(VLOOKUP($BF448,'[1]CDS-VM-delta'!$A$2:$E$470,2,FALSE),"")))</f>
        <v>Gebruik elke waarde binnen container data:rechtsgebieden maar één keer.</v>
      </c>
      <c r="BH448" s="301" t="str">
        <f>IF($BF448="","",IFERROR(VLOOKUP($C448,'[1]CDS-VM-delta'!$A$2:$E$470,3,FALSE),""))</f>
        <v>imop-metadata.sch</v>
      </c>
      <c r="BI448" s="301" t="str">
        <f>IF($BF448="","",IFERROR(VLOOKUP($C448,'[1]CDS-VM-delta'!$A$2:$E$470,4,FALSE),""))</f>
        <v>data:rechtsgebieden, data:overheidsdomeinen, data:onderwerpen, data:alternatieveTitels, data:opvolging uniek</v>
      </c>
      <c r="BJ448" s="302" t="str">
        <f>IF($BF448="","",IFERROR(VLOOKUP($C448,'[1]CDS-VM-delta'!$A$2:$E$470,5,FALSE),""))</f>
        <v/>
      </c>
      <c r="BK448" s="302" t="str">
        <f>IF($C448="","",IFERROR(VLOOKUP($C448,'[1]CDS-VM-delta'!$L$1:$M$470,1,FALSE),""))</f>
        <v>STOP1019</v>
      </c>
      <c r="BL448" s="302" t="str">
        <f>IF($BK448="","",IFERROR(VLOOKUP($BK448,'[1]CDS-VM-delta'!$L$1:$M$470,2,FALSE),""))</f>
        <v>Gebruik elke waarde binnen container data:rechtsgebieden maar één keer.</v>
      </c>
      <c r="BM448" s="83" t="s">
        <v>1842</v>
      </c>
      <c r="BN448" s="210" t="str">
        <f t="shared" si="79"/>
        <v/>
      </c>
      <c r="BO448" s="177" t="s">
        <v>1223</v>
      </c>
      <c r="BP448" s="142">
        <v>3</v>
      </c>
      <c r="BQ448" s="142"/>
      <c r="BR448" s="142" t="s">
        <v>1843</v>
      </c>
      <c r="BS448" s="83">
        <v>173</v>
      </c>
      <c r="BT448" s="57"/>
      <c r="BU448" s="7" t="str">
        <f t="shared" si="80"/>
        <v/>
      </c>
      <c r="BV448" s="7" t="str">
        <f t="shared" si="81"/>
        <v/>
      </c>
      <c r="BW448" s="7" t="str">
        <f t="shared" si="82"/>
        <v/>
      </c>
      <c r="BX448" s="97" t="s">
        <v>1223</v>
      </c>
      <c r="BY448" s="98" t="s">
        <v>1224</v>
      </c>
      <c r="BZ448" s="97" t="s">
        <v>1684</v>
      </c>
      <c r="CA448" s="97"/>
      <c r="CB448" s="97"/>
      <c r="CC448" s="97"/>
      <c r="CD448" s="98" t="s">
        <v>1226</v>
      </c>
      <c r="CE448" s="97"/>
      <c r="CF448" s="97"/>
      <c r="CG448" s="97"/>
      <c r="CH448" s="97"/>
      <c r="CI448" s="97"/>
      <c r="CJ448" s="97"/>
      <c r="CK448" s="86"/>
      <c r="CL448" s="109" t="s">
        <v>1690</v>
      </c>
      <c r="CM448" s="101" t="s">
        <v>255</v>
      </c>
      <c r="CN448" s="101" t="s">
        <v>253</v>
      </c>
      <c r="CO448" s="101"/>
    </row>
    <row r="449" spans="1:93" ht="64" x14ac:dyDescent="0.2">
      <c r="A449" s="172" t="s">
        <v>2206</v>
      </c>
      <c r="B449" s="140">
        <v>2</v>
      </c>
      <c r="C449" s="142" t="s">
        <v>1227</v>
      </c>
      <c r="D449" s="142" t="s">
        <v>1228</v>
      </c>
      <c r="E449" s="140" t="s">
        <v>0</v>
      </c>
      <c r="F449" s="140" t="s">
        <v>244</v>
      </c>
      <c r="G449" s="140" t="s">
        <v>146</v>
      </c>
      <c r="H449" s="140" t="s">
        <v>4</v>
      </c>
      <c r="I449" s="140" t="s">
        <v>8</v>
      </c>
      <c r="J449" s="140" t="s">
        <v>22</v>
      </c>
      <c r="K449" s="140" t="s">
        <v>127</v>
      </c>
      <c r="L449" s="98" t="str">
        <f>IFERROR(VLOOKUP($C449,'[2]1.3.7 validaties'!$AL$3:$AY$999,14,FALSE),"")</f>
        <v>2. ja, voor technici</v>
      </c>
      <c r="M449" s="98" t="str">
        <f>IFERROR(VLOOKUP($C449,'[2]1.3.7 validaties'!$AL$3:$AY$999,13,FALSE),"")</f>
        <v>niet nodig</v>
      </c>
      <c r="N449" s="142" t="s">
        <v>13</v>
      </c>
      <c r="O449" s="142" t="s">
        <v>13</v>
      </c>
      <c r="P449" s="142" t="s">
        <v>13</v>
      </c>
      <c r="Q449" s="142" t="s">
        <v>13</v>
      </c>
      <c r="R449" s="142" t="s">
        <v>13</v>
      </c>
      <c r="S449" s="142" t="s">
        <v>13</v>
      </c>
      <c r="T449" s="142" t="s">
        <v>13</v>
      </c>
      <c r="U449" s="142" t="s">
        <v>13</v>
      </c>
      <c r="V449" s="142" t="s">
        <v>13</v>
      </c>
      <c r="W449" s="142" t="s">
        <v>13</v>
      </c>
      <c r="X449" s="142" t="s">
        <v>13</v>
      </c>
      <c r="Y449" s="142" t="s">
        <v>13</v>
      </c>
      <c r="Z449" s="142" t="s">
        <v>13</v>
      </c>
      <c r="AA449" s="142" t="s">
        <v>13</v>
      </c>
      <c r="AB449" s="142" t="s">
        <v>13</v>
      </c>
      <c r="AC449" s="142" t="s">
        <v>13</v>
      </c>
      <c r="AD449" s="161" t="s">
        <v>253</v>
      </c>
      <c r="AE449" s="83" t="s">
        <v>254</v>
      </c>
      <c r="AF449" s="162" t="s">
        <v>255</v>
      </c>
      <c r="AG449" s="161" t="s">
        <v>1208</v>
      </c>
      <c r="AH449" s="163" t="s">
        <v>253</v>
      </c>
      <c r="AI449" s="175"/>
      <c r="AJ449" s="140" t="s">
        <v>13</v>
      </c>
      <c r="AK449" s="171" t="s">
        <v>45</v>
      </c>
      <c r="AL449" s="178" t="s">
        <v>14</v>
      </c>
      <c r="AM449" s="141" t="s">
        <v>1227</v>
      </c>
      <c r="AN449" s="98" t="s">
        <v>1230</v>
      </c>
      <c r="AO449" s="98"/>
      <c r="AP449" s="98"/>
      <c r="AQ449" s="98"/>
      <c r="AR449" s="98"/>
      <c r="AS449" s="98"/>
      <c r="AT449" s="267"/>
      <c r="AU449" s="253">
        <v>0</v>
      </c>
      <c r="AV449" s="278"/>
      <c r="AW449" s="83"/>
      <c r="AX449" s="57"/>
      <c r="AY449" s="212" t="str">
        <f t="shared" si="75"/>
        <v/>
      </c>
      <c r="AZ449" s="97" t="str">
        <f t="shared" si="77"/>
        <v/>
      </c>
      <c r="BA449" s="97" t="str">
        <f t="shared" si="78"/>
        <v/>
      </c>
      <c r="BB449" s="97"/>
      <c r="BC449" s="213"/>
      <c r="BD449" s="143" t="str">
        <f t="shared" si="76"/>
        <v>ongewijzigd</v>
      </c>
      <c r="BE449" s="146" t="str">
        <f>IF(BF449="",IF(#REF!="","",IF(#REF!="ongebruikt","Ja","")),"")</f>
        <v/>
      </c>
      <c r="BF449" s="322" t="str">
        <f>IF($J449="LVBB-BHK",$C449,IFERROR(VLOOKUP($C449,'[1]CDS-VM-delta'!$A$2:$E$470,1,FALSE),""))</f>
        <v>STOP1020</v>
      </c>
      <c r="BG449" s="253" t="str">
        <f>IF($J449="LVBB-BHK",$AN449,IF($BF449="","",IFERROR(VLOOKUP($BF449,'[1]CDS-VM-delta'!$A$2:$E$470,2,FALSE),"")))</f>
        <v>De citeertitel MAG NIET gelijk zijn aan een alternatieve titel.</v>
      </c>
      <c r="BH449" s="301" t="str">
        <f>IF($BF449="","",IFERROR(VLOOKUP($C449,'[1]CDS-VM-delta'!$A$2:$E$470,3,FALSE),""))</f>
        <v>imop-metadata.sch</v>
      </c>
      <c r="BI449" s="301" t="str">
        <f>IF($BF449="","",IFERROR(VLOOKUP($C449,'[1]CDS-VM-delta'!$A$2:$E$470,4,FALSE),""))</f>
        <v>alternatieveTitel niet gelijk aan citeertitel</v>
      </c>
      <c r="BJ449" s="302" t="str">
        <f>IF($BF449="","",IFERROR(VLOOKUP($C449,'[1]CDS-VM-delta'!$A$2:$E$470,5,FALSE),""))</f>
        <v/>
      </c>
      <c r="BK449" s="302" t="str">
        <f>IF($C449="","",IFERROR(VLOOKUP($C449,'[1]CDS-VM-delta'!$L$1:$M$470,1,FALSE),""))</f>
        <v>STOP1020</v>
      </c>
      <c r="BL449" s="302" t="str">
        <f>IF($BK449="","",IFERROR(VLOOKUP($BK449,'[1]CDS-VM-delta'!$L$1:$M$470,2,FALSE),""))</f>
        <v>De citeertitel MAG NIET gelijk zijn aan een alternatieve titel.</v>
      </c>
      <c r="BM449" s="83" t="s">
        <v>1842</v>
      </c>
      <c r="BN449" s="210" t="str">
        <f t="shared" si="79"/>
        <v/>
      </c>
      <c r="BO449" s="177" t="s">
        <v>1227</v>
      </c>
      <c r="BP449" s="142">
        <v>3</v>
      </c>
      <c r="BQ449" s="142"/>
      <c r="BR449" s="142" t="s">
        <v>1843</v>
      </c>
      <c r="BS449" s="83">
        <v>174</v>
      </c>
      <c r="BT449" s="57"/>
      <c r="BU449" s="7" t="str">
        <f t="shared" si="80"/>
        <v/>
      </c>
      <c r="BV449" s="7" t="str">
        <f t="shared" si="81"/>
        <v/>
      </c>
      <c r="BW449" s="7" t="str">
        <f t="shared" si="82"/>
        <v/>
      </c>
      <c r="BX449" s="97" t="s">
        <v>1227</v>
      </c>
      <c r="BY449" s="98" t="s">
        <v>1228</v>
      </c>
      <c r="BZ449" s="97" t="s">
        <v>1684</v>
      </c>
      <c r="CA449" s="97"/>
      <c r="CB449" s="97"/>
      <c r="CC449" s="97"/>
      <c r="CD449" s="98" t="s">
        <v>1230</v>
      </c>
      <c r="CE449" s="97"/>
      <c r="CF449" s="97"/>
      <c r="CG449" s="97"/>
      <c r="CH449" s="97"/>
      <c r="CI449" s="97"/>
      <c r="CJ449" s="97"/>
      <c r="CK449" s="86"/>
      <c r="CL449" s="109" t="s">
        <v>1690</v>
      </c>
      <c r="CM449" s="101" t="s">
        <v>255</v>
      </c>
      <c r="CN449" s="101" t="s">
        <v>253</v>
      </c>
      <c r="CO449" s="101"/>
    </row>
    <row r="450" spans="1:93" ht="48" x14ac:dyDescent="0.2">
      <c r="A450" s="172" t="s">
        <v>2206</v>
      </c>
      <c r="B450" s="140">
        <v>2</v>
      </c>
      <c r="C450" s="142" t="s">
        <v>1231</v>
      </c>
      <c r="D450" s="142" t="s">
        <v>1709</v>
      </c>
      <c r="E450" s="140" t="s">
        <v>0</v>
      </c>
      <c r="F450" s="140" t="s">
        <v>244</v>
      </c>
      <c r="G450" s="140" t="s">
        <v>146</v>
      </c>
      <c r="H450" s="140" t="s">
        <v>4</v>
      </c>
      <c r="I450" s="140" t="s">
        <v>8</v>
      </c>
      <c r="J450" s="140" t="s">
        <v>22</v>
      </c>
      <c r="K450" s="140" t="s">
        <v>127</v>
      </c>
      <c r="L450" s="98" t="str">
        <f>IFERROR(VLOOKUP($C450,'[2]1.3.7 validaties'!$AL$3:$AY$999,14,FALSE),"")</f>
        <v>2. ja, voor technici</v>
      </c>
      <c r="M450" s="98" t="str">
        <f>IFERROR(VLOOKUP($C450,'[2]1.3.7 validaties'!$AL$3:$AY$999,13,FALSE),"")</f>
        <v>niet nodig</v>
      </c>
      <c r="N450" s="142" t="s">
        <v>13</v>
      </c>
      <c r="O450" s="142" t="s">
        <v>13</v>
      </c>
      <c r="P450" s="142" t="s">
        <v>13</v>
      </c>
      <c r="Q450" s="142" t="s">
        <v>13</v>
      </c>
      <c r="R450" s="142" t="s">
        <v>13</v>
      </c>
      <c r="S450" s="142" t="s">
        <v>13</v>
      </c>
      <c r="T450" s="142" t="s">
        <v>13</v>
      </c>
      <c r="U450" s="142" t="s">
        <v>13</v>
      </c>
      <c r="V450" s="142" t="s">
        <v>13</v>
      </c>
      <c r="W450" s="142" t="s">
        <v>13</v>
      </c>
      <c r="X450" s="142" t="s">
        <v>13</v>
      </c>
      <c r="Y450" s="142" t="s">
        <v>13</v>
      </c>
      <c r="Z450" s="142" t="s">
        <v>13</v>
      </c>
      <c r="AA450" s="142" t="s">
        <v>13</v>
      </c>
      <c r="AB450" s="142" t="s">
        <v>13</v>
      </c>
      <c r="AC450" s="142" t="s">
        <v>13</v>
      </c>
      <c r="AD450" s="161" t="s">
        <v>253</v>
      </c>
      <c r="AE450" s="83" t="s">
        <v>254</v>
      </c>
      <c r="AF450" s="162" t="s">
        <v>255</v>
      </c>
      <c r="AG450" s="161" t="s">
        <v>1208</v>
      </c>
      <c r="AH450" s="163" t="s">
        <v>253</v>
      </c>
      <c r="AI450" s="175"/>
      <c r="AJ450" s="140" t="s">
        <v>13</v>
      </c>
      <c r="AK450" s="171" t="s">
        <v>361</v>
      </c>
      <c r="AL450" s="178" t="s">
        <v>14</v>
      </c>
      <c r="AM450" s="141" t="s">
        <v>1231</v>
      </c>
      <c r="AN450" s="98" t="s">
        <v>1232</v>
      </c>
      <c r="AO450" s="98" t="s">
        <v>1168</v>
      </c>
      <c r="AP450" s="98"/>
      <c r="AQ450" s="98"/>
      <c r="AR450" s="98"/>
      <c r="AS450" s="98"/>
      <c r="AT450" s="267"/>
      <c r="AU450" s="253">
        <v>0</v>
      </c>
      <c r="AV450" s="278"/>
      <c r="AW450" s="83" t="s">
        <v>2923</v>
      </c>
      <c r="AX450" s="57"/>
      <c r="AY450" s="212" t="str">
        <f t="shared" si="75"/>
        <v/>
      </c>
      <c r="AZ450" s="97" t="str">
        <f t="shared" si="77"/>
        <v/>
      </c>
      <c r="BA450" s="97" t="str">
        <f t="shared" si="78"/>
        <v/>
      </c>
      <c r="BB450" s="97"/>
      <c r="BC450" s="213" t="s">
        <v>2261</v>
      </c>
      <c r="BD450" s="143" t="str">
        <f t="shared" si="76"/>
        <v>ongewijzigd</v>
      </c>
      <c r="BE450" s="146" t="str">
        <f>IF(BF450="",IF(#REF!="","",IF(#REF!="ongebruikt","Ja","")),"")</f>
        <v/>
      </c>
      <c r="BF450" s="322" t="str">
        <f>IF($J450="LVBB-BHK",$C450,IFERROR(VLOOKUP($C450,'[1]CDS-VM-delta'!$A$2:$E$470,1,FALSE),""))</f>
        <v>STOP1021</v>
      </c>
      <c r="BG450" s="253" t="str">
        <f>IF($J450="LVBB-BHK",$AN450,IF($BF450="","",IFERROR(VLOOKUP($BF450,'[1]CDS-VM-delta'!$A$2:$E$470,2,FALSE),"")))</f>
        <v>De uri %1 MOET corresponderen met de soortRef. Pas deze aan.</v>
      </c>
      <c r="BH450" s="301" t="str">
        <f>IF($BF450="","",IFERROR(VLOOKUP($C450,'[1]CDS-VM-delta'!$A$2:$E$470,3,FALSE),""))</f>
        <v>imop-metadata.sch</v>
      </c>
      <c r="BI450" s="301" t="str">
        <f>IF($BF450="","",IFERROR(VLOOKUP($C450,'[1]CDS-VM-delta'!$A$2:$E$470,4,FALSE),""))</f>
        <v>data:uri moet corresponderen met data:soortRef</v>
      </c>
      <c r="BJ450" s="302" t="str">
        <f>IF($BF450="","",IFERROR(VLOOKUP($C450,'[1]CDS-VM-delta'!$A$2:$E$470,5,FALSE),""))</f>
        <v/>
      </c>
      <c r="BK450" s="302" t="str">
        <f>IF($C450="","",IFERROR(VLOOKUP($C450,'[1]CDS-VM-delta'!$L$1:$M$470,1,FALSE),""))</f>
        <v>STOP1021</v>
      </c>
      <c r="BL450" s="302" t="str">
        <f>IF($BK450="","",IFERROR(VLOOKUP($BK450,'[1]CDS-VM-delta'!$L$1:$M$470,2,FALSE),""))</f>
        <v>De uri %1 MOET corresponderen met de soortRef. Pas deze aan.</v>
      </c>
      <c r="BM450" s="83"/>
      <c r="BN450" s="210" t="str">
        <f t="shared" si="79"/>
        <v/>
      </c>
      <c r="BO450" s="141" t="s">
        <v>1231</v>
      </c>
      <c r="BP450" s="142"/>
      <c r="BQ450" s="142"/>
      <c r="BR450" s="142"/>
      <c r="BS450" s="83">
        <v>296</v>
      </c>
      <c r="BT450" s="57"/>
      <c r="BU450" s="7" t="str">
        <f t="shared" si="80"/>
        <v/>
      </c>
      <c r="BV450" s="7" t="str">
        <f t="shared" si="81"/>
        <v/>
      </c>
      <c r="BW450" s="7" t="str">
        <f t="shared" si="82"/>
        <v/>
      </c>
      <c r="BX450" s="97" t="s">
        <v>1231</v>
      </c>
      <c r="BY450" s="98" t="s">
        <v>1709</v>
      </c>
      <c r="BZ450" s="97" t="s">
        <v>1684</v>
      </c>
      <c r="CA450" s="97"/>
      <c r="CB450" s="97"/>
      <c r="CC450" s="97"/>
      <c r="CD450" s="98" t="s">
        <v>1232</v>
      </c>
      <c r="CE450" s="97" t="s">
        <v>1168</v>
      </c>
      <c r="CF450" s="97"/>
      <c r="CG450" s="97"/>
      <c r="CH450" s="97"/>
      <c r="CI450" s="97"/>
      <c r="CJ450" s="97"/>
      <c r="CK450" s="86"/>
      <c r="CL450" s="109" t="s">
        <v>1690</v>
      </c>
      <c r="CM450" s="101" t="s">
        <v>255</v>
      </c>
      <c r="CN450" s="101" t="s">
        <v>255</v>
      </c>
      <c r="CO450" s="101" t="s">
        <v>1710</v>
      </c>
    </row>
    <row r="451" spans="1:93" ht="64" x14ac:dyDescent="0.2">
      <c r="A451" s="172" t="s">
        <v>2206</v>
      </c>
      <c r="B451" s="140">
        <v>2</v>
      </c>
      <c r="C451" s="142" t="s">
        <v>1233</v>
      </c>
      <c r="D451" s="142" t="s">
        <v>1234</v>
      </c>
      <c r="E451" s="140" t="s">
        <v>0</v>
      </c>
      <c r="F451" s="140" t="s">
        <v>141</v>
      </c>
      <c r="G451" s="140" t="s">
        <v>146</v>
      </c>
      <c r="H451" s="140" t="s">
        <v>4</v>
      </c>
      <c r="I451" s="140" t="s">
        <v>8</v>
      </c>
      <c r="J451" s="140" t="s">
        <v>22</v>
      </c>
      <c r="K451" s="140" t="s">
        <v>127</v>
      </c>
      <c r="L451" s="98" t="str">
        <f>IFERROR(VLOOKUP($C451,'[2]1.3.7 validaties'!$AL$3:$AY$999,14,FALSE),"")</f>
        <v>2. ja, voor technici</v>
      </c>
      <c r="M451" s="98" t="str">
        <f>IFERROR(VLOOKUP($C451,'[2]1.3.7 validaties'!$AL$3:$AY$999,13,FALSE),"")</f>
        <v>niet nodig</v>
      </c>
      <c r="N451" s="142" t="s">
        <v>13</v>
      </c>
      <c r="O451" s="142" t="s">
        <v>13</v>
      </c>
      <c r="P451" s="142" t="s">
        <v>13</v>
      </c>
      <c r="Q451" s="142" t="s">
        <v>13</v>
      </c>
      <c r="R451" s="142" t="s">
        <v>13</v>
      </c>
      <c r="S451" s="142" t="s">
        <v>13</v>
      </c>
      <c r="T451" s="142" t="s">
        <v>13</v>
      </c>
      <c r="U451" s="142" t="s">
        <v>13</v>
      </c>
      <c r="V451" s="142" t="s">
        <v>13</v>
      </c>
      <c r="W451" s="142" t="s">
        <v>13</v>
      </c>
      <c r="X451" s="142" t="s">
        <v>13</v>
      </c>
      <c r="Y451" s="142" t="s">
        <v>13</v>
      </c>
      <c r="Z451" s="142" t="s">
        <v>13</v>
      </c>
      <c r="AA451" s="142" t="s">
        <v>13</v>
      </c>
      <c r="AB451" s="142" t="s">
        <v>13</v>
      </c>
      <c r="AC451" s="142" t="s">
        <v>13</v>
      </c>
      <c r="AD451" s="161" t="s">
        <v>253</v>
      </c>
      <c r="AE451" s="83" t="s">
        <v>254</v>
      </c>
      <c r="AF451" s="162" t="s">
        <v>255</v>
      </c>
      <c r="AG451" s="161" t="s">
        <v>1208</v>
      </c>
      <c r="AH451" s="163" t="s">
        <v>253</v>
      </c>
      <c r="AI451" s="175"/>
      <c r="AJ451" s="140" t="s">
        <v>13</v>
      </c>
      <c r="AK451" s="171" t="s">
        <v>45</v>
      </c>
      <c r="AL451" s="178" t="s">
        <v>14</v>
      </c>
      <c r="AM451" s="141" t="s">
        <v>1233</v>
      </c>
      <c r="AN451" s="98" t="s">
        <v>1235</v>
      </c>
      <c r="AO451" s="98"/>
      <c r="AP451" s="98"/>
      <c r="AQ451" s="98"/>
      <c r="AR451" s="98"/>
      <c r="AS451" s="98"/>
      <c r="AT451" s="267"/>
      <c r="AU451" s="253">
        <v>0</v>
      </c>
      <c r="AV451" s="278"/>
      <c r="AW451" s="83"/>
      <c r="AX451" s="57"/>
      <c r="AY451" s="212" t="str">
        <f t="shared" si="75"/>
        <v/>
      </c>
      <c r="AZ451" s="97" t="str">
        <f t="shared" si="77"/>
        <v/>
      </c>
      <c r="BA451" s="97" t="str">
        <f t="shared" si="78"/>
        <v/>
      </c>
      <c r="BB451" s="97"/>
      <c r="BC451" s="213"/>
      <c r="BD451" s="143" t="str">
        <f t="shared" si="76"/>
        <v>ongewijzigd</v>
      </c>
      <c r="BE451" s="146" t="str">
        <f>IF(BF451="",IF(#REF!="","",IF(#REF!="ongebruikt","Ja","")),"")</f>
        <v/>
      </c>
      <c r="BF451" s="322" t="str">
        <f>IF($J451="LVBB-BHK",$C451,IFERROR(VLOOKUP($C451,'[1]CDS-VM-delta'!$A$2:$E$470,1,FALSE),""))</f>
        <v>STOP1022</v>
      </c>
      <c r="BG451" s="253" t="str">
        <f>IF($J451="LVBB-BHK",$AN451,IF($BF451="","",IFERROR(VLOOKUP($BF451,'[1]CDS-VM-delta'!$A$2:$E$470,2,FALSE),"")))</f>
        <v>De alternatieve titels binnen alternatieveTitels MOETEN allen uniek zijn.</v>
      </c>
      <c r="BH451" s="301" t="str">
        <f>IF($BF451="","",IFERROR(VLOOKUP($C451,'[1]CDS-VM-delta'!$A$2:$E$470,3,FALSE),""))</f>
        <v>imop-metadata.sch</v>
      </c>
      <c r="BI451" s="301" t="str">
        <f>IF($BF451="","",IFERROR(VLOOKUP($C451,'[1]CDS-VM-delta'!$A$2:$E$470,4,FALSE),""))</f>
        <v>data:rechtsgebieden, data:overheidsdomeinen, data:onderwerpen, data:alternatieveTitels, data:opvolging uniek</v>
      </c>
      <c r="BJ451" s="302" t="str">
        <f>IF($BF451="","",IFERROR(VLOOKUP($C451,'[1]CDS-VM-delta'!$A$2:$E$470,5,FALSE),""))</f>
        <v/>
      </c>
      <c r="BK451" s="302" t="str">
        <f>IF($C451="","",IFERROR(VLOOKUP($C451,'[1]CDS-VM-delta'!$L$1:$M$470,1,FALSE),""))</f>
        <v>STOP1022</v>
      </c>
      <c r="BL451" s="302" t="str">
        <f>IF($BK451="","",IFERROR(VLOOKUP($BK451,'[1]CDS-VM-delta'!$L$1:$M$470,2,FALSE),""))</f>
        <v>De alternatieve titels binnen alternatieveTitels MOETEN allen uniek zijn.</v>
      </c>
      <c r="BM451" s="83" t="s">
        <v>1842</v>
      </c>
      <c r="BN451" s="210" t="str">
        <f t="shared" si="79"/>
        <v/>
      </c>
      <c r="BO451" s="177" t="s">
        <v>1233</v>
      </c>
      <c r="BP451" s="142">
        <v>3</v>
      </c>
      <c r="BQ451" s="142"/>
      <c r="BR451" s="142" t="s">
        <v>1843</v>
      </c>
      <c r="BS451" s="83">
        <v>175</v>
      </c>
      <c r="BT451" s="57"/>
      <c r="BU451" s="7" t="str">
        <f t="shared" si="80"/>
        <v/>
      </c>
      <c r="BV451" s="7" t="str">
        <f t="shared" si="81"/>
        <v/>
      </c>
      <c r="BW451" s="7" t="str">
        <f t="shared" si="82"/>
        <v/>
      </c>
      <c r="BX451" s="97" t="s">
        <v>1233</v>
      </c>
      <c r="BY451" s="98" t="s">
        <v>1234</v>
      </c>
      <c r="BZ451" s="97" t="s">
        <v>1684</v>
      </c>
      <c r="CA451" s="97"/>
      <c r="CB451" s="97"/>
      <c r="CC451" s="97"/>
      <c r="CD451" s="98" t="s">
        <v>1235</v>
      </c>
      <c r="CE451" s="97"/>
      <c r="CF451" s="97"/>
      <c r="CG451" s="97"/>
      <c r="CH451" s="97"/>
      <c r="CI451" s="97"/>
      <c r="CJ451" s="97"/>
      <c r="CK451" s="86"/>
      <c r="CL451" s="109" t="s">
        <v>1690</v>
      </c>
      <c r="CM451" s="101" t="s">
        <v>255</v>
      </c>
      <c r="CN451" s="101" t="s">
        <v>253</v>
      </c>
      <c r="CO451" s="101"/>
    </row>
    <row r="452" spans="1:93" ht="64" x14ac:dyDescent="0.2">
      <c r="A452" s="172" t="s">
        <v>2207</v>
      </c>
      <c r="B452" s="140">
        <v>2</v>
      </c>
      <c r="C452" s="142" t="s">
        <v>1236</v>
      </c>
      <c r="D452" s="142" t="s">
        <v>1711</v>
      </c>
      <c r="E452" s="140" t="s">
        <v>0</v>
      </c>
      <c r="F452" s="140" t="s">
        <v>141</v>
      </c>
      <c r="G452" s="140" t="s">
        <v>146</v>
      </c>
      <c r="H452" s="140" t="s">
        <v>4</v>
      </c>
      <c r="I452" s="140" t="s">
        <v>8</v>
      </c>
      <c r="J452" s="140" t="s">
        <v>22</v>
      </c>
      <c r="K452" s="140" t="s">
        <v>127</v>
      </c>
      <c r="L452" s="98" t="str">
        <f>IFERROR(VLOOKUP($C452,'[2]1.3.7 validaties'!$AL$3:$AY$999,14,FALSE),"")</f>
        <v>2. ja, voor technici</v>
      </c>
      <c r="M452" s="98" t="str">
        <f>IFERROR(VLOOKUP($C452,'[2]1.3.7 validaties'!$AL$3:$AY$999,13,FALSE),"")</f>
        <v>niet nodig</v>
      </c>
      <c r="N452" s="142" t="s">
        <v>13</v>
      </c>
      <c r="O452" s="142" t="s">
        <v>13</v>
      </c>
      <c r="P452" s="142" t="s">
        <v>13</v>
      </c>
      <c r="Q452" s="142" t="s">
        <v>13</v>
      </c>
      <c r="R452" s="142" t="s">
        <v>13</v>
      </c>
      <c r="S452" s="142" t="s">
        <v>13</v>
      </c>
      <c r="T452" s="142" t="s">
        <v>13</v>
      </c>
      <c r="U452" s="142" t="s">
        <v>13</v>
      </c>
      <c r="V452" s="142" t="s">
        <v>13</v>
      </c>
      <c r="W452" s="142" t="s">
        <v>13</v>
      </c>
      <c r="X452" s="142" t="s">
        <v>13</v>
      </c>
      <c r="Y452" s="142" t="s">
        <v>13</v>
      </c>
      <c r="Z452" s="142" t="s">
        <v>13</v>
      </c>
      <c r="AA452" s="142" t="s">
        <v>13</v>
      </c>
      <c r="AB452" s="142" t="s">
        <v>13</v>
      </c>
      <c r="AC452" s="142" t="s">
        <v>13</v>
      </c>
      <c r="AD452" s="161" t="s">
        <v>253</v>
      </c>
      <c r="AE452" s="83" t="s">
        <v>254</v>
      </c>
      <c r="AF452" s="162" t="s">
        <v>255</v>
      </c>
      <c r="AG452" s="161" t="s">
        <v>1208</v>
      </c>
      <c r="AH452" s="163" t="s">
        <v>253</v>
      </c>
      <c r="AI452" s="175"/>
      <c r="AJ452" s="140" t="s">
        <v>13</v>
      </c>
      <c r="AK452" s="171" t="s">
        <v>45</v>
      </c>
      <c r="AL452" s="178" t="s">
        <v>14</v>
      </c>
      <c r="AM452" s="141" t="s">
        <v>1236</v>
      </c>
      <c r="AN452" s="98" t="s">
        <v>1238</v>
      </c>
      <c r="AO452" s="98"/>
      <c r="AP452" s="98"/>
      <c r="AQ452" s="98"/>
      <c r="AR452" s="98"/>
      <c r="AS452" s="98"/>
      <c r="AT452" s="267"/>
      <c r="AU452" s="253">
        <v>0</v>
      </c>
      <c r="AV452" s="278"/>
      <c r="AW452" s="83"/>
      <c r="AX452" s="57"/>
      <c r="AY452" s="212" t="str">
        <f t="shared" si="75"/>
        <v/>
      </c>
      <c r="AZ452" s="97" t="str">
        <f t="shared" si="77"/>
        <v/>
      </c>
      <c r="BA452" s="97" t="str">
        <f t="shared" si="78"/>
        <v/>
      </c>
      <c r="BB452" s="97"/>
      <c r="BC452" s="213"/>
      <c r="BD452" s="143" t="str">
        <f t="shared" si="76"/>
        <v>ongewijzigd</v>
      </c>
      <c r="BE452" s="146" t="str">
        <f>IF(BF452="",IF(#REF!="","",IF(#REF!="ongebruikt","Ja","")),"")</f>
        <v/>
      </c>
      <c r="BF452" s="322" t="str">
        <f>IF($J452="LVBB-BHK",$C452,IFERROR(VLOOKUP($C452,'[1]CDS-VM-delta'!$A$2:$E$470,1,FALSE),""))</f>
        <v>STOP1023</v>
      </c>
      <c r="BG452" s="253" t="str">
        <f>IF($J452="LVBB-BHK",$AN452,IF($BF452="","",IFERROR(VLOOKUP($BF452,'[1]CDS-VM-delta'!$A$2:$E$470,2,FALSE),"")))</f>
        <v>Alle opvolgerVan binnen een opvolging MOETEN uniek zijn.</v>
      </c>
      <c r="BH452" s="301" t="str">
        <f>IF($BF452="","",IFERROR(VLOOKUP($C452,'[1]CDS-VM-delta'!$A$2:$E$470,3,FALSE),""))</f>
        <v>imop-metadata.sch</v>
      </c>
      <c r="BI452" s="301" t="str">
        <f>IF($BF452="","",IFERROR(VLOOKUP($C452,'[1]CDS-VM-delta'!$A$2:$E$470,4,FALSE),""))</f>
        <v>data:rechtsgebieden, data:overheidsdomeinen, data:onderwerpen, data:alternatieveTitels, data:opvolging uniek</v>
      </c>
      <c r="BJ452" s="302" t="str">
        <f>IF($BF452="","",IFERROR(VLOOKUP($C452,'[1]CDS-VM-delta'!$A$2:$E$470,5,FALSE),""))</f>
        <v/>
      </c>
      <c r="BK452" s="302" t="str">
        <f>IF($C452="","",IFERROR(VLOOKUP($C452,'[1]CDS-VM-delta'!$L$1:$M$470,1,FALSE),""))</f>
        <v>STOP1023</v>
      </c>
      <c r="BL452" s="302" t="str">
        <f>IF($BK452="","",IFERROR(VLOOKUP($BK452,'[1]CDS-VM-delta'!$L$1:$M$470,2,FALSE),""))</f>
        <v>Alle opvolgerVan binnen een opvolging MOETEN uniek zijn.</v>
      </c>
      <c r="BM452" s="83" t="s">
        <v>1842</v>
      </c>
      <c r="BN452" s="210" t="str">
        <f t="shared" si="79"/>
        <v/>
      </c>
      <c r="BO452" s="177" t="s">
        <v>1236</v>
      </c>
      <c r="BP452" s="142">
        <v>3</v>
      </c>
      <c r="BQ452" s="142"/>
      <c r="BR452" s="142" t="s">
        <v>1843</v>
      </c>
      <c r="BS452" s="83">
        <v>180</v>
      </c>
      <c r="BT452" s="57"/>
      <c r="BU452" s="7" t="str">
        <f t="shared" si="80"/>
        <v/>
      </c>
      <c r="BV452" s="7" t="str">
        <f t="shared" si="81"/>
        <v/>
      </c>
      <c r="BW452" s="7" t="str">
        <f t="shared" si="82"/>
        <v/>
      </c>
      <c r="BX452" s="97" t="s">
        <v>1236</v>
      </c>
      <c r="BY452" s="98" t="s">
        <v>1711</v>
      </c>
      <c r="BZ452" s="97" t="s">
        <v>1684</v>
      </c>
      <c r="CA452" s="97"/>
      <c r="CB452" s="97"/>
      <c r="CC452" s="97"/>
      <c r="CD452" s="98" t="s">
        <v>1238</v>
      </c>
      <c r="CE452" s="97"/>
      <c r="CF452" s="97"/>
      <c r="CG452" s="97"/>
      <c r="CH452" s="97"/>
      <c r="CI452" s="97"/>
      <c r="CJ452" s="97"/>
      <c r="CK452" s="86"/>
      <c r="CL452" s="109" t="s">
        <v>1690</v>
      </c>
      <c r="CM452" s="101" t="s">
        <v>255</v>
      </c>
      <c r="CN452" s="101" t="s">
        <v>253</v>
      </c>
      <c r="CO452" s="101"/>
    </row>
    <row r="453" spans="1:93" ht="112" x14ac:dyDescent="0.2">
      <c r="A453" s="172" t="s">
        <v>2206</v>
      </c>
      <c r="B453" s="140">
        <v>2</v>
      </c>
      <c r="C453" s="142" t="s">
        <v>1239</v>
      </c>
      <c r="D453" s="142" t="s">
        <v>2033</v>
      </c>
      <c r="E453" s="140" t="s">
        <v>0</v>
      </c>
      <c r="F453" s="140" t="s">
        <v>244</v>
      </c>
      <c r="G453" s="140" t="s">
        <v>146</v>
      </c>
      <c r="H453" s="140" t="s">
        <v>4</v>
      </c>
      <c r="I453" s="140" t="s">
        <v>8</v>
      </c>
      <c r="J453" s="140" t="s">
        <v>22</v>
      </c>
      <c r="K453" s="140" t="s">
        <v>127</v>
      </c>
      <c r="L453" s="98" t="str">
        <f>IFERROR(VLOOKUP($C453,'[2]1.3.7 validaties'!$AL$3:$AY$999,14,FALSE),"")</f>
        <v>2. ja, voor technici</v>
      </c>
      <c r="M453" s="98" t="str">
        <f>IFERROR(VLOOKUP($C453,'[2]1.3.7 validaties'!$AL$3:$AY$999,13,FALSE),"")</f>
        <v>niet nodig</v>
      </c>
      <c r="N453" s="142" t="s">
        <v>13</v>
      </c>
      <c r="O453" s="142" t="s">
        <v>13</v>
      </c>
      <c r="P453" s="142" t="s">
        <v>13</v>
      </c>
      <c r="Q453" s="142" t="s">
        <v>13</v>
      </c>
      <c r="R453" s="142" t="s">
        <v>13</v>
      </c>
      <c r="S453" s="142" t="s">
        <v>13</v>
      </c>
      <c r="T453" s="142" t="s">
        <v>13</v>
      </c>
      <c r="U453" s="142" t="s">
        <v>13</v>
      </c>
      <c r="V453" s="142" t="s">
        <v>13</v>
      </c>
      <c r="W453" s="142" t="s">
        <v>13</v>
      </c>
      <c r="X453" s="142" t="s">
        <v>13</v>
      </c>
      <c r="Y453" s="142" t="s">
        <v>13</v>
      </c>
      <c r="Z453" s="142" t="s">
        <v>13</v>
      </c>
      <c r="AA453" s="142" t="s">
        <v>13</v>
      </c>
      <c r="AB453" s="142" t="s">
        <v>13</v>
      </c>
      <c r="AC453" s="142" t="s">
        <v>13</v>
      </c>
      <c r="AD453" s="161" t="s">
        <v>253</v>
      </c>
      <c r="AE453" s="83" t="s">
        <v>254</v>
      </c>
      <c r="AF453" s="162" t="s">
        <v>255</v>
      </c>
      <c r="AG453" s="161" t="s">
        <v>1208</v>
      </c>
      <c r="AH453" s="163" t="s">
        <v>253</v>
      </c>
      <c r="AI453" s="175"/>
      <c r="AJ453" s="140" t="s">
        <v>13</v>
      </c>
      <c r="AK453" s="171" t="s">
        <v>45</v>
      </c>
      <c r="AL453" s="178" t="s">
        <v>14</v>
      </c>
      <c r="AM453" s="141" t="s">
        <v>1239</v>
      </c>
      <c r="AN453" s="142" t="s">
        <v>1943</v>
      </c>
      <c r="AO453" s="98" t="s">
        <v>1168</v>
      </c>
      <c r="AP453" s="98"/>
      <c r="AQ453" s="98"/>
      <c r="AR453" s="98"/>
      <c r="AS453" s="98"/>
      <c r="AT453" s="267"/>
      <c r="AU453" s="253">
        <v>0</v>
      </c>
      <c r="AV453" s="278"/>
      <c r="AW453" s="83" t="s">
        <v>2923</v>
      </c>
      <c r="AX453" s="57"/>
      <c r="AY453" s="212" t="str">
        <f t="shared" si="75"/>
        <v/>
      </c>
      <c r="AZ453" s="97" t="str">
        <f t="shared" si="77"/>
        <v/>
      </c>
      <c r="BA453" s="97" t="str">
        <f t="shared" si="78"/>
        <v/>
      </c>
      <c r="BB453" s="97"/>
      <c r="BC453" s="213" t="s">
        <v>2261</v>
      </c>
      <c r="BD453" s="143" t="str">
        <f t="shared" si="76"/>
        <v>gewijzigd</v>
      </c>
      <c r="BE453" s="146" t="str">
        <f>IF(BF453="",IF(#REF!="","",IF(#REF!="ongebruikt","Ja","")),"")</f>
        <v/>
      </c>
      <c r="BF453" s="322" t="str">
        <f>IF($J453="LVBB-BHK",$C453,IFERROR(VLOOKUP($C453,'[1]CDS-VM-delta'!$A$2:$E$470,1,FALSE),""))</f>
        <v>STOP1024</v>
      </c>
      <c r="BG453" s="253" t="str">
        <f>IF($J453="LVBB-BHK",$AN453,IF($BF453="","",IFERROR(VLOOKUP($BF453,'[1]CDS-VM-delta'!$A$2:$E$470,2,FALSE),"")))</f>
        <v>In opvolgerVan (%1) wordt niet verwezen naar een expression van een Regeling of Informatieobject ('/AKN/act/...' of '/join/id/regdata/...'). Corrigeer de verwijzing opvolgerVan.
OF:
In opvolgerVan (%1) wordt niet verwezen naar een work van een Regeling of Informatieobject ('/AKN/act/...' of '/join/id/regdata/...'). Corrigeer de verwijzing opvolgerVan.</v>
      </c>
      <c r="BH453" s="301" t="str">
        <f>IF($BF453="","",IFERROR(VLOOKUP($C453,'[1]CDS-VM-delta'!$A$2:$E$470,3,FALSE),""))</f>
        <v>imop-metadata.sch</v>
      </c>
      <c r="BI453" s="301" t="str">
        <f>IF($BF453="","",IFERROR(VLOOKUP($C453,'[1]CDS-VM-delta'!$A$2:$E$470,4,FALSE),""))</f>
        <v>data:opvolgerVan wijst naar een Work van een Regeling of informatieobject
OF:
data:opvolgerVan wijst naar een Work van een Regeling of informatieobject</v>
      </c>
      <c r="BJ453" s="302" t="str">
        <f>IF($BF453="","",IFERROR(VLOOKUP($C453,'[1]CDS-VM-delta'!$A$2:$E$470,5,FALSE),""))</f>
        <v/>
      </c>
      <c r="BK453" s="302" t="str">
        <f>IF($C453="","",IFERROR(VLOOKUP($C453,'[1]CDS-VM-delta'!$L$1:$M$470,1,FALSE),""))</f>
        <v>STOP1024</v>
      </c>
      <c r="BL453" s="302" t="str">
        <f>IF($BK453="","",IFERROR(VLOOKUP($BK453,'[1]CDS-VM-delta'!$L$1:$M$470,2,FALSE),""))</f>
        <v>In opvolgerVan (%1) wordt niet verwezen naar een expression van een Regeling of Informatieobject ('/AKN/act/...' of '/join/id/regdata/...'). Corrigeer de verwijzing opvolgerVan.</v>
      </c>
      <c r="BM453" s="83"/>
      <c r="BN453" s="210" t="str">
        <f t="shared" si="79"/>
        <v/>
      </c>
      <c r="BO453" s="141" t="s">
        <v>1239</v>
      </c>
      <c r="BP453" s="142"/>
      <c r="BQ453" s="142"/>
      <c r="BR453" s="142"/>
      <c r="BS453" s="83">
        <v>299</v>
      </c>
      <c r="BT453" s="57"/>
      <c r="BU453" s="7" t="str">
        <f t="shared" si="80"/>
        <v/>
      </c>
      <c r="BV453" s="7" t="str">
        <f t="shared" si="81"/>
        <v/>
      </c>
      <c r="BW453" s="7" t="str">
        <f t="shared" si="82"/>
        <v/>
      </c>
      <c r="BX453" s="97" t="s">
        <v>1239</v>
      </c>
      <c r="BY453" s="98" t="s">
        <v>2033</v>
      </c>
      <c r="BZ453" s="97" t="s">
        <v>1684</v>
      </c>
      <c r="CA453" s="97"/>
      <c r="CB453" s="97"/>
      <c r="CC453" s="97"/>
      <c r="CD453" s="98" t="s">
        <v>1943</v>
      </c>
      <c r="CE453" s="97" t="s">
        <v>1168</v>
      </c>
      <c r="CF453" s="97"/>
      <c r="CG453" s="97"/>
      <c r="CH453" s="97"/>
      <c r="CI453" s="97"/>
      <c r="CJ453" s="97"/>
      <c r="CK453" s="86"/>
      <c r="CL453" s="109" t="s">
        <v>1690</v>
      </c>
      <c r="CM453" s="101" t="s">
        <v>255</v>
      </c>
      <c r="CN453" s="101" t="s">
        <v>255</v>
      </c>
      <c r="CO453" s="101"/>
    </row>
    <row r="454" spans="1:93" ht="32" x14ac:dyDescent="0.2">
      <c r="A454" s="172" t="s">
        <v>2204</v>
      </c>
      <c r="B454" s="140">
        <v>2</v>
      </c>
      <c r="C454" s="142" t="s">
        <v>1241</v>
      </c>
      <c r="D454" s="142" t="s">
        <v>2034</v>
      </c>
      <c r="E454" s="140" t="s">
        <v>0</v>
      </c>
      <c r="F454" s="140" t="s">
        <v>141</v>
      </c>
      <c r="G454" s="140" t="s">
        <v>146</v>
      </c>
      <c r="H454" s="140" t="s">
        <v>4</v>
      </c>
      <c r="I454" s="140" t="s">
        <v>8</v>
      </c>
      <c r="J454" s="140" t="s">
        <v>22</v>
      </c>
      <c r="K454" s="140" t="s">
        <v>127</v>
      </c>
      <c r="L454" s="98" t="str">
        <f>IFERROR(VLOOKUP($C454,'[2]1.3.7 validaties'!$AL$3:$AY$999,14,FALSE),"")</f>
        <v>2. ja, voor technici</v>
      </c>
      <c r="M454" s="98" t="str">
        <f>IFERROR(VLOOKUP($C454,'[2]1.3.7 validaties'!$AL$3:$AY$999,13,FALSE),"")</f>
        <v>niet nodig</v>
      </c>
      <c r="N454" s="142" t="s">
        <v>13</v>
      </c>
      <c r="O454" s="142" t="s">
        <v>13</v>
      </c>
      <c r="P454" s="142" t="s">
        <v>13</v>
      </c>
      <c r="Q454" s="142" t="s">
        <v>13</v>
      </c>
      <c r="R454" s="142" t="s">
        <v>13</v>
      </c>
      <c r="S454" s="142" t="s">
        <v>13</v>
      </c>
      <c r="T454" s="142" t="s">
        <v>13</v>
      </c>
      <c r="U454" s="142" t="s">
        <v>13</v>
      </c>
      <c r="V454" s="142" t="s">
        <v>13</v>
      </c>
      <c r="W454" s="142" t="s">
        <v>13</v>
      </c>
      <c r="X454" s="142" t="s">
        <v>13</v>
      </c>
      <c r="Y454" s="142" t="s">
        <v>13</v>
      </c>
      <c r="Z454" s="142" t="s">
        <v>13</v>
      </c>
      <c r="AA454" s="142" t="s">
        <v>13</v>
      </c>
      <c r="AB454" s="142" t="s">
        <v>13</v>
      </c>
      <c r="AC454" s="142" t="s">
        <v>13</v>
      </c>
      <c r="AD454" s="161" t="s">
        <v>253</v>
      </c>
      <c r="AE454" s="83" t="s">
        <v>254</v>
      </c>
      <c r="AF454" s="162" t="s">
        <v>255</v>
      </c>
      <c r="AG454" s="161" t="s">
        <v>1242</v>
      </c>
      <c r="AH454" s="163" t="s">
        <v>253</v>
      </c>
      <c r="AI454" s="175"/>
      <c r="AJ454" s="140" t="s">
        <v>13</v>
      </c>
      <c r="AK454" s="171" t="s">
        <v>45</v>
      </c>
      <c r="AL454" s="178" t="s">
        <v>14</v>
      </c>
      <c r="AM454" s="141" t="s">
        <v>1241</v>
      </c>
      <c r="AN454" s="142" t="s">
        <v>1944</v>
      </c>
      <c r="AO454" s="98" t="s">
        <v>1158</v>
      </c>
      <c r="AP454" s="98"/>
      <c r="AQ454" s="98"/>
      <c r="AR454" s="98"/>
      <c r="AS454" s="98"/>
      <c r="AT454" s="267"/>
      <c r="AU454" s="253">
        <v>0</v>
      </c>
      <c r="AV454" s="278"/>
      <c r="AW454" s="83" t="s">
        <v>2923</v>
      </c>
      <c r="AX454" s="57"/>
      <c r="AY454" s="212" t="str">
        <f t="shared" si="75"/>
        <v/>
      </c>
      <c r="AZ454" s="97" t="str">
        <f t="shared" si="77"/>
        <v/>
      </c>
      <c r="BA454" s="97" t="str">
        <f t="shared" si="78"/>
        <v/>
      </c>
      <c r="BB454" s="97"/>
      <c r="BC454" s="213" t="s">
        <v>2261</v>
      </c>
      <c r="BD454" s="143" t="str">
        <f t="shared" si="76"/>
        <v>gewijzigd</v>
      </c>
      <c r="BE454" s="146" t="str">
        <f>IF(BF454="",IF(#REF!="","",IF(#REF!="ongebruikt","Ja","")),"")</f>
        <v/>
      </c>
      <c r="BF454" s="322" t="str">
        <f>IF($J454="LVBB-BHK",$C454,IFERROR(VLOOKUP($C454,'[1]CDS-VM-delta'!$A$2:$E$470,1,FALSE),""))</f>
        <v>STOP1026</v>
      </c>
      <c r="BG454" s="253" t="str">
        <f>IF($J454="LVBB-BHK",$AN454,IF($BF454="","",IFERROR(VLOOKUP($BF454,'[1]CDS-VM-delta'!$A$2:$E$470,2,FALSE),"")))</f>
        <v>De waarde van instrumentVersie %1 in BeoogdeRegeling MOET een expressionID (/akn/nl/act) zijn</v>
      </c>
      <c r="BH454" s="301" t="str">
        <f>IF($BF454="","",IFERROR(VLOOKUP($C454,'[1]CDS-VM-delta'!$A$2:$E$470,3,FALSE),""))</f>
        <v>imop-consolidatie.sch</v>
      </c>
      <c r="BI454" s="301" t="str">
        <f>IF($BF454="","",IFERROR(VLOOKUP($C454,'[1]CDS-VM-delta'!$A$2:$E$470,4,FALSE),""))</f>
        <v>data:instrumentVersie moet expressionID (AKN/act) zijn</v>
      </c>
      <c r="BJ454" s="302" t="str">
        <f>IF($BF454="","",IFERROR(VLOOKUP($C454,'[1]CDS-VM-delta'!$A$2:$E$470,5,FALSE),""))</f>
        <v/>
      </c>
      <c r="BK454" s="302" t="str">
        <f>IF($C454="","",IFERROR(VLOOKUP($C454,'[1]CDS-VM-delta'!$L$1:$M$470,1,FALSE),""))</f>
        <v>STOP1026</v>
      </c>
      <c r="BL454" s="302" t="str">
        <f>IF($BK454="","",IFERROR(VLOOKUP($BK454,'[1]CDS-VM-delta'!$L$1:$M$470,2,FALSE),""))</f>
        <v>De waarde van instrumentVersie %1 in BeoogdeRegeling MOET een expressionID (AKN/act) zijn</v>
      </c>
      <c r="BM454" s="83"/>
      <c r="BN454" s="210" t="str">
        <f t="shared" si="79"/>
        <v/>
      </c>
      <c r="BO454" s="141" t="s">
        <v>1241</v>
      </c>
      <c r="BP454" s="142"/>
      <c r="BQ454" s="142"/>
      <c r="BR454" s="142"/>
      <c r="BS454" s="83">
        <v>300</v>
      </c>
      <c r="BT454" s="57"/>
      <c r="BU454" s="7" t="str">
        <f t="shared" si="80"/>
        <v/>
      </c>
      <c r="BV454" s="7" t="str">
        <f t="shared" si="81"/>
        <v/>
      </c>
      <c r="BW454" s="7" t="str">
        <f t="shared" si="82"/>
        <v/>
      </c>
      <c r="BX454" s="97" t="s">
        <v>1241</v>
      </c>
      <c r="BY454" s="98" t="s">
        <v>2034</v>
      </c>
      <c r="BZ454" s="97" t="s">
        <v>1684</v>
      </c>
      <c r="CA454" s="97"/>
      <c r="CB454" s="97"/>
      <c r="CC454" s="97"/>
      <c r="CD454" s="98" t="s">
        <v>1944</v>
      </c>
      <c r="CE454" s="97" t="s">
        <v>1158</v>
      </c>
      <c r="CF454" s="97"/>
      <c r="CG454" s="97"/>
      <c r="CH454" s="97"/>
      <c r="CI454" s="97"/>
      <c r="CJ454" s="97"/>
      <c r="CK454" s="86"/>
      <c r="CL454" s="109" t="s">
        <v>1688</v>
      </c>
      <c r="CM454" s="101" t="s">
        <v>253</v>
      </c>
      <c r="CN454" s="101" t="s">
        <v>253</v>
      </c>
      <c r="CO454" s="101"/>
    </row>
    <row r="455" spans="1:93" ht="48" x14ac:dyDescent="0.2">
      <c r="A455" s="172" t="s">
        <v>2204</v>
      </c>
      <c r="B455" s="140">
        <v>2</v>
      </c>
      <c r="C455" s="142" t="s">
        <v>1244</v>
      </c>
      <c r="D455" s="142" t="s">
        <v>2035</v>
      </c>
      <c r="E455" s="140" t="s">
        <v>0</v>
      </c>
      <c r="F455" s="140" t="s">
        <v>141</v>
      </c>
      <c r="G455" s="140" t="s">
        <v>146</v>
      </c>
      <c r="H455" s="140" t="s">
        <v>4</v>
      </c>
      <c r="I455" s="140" t="s">
        <v>8</v>
      </c>
      <c r="J455" s="140" t="s">
        <v>22</v>
      </c>
      <c r="K455" s="140" t="s">
        <v>127</v>
      </c>
      <c r="L455" s="98" t="str">
        <f>IFERROR(VLOOKUP($C455,'[2]1.3.7 validaties'!$AL$3:$AY$999,14,FALSE),"")</f>
        <v>2. ja, voor technici</v>
      </c>
      <c r="M455" s="98" t="str">
        <f>IFERROR(VLOOKUP($C455,'[2]1.3.7 validaties'!$AL$3:$AY$999,13,FALSE),"")</f>
        <v>niet nodig</v>
      </c>
      <c r="N455" s="142" t="s">
        <v>13</v>
      </c>
      <c r="O455" s="142" t="s">
        <v>13</v>
      </c>
      <c r="P455" s="142" t="s">
        <v>13</v>
      </c>
      <c r="Q455" s="142" t="s">
        <v>13</v>
      </c>
      <c r="R455" s="142" t="s">
        <v>13</v>
      </c>
      <c r="S455" s="142" t="s">
        <v>13</v>
      </c>
      <c r="T455" s="142" t="s">
        <v>13</v>
      </c>
      <c r="U455" s="142" t="s">
        <v>13</v>
      </c>
      <c r="V455" s="142" t="s">
        <v>13</v>
      </c>
      <c r="W455" s="142" t="s">
        <v>13</v>
      </c>
      <c r="X455" s="142" t="s">
        <v>13</v>
      </c>
      <c r="Y455" s="142" t="s">
        <v>13</v>
      </c>
      <c r="Z455" s="142" t="s">
        <v>13</v>
      </c>
      <c r="AA455" s="142" t="s">
        <v>13</v>
      </c>
      <c r="AB455" s="142" t="s">
        <v>13</v>
      </c>
      <c r="AC455" s="142" t="s">
        <v>13</v>
      </c>
      <c r="AD455" s="161" t="s">
        <v>253</v>
      </c>
      <c r="AE455" s="83" t="s">
        <v>254</v>
      </c>
      <c r="AF455" s="162" t="s">
        <v>255</v>
      </c>
      <c r="AG455" s="161" t="s">
        <v>1242</v>
      </c>
      <c r="AH455" s="163" t="s">
        <v>253</v>
      </c>
      <c r="AI455" s="175"/>
      <c r="AJ455" s="140" t="s">
        <v>13</v>
      </c>
      <c r="AK455" s="171" t="s">
        <v>45</v>
      </c>
      <c r="AL455" s="178" t="s">
        <v>14</v>
      </c>
      <c r="AM455" s="141" t="s">
        <v>1244</v>
      </c>
      <c r="AN455" s="142" t="s">
        <v>1945</v>
      </c>
      <c r="AO455" s="98" t="s">
        <v>1158</v>
      </c>
      <c r="AP455" s="98"/>
      <c r="AQ455" s="98"/>
      <c r="AR455" s="98"/>
      <c r="AS455" s="98"/>
      <c r="AT455" s="267"/>
      <c r="AU455" s="253">
        <v>0</v>
      </c>
      <c r="AV455" s="278"/>
      <c r="AW455" s="83" t="s">
        <v>2923</v>
      </c>
      <c r="AX455" s="57"/>
      <c r="AY455" s="212" t="str">
        <f t="shared" si="75"/>
        <v/>
      </c>
      <c r="AZ455" s="97" t="str">
        <f t="shared" si="77"/>
        <v/>
      </c>
      <c r="BA455" s="97" t="str">
        <f t="shared" si="78"/>
        <v/>
      </c>
      <c r="BB455" s="97"/>
      <c r="BC455" s="213" t="s">
        <v>2261</v>
      </c>
      <c r="BD455" s="143" t="str">
        <f t="shared" si="76"/>
        <v>gewijzigd</v>
      </c>
      <c r="BE455" s="146" t="str">
        <f>IF(BF455="",IF(#REF!="","",IF(#REF!="ongebruikt","Ja","")),"")</f>
        <v/>
      </c>
      <c r="BF455" s="322" t="str">
        <f>IF($J455="LVBB-BHK",$C455,IFERROR(VLOOKUP($C455,'[1]CDS-VM-delta'!$A$2:$E$470,1,FALSE),""))</f>
        <v>STOP1027</v>
      </c>
      <c r="BG455" s="253" t="str">
        <f>IF($J455="LVBB-BHK",$AN455,IF($BF455="","",IFERROR(VLOOKUP($BF455,'[1]CDS-VM-delta'!$A$2:$E$470,2,FALSE),"")))</f>
        <v>De waarde van instrumentVersie in BeoogdInformatieobject %1 MOET een /join/id/regdata zijn</v>
      </c>
      <c r="BH455" s="301" t="str">
        <f>IF($BF455="","",IFERROR(VLOOKUP($C455,'[1]CDS-VM-delta'!$A$2:$E$470,3,FALSE),""))</f>
        <v>imop-consolidatie.sch</v>
      </c>
      <c r="BI455" s="301" t="str">
        <f>IF($BF455="","",IFERROR(VLOOKUP($C455,'[1]CDS-VM-delta'!$A$2:$E$470,4,FALSE),""))</f>
        <v>data:instrumentVersie moet JOIN/regdata zijn</v>
      </c>
      <c r="BJ455" s="302" t="str">
        <f>IF($BF455="","",IFERROR(VLOOKUP($C455,'[1]CDS-VM-delta'!$A$2:$E$470,5,FALSE),""))</f>
        <v/>
      </c>
      <c r="BK455" s="302" t="str">
        <f>IF($C455="","",IFERROR(VLOOKUP($C455,'[1]CDS-VM-delta'!$L$1:$M$470,1,FALSE),""))</f>
        <v>STOP1027</v>
      </c>
      <c r="BL455" s="302" t="str">
        <f>IF($BK455="","",IFERROR(VLOOKUP($BK455,'[1]CDS-VM-delta'!$L$1:$M$470,2,FALSE),""))</f>
        <v>De waarde van instrumentVersie in BeoogdInformatieobject %1 MOET een JOIN/regdata zijn</v>
      </c>
      <c r="BM455" s="83"/>
      <c r="BN455" s="210" t="str">
        <f t="shared" si="79"/>
        <v/>
      </c>
      <c r="BO455" s="141" t="s">
        <v>1244</v>
      </c>
      <c r="BP455" s="142"/>
      <c r="BQ455" s="142"/>
      <c r="BR455" s="142"/>
      <c r="BS455" s="83">
        <v>301</v>
      </c>
      <c r="BT455" s="57"/>
      <c r="BU455" s="7" t="str">
        <f t="shared" si="80"/>
        <v/>
      </c>
      <c r="BV455" s="7" t="str">
        <f t="shared" si="81"/>
        <v/>
      </c>
      <c r="BW455" s="7" t="str">
        <f t="shared" si="82"/>
        <v/>
      </c>
      <c r="BX455" s="97" t="s">
        <v>1244</v>
      </c>
      <c r="BY455" s="98" t="s">
        <v>2035</v>
      </c>
      <c r="BZ455" s="97" t="s">
        <v>1684</v>
      </c>
      <c r="CA455" s="97"/>
      <c r="CB455" s="97"/>
      <c r="CC455" s="97"/>
      <c r="CD455" s="98" t="s">
        <v>1945</v>
      </c>
      <c r="CE455" s="97" t="s">
        <v>1158</v>
      </c>
      <c r="CF455" s="97"/>
      <c r="CG455" s="97"/>
      <c r="CH455" s="97"/>
      <c r="CI455" s="97"/>
      <c r="CJ455" s="97"/>
      <c r="CK455" s="86"/>
      <c r="CL455" s="109" t="s">
        <v>1688</v>
      </c>
      <c r="CM455" s="101" t="s">
        <v>253</v>
      </c>
      <c r="CN455" s="101" t="s">
        <v>253</v>
      </c>
      <c r="CO455" s="101"/>
    </row>
    <row r="456" spans="1:93" ht="48" x14ac:dyDescent="0.2">
      <c r="A456" s="172" t="s">
        <v>2206</v>
      </c>
      <c r="B456" s="140">
        <v>2</v>
      </c>
      <c r="C456" s="142" t="s">
        <v>1246</v>
      </c>
      <c r="D456" s="142" t="s">
        <v>2036</v>
      </c>
      <c r="E456" s="140" t="s">
        <v>0</v>
      </c>
      <c r="F456" s="140" t="s">
        <v>244</v>
      </c>
      <c r="G456" s="140" t="s">
        <v>146</v>
      </c>
      <c r="H456" s="140" t="s">
        <v>4</v>
      </c>
      <c r="I456" s="140" t="s">
        <v>8</v>
      </c>
      <c r="J456" s="140" t="s">
        <v>22</v>
      </c>
      <c r="K456" s="140" t="s">
        <v>127</v>
      </c>
      <c r="L456" s="98" t="str">
        <f>IFERROR(VLOOKUP($C456,'[2]1.3.7 validaties'!$AL$3:$AY$999,14,FALSE),"")</f>
        <v>2. ja, voor technici</v>
      </c>
      <c r="M456" s="98" t="str">
        <f>IFERROR(VLOOKUP($C456,'[2]1.3.7 validaties'!$AL$3:$AY$999,13,FALSE),"")</f>
        <v>niet nodig</v>
      </c>
      <c r="N456" s="142" t="s">
        <v>13</v>
      </c>
      <c r="O456" s="142" t="s">
        <v>13</v>
      </c>
      <c r="P456" s="142" t="s">
        <v>13</v>
      </c>
      <c r="Q456" s="142" t="s">
        <v>13</v>
      </c>
      <c r="R456" s="142" t="s">
        <v>13</v>
      </c>
      <c r="S456" s="142" t="s">
        <v>13</v>
      </c>
      <c r="T456" s="142" t="s">
        <v>13</v>
      </c>
      <c r="U456" s="142" t="s">
        <v>13</v>
      </c>
      <c r="V456" s="142" t="s">
        <v>13</v>
      </c>
      <c r="W456" s="142" t="s">
        <v>13</v>
      </c>
      <c r="X456" s="142" t="s">
        <v>13</v>
      </c>
      <c r="Y456" s="142" t="s">
        <v>13</v>
      </c>
      <c r="Z456" s="142" t="s">
        <v>13</v>
      </c>
      <c r="AA456" s="142" t="s">
        <v>13</v>
      </c>
      <c r="AB456" s="142" t="s">
        <v>13</v>
      </c>
      <c r="AC456" s="142" t="s">
        <v>13</v>
      </c>
      <c r="AD456" s="161" t="s">
        <v>253</v>
      </c>
      <c r="AE456" s="83" t="s">
        <v>254</v>
      </c>
      <c r="AF456" s="162" t="s">
        <v>255</v>
      </c>
      <c r="AG456" s="161" t="s">
        <v>1242</v>
      </c>
      <c r="AH456" s="163" t="s">
        <v>253</v>
      </c>
      <c r="AI456" s="175"/>
      <c r="AJ456" s="140" t="s">
        <v>13</v>
      </c>
      <c r="AK456" s="171" t="s">
        <v>45</v>
      </c>
      <c r="AL456" s="178" t="s">
        <v>14</v>
      </c>
      <c r="AM456" s="141" t="s">
        <v>1246</v>
      </c>
      <c r="AN456" s="142" t="s">
        <v>1946</v>
      </c>
      <c r="AO456" s="98" t="s">
        <v>1158</v>
      </c>
      <c r="AP456" s="98"/>
      <c r="AQ456" s="98"/>
      <c r="AR456" s="98"/>
      <c r="AS456" s="98"/>
      <c r="AT456" s="267"/>
      <c r="AU456" s="253">
        <v>0</v>
      </c>
      <c r="AV456" s="278"/>
      <c r="AW456" s="83" t="s">
        <v>2923</v>
      </c>
      <c r="AX456" s="57"/>
      <c r="AY456" s="212" t="str">
        <f t="shared" si="75"/>
        <v/>
      </c>
      <c r="AZ456" s="97" t="str">
        <f t="shared" si="77"/>
        <v/>
      </c>
      <c r="BA456" s="97" t="str">
        <f t="shared" si="78"/>
        <v/>
      </c>
      <c r="BB456" s="97"/>
      <c r="BC456" s="213" t="s">
        <v>2261</v>
      </c>
      <c r="BD456" s="143" t="str">
        <f t="shared" si="76"/>
        <v>gewijzigd</v>
      </c>
      <c r="BE456" s="146" t="str">
        <f>IF(BF456="",IF(#REF!="","",IF(#REF!="ongebruikt","Ja","")),"")</f>
        <v/>
      </c>
      <c r="BF456" s="322" t="str">
        <f>IF($J456="LVBB-BHK",$C456,IFERROR(VLOOKUP($C456,'[1]CDS-VM-delta'!$A$2:$E$470,1,FALSE),""))</f>
        <v>STOP1028</v>
      </c>
      <c r="BG456" s="253" t="str">
        <f>IF($J456="LVBB-BHK",$AN456,IF($BF456="","",IFERROR(VLOOKUP($BF456,'[1]CDS-VM-delta'!$A$2:$E$470,2,FALSE),"")))</f>
        <v>Het instrument binnen een Intrekking %1 heeft geen juiste identificatie ('/akn/nl/act/[...]' of '/join/id/regdata/[...]'). Pas de identificatie aan.</v>
      </c>
      <c r="BH456" s="301" t="str">
        <f>IF($BF456="","",IFERROR(VLOOKUP($C456,'[1]CDS-VM-delta'!$A$2:$E$470,3,FALSE),""))</f>
        <v>imop-consolidatie.sch</v>
      </c>
      <c r="BI456" s="301" t="str">
        <f>IF($BF456="","",IFERROR(VLOOKUP($C456,'[1]CDS-VM-delta'!$A$2:$E$470,4,FALSE),""))</f>
        <v>data:Intrekking/data:instrument moet een Work-Id ('/AKN/act/...' of '/join/id/regdata/...') hebben</v>
      </c>
      <c r="BJ456" s="302" t="str">
        <f>IF($BF456="","",IFERROR(VLOOKUP($C456,'[1]CDS-VM-delta'!$A$2:$E$470,5,FALSE),""))</f>
        <v/>
      </c>
      <c r="BK456" s="302" t="str">
        <f>IF($C456="","",IFERROR(VLOOKUP($C456,'[1]CDS-VM-delta'!$L$1:$M$470,1,FALSE),""))</f>
        <v>STOP1028</v>
      </c>
      <c r="BL456" s="302" t="str">
        <f>IF($BK456="","",IFERROR(VLOOKUP($BK456,'[1]CDS-VM-delta'!$L$1:$M$470,2,FALSE),""))</f>
        <v>Het instrument binnen een Intrekking %1 heeft geen juiste identificatie ('/AKN/act/[...]' of '/join/id/regdata/[...]'). Pas de identificatie aan.</v>
      </c>
      <c r="BM456" s="83"/>
      <c r="BN456" s="210" t="str">
        <f t="shared" si="79"/>
        <v/>
      </c>
      <c r="BO456" s="141" t="s">
        <v>1246</v>
      </c>
      <c r="BP456" s="142"/>
      <c r="BQ456" s="142"/>
      <c r="BR456" s="142"/>
      <c r="BS456" s="83">
        <v>302</v>
      </c>
      <c r="BT456" s="57"/>
      <c r="BU456" s="7" t="str">
        <f t="shared" si="80"/>
        <v/>
      </c>
      <c r="BV456" s="7" t="str">
        <f t="shared" si="81"/>
        <v/>
      </c>
      <c r="BW456" s="7" t="str">
        <f t="shared" si="82"/>
        <v/>
      </c>
      <c r="BX456" s="97" t="s">
        <v>1246</v>
      </c>
      <c r="BY456" s="98" t="s">
        <v>2036</v>
      </c>
      <c r="BZ456" s="97" t="s">
        <v>1684</v>
      </c>
      <c r="CA456" s="97"/>
      <c r="CB456" s="97"/>
      <c r="CC456" s="97"/>
      <c r="CD456" s="98" t="s">
        <v>1946</v>
      </c>
      <c r="CE456" s="97" t="s">
        <v>1158</v>
      </c>
      <c r="CF456" s="97"/>
      <c r="CG456" s="97"/>
      <c r="CH456" s="97"/>
      <c r="CI456" s="97"/>
      <c r="CJ456" s="97"/>
      <c r="CK456" s="86"/>
      <c r="CL456" s="109" t="s">
        <v>1690</v>
      </c>
      <c r="CM456" s="101" t="s">
        <v>255</v>
      </c>
      <c r="CN456" s="101" t="s">
        <v>255</v>
      </c>
      <c r="CO456" s="101"/>
    </row>
    <row r="457" spans="1:93" ht="48" x14ac:dyDescent="0.2">
      <c r="A457" s="172" t="s">
        <v>2206</v>
      </c>
      <c r="B457" s="140">
        <v>2</v>
      </c>
      <c r="C457" s="142" t="s">
        <v>1248</v>
      </c>
      <c r="D457" s="142" t="s">
        <v>1249</v>
      </c>
      <c r="E457" s="140" t="s">
        <v>0</v>
      </c>
      <c r="F457" s="140" t="s">
        <v>244</v>
      </c>
      <c r="G457" s="140" t="s">
        <v>146</v>
      </c>
      <c r="H457" s="140" t="s">
        <v>4</v>
      </c>
      <c r="I457" s="140" t="s">
        <v>8</v>
      </c>
      <c r="J457" s="140" t="s">
        <v>22</v>
      </c>
      <c r="K457" s="140" t="s">
        <v>127</v>
      </c>
      <c r="L457" s="98" t="str">
        <f>IFERROR(VLOOKUP($C457,'[2]1.3.7 validaties'!$AL$3:$AY$999,14,FALSE),"")</f>
        <v>2. ja, voor technici</v>
      </c>
      <c r="M457" s="98" t="str">
        <f>IFERROR(VLOOKUP($C457,'[2]1.3.7 validaties'!$AL$3:$AY$999,13,FALSE),"")</f>
        <v>niet nodig</v>
      </c>
      <c r="N457" s="142" t="s">
        <v>13</v>
      </c>
      <c r="O457" s="142" t="s">
        <v>13</v>
      </c>
      <c r="P457" s="142" t="s">
        <v>13</v>
      </c>
      <c r="Q457" s="142" t="s">
        <v>13</v>
      </c>
      <c r="R457" s="142" t="s">
        <v>13</v>
      </c>
      <c r="S457" s="142" t="s">
        <v>13</v>
      </c>
      <c r="T457" s="142" t="s">
        <v>13</v>
      </c>
      <c r="U457" s="142" t="s">
        <v>13</v>
      </c>
      <c r="V457" s="142" t="s">
        <v>13</v>
      </c>
      <c r="W457" s="142" t="s">
        <v>13</v>
      </c>
      <c r="X457" s="142" t="s">
        <v>13</v>
      </c>
      <c r="Y457" s="142" t="s">
        <v>13</v>
      </c>
      <c r="Z457" s="142" t="s">
        <v>13</v>
      </c>
      <c r="AA457" s="142" t="s">
        <v>13</v>
      </c>
      <c r="AB457" s="142" t="s">
        <v>13</v>
      </c>
      <c r="AC457" s="142" t="s">
        <v>13</v>
      </c>
      <c r="AD457" s="161" t="s">
        <v>253</v>
      </c>
      <c r="AE457" s="83" t="s">
        <v>254</v>
      </c>
      <c r="AF457" s="162" t="s">
        <v>255</v>
      </c>
      <c r="AG457" s="161" t="s">
        <v>1242</v>
      </c>
      <c r="AH457" s="163" t="s">
        <v>253</v>
      </c>
      <c r="AI457" s="175"/>
      <c r="AJ457" s="140" t="s">
        <v>13</v>
      </c>
      <c r="AK457" s="171" t="s">
        <v>45</v>
      </c>
      <c r="AL457" s="178" t="s">
        <v>14</v>
      </c>
      <c r="AM457" s="141" t="s">
        <v>1248</v>
      </c>
      <c r="AN457" s="98" t="s">
        <v>1251</v>
      </c>
      <c r="AO457" s="98"/>
      <c r="AP457" s="98"/>
      <c r="AQ457" s="98"/>
      <c r="AR457" s="98"/>
      <c r="AS457" s="98"/>
      <c r="AT457" s="267"/>
      <c r="AU457" s="253">
        <v>0</v>
      </c>
      <c r="AV457" s="278"/>
      <c r="AW457" s="83" t="s">
        <v>2923</v>
      </c>
      <c r="AX457" s="57"/>
      <c r="AY457" s="212" t="str">
        <f t="shared" si="75"/>
        <v/>
      </c>
      <c r="AZ457" s="97" t="str">
        <f t="shared" si="77"/>
        <v/>
      </c>
      <c r="BA457" s="97" t="str">
        <f t="shared" si="78"/>
        <v/>
      </c>
      <c r="BB457" s="97"/>
      <c r="BC457" s="213"/>
      <c r="BD457" s="143" t="str">
        <f t="shared" si="76"/>
        <v>ongewijzigd</v>
      </c>
      <c r="BE457" s="146" t="str">
        <f>IF(BF457="",IF(#REF!="","",IF(#REF!="ongebruikt","Ja","")),"")</f>
        <v/>
      </c>
      <c r="BF457" s="322" t="str">
        <f>IF($J457="LVBB-BHK",$C457,IFERROR(VLOOKUP($C457,'[1]CDS-VM-delta'!$A$2:$E$470,1,FALSE),""))</f>
        <v>STOP1029</v>
      </c>
      <c r="BG457" s="253" t="str">
        <f>IF($J457="LVBB-BHK",$AN457,IF($BF457="","",IFERROR(VLOOKUP($BF457,'[1]CDS-VM-delta'!$A$2:$E$470,2,FALSE),"")))</f>
        <v>Het gegeven doel heeft meer dan één datum inwerkingtreding. Een doel kan maar 1 datum inwerking hebben</v>
      </c>
      <c r="BH457" s="301" t="str">
        <f>IF($BF457="","",IFERROR(VLOOKUP($C457,'[1]CDS-VM-delta'!$A$2:$E$470,3,FALSE),""))</f>
        <v>imop-consolidatie.sch</v>
      </c>
      <c r="BI457" s="301" t="str">
        <f>IF($BF457="","",IFERROR(VLOOKUP($C457,'[1]CDS-VM-delta'!$A$2:$E$470,4,FALSE),""))</f>
        <v>Een doel kan maar 1 datum inwerking hebben</v>
      </c>
      <c r="BJ457" s="302" t="str">
        <f>IF($BF457="","",IFERROR(VLOOKUP($C457,'[1]CDS-VM-delta'!$A$2:$E$470,5,FALSE),""))</f>
        <v/>
      </c>
      <c r="BK457" s="302" t="str">
        <f>IF($C457="","",IFERROR(VLOOKUP($C457,'[1]CDS-VM-delta'!$L$1:$M$470,1,FALSE),""))</f>
        <v>STOP1029</v>
      </c>
      <c r="BL457" s="302" t="str">
        <f>IF($BK457="","",IFERROR(VLOOKUP($BK457,'[1]CDS-VM-delta'!$L$1:$M$470,2,FALSE),""))</f>
        <v>Het gegeven doel heeft meer dan één datum inwerkingtreding. Een doel kan maar 1 datum inwerking hebben</v>
      </c>
      <c r="BM457" s="83"/>
      <c r="BN457" s="210" t="str">
        <f t="shared" si="79"/>
        <v/>
      </c>
      <c r="BO457" s="141" t="s">
        <v>1248</v>
      </c>
      <c r="BP457" s="142"/>
      <c r="BQ457" s="142"/>
      <c r="BR457" s="142"/>
      <c r="BS457" s="83">
        <v>303</v>
      </c>
      <c r="BT457" s="57"/>
      <c r="BU457" s="7" t="str">
        <f t="shared" si="80"/>
        <v/>
      </c>
      <c r="BV457" s="7" t="str">
        <f t="shared" si="81"/>
        <v/>
      </c>
      <c r="BW457" s="7" t="str">
        <f t="shared" si="82"/>
        <v/>
      </c>
      <c r="BX457" s="97" t="s">
        <v>1248</v>
      </c>
      <c r="BY457" s="98" t="s">
        <v>1249</v>
      </c>
      <c r="BZ457" s="97" t="s">
        <v>1684</v>
      </c>
      <c r="CA457" s="97"/>
      <c r="CB457" s="97"/>
      <c r="CC457" s="97"/>
      <c r="CD457" s="98" t="s">
        <v>1251</v>
      </c>
      <c r="CE457" s="97"/>
      <c r="CF457" s="97"/>
      <c r="CG457" s="97"/>
      <c r="CH457" s="97"/>
      <c r="CI457" s="97"/>
      <c r="CJ457" s="97"/>
      <c r="CK457" s="86"/>
      <c r="CL457" s="109" t="s">
        <v>1690</v>
      </c>
      <c r="CM457" s="101" t="s">
        <v>255</v>
      </c>
      <c r="CN457" s="101" t="s">
        <v>255</v>
      </c>
      <c r="CO457" s="101"/>
    </row>
    <row r="458" spans="1:93" ht="64" x14ac:dyDescent="0.2">
      <c r="A458" s="172" t="s">
        <v>2206</v>
      </c>
      <c r="B458" s="140">
        <v>2</v>
      </c>
      <c r="C458" s="142" t="s">
        <v>1252</v>
      </c>
      <c r="D458" s="142" t="s">
        <v>1253</v>
      </c>
      <c r="E458" s="140" t="s">
        <v>0</v>
      </c>
      <c r="F458" s="140" t="s">
        <v>141</v>
      </c>
      <c r="G458" s="140" t="s">
        <v>146</v>
      </c>
      <c r="H458" s="140" t="s">
        <v>4</v>
      </c>
      <c r="I458" s="140" t="s">
        <v>8</v>
      </c>
      <c r="J458" s="140" t="s">
        <v>22</v>
      </c>
      <c r="K458" s="140" t="s">
        <v>127</v>
      </c>
      <c r="L458" s="98" t="str">
        <f>IFERROR(VLOOKUP($C458,'[2]1.3.7 validaties'!$AL$3:$AY$999,14,FALSE),"")</f>
        <v>1. ja, voor iedereen</v>
      </c>
      <c r="M458" s="98" t="str">
        <f>IFERROR(VLOOKUP($C458,'[2]1.3.7 validaties'!$AL$3:$AY$999,13,FALSE),"")</f>
        <v>niet nodig</v>
      </c>
      <c r="N458" s="142" t="s">
        <v>13</v>
      </c>
      <c r="O458" s="142" t="s">
        <v>13</v>
      </c>
      <c r="P458" s="142" t="s">
        <v>13</v>
      </c>
      <c r="Q458" s="142" t="s">
        <v>13</v>
      </c>
      <c r="R458" s="142" t="s">
        <v>13</v>
      </c>
      <c r="S458" s="142" t="s">
        <v>13</v>
      </c>
      <c r="T458" s="142" t="s">
        <v>13</v>
      </c>
      <c r="U458" s="142" t="s">
        <v>13</v>
      </c>
      <c r="V458" s="142" t="s">
        <v>13</v>
      </c>
      <c r="W458" s="142" t="s">
        <v>13</v>
      </c>
      <c r="X458" s="142" t="s">
        <v>13</v>
      </c>
      <c r="Y458" s="142" t="s">
        <v>13</v>
      </c>
      <c r="Z458" s="142" t="s">
        <v>13</v>
      </c>
      <c r="AA458" s="142" t="s">
        <v>13</v>
      </c>
      <c r="AB458" s="142" t="s">
        <v>13</v>
      </c>
      <c r="AC458" s="142" t="s">
        <v>13</v>
      </c>
      <c r="AD458" s="161" t="s">
        <v>253</v>
      </c>
      <c r="AE458" s="83" t="s">
        <v>254</v>
      </c>
      <c r="AF458" s="162" t="s">
        <v>255</v>
      </c>
      <c r="AG458" s="161" t="s">
        <v>1208</v>
      </c>
      <c r="AH458" s="163" t="s">
        <v>253</v>
      </c>
      <c r="AI458" s="175"/>
      <c r="AJ458" s="140" t="s">
        <v>13</v>
      </c>
      <c r="AK458" s="171" t="s">
        <v>45</v>
      </c>
      <c r="AL458" s="178" t="s">
        <v>14</v>
      </c>
      <c r="AM458" s="141" t="s">
        <v>1252</v>
      </c>
      <c r="AN458" s="98" t="s">
        <v>1255</v>
      </c>
      <c r="AO458" s="98"/>
      <c r="AP458" s="98"/>
      <c r="AQ458" s="98"/>
      <c r="AR458" s="98"/>
      <c r="AS458" s="98"/>
      <c r="AT458" s="267"/>
      <c r="AU458" s="253">
        <v>0</v>
      </c>
      <c r="AV458" s="278"/>
      <c r="AW458" s="83"/>
      <c r="AX458" s="57"/>
      <c r="AY458" s="212" t="str">
        <f t="shared" si="75"/>
        <v/>
      </c>
      <c r="AZ458" s="97" t="str">
        <f t="shared" si="77"/>
        <v/>
      </c>
      <c r="BA458" s="97" t="str">
        <f t="shared" si="78"/>
        <v/>
      </c>
      <c r="BB458" s="97"/>
      <c r="BC458" s="213"/>
      <c r="BD458" s="143" t="str">
        <f t="shared" si="76"/>
        <v>ongewijzigd</v>
      </c>
      <c r="BE458" s="146" t="str">
        <f>IF(BF458="",IF(#REF!="","",IF(#REF!="ongebruikt","Ja","")),"")</f>
        <v/>
      </c>
      <c r="BF458" s="322" t="str">
        <f>IF($J458="LVBB-BHK",$C458,IFERROR(VLOOKUP($C458,'[1]CDS-VM-delta'!$A$2:$E$470,1,FALSE),""))</f>
        <v>STOP1030</v>
      </c>
      <c r="BG458" s="253" t="str">
        <f>IF($J458="LVBB-BHK",$AN458,IF($BF458="","",IFERROR(VLOOKUP($BF458,'[1]CDS-VM-delta'!$A$2:$E$470,2,FALSE),"")))</f>
        <v>Gebruik elke waarde binnen container data:overheidsdomeinen maar één keer.</v>
      </c>
      <c r="BH458" s="301" t="str">
        <f>IF($BF458="","",IFERROR(VLOOKUP($C458,'[1]CDS-VM-delta'!$A$2:$E$470,3,FALSE),""))</f>
        <v>imop-metadata.sch</v>
      </c>
      <c r="BI458" s="301" t="str">
        <f>IF($BF458="","",IFERROR(VLOOKUP($C458,'[1]CDS-VM-delta'!$A$2:$E$470,4,FALSE),""))</f>
        <v>data:rechtsgebieden, data:overheidsdomeinen, data:onderwerpen, data:alternatieveTitels, data:opvolging uniek</v>
      </c>
      <c r="BJ458" s="302" t="str">
        <f>IF($BF458="","",IFERROR(VLOOKUP($C458,'[1]CDS-VM-delta'!$A$2:$E$470,5,FALSE),""))</f>
        <v/>
      </c>
      <c r="BK458" s="302" t="str">
        <f>IF($C458="","",IFERROR(VLOOKUP($C458,'[1]CDS-VM-delta'!$L$1:$M$470,1,FALSE),""))</f>
        <v>STOP1030</v>
      </c>
      <c r="BL458" s="302" t="str">
        <f>IF($BK458="","",IFERROR(VLOOKUP($BK458,'[1]CDS-VM-delta'!$L$1:$M$470,2,FALSE),""))</f>
        <v>Gebruik elke waarde binnen container data:overheidsdomeinen maar één keer.</v>
      </c>
      <c r="BM458" s="83" t="s">
        <v>1842</v>
      </c>
      <c r="BN458" s="210" t="str">
        <f t="shared" si="79"/>
        <v/>
      </c>
      <c r="BO458" s="177" t="s">
        <v>1252</v>
      </c>
      <c r="BP458" s="142">
        <v>3</v>
      </c>
      <c r="BQ458" s="142"/>
      <c r="BR458" s="142" t="s">
        <v>1843</v>
      </c>
      <c r="BS458" s="83">
        <v>181</v>
      </c>
      <c r="BT458" s="57"/>
      <c r="BU458" s="7" t="str">
        <f t="shared" si="80"/>
        <v/>
      </c>
      <c r="BV458" s="7" t="str">
        <f t="shared" si="81"/>
        <v/>
      </c>
      <c r="BW458" s="7" t="str">
        <f t="shared" si="82"/>
        <v/>
      </c>
      <c r="BX458" s="97" t="s">
        <v>1252</v>
      </c>
      <c r="BY458" s="98" t="s">
        <v>1253</v>
      </c>
      <c r="BZ458" s="97" t="s">
        <v>1684</v>
      </c>
      <c r="CA458" s="97"/>
      <c r="CB458" s="97"/>
      <c r="CC458" s="97"/>
      <c r="CD458" s="98" t="s">
        <v>1255</v>
      </c>
      <c r="CE458" s="97"/>
      <c r="CF458" s="97"/>
      <c r="CG458" s="97"/>
      <c r="CH458" s="97"/>
      <c r="CI458" s="97"/>
      <c r="CJ458" s="97"/>
      <c r="CK458" s="86"/>
      <c r="CL458" s="109" t="s">
        <v>1690</v>
      </c>
      <c r="CM458" s="101" t="s">
        <v>255</v>
      </c>
      <c r="CN458" s="101" t="s">
        <v>253</v>
      </c>
      <c r="CO458" s="101"/>
    </row>
    <row r="459" spans="1:93" ht="64" x14ac:dyDescent="0.2">
      <c r="A459" s="172" t="s">
        <v>2206</v>
      </c>
      <c r="B459" s="140">
        <v>2</v>
      </c>
      <c r="C459" s="142" t="s">
        <v>1256</v>
      </c>
      <c r="D459" s="142" t="s">
        <v>1257</v>
      </c>
      <c r="E459" s="140" t="s">
        <v>0</v>
      </c>
      <c r="F459" s="140" t="s">
        <v>141</v>
      </c>
      <c r="G459" s="140" t="s">
        <v>146</v>
      </c>
      <c r="H459" s="140" t="s">
        <v>4</v>
      </c>
      <c r="I459" s="140" t="s">
        <v>8</v>
      </c>
      <c r="J459" s="140" t="s">
        <v>22</v>
      </c>
      <c r="K459" s="140" t="s">
        <v>127</v>
      </c>
      <c r="L459" s="98" t="str">
        <f>IFERROR(VLOOKUP($C459,'[2]1.3.7 validaties'!$AL$3:$AY$999,14,FALSE),"")</f>
        <v>1. ja, voor iedereen</v>
      </c>
      <c r="M459" s="98" t="str">
        <f>IFERROR(VLOOKUP($C459,'[2]1.3.7 validaties'!$AL$3:$AY$999,13,FALSE),"")</f>
        <v>niet nodig</v>
      </c>
      <c r="N459" s="142" t="s">
        <v>13</v>
      </c>
      <c r="O459" s="142" t="s">
        <v>13</v>
      </c>
      <c r="P459" s="142" t="s">
        <v>13</v>
      </c>
      <c r="Q459" s="142" t="s">
        <v>13</v>
      </c>
      <c r="R459" s="142" t="s">
        <v>13</v>
      </c>
      <c r="S459" s="142" t="s">
        <v>13</v>
      </c>
      <c r="T459" s="142" t="s">
        <v>13</v>
      </c>
      <c r="U459" s="142" t="s">
        <v>13</v>
      </c>
      <c r="V459" s="142" t="s">
        <v>13</v>
      </c>
      <c r="W459" s="142" t="s">
        <v>13</v>
      </c>
      <c r="X459" s="142" t="s">
        <v>13</v>
      </c>
      <c r="Y459" s="142" t="s">
        <v>13</v>
      </c>
      <c r="Z459" s="142" t="s">
        <v>13</v>
      </c>
      <c r="AA459" s="142" t="s">
        <v>13</v>
      </c>
      <c r="AB459" s="142" t="s">
        <v>13</v>
      </c>
      <c r="AC459" s="142" t="s">
        <v>13</v>
      </c>
      <c r="AD459" s="161" t="s">
        <v>253</v>
      </c>
      <c r="AE459" s="83" t="s">
        <v>254</v>
      </c>
      <c r="AF459" s="162" t="s">
        <v>255</v>
      </c>
      <c r="AG459" s="161" t="s">
        <v>1208</v>
      </c>
      <c r="AH459" s="163" t="s">
        <v>253</v>
      </c>
      <c r="AI459" s="175"/>
      <c r="AJ459" s="140" t="s">
        <v>13</v>
      </c>
      <c r="AK459" s="171" t="s">
        <v>13</v>
      </c>
      <c r="AL459" s="178" t="s">
        <v>14</v>
      </c>
      <c r="AM459" s="141" t="s">
        <v>1256</v>
      </c>
      <c r="AN459" s="98" t="s">
        <v>1259</v>
      </c>
      <c r="AO459" s="98"/>
      <c r="AP459" s="98"/>
      <c r="AQ459" s="98"/>
      <c r="AR459" s="98"/>
      <c r="AS459" s="98"/>
      <c r="AT459" s="267"/>
      <c r="AU459" s="253">
        <v>0</v>
      </c>
      <c r="AV459" s="278"/>
      <c r="AW459" s="83"/>
      <c r="AX459" s="57"/>
      <c r="AY459" s="212" t="str">
        <f t="shared" si="75"/>
        <v/>
      </c>
      <c r="AZ459" s="97" t="str">
        <f t="shared" si="77"/>
        <v/>
      </c>
      <c r="BA459" s="97" t="str">
        <f t="shared" si="78"/>
        <v/>
      </c>
      <c r="BB459" s="97"/>
      <c r="BC459" s="213"/>
      <c r="BD459" s="143" t="str">
        <f t="shared" si="76"/>
        <v>ongewijzigd</v>
      </c>
      <c r="BE459" s="146" t="str">
        <f>IF(BF459="",IF(#REF!="","",IF(#REF!="ongebruikt","Ja","")),"")</f>
        <v/>
      </c>
      <c r="BF459" s="322" t="str">
        <f>IF($J459="LVBB-BHK",$C459,IFERROR(VLOOKUP($C459,'[1]CDS-VM-delta'!$A$2:$E$470,1,FALSE),""))</f>
        <v>STOP1031</v>
      </c>
      <c r="BG459" s="253" t="str">
        <f>IF($J459="LVBB-BHK",$AN459,IF($BF459="","",IFERROR(VLOOKUP($BF459,'[1]CDS-VM-delta'!$A$2:$E$470,2,FALSE),"")))</f>
        <v>Gebruik elke waarde binnen container data:onderwerpen maar één keer.</v>
      </c>
      <c r="BH459" s="301" t="str">
        <f>IF($BF459="","",IFERROR(VLOOKUP($C459,'[1]CDS-VM-delta'!$A$2:$E$470,3,FALSE),""))</f>
        <v>imop-metadata.sch</v>
      </c>
      <c r="BI459" s="301" t="str">
        <f>IF($BF459="","",IFERROR(VLOOKUP($C459,'[1]CDS-VM-delta'!$A$2:$E$470,4,FALSE),""))</f>
        <v>data:rechtsgebieden, data:overheidsdomeinen, data:onderwerpen, data:alternatieveTitels, data:opvolging uniek</v>
      </c>
      <c r="BJ459" s="302" t="str">
        <f>IF($BF459="","",IFERROR(VLOOKUP($C459,'[1]CDS-VM-delta'!$A$2:$E$470,5,FALSE),""))</f>
        <v/>
      </c>
      <c r="BK459" s="302" t="str">
        <f>IF($C459="","",IFERROR(VLOOKUP($C459,'[1]CDS-VM-delta'!$L$1:$M$470,1,FALSE),""))</f>
        <v>STOP1031</v>
      </c>
      <c r="BL459" s="302" t="str">
        <f>IF($BK459="","",IFERROR(VLOOKUP($BK459,'[1]CDS-VM-delta'!$L$1:$M$470,2,FALSE),""))</f>
        <v>Gebruik elke waarde binnen container data:onderwerpen maar één keer.</v>
      </c>
      <c r="BM459" s="83" t="s">
        <v>1842</v>
      </c>
      <c r="BN459" s="210" t="str">
        <f t="shared" si="79"/>
        <v/>
      </c>
      <c r="BO459" s="177" t="s">
        <v>1256</v>
      </c>
      <c r="BP459" s="142">
        <v>3</v>
      </c>
      <c r="BQ459" s="142"/>
      <c r="BR459" s="142" t="s">
        <v>1843</v>
      </c>
      <c r="BS459" s="83">
        <v>182</v>
      </c>
      <c r="BT459" s="57"/>
      <c r="BU459" s="7" t="str">
        <f t="shared" si="80"/>
        <v/>
      </c>
      <c r="BV459" s="7" t="str">
        <f t="shared" si="81"/>
        <v/>
      </c>
      <c r="BW459" s="7" t="str">
        <f t="shared" si="82"/>
        <v/>
      </c>
      <c r="BX459" s="97" t="s">
        <v>1256</v>
      </c>
      <c r="BY459" s="98" t="s">
        <v>1257</v>
      </c>
      <c r="BZ459" s="97" t="s">
        <v>1684</v>
      </c>
      <c r="CA459" s="97"/>
      <c r="CB459" s="97"/>
      <c r="CC459" s="97"/>
      <c r="CD459" s="98" t="s">
        <v>1259</v>
      </c>
      <c r="CE459" s="97"/>
      <c r="CF459" s="97"/>
      <c r="CG459" s="97"/>
      <c r="CH459" s="97"/>
      <c r="CI459" s="97"/>
      <c r="CJ459" s="97"/>
      <c r="CK459" s="86"/>
      <c r="CL459" s="109" t="s">
        <v>1690</v>
      </c>
      <c r="CM459" s="101" t="s">
        <v>255</v>
      </c>
      <c r="CN459" s="101" t="s">
        <v>253</v>
      </c>
      <c r="CO459" s="101"/>
    </row>
    <row r="460" spans="1:93" ht="80" x14ac:dyDescent="0.2">
      <c r="A460" s="292" t="s">
        <v>2965</v>
      </c>
      <c r="B460" s="293">
        <v>2</v>
      </c>
      <c r="C460" s="223" t="s">
        <v>1260</v>
      </c>
      <c r="D460" s="223" t="s">
        <v>1261</v>
      </c>
      <c r="E460" s="292" t="s">
        <v>0</v>
      </c>
      <c r="F460" s="293" t="s">
        <v>141</v>
      </c>
      <c r="G460" s="223" t="s">
        <v>146</v>
      </c>
      <c r="H460" s="223" t="s">
        <v>4</v>
      </c>
      <c r="I460" s="292" t="s">
        <v>8</v>
      </c>
      <c r="J460" s="293" t="s">
        <v>22</v>
      </c>
      <c r="K460" s="223" t="s">
        <v>127</v>
      </c>
      <c r="L460" s="223" t="str">
        <f>IFERROR(VLOOKUP($C460,'[2]1.3.7 validaties'!$AL$3:$AY$999,14,FALSE),"")</f>
        <v>1. ja, voor iedereen</v>
      </c>
      <c r="M460" s="292" t="str">
        <f>IFERROR(VLOOKUP($C460,'[2]1.3.7 validaties'!$AL$3:$AY$999,13,FALSE),"")</f>
        <v>niet nodig</v>
      </c>
      <c r="N460" s="293" t="s">
        <v>13</v>
      </c>
      <c r="O460" s="223" t="s">
        <v>13</v>
      </c>
      <c r="P460" s="223" t="s">
        <v>13</v>
      </c>
      <c r="Q460" s="292" t="s">
        <v>13</v>
      </c>
      <c r="R460" s="293" t="s">
        <v>13</v>
      </c>
      <c r="S460" s="223" t="s">
        <v>13</v>
      </c>
      <c r="T460" s="223" t="s">
        <v>13</v>
      </c>
      <c r="U460" s="292" t="s">
        <v>13</v>
      </c>
      <c r="V460" s="293" t="s">
        <v>13</v>
      </c>
      <c r="W460" s="223" t="s">
        <v>13</v>
      </c>
      <c r="X460" s="223" t="s">
        <v>13</v>
      </c>
      <c r="Y460" s="292" t="s">
        <v>2831</v>
      </c>
      <c r="Z460" s="292" t="s">
        <v>2831</v>
      </c>
      <c r="AA460" s="292" t="s">
        <v>2831</v>
      </c>
      <c r="AB460" s="292" t="s">
        <v>2831</v>
      </c>
      <c r="AC460" s="292" t="s">
        <v>2831</v>
      </c>
      <c r="AD460" s="223" t="s">
        <v>253</v>
      </c>
      <c r="AE460" s="292" t="s">
        <v>254</v>
      </c>
      <c r="AF460" s="293" t="s">
        <v>255</v>
      </c>
      <c r="AG460" s="223" t="s">
        <v>1208</v>
      </c>
      <c r="AH460" s="293" t="s">
        <v>253</v>
      </c>
      <c r="AI460" s="223"/>
      <c r="AJ460" s="223" t="s">
        <v>13</v>
      </c>
      <c r="AK460" s="223" t="s">
        <v>45</v>
      </c>
      <c r="AL460" s="223" t="s">
        <v>14</v>
      </c>
      <c r="AM460" s="223" t="s">
        <v>1260</v>
      </c>
      <c r="AN460" s="292" t="s">
        <v>1263</v>
      </c>
      <c r="AO460" s="293"/>
      <c r="AP460" s="223"/>
      <c r="AQ460" s="223"/>
      <c r="AR460" s="292"/>
      <c r="AS460" s="293"/>
      <c r="AT460" s="223"/>
      <c r="AU460" s="223">
        <v>0</v>
      </c>
      <c r="AV460" s="292"/>
      <c r="AW460" s="293" t="s">
        <v>3157</v>
      </c>
      <c r="AX460" s="223"/>
      <c r="AY460" s="292" t="str">
        <f t="shared" si="75"/>
        <v/>
      </c>
      <c r="AZ460" s="293" t="str">
        <f t="shared" si="77"/>
        <v/>
      </c>
      <c r="BA460" s="223" t="str">
        <f t="shared" si="78"/>
        <v/>
      </c>
      <c r="BB460" s="223"/>
      <c r="BC460" s="292"/>
      <c r="BD460" s="293" t="str">
        <f t="shared" si="76"/>
        <v>ongewijzigd</v>
      </c>
      <c r="BE460" s="223" t="str">
        <f>IF(BF460="",IF(#REF!="","",IF(#REF!="ongebruikt","Ja","")),"")</f>
        <v/>
      </c>
      <c r="BF460" s="223" t="str">
        <f>IF($J460="LVBB-BHK",$C460,IFERROR(VLOOKUP($C460,'[1]CDS-VM-delta'!$A$2:$E$470,1,FALSE),""))</f>
        <v>STOP1032</v>
      </c>
      <c r="BG460" s="292" t="str">
        <f>IF($J460="LVBB-BHK",$AN460,IF($BF460="","",IFERROR(VLOOKUP($BF460,'[1]CDS-VM-delta'!$A$2:$E$470,2,FALSE),"")))</f>
        <v>De officiële publicatie van het besluit heeft geen datum ondertekening.</v>
      </c>
      <c r="BH460" s="293" t="str">
        <f>IF($BF460="","",IFERROR(VLOOKUP($C460,'[1]CDS-VM-delta'!$A$2:$E$470,3,FALSE),""))</f>
        <v>imop-metadata.sch</v>
      </c>
      <c r="BI460" s="223" t="str">
        <f>IF($BF460="","",IFERROR(VLOOKUP($C460,'[1]CDS-VM-delta'!$A$2:$E$470,4,FALSE),""))</f>
        <v>datum ondertekening verplicht voor off pub van besluit en verboden voor off pub van kennisgeving</v>
      </c>
      <c r="BJ460" s="223" t="str">
        <f>IF($BF460="","",IFERROR(VLOOKUP($C460,'[1]CDS-VM-delta'!$A$2:$E$470,5,FALSE),""))</f>
        <v/>
      </c>
      <c r="BK460" s="292" t="str">
        <f>IF($C460="","",IFERROR(VLOOKUP($C460,'[1]CDS-VM-delta'!$L$1:$M$470,1,FALSE),""))</f>
        <v>STOP1032</v>
      </c>
      <c r="BL460" s="293" t="str">
        <f>IF($BK460="","",IFERROR(VLOOKUP($BK460,'[1]CDS-VM-delta'!$L$1:$M$470,2,FALSE),""))</f>
        <v>De officiële publicatie van het besluit heeft geen datum ondertekening.</v>
      </c>
      <c r="BM460" s="223"/>
      <c r="BN460" s="223" t="str">
        <f t="shared" si="79"/>
        <v/>
      </c>
      <c r="BO460" s="292" t="s">
        <v>1260</v>
      </c>
      <c r="BP460" s="293"/>
      <c r="BQ460" s="223"/>
      <c r="BR460" s="223"/>
      <c r="BS460" s="292">
        <v>306</v>
      </c>
      <c r="BT460" s="293"/>
      <c r="BU460" s="223" t="str">
        <f t="shared" si="80"/>
        <v/>
      </c>
      <c r="BV460" s="223" t="str">
        <f t="shared" si="81"/>
        <v/>
      </c>
      <c r="BW460" s="292" t="str">
        <f t="shared" si="82"/>
        <v/>
      </c>
      <c r="BX460" s="293" t="s">
        <v>1260</v>
      </c>
      <c r="BY460" s="223" t="s">
        <v>1261</v>
      </c>
      <c r="BZ460" s="223" t="s">
        <v>1684</v>
      </c>
      <c r="CA460" s="292"/>
      <c r="CB460" s="293"/>
      <c r="CC460" s="223"/>
      <c r="CD460" s="223" t="s">
        <v>1263</v>
      </c>
      <c r="CE460" s="292"/>
      <c r="CF460" s="293"/>
      <c r="CG460" s="223"/>
      <c r="CH460" s="223"/>
      <c r="CI460" s="292"/>
      <c r="CJ460" s="293"/>
      <c r="CK460" s="223"/>
      <c r="CL460" s="223" t="s">
        <v>1688</v>
      </c>
      <c r="CM460" s="292" t="s">
        <v>253</v>
      </c>
      <c r="CN460" s="293" t="s">
        <v>253</v>
      </c>
      <c r="CO460" s="223"/>
    </row>
    <row r="461" spans="1:93" s="408" customFormat="1" ht="112" x14ac:dyDescent="0.2">
      <c r="A461" s="292" t="s">
        <v>2966</v>
      </c>
      <c r="B461" s="293">
        <v>2</v>
      </c>
      <c r="C461" s="223" t="s">
        <v>1264</v>
      </c>
      <c r="D461" s="292" t="s">
        <v>1265</v>
      </c>
      <c r="E461" s="293" t="s">
        <v>0</v>
      </c>
      <c r="F461" s="223" t="s">
        <v>141</v>
      </c>
      <c r="G461" s="292" t="s">
        <v>146</v>
      </c>
      <c r="H461" s="293" t="s">
        <v>4</v>
      </c>
      <c r="I461" s="223" t="s">
        <v>8</v>
      </c>
      <c r="J461" s="292" t="s">
        <v>22</v>
      </c>
      <c r="K461" s="293" t="s">
        <v>127</v>
      </c>
      <c r="L461" s="223" t="str">
        <f>IFERROR(VLOOKUP($C461,'[2]1.3.7 validaties'!$AL$3:$AY$999,14,FALSE),"")</f>
        <v>9. verbetervoorstel</v>
      </c>
      <c r="M461" s="292" t="str">
        <f>IFERROR(VLOOKUP($C461,'[2]1.3.7 validaties'!$AL$3:$AY$999,13,FALSE),"")</f>
        <v>E-mail Arjan</v>
      </c>
      <c r="N461" s="293" t="s">
        <v>13</v>
      </c>
      <c r="O461" s="223" t="s">
        <v>13</v>
      </c>
      <c r="P461" s="292" t="s">
        <v>13</v>
      </c>
      <c r="Q461" s="293" t="s">
        <v>13</v>
      </c>
      <c r="R461" s="223" t="s">
        <v>13</v>
      </c>
      <c r="S461" s="292" t="s">
        <v>13</v>
      </c>
      <c r="T461" s="293" t="s">
        <v>13</v>
      </c>
      <c r="U461" s="223" t="s">
        <v>13</v>
      </c>
      <c r="V461" s="292" t="s">
        <v>13</v>
      </c>
      <c r="W461" s="293" t="s">
        <v>13</v>
      </c>
      <c r="X461" s="223" t="s">
        <v>13</v>
      </c>
      <c r="Y461" s="292" t="s">
        <v>2831</v>
      </c>
      <c r="Z461" s="292" t="s">
        <v>2831</v>
      </c>
      <c r="AA461" s="292" t="s">
        <v>2831</v>
      </c>
      <c r="AB461" s="292" t="s">
        <v>2831</v>
      </c>
      <c r="AC461" s="292" t="s">
        <v>2831</v>
      </c>
      <c r="AD461" s="292" t="s">
        <v>253</v>
      </c>
      <c r="AE461" s="293" t="s">
        <v>254</v>
      </c>
      <c r="AF461" s="223" t="s">
        <v>255</v>
      </c>
      <c r="AG461" s="292" t="s">
        <v>1208</v>
      </c>
      <c r="AH461" s="292" t="s">
        <v>253</v>
      </c>
      <c r="AI461" s="293"/>
      <c r="AJ461" s="223" t="s">
        <v>13</v>
      </c>
      <c r="AK461" s="292" t="s">
        <v>13</v>
      </c>
      <c r="AL461" s="292" t="s">
        <v>14</v>
      </c>
      <c r="AM461" s="293" t="s">
        <v>1264</v>
      </c>
      <c r="AN461" s="223" t="s">
        <v>2425</v>
      </c>
      <c r="AO461" s="292"/>
      <c r="AP461" s="293"/>
      <c r="AQ461" s="223"/>
      <c r="AR461" s="292"/>
      <c r="AS461" s="293"/>
      <c r="AT461" s="223"/>
      <c r="AU461" s="292">
        <v>0</v>
      </c>
      <c r="AV461" s="293"/>
      <c r="AW461" s="223" t="s">
        <v>2924</v>
      </c>
      <c r="AX461" s="293"/>
      <c r="AY461" s="223" t="str">
        <f t="shared" si="75"/>
        <v/>
      </c>
      <c r="AZ461" s="292" t="str">
        <f t="shared" si="77"/>
        <v/>
      </c>
      <c r="BA461" s="293" t="str">
        <f t="shared" si="78"/>
        <v/>
      </c>
      <c r="BB461" s="223"/>
      <c r="BC461" s="292" t="s">
        <v>2261</v>
      </c>
      <c r="BD461" s="293" t="str">
        <f t="shared" si="76"/>
        <v>gewijzigd</v>
      </c>
      <c r="BE461" s="223" t="str">
        <f>IF(BF461="",IF(#REF!="","",IF(#REF!="ongebruikt","Ja","")),"")</f>
        <v/>
      </c>
      <c r="BF461" s="292" t="str">
        <f>IF($J461="LVBB-BHK",$C461,IFERROR(VLOOKUP($C461,'[1]CDS-VM-delta'!$A$2:$E$470,1,FALSE),""))</f>
        <v>STOP1033</v>
      </c>
      <c r="BG461" s="293" t="str">
        <f>IF($J461="LVBB-BHK",$AN461,IF($BF461="","",IFERROR(VLOOKUP($BF461,'[1]CDS-VM-delta'!$A$2:$E$470,2,FALSE),"")))</f>
        <v>De officiële publicatie van een besluit heeft ten onrechte een datum ondertekening.
OF:
Kennisgeving heeft ten onrechte een datum ondertekening. Dit is niet toegestaan.</v>
      </c>
      <c r="BH461" s="223" t="str">
        <f>IF($BF461="","",IFERROR(VLOOKUP($C461,'[1]CDS-VM-delta'!$A$2:$E$470,3,FALSE),""))</f>
        <v>imop-metadata.sch</v>
      </c>
      <c r="BI461" s="292" t="str">
        <f>IF($BF461="","",IFERROR(VLOOKUP($C461,'[1]CDS-VM-delta'!$A$2:$E$470,4,FALSE),""))</f>
        <v>datum ondertekening verplicht voor off pub van besluit en verboden voor off pub van kennisgeving</v>
      </c>
      <c r="BJ461" s="293" t="str">
        <f>IF($BF461="","",IFERROR(VLOOKUP($C461,'[1]CDS-VM-delta'!$A$2:$E$470,5,FALSE),""))</f>
        <v/>
      </c>
      <c r="BK461" s="223" t="str">
        <f>IF($C461="","",IFERROR(VLOOKUP($C461,'[1]CDS-VM-delta'!$L$1:$M$470,1,FALSE),""))</f>
        <v>STOP1033</v>
      </c>
      <c r="BL461" s="292" t="str">
        <f>IF($BK461="","",IFERROR(VLOOKUP($BK461,'[1]CDS-VM-delta'!$L$1:$M$470,2,FALSE),""))</f>
        <v>De officiële publicatie van een besluit heeft ten onrechte een datum ondertekening.</v>
      </c>
      <c r="BM461" s="293" t="s">
        <v>1842</v>
      </c>
      <c r="BN461" s="223" t="str">
        <f t="shared" si="79"/>
        <v/>
      </c>
      <c r="BO461" s="292" t="s">
        <v>1264</v>
      </c>
      <c r="BP461" s="293">
        <v>3</v>
      </c>
      <c r="BQ461" s="223"/>
      <c r="BR461" s="292" t="s">
        <v>1843</v>
      </c>
      <c r="BS461" s="293">
        <v>189</v>
      </c>
      <c r="BT461" s="223"/>
      <c r="BU461" s="292" t="str">
        <f t="shared" si="80"/>
        <v/>
      </c>
      <c r="BV461" s="293" t="str">
        <f t="shared" si="81"/>
        <v/>
      </c>
      <c r="BW461" s="223" t="str">
        <f t="shared" si="82"/>
        <v/>
      </c>
      <c r="BX461" s="292" t="s">
        <v>1264</v>
      </c>
      <c r="BY461" s="293" t="s">
        <v>1265</v>
      </c>
      <c r="BZ461" s="223" t="s">
        <v>1684</v>
      </c>
      <c r="CA461" s="292"/>
      <c r="CB461" s="293"/>
      <c r="CC461" s="223"/>
      <c r="CD461" s="292" t="s">
        <v>2425</v>
      </c>
      <c r="CE461" s="293"/>
      <c r="CF461" s="223"/>
      <c r="CG461" s="292"/>
      <c r="CH461" s="293"/>
      <c r="CI461" s="223"/>
      <c r="CJ461" s="292"/>
      <c r="CK461" s="293"/>
      <c r="CL461" s="223" t="s">
        <v>1690</v>
      </c>
      <c r="CM461" s="292" t="s">
        <v>255</v>
      </c>
      <c r="CN461" s="293" t="s">
        <v>253</v>
      </c>
      <c r="CO461" s="223"/>
    </row>
    <row r="462" spans="1:93" ht="64" x14ac:dyDescent="0.2">
      <c r="A462" s="172" t="s">
        <v>2207</v>
      </c>
      <c r="B462" s="140">
        <v>2</v>
      </c>
      <c r="C462" s="142" t="s">
        <v>1267</v>
      </c>
      <c r="D462" s="142" t="s">
        <v>1712</v>
      </c>
      <c r="E462" s="140" t="s">
        <v>0</v>
      </c>
      <c r="F462" s="140" t="s">
        <v>141</v>
      </c>
      <c r="G462" s="140" t="s">
        <v>146</v>
      </c>
      <c r="H462" s="140" t="s">
        <v>4</v>
      </c>
      <c r="I462" s="140" t="s">
        <v>8</v>
      </c>
      <c r="J462" s="140" t="s">
        <v>22</v>
      </c>
      <c r="K462" s="140" t="s">
        <v>127</v>
      </c>
      <c r="L462" s="98" t="str">
        <f>IFERROR(VLOOKUP($C462,'[2]1.3.7 validaties'!$AL$3:$AY$999,14,FALSE),"")</f>
        <v>2. ja, voor technici</v>
      </c>
      <c r="M462" s="98" t="str">
        <f>IFERROR(VLOOKUP($C462,'[2]1.3.7 validaties'!$AL$3:$AY$999,13,FALSE),"")</f>
        <v>niet nodig</v>
      </c>
      <c r="N462" s="142" t="s">
        <v>13</v>
      </c>
      <c r="O462" s="142" t="s">
        <v>13</v>
      </c>
      <c r="P462" s="142" t="s">
        <v>13</v>
      </c>
      <c r="Q462" s="142" t="s">
        <v>13</v>
      </c>
      <c r="R462" s="142" t="s">
        <v>13</v>
      </c>
      <c r="S462" s="142" t="s">
        <v>13</v>
      </c>
      <c r="T462" s="142" t="s">
        <v>13</v>
      </c>
      <c r="U462" s="142" t="s">
        <v>13</v>
      </c>
      <c r="V462" s="142" t="s">
        <v>13</v>
      </c>
      <c r="W462" s="142" t="s">
        <v>13</v>
      </c>
      <c r="X462" s="142" t="s">
        <v>13</v>
      </c>
      <c r="Y462" s="142" t="s">
        <v>13</v>
      </c>
      <c r="Z462" s="142" t="s">
        <v>13</v>
      </c>
      <c r="AA462" s="142" t="s">
        <v>13</v>
      </c>
      <c r="AB462" s="142" t="s">
        <v>13</v>
      </c>
      <c r="AC462" s="142" t="s">
        <v>13</v>
      </c>
      <c r="AD462" s="161" t="s">
        <v>253</v>
      </c>
      <c r="AE462" s="83" t="s">
        <v>254</v>
      </c>
      <c r="AF462" s="162" t="s">
        <v>255</v>
      </c>
      <c r="AG462" s="161" t="s">
        <v>1208</v>
      </c>
      <c r="AH462" s="163" t="s">
        <v>253</v>
      </c>
      <c r="AI462" s="175"/>
      <c r="AJ462" s="140" t="s">
        <v>13</v>
      </c>
      <c r="AK462" s="171" t="s">
        <v>13</v>
      </c>
      <c r="AL462" s="178" t="s">
        <v>14</v>
      </c>
      <c r="AM462" s="141" t="s">
        <v>1267</v>
      </c>
      <c r="AN462" s="98" t="s">
        <v>1269</v>
      </c>
      <c r="AO462" s="98"/>
      <c r="AP462" s="98"/>
      <c r="AQ462" s="98"/>
      <c r="AR462" s="98"/>
      <c r="AS462" s="98"/>
      <c r="AT462" s="267"/>
      <c r="AU462" s="253">
        <v>0</v>
      </c>
      <c r="AV462" s="278"/>
      <c r="AW462" s="83"/>
      <c r="AX462" s="57"/>
      <c r="AY462" s="212" t="str">
        <f t="shared" si="75"/>
        <v/>
      </c>
      <c r="AZ462" s="97" t="str">
        <f t="shared" si="77"/>
        <v/>
      </c>
      <c r="BA462" s="97" t="str">
        <f t="shared" si="78"/>
        <v/>
      </c>
      <c r="BB462" s="97"/>
      <c r="BC462" s="213"/>
      <c r="BD462" s="143" t="str">
        <f t="shared" si="76"/>
        <v>ongewijzigd</v>
      </c>
      <c r="BE462" s="146" t="str">
        <f>IF(BF462="",IF(#REF!="","",IF(#REF!="ongebruikt","Ja","")),"")</f>
        <v/>
      </c>
      <c r="BF462" s="322" t="str">
        <f>IF($J462="LVBB-BHK",$C462,IFERROR(VLOOKUP($C462,'[1]CDS-VM-delta'!$A$2:$E$470,1,FALSE),""))</f>
        <v>STOP1034</v>
      </c>
      <c r="BG462" s="253" t="str">
        <f>IF($J462="LVBB-BHK",$AN462,IF($BF462="","",IFERROR(VLOOKUP($BF462,'[1]CDS-VM-delta'!$A$2:$E$470,2,FALSE),"")))</f>
        <v>soortBestuursorgaan MAG NIET leeg zijn voor gemeente, provincie of waterschap. Vul soortBestuursorgaan in.</v>
      </c>
      <c r="BH462" s="301" t="str">
        <f>IF($BF462="","",IFERROR(VLOOKUP($C462,'[1]CDS-VM-delta'!$A$2:$E$470,3,FALSE),""))</f>
        <v>imop-metadata.sch</v>
      </c>
      <c r="BI462" s="301" t="str">
        <f>IF($BF462="","",IFERROR(VLOOKUP($C462,'[1]CDS-VM-delta'!$A$2:$E$470,4,FALSE),""))</f>
        <v>soortBestuursorgaan gevuld voor decentraal</v>
      </c>
      <c r="BJ462" s="302" t="str">
        <f>IF($BF462="","",IFERROR(VLOOKUP($C462,'[1]CDS-VM-delta'!$A$2:$E$470,5,FALSE),""))</f>
        <v/>
      </c>
      <c r="BK462" s="302" t="str">
        <f>IF($C462="","",IFERROR(VLOOKUP($C462,'[1]CDS-VM-delta'!$L$1:$M$470,1,FALSE),""))</f>
        <v>STOP1034</v>
      </c>
      <c r="BL462" s="302" t="str">
        <f>IF($BK462="","",IFERROR(VLOOKUP($BK462,'[1]CDS-VM-delta'!$L$1:$M$470,2,FALSE),""))</f>
        <v>soortBestuursorgaan MAG NIET leeg zijn voor gemeente, provincie of waterschap. Vul soortBestuursorgaan in.</v>
      </c>
      <c r="BM462" s="83" t="s">
        <v>1842</v>
      </c>
      <c r="BN462" s="210" t="str">
        <f t="shared" si="79"/>
        <v/>
      </c>
      <c r="BO462" s="177" t="s">
        <v>1267</v>
      </c>
      <c r="BP462" s="142">
        <v>3</v>
      </c>
      <c r="BQ462" s="142"/>
      <c r="BR462" s="142" t="s">
        <v>1843</v>
      </c>
      <c r="BS462" s="83">
        <v>190</v>
      </c>
      <c r="BT462" s="57"/>
      <c r="BU462" s="7" t="str">
        <f t="shared" si="80"/>
        <v/>
      </c>
      <c r="BV462" s="7" t="str">
        <f t="shared" si="81"/>
        <v/>
      </c>
      <c r="BW462" s="7" t="str">
        <f t="shared" si="82"/>
        <v/>
      </c>
      <c r="BX462" s="97" t="s">
        <v>1267</v>
      </c>
      <c r="BY462" s="98" t="s">
        <v>1712</v>
      </c>
      <c r="BZ462" s="97" t="s">
        <v>1684</v>
      </c>
      <c r="CA462" s="97"/>
      <c r="CB462" s="97"/>
      <c r="CC462" s="97"/>
      <c r="CD462" s="98" t="s">
        <v>1269</v>
      </c>
      <c r="CE462" s="97"/>
      <c r="CF462" s="97"/>
      <c r="CG462" s="97"/>
      <c r="CH462" s="97"/>
      <c r="CI462" s="97"/>
      <c r="CJ462" s="97"/>
      <c r="CK462" s="86"/>
      <c r="CL462" s="109" t="s">
        <v>1690</v>
      </c>
      <c r="CM462" s="101" t="s">
        <v>255</v>
      </c>
      <c r="CN462" s="101" t="s">
        <v>253</v>
      </c>
      <c r="CO462" s="101"/>
    </row>
    <row r="463" spans="1:93" ht="48" x14ac:dyDescent="0.2">
      <c r="A463" s="172" t="s">
        <v>2207</v>
      </c>
      <c r="B463" s="140">
        <v>2</v>
      </c>
      <c r="C463" s="142" t="s">
        <v>1270</v>
      </c>
      <c r="D463" s="142" t="s">
        <v>1713</v>
      </c>
      <c r="E463" s="140" t="s">
        <v>0</v>
      </c>
      <c r="F463" s="140" t="s">
        <v>141</v>
      </c>
      <c r="G463" s="140" t="s">
        <v>146</v>
      </c>
      <c r="H463" s="140" t="s">
        <v>4</v>
      </c>
      <c r="I463" s="140" t="s">
        <v>8</v>
      </c>
      <c r="J463" s="140" t="s">
        <v>22</v>
      </c>
      <c r="K463" s="140" t="s">
        <v>127</v>
      </c>
      <c r="L463" s="98" t="str">
        <f>IFERROR(VLOOKUP($C463,'[2]1.3.7 validaties'!$AL$3:$AY$999,14,FALSE),"")</f>
        <v>2. ja, voor technici</v>
      </c>
      <c r="M463" s="98" t="str">
        <f>IFERROR(VLOOKUP($C463,'[2]1.3.7 validaties'!$AL$3:$AY$999,13,FALSE),"")</f>
        <v>niet nodig</v>
      </c>
      <c r="N463" s="142" t="s">
        <v>13</v>
      </c>
      <c r="O463" s="142" t="s">
        <v>13</v>
      </c>
      <c r="P463" s="142" t="s">
        <v>13</v>
      </c>
      <c r="Q463" s="142" t="s">
        <v>13</v>
      </c>
      <c r="R463" s="142" t="s">
        <v>13</v>
      </c>
      <c r="S463" s="142" t="s">
        <v>13</v>
      </c>
      <c r="T463" s="142" t="s">
        <v>13</v>
      </c>
      <c r="U463" s="142" t="s">
        <v>13</v>
      </c>
      <c r="V463" s="142" t="s">
        <v>13</v>
      </c>
      <c r="W463" s="142" t="s">
        <v>13</v>
      </c>
      <c r="X463" s="142" t="s">
        <v>13</v>
      </c>
      <c r="Y463" s="142" t="s">
        <v>13</v>
      </c>
      <c r="Z463" s="142" t="s">
        <v>13</v>
      </c>
      <c r="AA463" s="142" t="s">
        <v>13</v>
      </c>
      <c r="AB463" s="142" t="s">
        <v>13</v>
      </c>
      <c r="AC463" s="142" t="s">
        <v>13</v>
      </c>
      <c r="AD463" s="161" t="s">
        <v>253</v>
      </c>
      <c r="AE463" s="83" t="s">
        <v>254</v>
      </c>
      <c r="AF463" s="162" t="s">
        <v>255</v>
      </c>
      <c r="AG463" s="161" t="s">
        <v>1208</v>
      </c>
      <c r="AH463" s="163" t="s">
        <v>253</v>
      </c>
      <c r="AI463" s="175"/>
      <c r="AJ463" s="140" t="s">
        <v>13</v>
      </c>
      <c r="AK463" s="171" t="s">
        <v>13</v>
      </c>
      <c r="AL463" s="178" t="s">
        <v>14</v>
      </c>
      <c r="AM463" s="141" t="s">
        <v>1270</v>
      </c>
      <c r="AN463" s="98" t="s">
        <v>1272</v>
      </c>
      <c r="AO463" s="98"/>
      <c r="AP463" s="98"/>
      <c r="AQ463" s="98"/>
      <c r="AR463" s="98"/>
      <c r="AS463" s="98"/>
      <c r="AT463" s="267"/>
      <c r="AU463" s="253">
        <v>0</v>
      </c>
      <c r="AV463" s="278"/>
      <c r="AW463" s="83"/>
      <c r="AX463" s="57"/>
      <c r="AY463" s="212" t="str">
        <f t="shared" si="75"/>
        <v/>
      </c>
      <c r="AZ463" s="97" t="str">
        <f t="shared" si="77"/>
        <v/>
      </c>
      <c r="BA463" s="97" t="str">
        <f t="shared" si="78"/>
        <v/>
      </c>
      <c r="BB463" s="97"/>
      <c r="BC463" s="213"/>
      <c r="BD463" s="143" t="str">
        <f t="shared" si="76"/>
        <v>ongewijzigd</v>
      </c>
      <c r="BE463" s="146" t="str">
        <f>IF(BF463="",IF(#REF!="","",IF(#REF!="ongebruikt","Ja","")),"")</f>
        <v/>
      </c>
      <c r="BF463" s="322" t="str">
        <f>IF($J463="LVBB-BHK",$C463,IFERROR(VLOOKUP($C463,'[1]CDS-VM-delta'!$A$2:$E$470,1,FALSE),""))</f>
        <v>STOP1035</v>
      </c>
      <c r="BG463" s="253" t="str">
        <f>IF($J463="LVBB-BHK",$AN463,IF($BF463="","",IFERROR(VLOOKUP($BF463,'[1]CDS-VM-delta'!$A$2:$E$470,2,FALSE),"")))</f>
        <v>soortBestuursorgaan MOET corresponderen met eindverantwoordelijke. Pas soortBestuursorgaan of eindverantwoordelijke aan.</v>
      </c>
      <c r="BH463" s="301" t="str">
        <f>IF($BF463="","",IFERROR(VLOOKUP($C463,'[1]CDS-VM-delta'!$A$2:$E$470,3,FALSE),""))</f>
        <v>imop-metadata.sch</v>
      </c>
      <c r="BI463" s="301" t="str">
        <f>IF($BF463="","",IFERROR(VLOOKUP($C463,'[1]CDS-VM-delta'!$A$2:$E$470,4,FALSE),""))</f>
        <v>soortBestuursorgaan passend bij eindverantwoordelijke</v>
      </c>
      <c r="BJ463" s="302" t="str">
        <f>IF($BF463="","",IFERROR(VLOOKUP($C463,'[1]CDS-VM-delta'!$A$2:$E$470,5,FALSE),""))</f>
        <v/>
      </c>
      <c r="BK463" s="302" t="str">
        <f>IF($C463="","",IFERROR(VLOOKUP($C463,'[1]CDS-VM-delta'!$L$1:$M$470,1,FALSE),""))</f>
        <v>STOP1035</v>
      </c>
      <c r="BL463" s="302" t="str">
        <f>IF($BK463="","",IFERROR(VLOOKUP($BK463,'[1]CDS-VM-delta'!$L$1:$M$470,2,FALSE),""))</f>
        <v>soortBestuursorgaan MOET corresponderen met eindverantwoordelijke. Pas soortBestuursorgaan of eindverantwoordelijke aan.</v>
      </c>
      <c r="BM463" s="83"/>
      <c r="BN463" s="210" t="str">
        <f t="shared" si="79"/>
        <v/>
      </c>
      <c r="BO463" s="141" t="s">
        <v>1270</v>
      </c>
      <c r="BP463" s="142"/>
      <c r="BQ463" s="142"/>
      <c r="BR463" s="142"/>
      <c r="BS463" s="83">
        <v>309</v>
      </c>
      <c r="BT463" s="57"/>
      <c r="BU463" s="7" t="str">
        <f t="shared" si="80"/>
        <v/>
      </c>
      <c r="BV463" s="7" t="str">
        <f t="shared" si="81"/>
        <v/>
      </c>
      <c r="BW463" s="7" t="str">
        <f t="shared" si="82"/>
        <v/>
      </c>
      <c r="BX463" s="97" t="s">
        <v>1270</v>
      </c>
      <c r="BY463" s="98" t="s">
        <v>1713</v>
      </c>
      <c r="BZ463" s="97" t="s">
        <v>1684</v>
      </c>
      <c r="CA463" s="97"/>
      <c r="CB463" s="97"/>
      <c r="CC463" s="97"/>
      <c r="CD463" s="98" t="s">
        <v>1272</v>
      </c>
      <c r="CE463" s="97"/>
      <c r="CF463" s="97"/>
      <c r="CG463" s="97"/>
      <c r="CH463" s="97"/>
      <c r="CI463" s="97"/>
      <c r="CJ463" s="97"/>
      <c r="CK463" s="86"/>
      <c r="CL463" s="109" t="s">
        <v>1690</v>
      </c>
      <c r="CM463" s="101" t="s">
        <v>255</v>
      </c>
      <c r="CN463" s="101" t="s">
        <v>253</v>
      </c>
      <c r="CO463" s="101"/>
    </row>
    <row r="464" spans="1:93" ht="48" x14ac:dyDescent="0.2">
      <c r="A464" s="172" t="s">
        <v>338</v>
      </c>
      <c r="B464" s="140">
        <v>2</v>
      </c>
      <c r="C464" s="142" t="s">
        <v>1111</v>
      </c>
      <c r="D464" s="142" t="s">
        <v>1275</v>
      </c>
      <c r="E464" s="185" t="s">
        <v>0</v>
      </c>
      <c r="F464" s="185" t="s">
        <v>244</v>
      </c>
      <c r="G464" s="140" t="s">
        <v>146</v>
      </c>
      <c r="H464" s="185" t="s">
        <v>4</v>
      </c>
      <c r="I464" s="140" t="s">
        <v>8</v>
      </c>
      <c r="J464" s="140" t="s">
        <v>22</v>
      </c>
      <c r="K464" s="140" t="s">
        <v>127</v>
      </c>
      <c r="L464" s="98" t="str">
        <f>IFERROR(VLOOKUP($C464,'[2]1.3.7 validaties'!$AL$3:$AY$999,14,FALSE),"")</f>
        <v/>
      </c>
      <c r="M464" s="98" t="str">
        <f>IFERROR(VLOOKUP($C464,'[2]1.3.7 validaties'!$AL$3:$AY$999,13,FALSE),"")</f>
        <v/>
      </c>
      <c r="N464" s="142" t="s">
        <v>319</v>
      </c>
      <c r="O464" s="142" t="s">
        <v>13</v>
      </c>
      <c r="P464" s="142" t="s">
        <v>13</v>
      </c>
      <c r="Q464" s="142" t="s">
        <v>13</v>
      </c>
      <c r="R464" s="142" t="s">
        <v>13</v>
      </c>
      <c r="S464" s="142" t="s">
        <v>13</v>
      </c>
      <c r="T464" s="142" t="s">
        <v>13</v>
      </c>
      <c r="U464" s="142" t="s">
        <v>13</v>
      </c>
      <c r="V464" s="142" t="s">
        <v>13</v>
      </c>
      <c r="W464" s="142" t="s">
        <v>13</v>
      </c>
      <c r="X464" s="142" t="s">
        <v>13</v>
      </c>
      <c r="Y464" s="142" t="s">
        <v>13</v>
      </c>
      <c r="Z464" s="142" t="s">
        <v>13</v>
      </c>
      <c r="AA464" s="142" t="s">
        <v>13</v>
      </c>
      <c r="AB464" s="142" t="s">
        <v>13</v>
      </c>
      <c r="AC464" s="142" t="s">
        <v>13</v>
      </c>
      <c r="AD464" s="161" t="s">
        <v>253</v>
      </c>
      <c r="AE464" s="83" t="s">
        <v>254</v>
      </c>
      <c r="AF464" s="162" t="s">
        <v>255</v>
      </c>
      <c r="AG464" s="161" t="s">
        <v>1155</v>
      </c>
      <c r="AH464" s="163" t="s">
        <v>253</v>
      </c>
      <c r="AI464" s="175"/>
      <c r="AJ464" s="140" t="s">
        <v>13</v>
      </c>
      <c r="AK464" s="171" t="s">
        <v>13</v>
      </c>
      <c r="AL464" s="178" t="s">
        <v>14</v>
      </c>
      <c r="AM464" s="141" t="s">
        <v>1111</v>
      </c>
      <c r="AN464" s="98" t="s">
        <v>1277</v>
      </c>
      <c r="AO464" s="98" t="s">
        <v>1168</v>
      </c>
      <c r="AP464" s="98" t="s">
        <v>1164</v>
      </c>
      <c r="AQ464" s="98"/>
      <c r="AR464" s="98"/>
      <c r="AS464" s="98"/>
      <c r="AT464" s="267"/>
      <c r="AU464" s="253">
        <v>0</v>
      </c>
      <c r="AV464" s="278"/>
      <c r="AW464" s="83"/>
      <c r="AX464" s="57"/>
      <c r="AY464" s="212" t="str">
        <f t="shared" si="75"/>
        <v/>
      </c>
      <c r="AZ464" s="97" t="str">
        <f t="shared" si="77"/>
        <v/>
      </c>
      <c r="BA464" s="97" t="str">
        <f t="shared" si="78"/>
        <v/>
      </c>
      <c r="BB464" s="97"/>
      <c r="BC464" s="213" t="s">
        <v>2261</v>
      </c>
      <c r="BD464" s="143" t="str">
        <f t="shared" si="76"/>
        <v>ongewijzigd</v>
      </c>
      <c r="BE464" s="146" t="str">
        <f>IF(BF464="",IF(#REF!="","",IF(#REF!="ongebruikt","Ja","")),"")</f>
        <v/>
      </c>
      <c r="BF464" s="322" t="str">
        <f>IF($J464="LVBB-BHK",$C464,IFERROR(VLOOKUP($C464,'[1]CDS-VM-delta'!$A$2:$E$470,1,FALSE),""))</f>
        <v>STOP1037</v>
      </c>
      <c r="BG464" s="253" t="str">
        <f>IF($J464="LVBB-BHK",$AN464,IF($BF464="","",IFERROR(VLOOKUP($BF464,'[1]CDS-VM-delta'!$A$2:$E$470,2,FALSE),"")))</f>
        <v>Derde veld %1 in de AKN-identificatie %2 is niet toegestaan voor een kennisgeving. Pas dit veld aan.</v>
      </c>
      <c r="BH464" s="301" t="str">
        <f>IF($BF464="","",IFERROR(VLOOKUP($C464,'[1]CDS-VM-delta'!$A$2:$E$470,3,FALSE),""))</f>
        <v>imop-aknjoin.sch</v>
      </c>
      <c r="BI464" s="301" t="str">
        <f>IF($BF464="","",IFERROR(VLOOKUP($C464,'[1]CDS-VM-delta'!$A$2:$E$470,4,FALSE),""))</f>
        <v>AKN/JOIN validaties Expression/Work icm soortWork in ExpressionIdentificatie</v>
      </c>
      <c r="BJ464" s="302" t="str">
        <f>IF($BF464="","",IFERROR(VLOOKUP($C464,'[1]CDS-VM-delta'!$A$2:$E$470,5,FALSE),""))</f>
        <v/>
      </c>
      <c r="BK464" s="302" t="str">
        <f>IF($C464="","",IFERROR(VLOOKUP($C464,'[1]CDS-VM-delta'!$L$1:$M$470,1,FALSE),""))</f>
        <v>STOP1037</v>
      </c>
      <c r="BL464" s="302" t="str">
        <f>IF($BK464="","",IFERROR(VLOOKUP($BK464,'[1]CDS-VM-delta'!$L$1:$M$470,2,FALSE),""))</f>
        <v>Derde veld %1 in de AKN-identificatie %2 is niet toegestaan voor een kennisgeving. Pas dit veld aan.</v>
      </c>
      <c r="BM464" s="83"/>
      <c r="BN464" s="210" t="str">
        <f t="shared" si="79"/>
        <v>NOK</v>
      </c>
      <c r="BO464" s="141" t="s">
        <v>1858</v>
      </c>
      <c r="BP464" s="142"/>
      <c r="BQ464" s="142"/>
      <c r="BR464" s="142"/>
      <c r="BS464" s="83"/>
      <c r="BT464" s="57"/>
      <c r="BU464" s="7" t="str">
        <f t="shared" si="80"/>
        <v/>
      </c>
      <c r="BV464" s="7" t="str">
        <f t="shared" si="81"/>
        <v/>
      </c>
      <c r="BW464" s="7" t="str">
        <f t="shared" si="82"/>
        <v/>
      </c>
      <c r="BX464" s="97" t="s">
        <v>1111</v>
      </c>
      <c r="BY464" s="98" t="s">
        <v>1275</v>
      </c>
      <c r="BZ464" s="97" t="s">
        <v>1684</v>
      </c>
      <c r="CA464" s="97"/>
      <c r="CB464" s="97"/>
      <c r="CC464" s="97"/>
      <c r="CD464" s="98" t="s">
        <v>1277</v>
      </c>
      <c r="CE464" s="97" t="s">
        <v>1168</v>
      </c>
      <c r="CF464" s="97" t="s">
        <v>1164</v>
      </c>
      <c r="CG464" s="97"/>
      <c r="CH464" s="97"/>
      <c r="CI464" s="97"/>
      <c r="CJ464" s="97"/>
      <c r="CK464" s="85"/>
      <c r="CL464" s="109" t="s">
        <v>1686</v>
      </c>
      <c r="CM464" s="101" t="s">
        <v>255</v>
      </c>
      <c r="CN464" s="101" t="s">
        <v>255</v>
      </c>
      <c r="CO464" s="101"/>
    </row>
    <row r="465" spans="1:93" ht="32" x14ac:dyDescent="0.2">
      <c r="A465" s="172" t="s">
        <v>338</v>
      </c>
      <c r="B465" s="140">
        <v>2</v>
      </c>
      <c r="C465" s="142" t="s">
        <v>1115</v>
      </c>
      <c r="D465" s="142" t="s">
        <v>1278</v>
      </c>
      <c r="E465" s="185" t="s">
        <v>0</v>
      </c>
      <c r="F465" s="185" t="s">
        <v>244</v>
      </c>
      <c r="G465" s="140" t="s">
        <v>146</v>
      </c>
      <c r="H465" s="185" t="s">
        <v>4</v>
      </c>
      <c r="I465" s="140" t="s">
        <v>8</v>
      </c>
      <c r="J465" s="140" t="s">
        <v>22</v>
      </c>
      <c r="K465" s="140" t="s">
        <v>127</v>
      </c>
      <c r="L465" s="98" t="str">
        <f>IFERROR(VLOOKUP($C465,'[2]1.3.7 validaties'!$AL$3:$AY$999,14,FALSE),"")</f>
        <v/>
      </c>
      <c r="M465" s="98" t="str">
        <f>IFERROR(VLOOKUP($C465,'[2]1.3.7 validaties'!$AL$3:$AY$999,13,FALSE),"")</f>
        <v/>
      </c>
      <c r="N465" s="142" t="s">
        <v>319</v>
      </c>
      <c r="O465" s="142" t="s">
        <v>13</v>
      </c>
      <c r="P465" s="142" t="s">
        <v>13</v>
      </c>
      <c r="Q465" s="142" t="s">
        <v>13</v>
      </c>
      <c r="R465" s="142" t="s">
        <v>13</v>
      </c>
      <c r="S465" s="142" t="s">
        <v>13</v>
      </c>
      <c r="T465" s="142" t="s">
        <v>13</v>
      </c>
      <c r="U465" s="142" t="s">
        <v>13</v>
      </c>
      <c r="V465" s="142" t="s">
        <v>13</v>
      </c>
      <c r="W465" s="142" t="s">
        <v>13</v>
      </c>
      <c r="X465" s="142" t="s">
        <v>13</v>
      </c>
      <c r="Y465" s="142" t="s">
        <v>13</v>
      </c>
      <c r="Z465" s="142" t="s">
        <v>13</v>
      </c>
      <c r="AA465" s="142" t="s">
        <v>13</v>
      </c>
      <c r="AB465" s="142" t="s">
        <v>13</v>
      </c>
      <c r="AC465" s="142" t="s">
        <v>13</v>
      </c>
      <c r="AD465" s="161" t="s">
        <v>253</v>
      </c>
      <c r="AE465" s="83" t="s">
        <v>254</v>
      </c>
      <c r="AF465" s="162" t="s">
        <v>255</v>
      </c>
      <c r="AG465" s="161" t="s">
        <v>1155</v>
      </c>
      <c r="AH465" s="163" t="s">
        <v>253</v>
      </c>
      <c r="AI465" s="175"/>
      <c r="AJ465" s="140" t="s">
        <v>13</v>
      </c>
      <c r="AK465" s="171" t="s">
        <v>13</v>
      </c>
      <c r="AL465" s="178" t="s">
        <v>14</v>
      </c>
      <c r="AM465" s="141" t="s">
        <v>1115</v>
      </c>
      <c r="AN465" s="98" t="s">
        <v>1280</v>
      </c>
      <c r="AO465" s="98" t="s">
        <v>1281</v>
      </c>
      <c r="AP465" s="98"/>
      <c r="AQ465" s="98"/>
      <c r="AR465" s="98"/>
      <c r="AS465" s="98"/>
      <c r="AT465" s="267"/>
      <c r="AU465" s="253">
        <v>0</v>
      </c>
      <c r="AV465" s="278"/>
      <c r="AW465" s="83"/>
      <c r="AX465" s="57"/>
      <c r="AY465" s="212" t="str">
        <f t="shared" si="75"/>
        <v/>
      </c>
      <c r="AZ465" s="97" t="str">
        <f t="shared" si="77"/>
        <v/>
      </c>
      <c r="BA465" s="97" t="str">
        <f t="shared" si="78"/>
        <v/>
      </c>
      <c r="BB465" s="97"/>
      <c r="BC465" s="213" t="s">
        <v>2261</v>
      </c>
      <c r="BD465" s="143" t="str">
        <f t="shared" si="76"/>
        <v>ongewijzigd</v>
      </c>
      <c r="BE465" s="146" t="str">
        <f>IF(BF465="",IF(#REF!="","",IF(#REF!="ongebruikt","Ja","")),"")</f>
        <v/>
      </c>
      <c r="BF465" s="322" t="str">
        <f>IF($J465="LVBB-BHK",$C465,IFERROR(VLOOKUP($C465,'[1]CDS-VM-delta'!$A$2:$E$470,1,FALSE),""))</f>
        <v>STOP1038</v>
      </c>
      <c r="BG465" s="253" t="str">
        <f>IF($J465="LVBB-BHK",$AN465,IF($BF465="","",IFERROR(VLOOKUP($BF465,'[1]CDS-VM-delta'!$A$2:$E$470,2,FALSE),"")))</f>
        <v>De identificatie voor doel is niet correct: %1 corrigeer de identificatie voor doel.</v>
      </c>
      <c r="BH465" s="301" t="str">
        <f>IF($BF465="","",IFERROR(VLOOKUP($C465,'[1]CDS-VM-delta'!$A$2:$E$470,3,FALSE),""))</f>
        <v>imop-aknjoin.sch</v>
      </c>
      <c r="BI465" s="301" t="str">
        <f>IF($BF465="","",IFERROR(VLOOKUP($C465,'[1]CDS-VM-delta'!$A$2:$E$470,4,FALSE),""))</f>
        <v/>
      </c>
      <c r="BJ465" s="302" t="str">
        <f>IF($BF465="","",IFERROR(VLOOKUP($C465,'[1]CDS-VM-delta'!$A$2:$E$470,5,FALSE),""))</f>
        <v/>
      </c>
      <c r="BK465" s="302" t="str">
        <f>IF($C465="","",IFERROR(VLOOKUP($C465,'[1]CDS-VM-delta'!$L$1:$M$470,1,FALSE),""))</f>
        <v>STOP1038</v>
      </c>
      <c r="BL465" s="302" t="str">
        <f>IF($BK465="","",IFERROR(VLOOKUP($BK465,'[1]CDS-VM-delta'!$L$1:$M$470,2,FALSE),""))</f>
        <v>De identificatie voor doel is niet correct: %1 corrigeer de identificatie voor doel.</v>
      </c>
      <c r="BM465" s="83"/>
      <c r="BN465" s="210" t="str">
        <f t="shared" si="79"/>
        <v>NOK</v>
      </c>
      <c r="BO465" s="141" t="s">
        <v>1858</v>
      </c>
      <c r="BP465" s="142"/>
      <c r="BQ465" s="142"/>
      <c r="BR465" s="142"/>
      <c r="BS465" s="83"/>
      <c r="BT465" s="57"/>
      <c r="BU465" s="7" t="str">
        <f t="shared" si="80"/>
        <v/>
      </c>
      <c r="BV465" s="7" t="str">
        <f t="shared" si="81"/>
        <v/>
      </c>
      <c r="BW465" s="7" t="str">
        <f t="shared" si="82"/>
        <v/>
      </c>
      <c r="BX465" s="97" t="s">
        <v>1115</v>
      </c>
      <c r="BY465" s="98" t="s">
        <v>1278</v>
      </c>
      <c r="BZ465" s="97" t="s">
        <v>1684</v>
      </c>
      <c r="CA465" s="97"/>
      <c r="CB465" s="97"/>
      <c r="CC465" s="97"/>
      <c r="CD465" s="98" t="s">
        <v>1280</v>
      </c>
      <c r="CE465" s="97" t="s">
        <v>1281</v>
      </c>
      <c r="CF465" s="97"/>
      <c r="CG465" s="97"/>
      <c r="CH465" s="97"/>
      <c r="CI465" s="97"/>
      <c r="CJ465" s="97"/>
      <c r="CK465" s="85"/>
      <c r="CL465" s="109" t="s">
        <v>1686</v>
      </c>
      <c r="CM465" s="101" t="s">
        <v>255</v>
      </c>
      <c r="CN465" s="101" t="s">
        <v>255</v>
      </c>
      <c r="CO465" s="101"/>
    </row>
    <row r="466" spans="1:93" ht="48" x14ac:dyDescent="0.2">
      <c r="A466" s="172" t="s">
        <v>338</v>
      </c>
      <c r="B466" s="140">
        <v>2</v>
      </c>
      <c r="C466" s="142" t="s">
        <v>1119</v>
      </c>
      <c r="D466" s="142" t="s">
        <v>1282</v>
      </c>
      <c r="E466" s="185" t="s">
        <v>0</v>
      </c>
      <c r="F466" s="185" t="s">
        <v>244</v>
      </c>
      <c r="G466" s="140" t="s">
        <v>146</v>
      </c>
      <c r="H466" s="185" t="s">
        <v>4</v>
      </c>
      <c r="I466" s="140" t="s">
        <v>8</v>
      </c>
      <c r="J466" s="140" t="s">
        <v>22</v>
      </c>
      <c r="K466" s="140" t="s">
        <v>127</v>
      </c>
      <c r="L466" s="98" t="str">
        <f>IFERROR(VLOOKUP($C466,'[2]1.3.7 validaties'!$AL$3:$AY$999,14,FALSE),"")</f>
        <v/>
      </c>
      <c r="M466" s="98" t="str">
        <f>IFERROR(VLOOKUP($C466,'[2]1.3.7 validaties'!$AL$3:$AY$999,13,FALSE),"")</f>
        <v/>
      </c>
      <c r="N466" s="142" t="s">
        <v>319</v>
      </c>
      <c r="O466" s="142" t="s">
        <v>13</v>
      </c>
      <c r="P466" s="142" t="s">
        <v>13</v>
      </c>
      <c r="Q466" s="142" t="s">
        <v>13</v>
      </c>
      <c r="R466" s="142" t="s">
        <v>13</v>
      </c>
      <c r="S466" s="142" t="s">
        <v>13</v>
      </c>
      <c r="T466" s="142" t="s">
        <v>13</v>
      </c>
      <c r="U466" s="142" t="s">
        <v>13</v>
      </c>
      <c r="V466" s="142" t="s">
        <v>13</v>
      </c>
      <c r="W466" s="142" t="s">
        <v>13</v>
      </c>
      <c r="X466" s="142" t="s">
        <v>13</v>
      </c>
      <c r="Y466" s="142" t="s">
        <v>13</v>
      </c>
      <c r="Z466" s="142" t="s">
        <v>13</v>
      </c>
      <c r="AA466" s="142" t="s">
        <v>13</v>
      </c>
      <c r="AB466" s="142" t="s">
        <v>13</v>
      </c>
      <c r="AC466" s="142" t="s">
        <v>13</v>
      </c>
      <c r="AD466" s="161" t="s">
        <v>253</v>
      </c>
      <c r="AE466" s="83" t="s">
        <v>254</v>
      </c>
      <c r="AF466" s="162" t="s">
        <v>255</v>
      </c>
      <c r="AG466" s="161" t="s">
        <v>1155</v>
      </c>
      <c r="AH466" s="163" t="s">
        <v>253</v>
      </c>
      <c r="AI466" s="175"/>
      <c r="AJ466" s="140" t="s">
        <v>13</v>
      </c>
      <c r="AK466" s="171" t="s">
        <v>13</v>
      </c>
      <c r="AL466" s="178" t="s">
        <v>14</v>
      </c>
      <c r="AM466" s="141" t="s">
        <v>1119</v>
      </c>
      <c r="AN466" s="98" t="s">
        <v>1284</v>
      </c>
      <c r="AO466" s="98" t="s">
        <v>1168</v>
      </c>
      <c r="AP466" s="98" t="s">
        <v>1164</v>
      </c>
      <c r="AQ466" s="98"/>
      <c r="AR466" s="98"/>
      <c r="AS466" s="98"/>
      <c r="AT466" s="267"/>
      <c r="AU466" s="253">
        <v>0</v>
      </c>
      <c r="AV466" s="278"/>
      <c r="AW466" s="83"/>
      <c r="AX466" s="57"/>
      <c r="AY466" s="212" t="str">
        <f t="shared" ref="AY466:AY529" si="83">IF(BF466="","",IF(BF466=$C466,"",IF(BB466="","***","")))</f>
        <v/>
      </c>
      <c r="AZ466" s="97" t="str">
        <f t="shared" si="77"/>
        <v/>
      </c>
      <c r="BA466" s="97" t="str">
        <f t="shared" si="78"/>
        <v/>
      </c>
      <c r="BB466" s="97"/>
      <c r="BC466" s="213" t="s">
        <v>2261</v>
      </c>
      <c r="BD466" s="143" t="str">
        <f t="shared" ref="BD466:BD529" si="84">IF(MID($C466,1,4)&amp;$J466="LVBB"&amp;"LVBB-BHK","(Regisseur)",IF(BF466="",IF(BK466="","","verwijderd"),IF(BK466="","toegevoegd",IF(BG466=BL466,"ongewijzigd","gewijzigd"))))</f>
        <v>ongewijzigd</v>
      </c>
      <c r="BE466" s="146" t="str">
        <f>IF(BF466="",IF(#REF!="","",IF(#REF!="ongebruikt","Ja","")),"")</f>
        <v/>
      </c>
      <c r="BF466" s="322" t="str">
        <f>IF($J466="LVBB-BHK",$C466,IFERROR(VLOOKUP($C466,'[1]CDS-VM-delta'!$A$2:$E$470,1,FALSE),""))</f>
        <v>STOP1044</v>
      </c>
      <c r="BG466" s="253" t="str">
        <f>IF($J466="LVBB-BHK",$AN466,IF($BF466="","",IFERROR(VLOOKUP($BF466,'[1]CDS-VM-delta'!$A$2:$E$470,2,FALSE),"")))</f>
        <v>Derde deel %1 in de AKN-identificatie %2 is niet toegestaan voor een rectificatie. Pas dit deel aan.</v>
      </c>
      <c r="BH466" s="301" t="str">
        <f>IF($BF466="","",IFERROR(VLOOKUP($C466,'[1]CDS-VM-delta'!$A$2:$E$470,3,FALSE),""))</f>
        <v>imop-aknjoin.sch</v>
      </c>
      <c r="BI466" s="301" t="str">
        <f>IF($BF466="","",IFERROR(VLOOKUP($C466,'[1]CDS-VM-delta'!$A$2:$E$470,4,FALSE),""))</f>
        <v>AKN/JOIN validaties Expression/Work icm soortWork in ExpressionIdentificatie</v>
      </c>
      <c r="BJ466" s="302" t="str">
        <f>IF($BF466="","",IFERROR(VLOOKUP($C466,'[1]CDS-VM-delta'!$A$2:$E$470,5,FALSE),""))</f>
        <v/>
      </c>
      <c r="BK466" s="302" t="str">
        <f>IF($C466="","",IFERROR(VLOOKUP($C466,'[1]CDS-VM-delta'!$L$1:$M$470,1,FALSE),""))</f>
        <v>STOP1044</v>
      </c>
      <c r="BL466" s="302" t="str">
        <f>IF($BK466="","",IFERROR(VLOOKUP($BK466,'[1]CDS-VM-delta'!$L$1:$M$470,2,FALSE),""))</f>
        <v>Derde deel %1 in de AKN-identificatie %2 is niet toegestaan voor een rectificatie. Pas dit deel aan.</v>
      </c>
      <c r="BM466" s="83"/>
      <c r="BN466" s="210" t="str">
        <f t="shared" si="79"/>
        <v>NOK</v>
      </c>
      <c r="BO466" s="141" t="s">
        <v>1858</v>
      </c>
      <c r="BP466" s="142"/>
      <c r="BQ466" s="142"/>
      <c r="BR466" s="142"/>
      <c r="BS466" s="83"/>
      <c r="BT466" s="57"/>
      <c r="BU466" s="7" t="str">
        <f t="shared" si="80"/>
        <v/>
      </c>
      <c r="BV466" s="7" t="str">
        <f t="shared" si="81"/>
        <v/>
      </c>
      <c r="BW466" s="7" t="str">
        <f t="shared" si="82"/>
        <v/>
      </c>
      <c r="BX466" s="97" t="s">
        <v>1119</v>
      </c>
      <c r="BY466" s="98" t="s">
        <v>1282</v>
      </c>
      <c r="BZ466" s="97" t="s">
        <v>1684</v>
      </c>
      <c r="CA466" s="97"/>
      <c r="CB466" s="97"/>
      <c r="CC466" s="97"/>
      <c r="CD466" s="98" t="s">
        <v>1284</v>
      </c>
      <c r="CE466" s="97" t="s">
        <v>1168</v>
      </c>
      <c r="CF466" s="97" t="s">
        <v>1164</v>
      </c>
      <c r="CG466" s="97"/>
      <c r="CH466" s="97"/>
      <c r="CI466" s="97"/>
      <c r="CJ466" s="97"/>
      <c r="CK466" s="85"/>
      <c r="CL466" s="109" t="s">
        <v>1686</v>
      </c>
      <c r="CM466" s="101" t="s">
        <v>255</v>
      </c>
      <c r="CN466" s="101" t="s">
        <v>255</v>
      </c>
      <c r="CO466" s="101"/>
    </row>
    <row r="467" spans="1:93" ht="32" x14ac:dyDescent="0.2">
      <c r="A467" s="172" t="s">
        <v>338</v>
      </c>
      <c r="B467" s="140">
        <v>2</v>
      </c>
      <c r="C467" s="142" t="s">
        <v>1122</v>
      </c>
      <c r="D467" s="142" t="s">
        <v>1285</v>
      </c>
      <c r="E467" s="185" t="s">
        <v>0</v>
      </c>
      <c r="F467" s="185" t="s">
        <v>244</v>
      </c>
      <c r="G467" s="140" t="s">
        <v>146</v>
      </c>
      <c r="H467" s="185" t="s">
        <v>4</v>
      </c>
      <c r="I467" s="140" t="s">
        <v>8</v>
      </c>
      <c r="J467" s="140" t="s">
        <v>22</v>
      </c>
      <c r="K467" s="140" t="s">
        <v>127</v>
      </c>
      <c r="L467" s="98" t="str">
        <f>IFERROR(VLOOKUP($C467,'[2]1.3.7 validaties'!$AL$3:$AY$999,14,FALSE),"")</f>
        <v/>
      </c>
      <c r="M467" s="98" t="str">
        <f>IFERROR(VLOOKUP($C467,'[2]1.3.7 validaties'!$AL$3:$AY$999,13,FALSE),"")</f>
        <v/>
      </c>
      <c r="N467" s="142" t="s">
        <v>319</v>
      </c>
      <c r="O467" s="142" t="s">
        <v>319</v>
      </c>
      <c r="P467" s="142" t="s">
        <v>319</v>
      </c>
      <c r="Q467" s="142" t="s">
        <v>319</v>
      </c>
      <c r="R467" s="142" t="s">
        <v>319</v>
      </c>
      <c r="S467" s="142" t="s">
        <v>319</v>
      </c>
      <c r="T467" s="142" t="s">
        <v>319</v>
      </c>
      <c r="U467" s="142" t="s">
        <v>319</v>
      </c>
      <c r="V467" s="142" t="s">
        <v>13</v>
      </c>
      <c r="W467" s="142" t="s">
        <v>13</v>
      </c>
      <c r="X467" s="142" t="s">
        <v>13</v>
      </c>
      <c r="Y467" s="142" t="s">
        <v>13</v>
      </c>
      <c r="Z467" s="142" t="s">
        <v>13</v>
      </c>
      <c r="AA467" s="142" t="s">
        <v>13</v>
      </c>
      <c r="AB467" s="142" t="s">
        <v>13</v>
      </c>
      <c r="AC467" s="142" t="s">
        <v>13</v>
      </c>
      <c r="AD467" s="161" t="s">
        <v>253</v>
      </c>
      <c r="AE467" s="83" t="s">
        <v>254</v>
      </c>
      <c r="AF467" s="259" t="s">
        <v>253</v>
      </c>
      <c r="AG467" s="161" t="s">
        <v>254</v>
      </c>
      <c r="AH467" s="163" t="s">
        <v>253</v>
      </c>
      <c r="AI467" s="175"/>
      <c r="AJ467" s="140" t="s">
        <v>13</v>
      </c>
      <c r="AK467" s="171" t="s">
        <v>13</v>
      </c>
      <c r="AL467" s="178" t="s">
        <v>14</v>
      </c>
      <c r="AM467" s="141" t="s">
        <v>1122</v>
      </c>
      <c r="AN467" s="98" t="s">
        <v>1285</v>
      </c>
      <c r="AO467" s="98"/>
      <c r="AP467" s="98"/>
      <c r="AQ467" s="98"/>
      <c r="AR467" s="98"/>
      <c r="AS467" s="98"/>
      <c r="AT467" s="267"/>
      <c r="AU467" s="253" t="s">
        <v>1287</v>
      </c>
      <c r="AV467" s="278"/>
      <c r="AW467" s="83"/>
      <c r="AX467" s="57"/>
      <c r="AY467" s="212" t="str">
        <f t="shared" si="83"/>
        <v/>
      </c>
      <c r="AZ467" s="97" t="str">
        <f t="shared" si="77"/>
        <v/>
      </c>
      <c r="BA467" s="97" t="str">
        <f t="shared" si="78"/>
        <v/>
      </c>
      <c r="BB467" s="97"/>
      <c r="BC467" s="213"/>
      <c r="BD467" s="143" t="str">
        <f t="shared" si="84"/>
        <v/>
      </c>
      <c r="BE467" s="146" t="e">
        <f>IF(BF467="",IF(#REF!="","",IF(#REF!="ongebruikt","Ja","")),"")</f>
        <v>#REF!</v>
      </c>
      <c r="BF467" s="322" t="str">
        <f>IF($J467="LVBB-BHK",$C467,IFERROR(VLOOKUP($C467,'[1]CDS-VM-delta'!$A$2:$E$470,1,FALSE),""))</f>
        <v/>
      </c>
      <c r="BG467" s="253" t="str">
        <f>IF($J467="LVBB-BHK",$AN467,IF($BF467="","",IFERROR(VLOOKUP($BF467,'[1]CDS-VM-delta'!$A$2:$E$470,2,FALSE),"")))</f>
        <v/>
      </c>
      <c r="BH467" s="301" t="str">
        <f>IF($BF467="","",IFERROR(VLOOKUP($C467,'[1]CDS-VM-delta'!$A$2:$E$470,3,FALSE),""))</f>
        <v/>
      </c>
      <c r="BI467" s="301" t="str">
        <f>IF($BF467="","",IFERROR(VLOOKUP($C467,'[1]CDS-VM-delta'!$A$2:$E$470,4,FALSE),""))</f>
        <v/>
      </c>
      <c r="BJ467" s="302" t="str">
        <f>IF($BF467="","",IFERROR(VLOOKUP($C467,'[1]CDS-VM-delta'!$A$2:$E$470,5,FALSE),""))</f>
        <v/>
      </c>
      <c r="BK467" s="302" t="str">
        <f>IF($C467="","",IFERROR(VLOOKUP($C467,'[1]CDS-VM-delta'!$L$1:$M$470,1,FALSE),""))</f>
        <v/>
      </c>
      <c r="BL467" s="302" t="str">
        <f>IF($BK467="","",IFERROR(VLOOKUP($BK467,'[1]CDS-VM-delta'!$L$1:$M$470,2,FALSE),""))</f>
        <v/>
      </c>
      <c r="BM467" s="83"/>
      <c r="BN467" s="210" t="str">
        <f t="shared" si="79"/>
        <v>NOK</v>
      </c>
      <c r="BO467" s="141" t="s">
        <v>1858</v>
      </c>
      <c r="BP467" s="142"/>
      <c r="BQ467" s="142"/>
      <c r="BR467" s="142"/>
      <c r="BS467" s="83"/>
      <c r="BT467" s="57"/>
      <c r="BU467" s="7" t="str">
        <f t="shared" si="80"/>
        <v/>
      </c>
      <c r="BV467" s="7" t="str">
        <f t="shared" si="81"/>
        <v/>
      </c>
      <c r="BW467" s="7" t="str">
        <f t="shared" si="82"/>
        <v/>
      </c>
      <c r="BX467" s="97" t="s">
        <v>1122</v>
      </c>
      <c r="BY467" s="98" t="s">
        <v>1285</v>
      </c>
      <c r="BZ467" s="97" t="s">
        <v>1684</v>
      </c>
      <c r="CA467" s="97"/>
      <c r="CB467" s="97"/>
      <c r="CC467" s="97"/>
      <c r="CD467" s="98"/>
      <c r="CE467" s="97"/>
      <c r="CF467" s="97"/>
      <c r="CG467" s="97"/>
      <c r="CH467" s="97"/>
      <c r="CI467" s="97"/>
      <c r="CJ467" s="97"/>
      <c r="CK467" s="86" t="s">
        <v>1287</v>
      </c>
      <c r="CL467" s="109" t="s">
        <v>1686</v>
      </c>
      <c r="CM467" s="101" t="s">
        <v>255</v>
      </c>
      <c r="CN467" s="101" t="s">
        <v>255</v>
      </c>
      <c r="CO467" s="101" t="s">
        <v>1714</v>
      </c>
    </row>
    <row r="468" spans="1:93" ht="48" x14ac:dyDescent="0.2">
      <c r="A468" s="292" t="s">
        <v>1142</v>
      </c>
      <c r="B468" s="293">
        <v>2</v>
      </c>
      <c r="C468" s="223" t="s">
        <v>1288</v>
      </c>
      <c r="D468" s="223" t="s">
        <v>1289</v>
      </c>
      <c r="E468" s="293" t="s">
        <v>0</v>
      </c>
      <c r="F468" s="293" t="s">
        <v>245</v>
      </c>
      <c r="G468" s="293" t="s">
        <v>146</v>
      </c>
      <c r="H468" s="293" t="s">
        <v>4</v>
      </c>
      <c r="I468" s="293" t="s">
        <v>8</v>
      </c>
      <c r="J468" s="293" t="s">
        <v>22</v>
      </c>
      <c r="K468" s="293" t="s">
        <v>127</v>
      </c>
      <c r="L468" s="243" t="str">
        <f>IFERROR(VLOOKUP($C468,'[2]1.3.7 validaties'!$AL$3:$AY$999,14,FALSE),"")</f>
        <v/>
      </c>
      <c r="M468" s="243" t="str">
        <f>IFERROR(VLOOKUP($C468,'[2]1.3.7 validaties'!$AL$3:$AY$999,13,FALSE),"")</f>
        <v/>
      </c>
      <c r="N468" s="223" t="s">
        <v>14</v>
      </c>
      <c r="O468" s="223" t="s">
        <v>14</v>
      </c>
      <c r="P468" s="223" t="s">
        <v>14</v>
      </c>
      <c r="Q468" s="223" t="s">
        <v>14</v>
      </c>
      <c r="R468" s="223" t="s">
        <v>14</v>
      </c>
      <c r="S468" s="223" t="s">
        <v>14</v>
      </c>
      <c r="T468" s="223" t="s">
        <v>14</v>
      </c>
      <c r="U468" s="223" t="s">
        <v>14</v>
      </c>
      <c r="V468" s="223" t="s">
        <v>14</v>
      </c>
      <c r="W468" s="223" t="s">
        <v>14</v>
      </c>
      <c r="X468" s="223" t="s">
        <v>14</v>
      </c>
      <c r="Y468" s="223" t="s">
        <v>14</v>
      </c>
      <c r="Z468" s="223" t="s">
        <v>14</v>
      </c>
      <c r="AA468" s="223" t="s">
        <v>14</v>
      </c>
      <c r="AB468" s="223" t="s">
        <v>14</v>
      </c>
      <c r="AC468" s="223" t="s">
        <v>14</v>
      </c>
      <c r="AD468" s="244" t="s">
        <v>253</v>
      </c>
      <c r="AE468" s="245" t="s">
        <v>254</v>
      </c>
      <c r="AF468" s="246" t="s">
        <v>253</v>
      </c>
      <c r="AG468" s="244" t="s">
        <v>254</v>
      </c>
      <c r="AH468" s="247" t="s">
        <v>255</v>
      </c>
      <c r="AI468" s="248"/>
      <c r="AJ468" s="242" t="s">
        <v>13</v>
      </c>
      <c r="AK468" s="249" t="s">
        <v>13</v>
      </c>
      <c r="AL468" s="251" t="s">
        <v>14</v>
      </c>
      <c r="AM468" s="294" t="s">
        <v>1288</v>
      </c>
      <c r="AN468" s="223" t="s">
        <v>1289</v>
      </c>
      <c r="AO468" s="243"/>
      <c r="AP468" s="243"/>
      <c r="AQ468" s="243"/>
      <c r="AR468" s="243"/>
      <c r="AS468" s="243"/>
      <c r="AT468" s="270"/>
      <c r="AU468" s="286">
        <v>0</v>
      </c>
      <c r="AV468" s="282"/>
      <c r="AW468" s="413" t="s">
        <v>2816</v>
      </c>
      <c r="AX468" s="57"/>
      <c r="AY468" s="212" t="str">
        <f t="shared" si="83"/>
        <v/>
      </c>
      <c r="AZ468" s="97" t="str">
        <f t="shared" si="77"/>
        <v/>
      </c>
      <c r="BA468" s="97" t="str">
        <f t="shared" si="78"/>
        <v/>
      </c>
      <c r="BB468" s="97"/>
      <c r="BC468" s="213"/>
      <c r="BD468" s="143" t="str">
        <f t="shared" si="84"/>
        <v/>
      </c>
      <c r="BE468" s="146" t="e">
        <f>IF(BF468="",IF(#REF!="","",IF(#REF!="ongebruikt","Ja","")),"")</f>
        <v>#REF!</v>
      </c>
      <c r="BF468" s="322" t="str">
        <f>IF($J468="LVBB-BHK",$C468,IFERROR(VLOOKUP($C468,'[1]CDS-VM-delta'!$A$2:$E$470,1,FALSE),""))</f>
        <v/>
      </c>
      <c r="BG468" s="253" t="str">
        <f>IF($J468="LVBB-BHK",$AN468,IF($BF468="","",IFERROR(VLOOKUP($BF468,'[1]CDS-VM-delta'!$A$2:$E$470,2,FALSE),"")))</f>
        <v/>
      </c>
      <c r="BH468" s="301" t="str">
        <f>IF($BF468="","",IFERROR(VLOOKUP($C468,'[1]CDS-VM-delta'!$A$2:$E$470,3,FALSE),""))</f>
        <v/>
      </c>
      <c r="BI468" s="301" t="str">
        <f>IF($BF468="","",IFERROR(VLOOKUP($C468,'[1]CDS-VM-delta'!$A$2:$E$470,4,FALSE),""))</f>
        <v/>
      </c>
      <c r="BJ468" s="302" t="str">
        <f>IF($BF468="","",IFERROR(VLOOKUP($C468,'[1]CDS-VM-delta'!$A$2:$E$470,5,FALSE),""))</f>
        <v/>
      </c>
      <c r="BK468" s="302" t="str">
        <f>IF($C468="","",IFERROR(VLOOKUP($C468,'[1]CDS-VM-delta'!$L$1:$M$470,1,FALSE),""))</f>
        <v/>
      </c>
      <c r="BL468" s="302" t="str">
        <f>IF($BK468="","",IFERROR(VLOOKUP($BK468,'[1]CDS-VM-delta'!$L$1:$M$470,2,FALSE),""))</f>
        <v/>
      </c>
      <c r="BM468" s="83"/>
      <c r="BN468" s="210" t="str">
        <f t="shared" si="79"/>
        <v>NOK</v>
      </c>
      <c r="BO468" s="141" t="s">
        <v>1858</v>
      </c>
      <c r="BP468" s="142"/>
      <c r="BQ468" s="142"/>
      <c r="BR468" s="142"/>
      <c r="BS468" s="83"/>
      <c r="BT468" s="57"/>
      <c r="BU468" s="7" t="str">
        <f t="shared" si="80"/>
        <v/>
      </c>
      <c r="BV468" s="7" t="str">
        <f t="shared" si="81"/>
        <v/>
      </c>
      <c r="BW468" s="7" t="str">
        <f t="shared" si="82"/>
        <v/>
      </c>
      <c r="BX468" s="97" t="s">
        <v>1288</v>
      </c>
      <c r="BY468" s="98" t="s">
        <v>1289</v>
      </c>
      <c r="BZ468" s="97" t="s">
        <v>1684</v>
      </c>
      <c r="CA468" s="97"/>
      <c r="CB468" s="97"/>
      <c r="CC468" s="97"/>
      <c r="CD468" s="98"/>
      <c r="CE468" s="97"/>
      <c r="CF468" s="97"/>
      <c r="CG468" s="97"/>
      <c r="CH468" s="97"/>
      <c r="CI468" s="97"/>
      <c r="CJ468" s="97"/>
      <c r="CK468" s="85"/>
      <c r="CL468" s="109" t="s">
        <v>1686</v>
      </c>
      <c r="CM468" s="101" t="s">
        <v>255</v>
      </c>
      <c r="CN468" s="101" t="s">
        <v>255</v>
      </c>
      <c r="CO468" s="101"/>
    </row>
    <row r="469" spans="1:93" s="408" customFormat="1" ht="112" x14ac:dyDescent="0.2">
      <c r="A469" s="505" t="s">
        <v>2426</v>
      </c>
      <c r="B469" s="335">
        <v>2</v>
      </c>
      <c r="C469" s="335" t="s">
        <v>1126</v>
      </c>
      <c r="D469" s="410" t="s">
        <v>2427</v>
      </c>
      <c r="E469" s="508" t="s">
        <v>0</v>
      </c>
      <c r="F469" s="508" t="s">
        <v>244</v>
      </c>
      <c r="G469" s="335" t="s">
        <v>146</v>
      </c>
      <c r="H469" s="508" t="s">
        <v>4</v>
      </c>
      <c r="I469" s="335" t="s">
        <v>8</v>
      </c>
      <c r="J469" s="335" t="s">
        <v>22</v>
      </c>
      <c r="K469" s="335" t="s">
        <v>127</v>
      </c>
      <c r="L469" s="410" t="str">
        <f>IFERROR(VLOOKUP($C469,'[2]1.3.7 validaties'!$AL$3:$AY$999,14,FALSE),"")</f>
        <v/>
      </c>
      <c r="M469" s="410" t="str">
        <f>IFERROR(VLOOKUP($C469,'[2]1.3.7 validaties'!$AL$3:$AY$999,13,FALSE),"")</f>
        <v/>
      </c>
      <c r="N469" s="335" t="s">
        <v>319</v>
      </c>
      <c r="O469" s="335" t="s">
        <v>13</v>
      </c>
      <c r="P469" s="335" t="s">
        <v>13</v>
      </c>
      <c r="Q469" s="335" t="s">
        <v>13</v>
      </c>
      <c r="R469" s="335" t="s">
        <v>13</v>
      </c>
      <c r="S469" s="335" t="s">
        <v>13</v>
      </c>
      <c r="T469" s="335" t="s">
        <v>13</v>
      </c>
      <c r="U469" s="335" t="s">
        <v>13</v>
      </c>
      <c r="V469" s="335" t="s">
        <v>13</v>
      </c>
      <c r="W469" s="335" t="s">
        <v>13</v>
      </c>
      <c r="X469" s="335" t="s">
        <v>13</v>
      </c>
      <c r="Y469" s="335" t="s">
        <v>13</v>
      </c>
      <c r="Z469" s="335" t="s">
        <v>13</v>
      </c>
      <c r="AA469" s="335" t="s">
        <v>13</v>
      </c>
      <c r="AB469" s="335" t="s">
        <v>13</v>
      </c>
      <c r="AC469" s="335" t="s">
        <v>13</v>
      </c>
      <c r="AD469" s="391" t="s">
        <v>253</v>
      </c>
      <c r="AE469" s="385" t="s">
        <v>254</v>
      </c>
      <c r="AF469" s="392" t="s">
        <v>255</v>
      </c>
      <c r="AG469" s="391" t="s">
        <v>1208</v>
      </c>
      <c r="AH469" s="380" t="s">
        <v>253</v>
      </c>
      <c r="AI469" s="381"/>
      <c r="AJ469" s="335" t="s">
        <v>13</v>
      </c>
      <c r="AK469" s="400" t="s">
        <v>13</v>
      </c>
      <c r="AL469" s="385" t="s">
        <v>14</v>
      </c>
      <c r="AM469" s="384" t="s">
        <v>1126</v>
      </c>
      <c r="AN469" s="410" t="s">
        <v>2428</v>
      </c>
      <c r="AO469" s="399" t="s">
        <v>1715</v>
      </c>
      <c r="AP469" s="410"/>
      <c r="AQ469" s="410"/>
      <c r="AR469" s="410"/>
      <c r="AS469" s="410"/>
      <c r="AT469" s="506"/>
      <c r="AU469" s="395">
        <v>0</v>
      </c>
      <c r="AV469" s="393"/>
      <c r="AW469" s="385"/>
      <c r="AX469" s="397"/>
      <c r="AY469" s="398" t="str">
        <f t="shared" si="83"/>
        <v/>
      </c>
      <c r="AZ469" s="399" t="str">
        <f t="shared" si="77"/>
        <v/>
      </c>
      <c r="BA469" s="399" t="str">
        <f t="shared" si="78"/>
        <v/>
      </c>
      <c r="BB469" s="399"/>
      <c r="BC469" s="400" t="s">
        <v>2261</v>
      </c>
      <c r="BD469" s="500" t="str">
        <f t="shared" si="84"/>
        <v>gewijzigd</v>
      </c>
      <c r="BE469" s="501" t="str">
        <f>IF(BF469="",IF(#REF!="","",IF(#REF!="ongebruikt","Ja","")),"")</f>
        <v/>
      </c>
      <c r="BF469" s="502" t="str">
        <f>IF($J469="LVBB-BHK",$C469,IFERROR(VLOOKUP($C469,'[1]CDS-VM-delta'!$A$2:$E$470,1,FALSE),""))</f>
        <v>STOP1060</v>
      </c>
      <c r="BG469" s="395" t="str">
        <f>IF($J469="LVBB-BHK",$AN469,IF($BF469="","",IFERROR(VLOOKUP($BF469,'[1]CDS-VM-delta'!$A$2:$E$470,2,FALSE),"")))</f>
        <v>heeftGeboorteregeling verwijst naar %1. Dit is geen expression van een Regeling ('/AKN/nl/act/...'). Corrigeer de verwijzing heeftGeboorteregeling.
OF:
heeftGeboorteregeling verwijst naar %1. Dit is geen work van een Regeling ('/AKN/nl/act/...'). Corrigeer de verwijzing heeftGeboorteregeling.</v>
      </c>
      <c r="BH469" s="503" t="str">
        <f>IF($BF469="","",IFERROR(VLOOKUP($C469,'[1]CDS-VM-delta'!$A$2:$E$470,3,FALSE),""))</f>
        <v>imop-metadata.sch</v>
      </c>
      <c r="BI469" s="503" t="str">
        <f>IF($BF469="","",IFERROR(VLOOKUP($C469,'[1]CDS-VM-delta'!$A$2:$E$470,4,FALSE),""))</f>
        <v/>
      </c>
      <c r="BJ469" s="504" t="str">
        <f>IF($BF469="","",IFERROR(VLOOKUP($C469,'[1]CDS-VM-delta'!$A$2:$E$470,5,FALSE),""))</f>
        <v/>
      </c>
      <c r="BK469" s="504" t="str">
        <f>IF($C469="","",IFERROR(VLOOKUP($C469,'[1]CDS-VM-delta'!$L$1:$M$470,1,FALSE),""))</f>
        <v>STOP1060</v>
      </c>
      <c r="BL469" s="504" t="str">
        <f>IF($BK469="","",IFERROR(VLOOKUP($BK469,'[1]CDS-VM-delta'!$L$1:$M$470,2,FALSE),""))</f>
        <v>heeftGeboorteregeling verwijst naar %1. Dit is geen expression van een Regeling ('/AKN/nl/act/...'). Corrigeer de verwijzing heeftGeboorteregeling.</v>
      </c>
      <c r="BM469" s="385"/>
      <c r="BN469" s="406" t="str">
        <f t="shared" si="79"/>
        <v>NOK</v>
      </c>
      <c r="BO469" s="384" t="s">
        <v>1858</v>
      </c>
      <c r="BP469" s="335"/>
      <c r="BQ469" s="335"/>
      <c r="BR469" s="335"/>
      <c r="BS469" s="385"/>
      <c r="BT469" s="397"/>
      <c r="BU469" s="408" t="str">
        <f t="shared" si="80"/>
        <v/>
      </c>
      <c r="BV469" s="408" t="str">
        <f t="shared" si="81"/>
        <v/>
      </c>
      <c r="BW469" s="408" t="str">
        <f t="shared" si="82"/>
        <v/>
      </c>
      <c r="BX469" s="399" t="s">
        <v>1126</v>
      </c>
      <c r="BY469" s="410" t="s">
        <v>2427</v>
      </c>
      <c r="BZ469" s="399" t="s">
        <v>1684</v>
      </c>
      <c r="CA469" s="399"/>
      <c r="CB469" s="399"/>
      <c r="CC469" s="399"/>
      <c r="CD469" s="410" t="s">
        <v>2428</v>
      </c>
      <c r="CE469" s="399" t="s">
        <v>1715</v>
      </c>
      <c r="CF469" s="399"/>
      <c r="CG469" s="399"/>
      <c r="CH469" s="399"/>
      <c r="CI469" s="399"/>
      <c r="CJ469" s="399"/>
      <c r="CK469" s="383"/>
      <c r="CL469" s="409" t="s">
        <v>1686</v>
      </c>
      <c r="CM469" s="410" t="s">
        <v>255</v>
      </c>
      <c r="CN469" s="410" t="s">
        <v>255</v>
      </c>
      <c r="CO469" s="410"/>
    </row>
    <row r="470" spans="1:93" ht="32" x14ac:dyDescent="0.2">
      <c r="A470" s="172" t="s">
        <v>1142</v>
      </c>
      <c r="B470" s="185">
        <v>2</v>
      </c>
      <c r="C470" s="142" t="s">
        <v>1292</v>
      </c>
      <c r="D470" s="142" t="s">
        <v>1293</v>
      </c>
      <c r="E470" s="185" t="s">
        <v>0</v>
      </c>
      <c r="F470" s="185" t="s">
        <v>245</v>
      </c>
      <c r="G470" s="185" t="s">
        <v>146</v>
      </c>
      <c r="H470" s="185" t="s">
        <v>4</v>
      </c>
      <c r="I470" s="185" t="s">
        <v>8</v>
      </c>
      <c r="J470" s="185" t="s">
        <v>22</v>
      </c>
      <c r="K470" s="185" t="s">
        <v>127</v>
      </c>
      <c r="L470" s="166" t="str">
        <f>IFERROR(VLOOKUP($C470,'[2]1.3.7 validaties'!$AL$3:$AY$999,14,FALSE),"")</f>
        <v/>
      </c>
      <c r="M470" s="166" t="str">
        <f>IFERROR(VLOOKUP($C470,'[2]1.3.7 validaties'!$AL$3:$AY$999,13,FALSE),"")</f>
        <v/>
      </c>
      <c r="N470" s="142" t="s">
        <v>14</v>
      </c>
      <c r="O470" s="142" t="s">
        <v>14</v>
      </c>
      <c r="P470" s="142" t="s">
        <v>14</v>
      </c>
      <c r="Q470" s="142" t="s">
        <v>319</v>
      </c>
      <c r="R470" s="2" t="s">
        <v>13</v>
      </c>
      <c r="S470" s="2" t="s">
        <v>13</v>
      </c>
      <c r="T470" s="2" t="s">
        <v>13</v>
      </c>
      <c r="U470" s="2" t="s">
        <v>13</v>
      </c>
      <c r="V470" s="2" t="s">
        <v>13</v>
      </c>
      <c r="W470" s="2" t="s">
        <v>13</v>
      </c>
      <c r="X470" s="2" t="s">
        <v>13</v>
      </c>
      <c r="Y470" s="2" t="s">
        <v>13</v>
      </c>
      <c r="Z470" s="2" t="s">
        <v>13</v>
      </c>
      <c r="AA470" s="2" t="s">
        <v>13</v>
      </c>
      <c r="AB470" s="2" t="s">
        <v>13</v>
      </c>
      <c r="AC470" s="2" t="s">
        <v>13</v>
      </c>
      <c r="AD470" s="161" t="s">
        <v>253</v>
      </c>
      <c r="AE470" s="83" t="s">
        <v>254</v>
      </c>
      <c r="AF470" s="162" t="s">
        <v>255</v>
      </c>
      <c r="AG470" s="337" t="s">
        <v>1155</v>
      </c>
      <c r="AH470" s="163" t="s">
        <v>253</v>
      </c>
      <c r="AI470" s="175"/>
      <c r="AJ470" s="140" t="s">
        <v>13</v>
      </c>
      <c r="AK470" s="171" t="s">
        <v>13</v>
      </c>
      <c r="AL470" s="178" t="s">
        <v>14</v>
      </c>
      <c r="AM470" s="141" t="s">
        <v>1292</v>
      </c>
      <c r="AN470" s="142" t="s">
        <v>1294</v>
      </c>
      <c r="AO470" s="166" t="s">
        <v>1295</v>
      </c>
      <c r="AP470" s="166"/>
      <c r="AQ470" s="166"/>
      <c r="AR470" s="166"/>
      <c r="AS470" s="166"/>
      <c r="AT470" s="206"/>
      <c r="AU470" s="253">
        <v>0</v>
      </c>
      <c r="AV470" s="278"/>
      <c r="AW470" s="83"/>
      <c r="AX470" s="57"/>
      <c r="AY470" s="212" t="str">
        <f t="shared" si="83"/>
        <v/>
      </c>
      <c r="AZ470" s="97" t="str">
        <f t="shared" si="77"/>
        <v>***</v>
      </c>
      <c r="BA470" s="97" t="str">
        <f t="shared" si="78"/>
        <v/>
      </c>
      <c r="BB470" s="97"/>
      <c r="BC470" s="213"/>
      <c r="BD470" s="143" t="str">
        <f t="shared" si="84"/>
        <v>toegevoegd</v>
      </c>
      <c r="BE470" s="146" t="str">
        <f>IF(BF470="",IF(#REF!="","",IF(#REF!="ongebruikt","Ja","")),"")</f>
        <v/>
      </c>
      <c r="BF470" s="322" t="str">
        <f>IF($J470="LVBB-BHK",$C470,IFERROR(VLOOKUP($C470,'[1]CDS-VM-delta'!$A$2:$E$470,1,FALSE),""))</f>
        <v>STOP1071</v>
      </c>
      <c r="BG470" s="253" t="str">
        <f>IF($J470="LVBB-BHK",$AN470,IF($BF470="","",IFERROR(VLOOKUP($BF470,'[1]CDS-VM-delta'!$A$2:$E$470,2,FALSE),"")))</f>
        <v>Het componentdeel %1 van de identifier begint niet met een '!'. Corrigeer de identifier.</v>
      </c>
      <c r="BH470" s="301" t="str">
        <f>IF($BF470="","",IFERROR(VLOOKUP($C470,'[1]CDS-VM-delta'!$A$2:$E$470,3,FALSE),""))</f>
        <v>imop-aknjoin.sch</v>
      </c>
      <c r="BI470" s="301" t="str">
        <f>IF($BF470="","",IFERROR(VLOOKUP($C470,'[1]CDS-VM-delta'!$A$2:$E$470,4,FALSE),""))</f>
        <v>AKN/JOIN validaties Expression/Work icm soortWork in ExpressionIdentificatie</v>
      </c>
      <c r="BJ470" s="302" t="str">
        <f>IF($BF470="","",IFERROR(VLOOKUP($C470,'[1]CDS-VM-delta'!$A$2:$E$470,5,FALSE),""))</f>
        <v/>
      </c>
      <c r="BK470" s="302" t="str">
        <f>IF($C470="","",IFERROR(VLOOKUP($C470,'[1]CDS-VM-delta'!$L$1:$M$470,1,FALSE),""))</f>
        <v/>
      </c>
      <c r="BL470" s="302" t="str">
        <f>IF($BK470="","",IFERROR(VLOOKUP($BK470,'[1]CDS-VM-delta'!$L$1:$M$470,2,FALSE),""))</f>
        <v/>
      </c>
      <c r="BM470" s="83"/>
      <c r="BN470" s="210" t="str">
        <f t="shared" si="79"/>
        <v>NOK</v>
      </c>
      <c r="BO470" s="141" t="s">
        <v>1858</v>
      </c>
      <c r="BP470" s="142"/>
      <c r="BQ470" s="142"/>
      <c r="BR470" s="142"/>
      <c r="BS470" s="83"/>
      <c r="BT470" s="57"/>
      <c r="BU470" s="7" t="str">
        <f t="shared" si="80"/>
        <v/>
      </c>
      <c r="BV470" s="7" t="str">
        <f t="shared" si="81"/>
        <v/>
      </c>
      <c r="BW470" s="7" t="str">
        <f t="shared" si="82"/>
        <v/>
      </c>
      <c r="BX470" s="97" t="s">
        <v>1292</v>
      </c>
      <c r="BY470" s="98" t="s">
        <v>1293</v>
      </c>
      <c r="BZ470" s="97" t="s">
        <v>1684</v>
      </c>
      <c r="CA470" s="97"/>
      <c r="CB470" s="97"/>
      <c r="CC470" s="97"/>
      <c r="CD470" s="98" t="s">
        <v>1294</v>
      </c>
      <c r="CE470" s="97" t="s">
        <v>1295</v>
      </c>
      <c r="CF470" s="97"/>
      <c r="CG470" s="97"/>
      <c r="CH470" s="97"/>
      <c r="CI470" s="97"/>
      <c r="CJ470" s="97"/>
      <c r="CK470" s="85"/>
      <c r="CL470" s="109" t="s">
        <v>1686</v>
      </c>
      <c r="CM470" s="101" t="s">
        <v>255</v>
      </c>
      <c r="CN470" s="101" t="s">
        <v>255</v>
      </c>
      <c r="CO470" s="101"/>
    </row>
    <row r="471" spans="1:93" ht="48" x14ac:dyDescent="0.2">
      <c r="A471" s="172" t="s">
        <v>1142</v>
      </c>
      <c r="B471" s="185">
        <v>2</v>
      </c>
      <c r="C471" s="142" t="s">
        <v>1296</v>
      </c>
      <c r="D471" s="142" t="s">
        <v>1297</v>
      </c>
      <c r="E471" s="185" t="s">
        <v>0</v>
      </c>
      <c r="F471" s="185" t="s">
        <v>245</v>
      </c>
      <c r="G471" s="185" t="s">
        <v>146</v>
      </c>
      <c r="H471" s="185" t="s">
        <v>4</v>
      </c>
      <c r="I471" s="185" t="s">
        <v>8</v>
      </c>
      <c r="J471" s="185" t="s">
        <v>22</v>
      </c>
      <c r="K471" s="185" t="s">
        <v>127</v>
      </c>
      <c r="L471" s="166" t="str">
        <f>IFERROR(VLOOKUP($C471,'[2]1.3.7 validaties'!$AL$3:$AY$999,14,FALSE),"")</f>
        <v/>
      </c>
      <c r="M471" s="166" t="str">
        <f>IFERROR(VLOOKUP($C471,'[2]1.3.7 validaties'!$AL$3:$AY$999,13,FALSE),"")</f>
        <v/>
      </c>
      <c r="N471" s="142" t="s">
        <v>14</v>
      </c>
      <c r="O471" s="142" t="s">
        <v>14</v>
      </c>
      <c r="P471" s="142" t="s">
        <v>14</v>
      </c>
      <c r="Q471" s="142" t="s">
        <v>319</v>
      </c>
      <c r="R471" s="2" t="s">
        <v>13</v>
      </c>
      <c r="S471" s="2" t="s">
        <v>13</v>
      </c>
      <c r="T471" s="2" t="s">
        <v>13</v>
      </c>
      <c r="U471" s="2" t="s">
        <v>13</v>
      </c>
      <c r="V471" s="2" t="s">
        <v>13</v>
      </c>
      <c r="W471" s="2" t="s">
        <v>13</v>
      </c>
      <c r="X471" s="2" t="s">
        <v>13</v>
      </c>
      <c r="Y471" s="2" t="s">
        <v>13</v>
      </c>
      <c r="Z471" s="2" t="s">
        <v>13</v>
      </c>
      <c r="AA471" s="2" t="s">
        <v>13</v>
      </c>
      <c r="AB471" s="2" t="s">
        <v>13</v>
      </c>
      <c r="AC471" s="2" t="s">
        <v>13</v>
      </c>
      <c r="AD471" s="161" t="s">
        <v>253</v>
      </c>
      <c r="AE471" s="83" t="s">
        <v>254</v>
      </c>
      <c r="AF471" s="162" t="s">
        <v>255</v>
      </c>
      <c r="AG471" s="337" t="s">
        <v>1155</v>
      </c>
      <c r="AH471" s="163" t="s">
        <v>253</v>
      </c>
      <c r="AI471" s="175"/>
      <c r="AJ471" s="140" t="s">
        <v>13</v>
      </c>
      <c r="AK471" s="171" t="s">
        <v>13</v>
      </c>
      <c r="AL471" s="178" t="s">
        <v>14</v>
      </c>
      <c r="AM471" s="141" t="s">
        <v>1296</v>
      </c>
      <c r="AN471" s="142" t="s">
        <v>1298</v>
      </c>
      <c r="AO471" s="166" t="s">
        <v>1295</v>
      </c>
      <c r="AP471" s="166"/>
      <c r="AQ471" s="166"/>
      <c r="AR471" s="166"/>
      <c r="AS471" s="166"/>
      <c r="AT471" s="206"/>
      <c r="AU471" s="253">
        <v>0</v>
      </c>
      <c r="AV471" s="278"/>
      <c r="AW471" s="83"/>
      <c r="AX471" s="57"/>
      <c r="AY471" s="212" t="str">
        <f t="shared" si="83"/>
        <v/>
      </c>
      <c r="AZ471" s="97" t="str">
        <f t="shared" si="77"/>
        <v>***</v>
      </c>
      <c r="BA471" s="97" t="str">
        <f t="shared" si="78"/>
        <v/>
      </c>
      <c r="BB471" s="97"/>
      <c r="BC471" s="213"/>
      <c r="BD471" s="143" t="str">
        <f t="shared" si="84"/>
        <v>toegevoegd</v>
      </c>
      <c r="BE471" s="146" t="str">
        <f>IF(BF471="",IF(#REF!="","",IF(#REF!="ongebruikt","Ja","")),"")</f>
        <v/>
      </c>
      <c r="BF471" s="322" t="str">
        <f>IF($J471="LVBB-BHK",$C471,IFERROR(VLOOKUP($C471,'[1]CDS-VM-delta'!$A$2:$E$470,1,FALSE),""))</f>
        <v>STOP1072</v>
      </c>
      <c r="BG471" s="253" t="str">
        <f>IF($J471="LVBB-BHK",$AN471,IF($BF471="","",IFERROR(VLOOKUP($BF471,'[1]CDS-VM-delta'!$A$2:$E$470,2,FALSE),"")))</f>
        <v>Het laatste deel van een akn of join '%1' voor een optionele componentverwijzing mag geen '!' bevatten. Zet een '/' voor de '!' of verwijder de '!'.</v>
      </c>
      <c r="BH471" s="301" t="str">
        <f>IF($BF471="","",IFERROR(VLOOKUP($C471,'[1]CDS-VM-delta'!$A$2:$E$470,3,FALSE),""))</f>
        <v>imop-aknjoin.sch</v>
      </c>
      <c r="BI471" s="301" t="str">
        <f>IF($BF471="","",IFERROR(VLOOKUP($C471,'[1]CDS-VM-delta'!$A$2:$E$470,4,FALSE),""))</f>
        <v>AKN/JOIN validaties Expression/Work icm soortWork in ExpressionIdentificatie</v>
      </c>
      <c r="BJ471" s="302" t="str">
        <f>IF($BF471="","",IFERROR(VLOOKUP($C471,'[1]CDS-VM-delta'!$A$2:$E$470,5,FALSE),""))</f>
        <v/>
      </c>
      <c r="BK471" s="302" t="str">
        <f>IF($C471="","",IFERROR(VLOOKUP($C471,'[1]CDS-VM-delta'!$L$1:$M$470,1,FALSE),""))</f>
        <v/>
      </c>
      <c r="BL471" s="302" t="str">
        <f>IF($BK471="","",IFERROR(VLOOKUP($BK471,'[1]CDS-VM-delta'!$L$1:$M$470,2,FALSE),""))</f>
        <v/>
      </c>
      <c r="BM471" s="83"/>
      <c r="BN471" s="210" t="str">
        <f t="shared" si="79"/>
        <v>NOK</v>
      </c>
      <c r="BO471" s="141" t="s">
        <v>1858</v>
      </c>
      <c r="BP471" s="142"/>
      <c r="BQ471" s="142"/>
      <c r="BR471" s="142"/>
      <c r="BS471" s="83"/>
      <c r="BT471" s="57"/>
      <c r="BU471" s="7" t="str">
        <f t="shared" si="80"/>
        <v/>
      </c>
      <c r="BV471" s="7" t="str">
        <f t="shared" si="81"/>
        <v/>
      </c>
      <c r="BW471" s="7" t="str">
        <f t="shared" si="82"/>
        <v/>
      </c>
      <c r="BX471" s="97" t="s">
        <v>1296</v>
      </c>
      <c r="BY471" s="98" t="s">
        <v>1297</v>
      </c>
      <c r="BZ471" s="97" t="s">
        <v>1684</v>
      </c>
      <c r="CA471" s="97"/>
      <c r="CB471" s="97"/>
      <c r="CC471" s="97"/>
      <c r="CD471" s="98" t="s">
        <v>1298</v>
      </c>
      <c r="CE471" s="97" t="s">
        <v>1295</v>
      </c>
      <c r="CF471" s="97"/>
      <c r="CG471" s="97"/>
      <c r="CH471" s="97"/>
      <c r="CI471" s="97"/>
      <c r="CJ471" s="97"/>
      <c r="CK471" s="85"/>
      <c r="CL471" s="109" t="s">
        <v>1686</v>
      </c>
      <c r="CM471" s="101" t="s">
        <v>255</v>
      </c>
      <c r="CN471" s="101" t="s">
        <v>255</v>
      </c>
      <c r="CO471" s="101"/>
    </row>
    <row r="472" spans="1:93" ht="80" x14ac:dyDescent="0.2">
      <c r="A472" s="172" t="s">
        <v>1142</v>
      </c>
      <c r="B472" s="185">
        <v>2</v>
      </c>
      <c r="C472" s="142" t="s">
        <v>1299</v>
      </c>
      <c r="D472" s="142" t="s">
        <v>1300</v>
      </c>
      <c r="E472" s="185" t="s">
        <v>0</v>
      </c>
      <c r="F472" s="185" t="s">
        <v>245</v>
      </c>
      <c r="G472" s="185" t="s">
        <v>146</v>
      </c>
      <c r="H472" s="185" t="s">
        <v>4</v>
      </c>
      <c r="I472" s="185" t="s">
        <v>8</v>
      </c>
      <c r="J472" s="185" t="s">
        <v>22</v>
      </c>
      <c r="K472" s="185" t="s">
        <v>127</v>
      </c>
      <c r="L472" s="166" t="str">
        <f>IFERROR(VLOOKUP($C472,'[2]1.3.7 validaties'!$AL$3:$AY$999,14,FALSE),"")</f>
        <v/>
      </c>
      <c r="M472" s="166" t="str">
        <f>IFERROR(VLOOKUP($C472,'[2]1.3.7 validaties'!$AL$3:$AY$999,13,FALSE),"")</f>
        <v/>
      </c>
      <c r="N472" s="142" t="s">
        <v>14</v>
      </c>
      <c r="O472" s="142" t="s">
        <v>14</v>
      </c>
      <c r="P472" s="142" t="s">
        <v>14</v>
      </c>
      <c r="Q472" s="142" t="s">
        <v>319</v>
      </c>
      <c r="R472" s="2" t="s">
        <v>13</v>
      </c>
      <c r="S472" s="2" t="s">
        <v>13</v>
      </c>
      <c r="T472" s="2" t="s">
        <v>13</v>
      </c>
      <c r="U472" s="2" t="s">
        <v>13</v>
      </c>
      <c r="V472" s="2" t="s">
        <v>13</v>
      </c>
      <c r="W472" s="2" t="s">
        <v>13</v>
      </c>
      <c r="X472" s="2" t="s">
        <v>13</v>
      </c>
      <c r="Y472" s="2" t="s">
        <v>13</v>
      </c>
      <c r="Z472" s="2" t="s">
        <v>13</v>
      </c>
      <c r="AA472" s="2" t="s">
        <v>13</v>
      </c>
      <c r="AB472" s="2" t="s">
        <v>13</v>
      </c>
      <c r="AC472" s="2" t="s">
        <v>13</v>
      </c>
      <c r="AD472" s="161" t="s">
        <v>253</v>
      </c>
      <c r="AE472" s="83" t="s">
        <v>254</v>
      </c>
      <c r="AF472" s="162" t="s">
        <v>255</v>
      </c>
      <c r="AG472" s="144" t="s">
        <v>1208</v>
      </c>
      <c r="AH472" s="163" t="s">
        <v>253</v>
      </c>
      <c r="AI472" s="175"/>
      <c r="AJ472" s="140" t="s">
        <v>13</v>
      </c>
      <c r="AK472" s="171" t="s">
        <v>13</v>
      </c>
      <c r="AL472" s="178" t="s">
        <v>14</v>
      </c>
      <c r="AM472" s="141" t="s">
        <v>1299</v>
      </c>
      <c r="AN472" s="142" t="s">
        <v>1301</v>
      </c>
      <c r="AO472" s="166" t="s">
        <v>1302</v>
      </c>
      <c r="AP472" s="166" t="s">
        <v>1303</v>
      </c>
      <c r="AQ472" s="166" t="s">
        <v>1087</v>
      </c>
      <c r="AR472" s="166"/>
      <c r="AS472" s="166"/>
      <c r="AT472" s="206"/>
      <c r="AU472" s="253">
        <v>0</v>
      </c>
      <c r="AV472" s="278"/>
      <c r="AW472" s="83"/>
      <c r="AX472" s="57"/>
      <c r="AY472" s="212" t="str">
        <f t="shared" si="83"/>
        <v/>
      </c>
      <c r="AZ472" s="97" t="str">
        <f t="shared" si="77"/>
        <v>***</v>
      </c>
      <c r="BA472" s="97" t="str">
        <f t="shared" si="78"/>
        <v/>
      </c>
      <c r="BB472" s="97"/>
      <c r="BC472" s="213"/>
      <c r="BD472" s="143" t="str">
        <f t="shared" si="84"/>
        <v>toegevoegd</v>
      </c>
      <c r="BE472" s="146" t="str">
        <f>IF(BF472="",IF(#REF!="","",IF(#REF!="ongebruikt","Ja","")),"")</f>
        <v/>
      </c>
      <c r="BF472" s="322" t="str">
        <f>IF($J472="LVBB-BHK",$C472,IFERROR(VLOOKUP($C472,'[1]CDS-VM-delta'!$A$2:$E$470,1,FALSE),""))</f>
        <v>STOP1073</v>
      </c>
      <c r="BG472" s="253" t="str">
        <f>IF($J472="LVBB-BHK",$AN472,IF($BF472="","",IFERROR(VLOOKUP($BF472,'[1]CDS-VM-delta'!$A$2:$E$470,2,FALSE),"")))</f>
        <v>Een informatieobject %1 met formaat %2 met publicatieinstructie %3 zijn niet toegestaan, hiervoor ontbreekt een TPOD instructie.</v>
      </c>
      <c r="BH472" s="301" t="str">
        <f>IF($BF472="","",IFERROR(VLOOKUP($C472,'[1]CDS-VM-delta'!$A$2:$E$470,3,FALSE),""))</f>
        <v>imop-metadata.sch</v>
      </c>
      <c r="BI472" s="301" t="str">
        <f>IF($BF472="","",IFERROR(VLOOKUP($C472,'[1]CDS-VM-delta'!$A$2:$E$470,4,FALSE),""))</f>
        <v>Toegestane type informatieobjecten icm publicatie instructie</v>
      </c>
      <c r="BJ472" s="302" t="str">
        <f>IF($BF472="","",IFERROR(VLOOKUP($C472,'[1]CDS-VM-delta'!$A$2:$E$470,5,FALSE),""))</f>
        <v/>
      </c>
      <c r="BK472" s="302" t="str">
        <f>IF($C472="","",IFERROR(VLOOKUP($C472,'[1]CDS-VM-delta'!$L$1:$M$470,1,FALSE),""))</f>
        <v/>
      </c>
      <c r="BL472" s="302" t="str">
        <f>IF($BK472="","",IFERROR(VLOOKUP($BK472,'[1]CDS-VM-delta'!$L$1:$M$470,2,FALSE),""))</f>
        <v/>
      </c>
      <c r="BM472" s="83"/>
      <c r="BN472" s="210" t="str">
        <f t="shared" si="79"/>
        <v>NOK</v>
      </c>
      <c r="BO472" s="141" t="s">
        <v>1858</v>
      </c>
      <c r="BP472" s="142"/>
      <c r="BQ472" s="142"/>
      <c r="BR472" s="142"/>
      <c r="BS472" s="83"/>
      <c r="BT472" s="57"/>
      <c r="BU472" s="7" t="str">
        <f t="shared" si="80"/>
        <v/>
      </c>
      <c r="BV472" s="7" t="str">
        <f t="shared" si="81"/>
        <v/>
      </c>
      <c r="BW472" s="7" t="str">
        <f t="shared" si="82"/>
        <v/>
      </c>
      <c r="BX472" s="97" t="s">
        <v>1299</v>
      </c>
      <c r="BY472" s="98" t="s">
        <v>1300</v>
      </c>
      <c r="BZ472" s="97" t="s">
        <v>1684</v>
      </c>
      <c r="CA472" s="97"/>
      <c r="CB472" s="97"/>
      <c r="CC472" s="97"/>
      <c r="CD472" s="98" t="s">
        <v>1301</v>
      </c>
      <c r="CE472" s="97" t="s">
        <v>1302</v>
      </c>
      <c r="CF472" s="97" t="s">
        <v>1303</v>
      </c>
      <c r="CG472" s="97" t="s">
        <v>1087</v>
      </c>
      <c r="CH472" s="97"/>
      <c r="CI472" s="97"/>
      <c r="CJ472" s="97"/>
      <c r="CK472" s="85"/>
      <c r="CL472" s="109" t="s">
        <v>1686</v>
      </c>
      <c r="CM472" s="101" t="s">
        <v>255</v>
      </c>
      <c r="CN472" s="101" t="s">
        <v>255</v>
      </c>
      <c r="CO472" s="101"/>
    </row>
    <row r="473" spans="1:93" ht="80" x14ac:dyDescent="0.2">
      <c r="A473" s="172" t="s">
        <v>1142</v>
      </c>
      <c r="B473" s="185">
        <v>2</v>
      </c>
      <c r="C473" s="142" t="s">
        <v>1304</v>
      </c>
      <c r="D473" s="142" t="s">
        <v>1305</v>
      </c>
      <c r="E473" s="185" t="s">
        <v>0</v>
      </c>
      <c r="F473" s="185" t="s">
        <v>245</v>
      </c>
      <c r="G473" s="185" t="s">
        <v>146</v>
      </c>
      <c r="H473" s="185" t="s">
        <v>4</v>
      </c>
      <c r="I473" s="185" t="s">
        <v>8</v>
      </c>
      <c r="J473" s="185" t="s">
        <v>22</v>
      </c>
      <c r="K473" s="185" t="s">
        <v>127</v>
      </c>
      <c r="L473" s="166" t="str">
        <f>IFERROR(VLOOKUP($C473,'[2]1.3.7 validaties'!$AL$3:$AY$999,14,FALSE),"")</f>
        <v/>
      </c>
      <c r="M473" s="166" t="str">
        <f>IFERROR(VLOOKUP($C473,'[2]1.3.7 validaties'!$AL$3:$AY$999,13,FALSE),"")</f>
        <v/>
      </c>
      <c r="N473" s="142" t="s">
        <v>14</v>
      </c>
      <c r="O473" s="142" t="s">
        <v>14</v>
      </c>
      <c r="P473" s="142" t="s">
        <v>14</v>
      </c>
      <c r="Q473" s="142" t="s">
        <v>319</v>
      </c>
      <c r="R473" s="2" t="s">
        <v>13</v>
      </c>
      <c r="S473" s="2" t="s">
        <v>13</v>
      </c>
      <c r="T473" s="2" t="s">
        <v>13</v>
      </c>
      <c r="U473" s="2" t="s">
        <v>13</v>
      </c>
      <c r="V473" s="2" t="s">
        <v>13</v>
      </c>
      <c r="W473" s="2" t="s">
        <v>13</v>
      </c>
      <c r="X473" s="2" t="s">
        <v>13</v>
      </c>
      <c r="Y473" s="2" t="s">
        <v>13</v>
      </c>
      <c r="Z473" s="2" t="s">
        <v>13</v>
      </c>
      <c r="AA473" s="2" t="s">
        <v>13</v>
      </c>
      <c r="AB473" s="2" t="s">
        <v>13</v>
      </c>
      <c r="AC473" s="2" t="s">
        <v>13</v>
      </c>
      <c r="AD473" s="161" t="s">
        <v>253</v>
      </c>
      <c r="AE473" s="83" t="s">
        <v>254</v>
      </c>
      <c r="AF473" s="162" t="s">
        <v>255</v>
      </c>
      <c r="AG473" s="144" t="s">
        <v>1208</v>
      </c>
      <c r="AH473" s="163" t="s">
        <v>253</v>
      </c>
      <c r="AI473" s="175"/>
      <c r="AJ473" s="140" t="s">
        <v>13</v>
      </c>
      <c r="AK473" s="171" t="s">
        <v>13</v>
      </c>
      <c r="AL473" s="178" t="s">
        <v>14</v>
      </c>
      <c r="AM473" s="141" t="s">
        <v>1304</v>
      </c>
      <c r="AN473" s="142" t="s">
        <v>1301</v>
      </c>
      <c r="AO473" s="166" t="s">
        <v>1302</v>
      </c>
      <c r="AP473" s="166" t="s">
        <v>1303</v>
      </c>
      <c r="AQ473" s="166" t="s">
        <v>1087</v>
      </c>
      <c r="AR473" s="166"/>
      <c r="AS473" s="166"/>
      <c r="AT473" s="206"/>
      <c r="AU473" s="253">
        <v>0</v>
      </c>
      <c r="AV473" s="278"/>
      <c r="AW473" s="83"/>
      <c r="AX473" s="57"/>
      <c r="AY473" s="212" t="str">
        <f t="shared" si="83"/>
        <v/>
      </c>
      <c r="AZ473" s="97" t="str">
        <f t="shared" si="77"/>
        <v>***</v>
      </c>
      <c r="BA473" s="97" t="str">
        <f t="shared" si="78"/>
        <v/>
      </c>
      <c r="BB473" s="97"/>
      <c r="BC473" s="213"/>
      <c r="BD473" s="143" t="str">
        <f t="shared" si="84"/>
        <v>toegevoegd</v>
      </c>
      <c r="BE473" s="146" t="str">
        <f>IF(BF473="",IF(#REF!="","",IF(#REF!="ongebruikt","Ja","")),"")</f>
        <v/>
      </c>
      <c r="BF473" s="322" t="str">
        <f>IF($J473="LVBB-BHK",$C473,IFERROR(VLOOKUP($C473,'[1]CDS-VM-delta'!$A$2:$E$470,1,FALSE),""))</f>
        <v>STOP1074</v>
      </c>
      <c r="BG473" s="253" t="str">
        <f>IF($J473="LVBB-BHK",$AN473,IF($BF473="","",IFERROR(VLOOKUP($BF473,'[1]CDS-VM-delta'!$A$2:$E$470,2,FALSE),"")))</f>
        <v>Een informatieobject %1 met formaat %2 met publicatieinstructie %3 zijn niet toegestaan, hiervoor ontbreekt een TPOD instructie.</v>
      </c>
      <c r="BH473" s="301" t="str">
        <f>IF($BF473="","",IFERROR(VLOOKUP($C473,'[1]CDS-VM-delta'!$A$2:$E$470,3,FALSE),""))</f>
        <v>imop-metadata.sch</v>
      </c>
      <c r="BI473" s="301" t="str">
        <f>IF($BF473="","",IFERROR(VLOOKUP($C473,'[1]CDS-VM-delta'!$A$2:$E$470,4,FALSE),""))</f>
        <v>Toegestane type informatieobjecten icm publicatie instructie</v>
      </c>
      <c r="BJ473" s="302" t="str">
        <f>IF($BF473="","",IFERROR(VLOOKUP($C473,'[1]CDS-VM-delta'!$A$2:$E$470,5,FALSE),""))</f>
        <v/>
      </c>
      <c r="BK473" s="302" t="str">
        <f>IF($C473="","",IFERROR(VLOOKUP($C473,'[1]CDS-VM-delta'!$L$1:$M$470,1,FALSE),""))</f>
        <v/>
      </c>
      <c r="BL473" s="302" t="str">
        <f>IF($BK473="","",IFERROR(VLOOKUP($BK473,'[1]CDS-VM-delta'!$L$1:$M$470,2,FALSE),""))</f>
        <v/>
      </c>
      <c r="BM473" s="83"/>
      <c r="BN473" s="210" t="str">
        <f t="shared" si="79"/>
        <v>NOK</v>
      </c>
      <c r="BO473" s="141" t="s">
        <v>1858</v>
      </c>
      <c r="BP473" s="142"/>
      <c r="BQ473" s="142"/>
      <c r="BR473" s="142"/>
      <c r="BS473" s="83"/>
      <c r="BT473" s="57"/>
      <c r="BU473" s="7" t="str">
        <f t="shared" si="80"/>
        <v/>
      </c>
      <c r="BV473" s="7" t="str">
        <f t="shared" si="81"/>
        <v/>
      </c>
      <c r="BW473" s="7" t="str">
        <f t="shared" si="82"/>
        <v/>
      </c>
      <c r="BX473" s="97" t="s">
        <v>1304</v>
      </c>
      <c r="BY473" s="98" t="s">
        <v>1305</v>
      </c>
      <c r="BZ473" s="97" t="s">
        <v>1684</v>
      </c>
      <c r="CA473" s="97"/>
      <c r="CB473" s="97"/>
      <c r="CC473" s="97"/>
      <c r="CD473" s="98" t="s">
        <v>1301</v>
      </c>
      <c r="CE473" s="97" t="s">
        <v>1302</v>
      </c>
      <c r="CF473" s="97" t="s">
        <v>1303</v>
      </c>
      <c r="CG473" s="97" t="s">
        <v>1087</v>
      </c>
      <c r="CH473" s="97"/>
      <c r="CI473" s="97"/>
      <c r="CJ473" s="97"/>
      <c r="CK473" s="85"/>
      <c r="CL473" s="109" t="s">
        <v>1686</v>
      </c>
      <c r="CM473" s="101" t="s">
        <v>255</v>
      </c>
      <c r="CN473" s="101" t="s">
        <v>255</v>
      </c>
      <c r="CO473" s="101"/>
    </row>
    <row r="474" spans="1:93" s="408" customFormat="1" ht="80" x14ac:dyDescent="0.2">
      <c r="A474" s="505" t="s">
        <v>2136</v>
      </c>
      <c r="B474" s="508">
        <v>2</v>
      </c>
      <c r="C474" s="335" t="s">
        <v>2058</v>
      </c>
      <c r="D474" s="410" t="s">
        <v>2100</v>
      </c>
      <c r="E474" s="508" t="s">
        <v>0</v>
      </c>
      <c r="F474" s="508" t="s">
        <v>2001</v>
      </c>
      <c r="G474" s="508" t="s">
        <v>146</v>
      </c>
      <c r="H474" s="508" t="s">
        <v>4</v>
      </c>
      <c r="I474" s="508" t="s">
        <v>8</v>
      </c>
      <c r="J474" s="508" t="s">
        <v>22</v>
      </c>
      <c r="K474" s="508" t="s">
        <v>127</v>
      </c>
      <c r="L474" s="336" t="s">
        <v>254</v>
      </c>
      <c r="M474" s="336" t="s">
        <v>254</v>
      </c>
      <c r="N474" s="335" t="s">
        <v>14</v>
      </c>
      <c r="O474" s="335" t="s">
        <v>14</v>
      </c>
      <c r="P474" s="335" t="s">
        <v>14</v>
      </c>
      <c r="Q474" s="335" t="s">
        <v>319</v>
      </c>
      <c r="R474" s="335" t="s">
        <v>13</v>
      </c>
      <c r="S474" s="335" t="s">
        <v>13</v>
      </c>
      <c r="T474" s="335" t="s">
        <v>13</v>
      </c>
      <c r="U474" s="335" t="s">
        <v>13</v>
      </c>
      <c r="V474" s="335" t="s">
        <v>13</v>
      </c>
      <c r="W474" s="335" t="s">
        <v>13</v>
      </c>
      <c r="X474" s="335" t="s">
        <v>13</v>
      </c>
      <c r="Y474" s="335" t="s">
        <v>13</v>
      </c>
      <c r="Z474" s="335" t="s">
        <v>13</v>
      </c>
      <c r="AA474" s="335" t="s">
        <v>13</v>
      </c>
      <c r="AB474" s="335" t="s">
        <v>13</v>
      </c>
      <c r="AC474" s="335" t="s">
        <v>13</v>
      </c>
      <c r="AD474" s="391" t="s">
        <v>253</v>
      </c>
      <c r="AE474" s="385"/>
      <c r="AF474" s="392" t="s">
        <v>255</v>
      </c>
      <c r="AG474" s="517" t="s">
        <v>1208</v>
      </c>
      <c r="AH474" s="380" t="s">
        <v>253</v>
      </c>
      <c r="AI474" s="381"/>
      <c r="AJ474" s="508" t="s">
        <v>13</v>
      </c>
      <c r="AK474" s="511" t="s">
        <v>45</v>
      </c>
      <c r="AL474" s="512" t="s">
        <v>14</v>
      </c>
      <c r="AM474" s="384" t="s">
        <v>2058</v>
      </c>
      <c r="AN474" s="410" t="s">
        <v>2101</v>
      </c>
      <c r="AO474" s="399" t="s">
        <v>1302</v>
      </c>
      <c r="AP474" s="399" t="s">
        <v>2102</v>
      </c>
      <c r="AQ474" s="399"/>
      <c r="AR474" s="399"/>
      <c r="AS474" s="399"/>
      <c r="AT474" s="515"/>
      <c r="AU474" s="395">
        <v>0</v>
      </c>
      <c r="AV474" s="393"/>
      <c r="AW474" s="385"/>
      <c r="AX474" s="397"/>
      <c r="AY474" s="398" t="str">
        <f t="shared" si="83"/>
        <v/>
      </c>
      <c r="AZ474" s="399" t="str">
        <f t="shared" si="77"/>
        <v>***</v>
      </c>
      <c r="BA474" s="399" t="str">
        <f t="shared" si="78"/>
        <v/>
      </c>
      <c r="BB474" s="399"/>
      <c r="BC474" s="400"/>
      <c r="BD474" s="500" t="str">
        <f t="shared" si="84"/>
        <v>toegevoegd</v>
      </c>
      <c r="BE474" s="501" t="str">
        <f>IF(BF474="",IF(#REF!="","",IF(#REF!="ongebruikt","Ja","")),"")</f>
        <v/>
      </c>
      <c r="BF474" s="502" t="str">
        <f>IF($J474="LVBB-BHK",$C474,IFERROR(VLOOKUP($C474,'[1]CDS-VM-delta'!$A$2:$E$470,1,FALSE),""))</f>
        <v>STOP1075</v>
      </c>
      <c r="BG474" s="395" t="str">
        <f>IF($J474="LVBB-BHK",$AN474,IF($BF474="","",IFERROR(VLOOKUP($BF474,'[1]CDS-VM-delta'!$A$2:$E$470,2,FALSE),"")))</f>
        <v>De kennisgeving "%1" is een kennisgeving met als soortKennisgeving "%2" maar data:mededelingOver ontbreekt. Dit is niet toegestaan. Voeg data:mededelingOver toe, of wijzig data:soortKennisgeving.</v>
      </c>
      <c r="BH474" s="503" t="str">
        <f>IF($BF474="","",IFERROR(VLOOKUP($C474,'[1]CDS-VM-delta'!$A$2:$E$470,3,FALSE),""))</f>
        <v>imop-metadata.sch</v>
      </c>
      <c r="BI474" s="503" t="str">
        <f>IF($BF474="","",IFERROR(VLOOKUP($C474,'[1]CDS-VM-delta'!$A$2:$E$470,4,FALSE),""))</f>
        <v/>
      </c>
      <c r="BJ474" s="504" t="str">
        <f>IF($BF474="","",IFERROR(VLOOKUP($C474,'[1]CDS-VM-delta'!$A$2:$E$470,5,FALSE),""))</f>
        <v/>
      </c>
      <c r="BK474" s="504" t="str">
        <f>IF($C474="","",IFERROR(VLOOKUP($C474,'[1]CDS-VM-delta'!$L$1:$M$470,1,FALSE),""))</f>
        <v/>
      </c>
      <c r="BL474" s="504" t="str">
        <f>IF($BK474="","",IFERROR(VLOOKUP($BK474,'[1]CDS-VM-delta'!$L$1:$M$470,2,FALSE),""))</f>
        <v/>
      </c>
      <c r="BM474" s="385"/>
      <c r="BN474" s="406"/>
      <c r="BO474" s="384"/>
      <c r="BP474" s="335"/>
      <c r="BQ474" s="335"/>
      <c r="BR474" s="335"/>
      <c r="BS474" s="385"/>
      <c r="BT474" s="397"/>
      <c r="BX474" s="399" t="s">
        <v>2058</v>
      </c>
      <c r="BY474" s="410" t="s">
        <v>2100</v>
      </c>
      <c r="BZ474" s="399" t="s">
        <v>1684</v>
      </c>
      <c r="CA474" s="399"/>
      <c r="CB474" s="399"/>
      <c r="CC474" s="399"/>
      <c r="CD474" s="410" t="s">
        <v>2101</v>
      </c>
      <c r="CE474" s="399" t="s">
        <v>1302</v>
      </c>
      <c r="CF474" s="399" t="s">
        <v>2102</v>
      </c>
      <c r="CG474" s="399"/>
      <c r="CH474" s="399"/>
      <c r="CI474" s="399"/>
      <c r="CJ474" s="399"/>
      <c r="CK474" s="383"/>
      <c r="CL474" s="409"/>
      <c r="CM474" s="410"/>
      <c r="CN474" s="410"/>
      <c r="CO474" s="410"/>
    </row>
    <row r="475" spans="1:93" ht="48" x14ac:dyDescent="0.2">
      <c r="A475" s="172" t="s">
        <v>338</v>
      </c>
      <c r="B475" s="140">
        <v>2</v>
      </c>
      <c r="C475" s="142" t="s">
        <v>1129</v>
      </c>
      <c r="D475" s="142" t="s">
        <v>1306</v>
      </c>
      <c r="E475" s="185" t="s">
        <v>0</v>
      </c>
      <c r="F475" s="185" t="s">
        <v>244</v>
      </c>
      <c r="G475" s="140" t="s">
        <v>146</v>
      </c>
      <c r="H475" s="185" t="s">
        <v>4</v>
      </c>
      <c r="I475" s="140" t="s">
        <v>8</v>
      </c>
      <c r="J475" s="140" t="s">
        <v>22</v>
      </c>
      <c r="K475" s="140" t="s">
        <v>127</v>
      </c>
      <c r="L475" s="98" t="str">
        <f>IFERROR(VLOOKUP($C475,'[2]1.3.7 validaties'!$AL$3:$AY$999,14,FALSE),"")</f>
        <v/>
      </c>
      <c r="M475" s="98" t="str">
        <f>IFERROR(VLOOKUP($C475,'[2]1.3.7 validaties'!$AL$3:$AY$999,13,FALSE),"")</f>
        <v/>
      </c>
      <c r="N475" s="142" t="s">
        <v>14</v>
      </c>
      <c r="O475" s="142" t="s">
        <v>13</v>
      </c>
      <c r="P475" s="142" t="s">
        <v>13</v>
      </c>
      <c r="Q475" s="142" t="s">
        <v>13</v>
      </c>
      <c r="R475" s="142" t="s">
        <v>13</v>
      </c>
      <c r="S475" s="142" t="s">
        <v>13</v>
      </c>
      <c r="T475" s="142" t="s">
        <v>13</v>
      </c>
      <c r="U475" s="142" t="s">
        <v>13</v>
      </c>
      <c r="V475" s="142" t="s">
        <v>13</v>
      </c>
      <c r="W475" s="142" t="s">
        <v>13</v>
      </c>
      <c r="X475" s="142" t="s">
        <v>13</v>
      </c>
      <c r="Y475" s="142" t="s">
        <v>13</v>
      </c>
      <c r="Z475" s="142" t="s">
        <v>13</v>
      </c>
      <c r="AA475" s="142" t="s">
        <v>13</v>
      </c>
      <c r="AB475" s="142" t="s">
        <v>13</v>
      </c>
      <c r="AC475" s="142" t="s">
        <v>13</v>
      </c>
      <c r="AD475" s="161" t="s">
        <v>253</v>
      </c>
      <c r="AE475" s="83" t="s">
        <v>254</v>
      </c>
      <c r="AF475" s="162" t="s">
        <v>255</v>
      </c>
      <c r="AG475" s="144" t="s">
        <v>1307</v>
      </c>
      <c r="AH475" s="163" t="s">
        <v>253</v>
      </c>
      <c r="AI475" s="175"/>
      <c r="AJ475" s="140" t="s">
        <v>13</v>
      </c>
      <c r="AK475" s="171" t="s">
        <v>13</v>
      </c>
      <c r="AL475" s="178" t="s">
        <v>14</v>
      </c>
      <c r="AM475" s="141" t="s">
        <v>1129</v>
      </c>
      <c r="AN475" s="98" t="s">
        <v>1309</v>
      </c>
      <c r="AO475" s="98" t="s">
        <v>1310</v>
      </c>
      <c r="AP475" s="98"/>
      <c r="AQ475" s="98"/>
      <c r="AR475" s="98"/>
      <c r="AS475" s="98"/>
      <c r="AT475" s="267"/>
      <c r="AU475" s="253">
        <v>0</v>
      </c>
      <c r="AV475" s="278"/>
      <c r="AW475" s="83"/>
      <c r="AX475" s="57"/>
      <c r="AY475" s="212" t="str">
        <f t="shared" si="83"/>
        <v/>
      </c>
      <c r="AZ475" s="97" t="str">
        <f t="shared" si="77"/>
        <v/>
      </c>
      <c r="BA475" s="97" t="str">
        <f t="shared" si="78"/>
        <v/>
      </c>
      <c r="BB475" s="97"/>
      <c r="BC475" s="213" t="s">
        <v>2261</v>
      </c>
      <c r="BD475" s="143" t="str">
        <f t="shared" si="84"/>
        <v>ongewijzigd</v>
      </c>
      <c r="BE475" s="146" t="str">
        <f>IF(BF475="",IF(#REF!="","",IF(#REF!="ongebruikt","Ja","")),"")</f>
        <v/>
      </c>
      <c r="BF475" s="322" t="str">
        <f>IF($J475="LVBB-BHK",$C475,IFERROR(VLOOKUP($C475,'[1]CDS-VM-delta'!$A$2:$E$470,1,FALSE),""))</f>
        <v>STOP1200</v>
      </c>
      <c r="BG475" s="253" t="str">
        <f>IF($J475="LVBB-BHK",$AN475,IF($BF475="","",IFERROR(VLOOKUP($BF475,'[1]CDS-VM-delta'!$A$2:$E$470,2,FALSE),"")))</f>
        <v>De IMOP-modules binnen de Component met FRBRWork %1 hebben niet allemaal dezelfde IMOP-schemaversie.</v>
      </c>
      <c r="BH475" s="301" t="str">
        <f>IF($BF475="","",IFERROR(VLOOKUP($C475,'[1]CDS-VM-delta'!$A$2:$E$470,3,FALSE),""))</f>
        <v>imop-pakbon.sch</v>
      </c>
      <c r="BI475" s="301" t="str">
        <f>IF($BF475="","",IFERROR(VLOOKUP($C475,'[1]CDS-VM-delta'!$A$2:$E$470,4,FALSE),""))</f>
        <v>IMOP-schemaversies in component gelijk</v>
      </c>
      <c r="BJ475" s="302" t="str">
        <f>IF($BF475="","",IFERROR(VLOOKUP($C475,'[1]CDS-VM-delta'!$A$2:$E$470,5,FALSE),""))</f>
        <v/>
      </c>
      <c r="BK475" s="302" t="str">
        <f>IF($C475="","",IFERROR(VLOOKUP($C475,'[1]CDS-VM-delta'!$L$1:$M$470,1,FALSE),""))</f>
        <v>STOP1200</v>
      </c>
      <c r="BL475" s="302" t="str">
        <f>IF($BK475="","",IFERROR(VLOOKUP($BK475,'[1]CDS-VM-delta'!$L$1:$M$470,2,FALSE),""))</f>
        <v>De IMOP-modules binnen de Component met FRBRWork %1 hebben niet allemaal dezelfde IMOP-schemaversie.</v>
      </c>
      <c r="BM475" s="83"/>
      <c r="BN475" s="210" t="str">
        <f t="shared" ref="BN475:BN508" si="85">IF(C475=BO475,"","NOK")</f>
        <v>NOK</v>
      </c>
      <c r="BO475" s="141" t="s">
        <v>1858</v>
      </c>
      <c r="BP475" s="142"/>
      <c r="BQ475" s="142"/>
      <c r="BR475" s="142"/>
      <c r="BS475" s="83"/>
      <c r="BT475" s="57"/>
      <c r="BU475" s="7" t="str">
        <f t="shared" ref="BU475:BU508" si="86">IF(BX475="","",IF(BX475=C475,"","***"))</f>
        <v/>
      </c>
      <c r="BV475" s="7" t="str">
        <f t="shared" ref="BV475:BV508" si="87">IF(BY475="","",IF(BY475=D475,"","***"))</f>
        <v/>
      </c>
      <c r="BW475" s="7" t="str">
        <f t="shared" ref="BW475:BW508" si="88">IF(CD475="","",IF(CD475=AN475,"","***"))</f>
        <v/>
      </c>
      <c r="BX475" s="97" t="s">
        <v>1129</v>
      </c>
      <c r="BY475" s="98" t="s">
        <v>1306</v>
      </c>
      <c r="BZ475" s="97" t="s">
        <v>1684</v>
      </c>
      <c r="CA475" s="97"/>
      <c r="CB475" s="97"/>
      <c r="CC475" s="97"/>
      <c r="CD475" s="98" t="s">
        <v>1309</v>
      </c>
      <c r="CE475" s="97" t="s">
        <v>1310</v>
      </c>
      <c r="CF475" s="97"/>
      <c r="CG475" s="97"/>
      <c r="CH475" s="97"/>
      <c r="CI475" s="97"/>
      <c r="CJ475" s="97"/>
      <c r="CK475" s="85"/>
      <c r="CL475" s="109" t="s">
        <v>1686</v>
      </c>
      <c r="CM475" s="101" t="s">
        <v>255</v>
      </c>
      <c r="CN475" s="101" t="s">
        <v>255</v>
      </c>
      <c r="CO475" s="101"/>
    </row>
    <row r="476" spans="1:93" ht="96" x14ac:dyDescent="0.2">
      <c r="A476" s="172" t="s">
        <v>338</v>
      </c>
      <c r="B476" s="140">
        <v>2</v>
      </c>
      <c r="C476" s="142" t="s">
        <v>1134</v>
      </c>
      <c r="D476" s="142" t="s">
        <v>1311</v>
      </c>
      <c r="E476" s="185" t="s">
        <v>0</v>
      </c>
      <c r="F476" s="185" t="s">
        <v>244</v>
      </c>
      <c r="G476" s="140" t="s">
        <v>146</v>
      </c>
      <c r="H476" s="185" t="s">
        <v>4</v>
      </c>
      <c r="I476" s="140" t="s">
        <v>8</v>
      </c>
      <c r="J476" s="140" t="s">
        <v>22</v>
      </c>
      <c r="K476" s="140" t="s">
        <v>127</v>
      </c>
      <c r="L476" s="98" t="str">
        <f>IFERROR(VLOOKUP($C476,'[2]1.3.7 validaties'!$AL$3:$AY$999,14,FALSE),"")</f>
        <v/>
      </c>
      <c r="M476" s="98" t="str">
        <f>IFERROR(VLOOKUP($C476,'[2]1.3.7 validaties'!$AL$3:$AY$999,13,FALSE),"")</f>
        <v/>
      </c>
      <c r="N476" s="142" t="s">
        <v>14</v>
      </c>
      <c r="O476" s="142" t="s">
        <v>14</v>
      </c>
      <c r="P476" s="142" t="s">
        <v>14</v>
      </c>
      <c r="Q476" s="142" t="s">
        <v>2199</v>
      </c>
      <c r="R476" s="142" t="s">
        <v>2199</v>
      </c>
      <c r="S476" s="142" t="s">
        <v>2199</v>
      </c>
      <c r="T476" s="142" t="s">
        <v>14</v>
      </c>
      <c r="U476" s="142" t="s">
        <v>14</v>
      </c>
      <c r="V476" s="142" t="s">
        <v>14</v>
      </c>
      <c r="W476" s="142" t="s">
        <v>14</v>
      </c>
      <c r="X476" s="142" t="s">
        <v>14</v>
      </c>
      <c r="Y476" s="142" t="s">
        <v>14</v>
      </c>
      <c r="Z476" s="142" t="s">
        <v>14</v>
      </c>
      <c r="AA476" s="142" t="s">
        <v>14</v>
      </c>
      <c r="AB476" s="142" t="s">
        <v>14</v>
      </c>
      <c r="AC476" s="142" t="s">
        <v>14</v>
      </c>
      <c r="AD476" s="161" t="s">
        <v>253</v>
      </c>
      <c r="AE476" s="83" t="s">
        <v>254</v>
      </c>
      <c r="AF476" s="338" t="s">
        <v>253</v>
      </c>
      <c r="AG476" s="520" t="s">
        <v>254</v>
      </c>
      <c r="AH476" s="344" t="s">
        <v>255</v>
      </c>
      <c r="AI476" s="175"/>
      <c r="AJ476" s="140" t="s">
        <v>13</v>
      </c>
      <c r="AK476" s="171" t="s">
        <v>13</v>
      </c>
      <c r="AL476" s="178" t="s">
        <v>14</v>
      </c>
      <c r="AM476" s="141" t="s">
        <v>1134</v>
      </c>
      <c r="AN476" s="98"/>
      <c r="AO476" s="98"/>
      <c r="AP476" s="98"/>
      <c r="AQ476" s="98"/>
      <c r="AR476" s="98"/>
      <c r="AS476" s="98"/>
      <c r="AT476" s="267"/>
      <c r="AU476" s="253" t="s">
        <v>1313</v>
      </c>
      <c r="AV476" s="278"/>
      <c r="AW476" s="83" t="s">
        <v>2184</v>
      </c>
      <c r="AX476" s="57"/>
      <c r="AY476" s="212" t="str">
        <f t="shared" si="83"/>
        <v/>
      </c>
      <c r="AZ476" s="97" t="str">
        <f t="shared" si="77"/>
        <v/>
      </c>
      <c r="BA476" s="97" t="str">
        <f t="shared" si="78"/>
        <v/>
      </c>
      <c r="BB476" s="97"/>
      <c r="BC476" s="213"/>
      <c r="BD476" s="143" t="str">
        <f t="shared" si="84"/>
        <v/>
      </c>
      <c r="BE476" s="146" t="e">
        <f>IF(BF476="",IF(#REF!="","",IF(#REF!="ongebruikt","Ja","")),"")</f>
        <v>#REF!</v>
      </c>
      <c r="BF476" s="322" t="str">
        <f>IF($J476="LVBB-BHK",$C476,IFERROR(VLOOKUP($C476,'[1]CDS-VM-delta'!$A$2:$E$470,1,FALSE),""))</f>
        <v/>
      </c>
      <c r="BG476" s="253" t="str">
        <f>IF($J476="LVBB-BHK",$AN476,IF($BF476="","",IFERROR(VLOOKUP($BF476,'[1]CDS-VM-delta'!$A$2:$E$470,2,FALSE),"")))</f>
        <v/>
      </c>
      <c r="BH476" s="301" t="str">
        <f>IF($BF476="","",IFERROR(VLOOKUP($C476,'[1]CDS-VM-delta'!$A$2:$E$470,3,FALSE),""))</f>
        <v/>
      </c>
      <c r="BI476" s="301" t="str">
        <f>IF($BF476="","",IFERROR(VLOOKUP($C476,'[1]CDS-VM-delta'!$A$2:$E$470,4,FALSE),""))</f>
        <v/>
      </c>
      <c r="BJ476" s="302" t="str">
        <f>IF($BF476="","",IFERROR(VLOOKUP($C476,'[1]CDS-VM-delta'!$A$2:$E$470,5,FALSE),""))</f>
        <v/>
      </c>
      <c r="BK476" s="302" t="str">
        <f>IF($C476="","",IFERROR(VLOOKUP($C476,'[1]CDS-VM-delta'!$L$1:$M$470,1,FALSE),""))</f>
        <v/>
      </c>
      <c r="BL476" s="302" t="str">
        <f>IF($BK476="","",IFERROR(VLOOKUP($BK476,'[1]CDS-VM-delta'!$L$1:$M$470,2,FALSE),""))</f>
        <v/>
      </c>
      <c r="BM476" s="83"/>
      <c r="BN476" s="210" t="str">
        <f t="shared" si="85"/>
        <v>NOK</v>
      </c>
      <c r="BO476" s="141" t="s">
        <v>1858</v>
      </c>
      <c r="BP476" s="142"/>
      <c r="BQ476" s="142"/>
      <c r="BR476" s="142"/>
      <c r="BS476" s="83"/>
      <c r="BT476" s="57"/>
      <c r="BU476" s="7" t="str">
        <f t="shared" si="86"/>
        <v/>
      </c>
      <c r="BV476" s="7" t="str">
        <f t="shared" si="87"/>
        <v/>
      </c>
      <c r="BW476" s="7" t="str">
        <f t="shared" si="88"/>
        <v/>
      </c>
      <c r="BX476" s="97" t="s">
        <v>1134</v>
      </c>
      <c r="BY476" s="98" t="s">
        <v>1311</v>
      </c>
      <c r="BZ476" s="97" t="s">
        <v>1684</v>
      </c>
      <c r="CA476" s="97"/>
      <c r="CB476" s="97"/>
      <c r="CC476" s="97"/>
      <c r="CD476" s="98"/>
      <c r="CE476" s="97"/>
      <c r="CF476" s="97"/>
      <c r="CG476" s="97"/>
      <c r="CH476" s="97"/>
      <c r="CI476" s="97"/>
      <c r="CJ476" s="97"/>
      <c r="CK476" s="85" t="s">
        <v>1685</v>
      </c>
      <c r="CL476" s="109" t="s">
        <v>1686</v>
      </c>
      <c r="CM476" s="101" t="s">
        <v>255</v>
      </c>
      <c r="CN476" s="101" t="s">
        <v>255</v>
      </c>
      <c r="CO476" s="101" t="s">
        <v>1687</v>
      </c>
    </row>
    <row r="477" spans="1:93" ht="112" x14ac:dyDescent="0.2">
      <c r="A477" s="172" t="s">
        <v>338</v>
      </c>
      <c r="B477" s="140">
        <v>2</v>
      </c>
      <c r="C477" s="142" t="s">
        <v>1137</v>
      </c>
      <c r="D477" s="142" t="s">
        <v>1314</v>
      </c>
      <c r="E477" s="185" t="s">
        <v>0</v>
      </c>
      <c r="F477" s="185" t="s">
        <v>244</v>
      </c>
      <c r="G477" s="140" t="s">
        <v>146</v>
      </c>
      <c r="H477" s="185" t="s">
        <v>4</v>
      </c>
      <c r="I477" s="140" t="s">
        <v>8</v>
      </c>
      <c r="J477" s="140" t="s">
        <v>22</v>
      </c>
      <c r="K477" s="140" t="s">
        <v>127</v>
      </c>
      <c r="L477" s="98" t="str">
        <f>IFERROR(VLOOKUP($C477,'[2]1.3.7 validaties'!$AL$3:$AY$999,14,FALSE),"")</f>
        <v/>
      </c>
      <c r="M477" s="98" t="str">
        <f>IFERROR(VLOOKUP($C477,'[2]1.3.7 validaties'!$AL$3:$AY$999,13,FALSE),"")</f>
        <v/>
      </c>
      <c r="N477" s="142" t="s">
        <v>14</v>
      </c>
      <c r="O477" s="142" t="s">
        <v>14</v>
      </c>
      <c r="P477" s="142" t="s">
        <v>14</v>
      </c>
      <c r="Q477" s="142" t="s">
        <v>2199</v>
      </c>
      <c r="R477" s="142" t="s">
        <v>2199</v>
      </c>
      <c r="S477" s="142" t="s">
        <v>2199</v>
      </c>
      <c r="T477" s="142" t="s">
        <v>14</v>
      </c>
      <c r="U477" s="142" t="s">
        <v>14</v>
      </c>
      <c r="V477" s="142" t="s">
        <v>14</v>
      </c>
      <c r="W477" s="142" t="s">
        <v>14</v>
      </c>
      <c r="X477" s="142" t="s">
        <v>14</v>
      </c>
      <c r="Y477" s="142" t="s">
        <v>14</v>
      </c>
      <c r="Z477" s="142" t="s">
        <v>14</v>
      </c>
      <c r="AA477" s="142" t="s">
        <v>14</v>
      </c>
      <c r="AB477" s="142" t="s">
        <v>14</v>
      </c>
      <c r="AC477" s="142" t="s">
        <v>14</v>
      </c>
      <c r="AD477" s="161" t="s">
        <v>253</v>
      </c>
      <c r="AE477" s="83" t="s">
        <v>254</v>
      </c>
      <c r="AF477" s="338" t="s">
        <v>253</v>
      </c>
      <c r="AG477" s="520" t="s">
        <v>254</v>
      </c>
      <c r="AH477" s="344" t="s">
        <v>255</v>
      </c>
      <c r="AI477" s="175"/>
      <c r="AJ477" s="140" t="s">
        <v>13</v>
      </c>
      <c r="AK477" s="171" t="s">
        <v>13</v>
      </c>
      <c r="AL477" s="178" t="s">
        <v>14</v>
      </c>
      <c r="AM477" s="141" t="s">
        <v>1137</v>
      </c>
      <c r="AN477" s="98"/>
      <c r="AO477" s="98"/>
      <c r="AP477" s="98"/>
      <c r="AQ477" s="98"/>
      <c r="AR477" s="98"/>
      <c r="AS477" s="98"/>
      <c r="AT477" s="267"/>
      <c r="AU477" s="253" t="s">
        <v>1313</v>
      </c>
      <c r="AV477" s="278"/>
      <c r="AW477" s="83" t="s">
        <v>1316</v>
      </c>
      <c r="AX477" s="57"/>
      <c r="AY477" s="212" t="str">
        <f t="shared" si="83"/>
        <v/>
      </c>
      <c r="AZ477" s="97" t="str">
        <f t="shared" si="77"/>
        <v/>
      </c>
      <c r="BA477" s="97" t="str">
        <f t="shared" si="78"/>
        <v/>
      </c>
      <c r="BB477" s="97"/>
      <c r="BC477" s="213"/>
      <c r="BD477" s="143" t="str">
        <f t="shared" si="84"/>
        <v/>
      </c>
      <c r="BE477" s="146" t="e">
        <f>IF(BF477="",IF(#REF!="","",IF(#REF!="ongebruikt","Ja","")),"")</f>
        <v>#REF!</v>
      </c>
      <c r="BF477" s="322" t="str">
        <f>IF($J477="LVBB-BHK",$C477,IFERROR(VLOOKUP($C477,'[1]CDS-VM-delta'!$A$2:$E$470,1,FALSE),""))</f>
        <v/>
      </c>
      <c r="BG477" s="253" t="str">
        <f>IF($J477="LVBB-BHK",$AN477,IF($BF477="","",IFERROR(VLOOKUP($BF477,'[1]CDS-VM-delta'!$A$2:$E$470,2,FALSE),"")))</f>
        <v/>
      </c>
      <c r="BH477" s="301" t="str">
        <f>IF($BF477="","",IFERROR(VLOOKUP($C477,'[1]CDS-VM-delta'!$A$2:$E$470,3,FALSE),""))</f>
        <v/>
      </c>
      <c r="BI477" s="301" t="str">
        <f>IF($BF477="","",IFERROR(VLOOKUP($C477,'[1]CDS-VM-delta'!$A$2:$E$470,4,FALSE),""))</f>
        <v/>
      </c>
      <c r="BJ477" s="302" t="str">
        <f>IF($BF477="","",IFERROR(VLOOKUP($C477,'[1]CDS-VM-delta'!$A$2:$E$470,5,FALSE),""))</f>
        <v/>
      </c>
      <c r="BK477" s="302" t="str">
        <f>IF($C477="","",IFERROR(VLOOKUP($C477,'[1]CDS-VM-delta'!$L$1:$M$470,1,FALSE),""))</f>
        <v/>
      </c>
      <c r="BL477" s="302" t="str">
        <f>IF($BK477="","",IFERROR(VLOOKUP($BK477,'[1]CDS-VM-delta'!$L$1:$M$470,2,FALSE),""))</f>
        <v/>
      </c>
      <c r="BM477" s="83"/>
      <c r="BN477" s="210" t="str">
        <f t="shared" si="85"/>
        <v>NOK</v>
      </c>
      <c r="BO477" s="141" t="s">
        <v>1858</v>
      </c>
      <c r="BP477" s="142"/>
      <c r="BQ477" s="142"/>
      <c r="BR477" s="142"/>
      <c r="BS477" s="83"/>
      <c r="BT477" s="57"/>
      <c r="BU477" s="7" t="str">
        <f t="shared" si="86"/>
        <v/>
      </c>
      <c r="BV477" s="7" t="str">
        <f t="shared" si="87"/>
        <v/>
      </c>
      <c r="BW477" s="7" t="str">
        <f t="shared" si="88"/>
        <v/>
      </c>
      <c r="BX477" s="97" t="s">
        <v>1137</v>
      </c>
      <c r="BY477" s="98" t="s">
        <v>1314</v>
      </c>
      <c r="BZ477" s="97" t="s">
        <v>1684</v>
      </c>
      <c r="CA477" s="97"/>
      <c r="CB477" s="97"/>
      <c r="CC477" s="97"/>
      <c r="CD477" s="98"/>
      <c r="CE477" s="97"/>
      <c r="CF477" s="97"/>
      <c r="CG477" s="97"/>
      <c r="CH477" s="97"/>
      <c r="CI477" s="97"/>
      <c r="CJ477" s="97"/>
      <c r="CK477" s="85" t="s">
        <v>1685</v>
      </c>
      <c r="CL477" s="109" t="s">
        <v>1686</v>
      </c>
      <c r="CM477" s="101" t="s">
        <v>255</v>
      </c>
      <c r="CN477" s="101" t="s">
        <v>255</v>
      </c>
      <c r="CO477" s="101" t="s">
        <v>1687</v>
      </c>
    </row>
    <row r="478" spans="1:93" ht="80" x14ac:dyDescent="0.2">
      <c r="A478" s="172" t="s">
        <v>338</v>
      </c>
      <c r="B478" s="140">
        <v>2</v>
      </c>
      <c r="C478" s="142" t="s">
        <v>1140</v>
      </c>
      <c r="D478" s="142" t="s">
        <v>1317</v>
      </c>
      <c r="E478" s="185" t="s">
        <v>0</v>
      </c>
      <c r="F478" s="185" t="s">
        <v>244</v>
      </c>
      <c r="G478" s="140" t="s">
        <v>146</v>
      </c>
      <c r="H478" s="185" t="s">
        <v>4</v>
      </c>
      <c r="I478" s="140" t="s">
        <v>8</v>
      </c>
      <c r="J478" s="140" t="s">
        <v>22</v>
      </c>
      <c r="K478" s="140" t="s">
        <v>127</v>
      </c>
      <c r="L478" s="98" t="str">
        <f>IFERROR(VLOOKUP($C478,'[2]1.3.7 validaties'!$AL$3:$AY$999,14,FALSE),"")</f>
        <v/>
      </c>
      <c r="M478" s="98" t="str">
        <f>IFERROR(VLOOKUP($C478,'[2]1.3.7 validaties'!$AL$3:$AY$999,13,FALSE),"")</f>
        <v/>
      </c>
      <c r="N478" s="142" t="s">
        <v>14</v>
      </c>
      <c r="O478" s="142" t="s">
        <v>14</v>
      </c>
      <c r="P478" s="142" t="s">
        <v>14</v>
      </c>
      <c r="Q478" s="142" t="s">
        <v>2199</v>
      </c>
      <c r="R478" s="142" t="s">
        <v>2199</v>
      </c>
      <c r="S478" s="142" t="s">
        <v>2199</v>
      </c>
      <c r="T478" s="142" t="s">
        <v>14</v>
      </c>
      <c r="U478" s="142" t="s">
        <v>14</v>
      </c>
      <c r="V478" s="142" t="s">
        <v>14</v>
      </c>
      <c r="W478" s="142" t="s">
        <v>14</v>
      </c>
      <c r="X478" s="142" t="s">
        <v>14</v>
      </c>
      <c r="Y478" s="142" t="s">
        <v>14</v>
      </c>
      <c r="Z478" s="142" t="s">
        <v>14</v>
      </c>
      <c r="AA478" s="142" t="s">
        <v>14</v>
      </c>
      <c r="AB478" s="142" t="s">
        <v>14</v>
      </c>
      <c r="AC478" s="142" t="s">
        <v>14</v>
      </c>
      <c r="AD478" s="161" t="s">
        <v>253</v>
      </c>
      <c r="AE478" s="83" t="s">
        <v>254</v>
      </c>
      <c r="AF478" s="338" t="s">
        <v>253</v>
      </c>
      <c r="AG478" s="520" t="s">
        <v>254</v>
      </c>
      <c r="AH478" s="344" t="s">
        <v>255</v>
      </c>
      <c r="AI478" s="175"/>
      <c r="AJ478" s="140" t="s">
        <v>13</v>
      </c>
      <c r="AK478" s="171" t="s">
        <v>13</v>
      </c>
      <c r="AL478" s="178" t="s">
        <v>14</v>
      </c>
      <c r="AM478" s="141" t="s">
        <v>1140</v>
      </c>
      <c r="AN478" s="98"/>
      <c r="AO478" s="98"/>
      <c r="AP478" s="98"/>
      <c r="AQ478" s="98"/>
      <c r="AR478" s="98"/>
      <c r="AS478" s="98"/>
      <c r="AT478" s="267"/>
      <c r="AU478" s="253" t="s">
        <v>1313</v>
      </c>
      <c r="AV478" s="278"/>
      <c r="AW478" s="83" t="s">
        <v>1316</v>
      </c>
      <c r="AX478" s="57"/>
      <c r="AY478" s="212" t="str">
        <f t="shared" si="83"/>
        <v/>
      </c>
      <c r="AZ478" s="97" t="str">
        <f t="shared" si="77"/>
        <v/>
      </c>
      <c r="BA478" s="97" t="str">
        <f t="shared" si="78"/>
        <v/>
      </c>
      <c r="BB478" s="97"/>
      <c r="BC478" s="213"/>
      <c r="BD478" s="143" t="str">
        <f t="shared" si="84"/>
        <v/>
      </c>
      <c r="BE478" s="146" t="e">
        <f>IF(BF478="",IF(#REF!="","",IF(#REF!="ongebruikt","Ja","")),"")</f>
        <v>#REF!</v>
      </c>
      <c r="BF478" s="322" t="str">
        <f>IF($J478="LVBB-BHK",$C478,IFERROR(VLOOKUP($C478,'[1]CDS-VM-delta'!$A$2:$E$470,1,FALSE),""))</f>
        <v/>
      </c>
      <c r="BG478" s="253" t="str">
        <f>IF($J478="LVBB-BHK",$AN478,IF($BF478="","",IFERROR(VLOOKUP($BF478,'[1]CDS-VM-delta'!$A$2:$E$470,2,FALSE),"")))</f>
        <v/>
      </c>
      <c r="BH478" s="301" t="str">
        <f>IF($BF478="","",IFERROR(VLOOKUP($C478,'[1]CDS-VM-delta'!$A$2:$E$470,3,FALSE),""))</f>
        <v/>
      </c>
      <c r="BI478" s="301" t="str">
        <f>IF($BF478="","",IFERROR(VLOOKUP($C478,'[1]CDS-VM-delta'!$A$2:$E$470,4,FALSE),""))</f>
        <v/>
      </c>
      <c r="BJ478" s="302" t="str">
        <f>IF($BF478="","",IFERROR(VLOOKUP($C478,'[1]CDS-VM-delta'!$A$2:$E$470,5,FALSE),""))</f>
        <v/>
      </c>
      <c r="BK478" s="302" t="str">
        <f>IF($C478="","",IFERROR(VLOOKUP($C478,'[1]CDS-VM-delta'!$L$1:$M$470,1,FALSE),""))</f>
        <v/>
      </c>
      <c r="BL478" s="302" t="str">
        <f>IF($BK478="","",IFERROR(VLOOKUP($BK478,'[1]CDS-VM-delta'!$L$1:$M$470,2,FALSE),""))</f>
        <v/>
      </c>
      <c r="BM478" s="83"/>
      <c r="BN478" s="210" t="str">
        <f t="shared" si="85"/>
        <v>NOK</v>
      </c>
      <c r="BO478" s="141" t="s">
        <v>1858</v>
      </c>
      <c r="BP478" s="142"/>
      <c r="BQ478" s="142"/>
      <c r="BR478" s="142"/>
      <c r="BS478" s="83"/>
      <c r="BT478" s="57"/>
      <c r="BU478" s="7" t="str">
        <f t="shared" si="86"/>
        <v/>
      </c>
      <c r="BV478" s="7" t="str">
        <f t="shared" si="87"/>
        <v/>
      </c>
      <c r="BW478" s="7" t="str">
        <f t="shared" si="88"/>
        <v/>
      </c>
      <c r="BX478" s="97" t="s">
        <v>1140</v>
      </c>
      <c r="BY478" s="98" t="s">
        <v>1317</v>
      </c>
      <c r="BZ478" s="97" t="s">
        <v>1684</v>
      </c>
      <c r="CA478" s="97"/>
      <c r="CB478" s="97"/>
      <c r="CC478" s="97"/>
      <c r="CD478" s="98"/>
      <c r="CE478" s="97"/>
      <c r="CF478" s="97"/>
      <c r="CG478" s="97"/>
      <c r="CH478" s="97"/>
      <c r="CI478" s="97"/>
      <c r="CJ478" s="97"/>
      <c r="CK478" s="85" t="s">
        <v>1685</v>
      </c>
      <c r="CL478" s="109" t="s">
        <v>1686</v>
      </c>
      <c r="CM478" s="101" t="s">
        <v>255</v>
      </c>
      <c r="CN478" s="101" t="s">
        <v>255</v>
      </c>
      <c r="CO478" s="101" t="s">
        <v>1687</v>
      </c>
    </row>
    <row r="479" spans="1:93" ht="48" x14ac:dyDescent="0.2">
      <c r="A479" s="172" t="s">
        <v>338</v>
      </c>
      <c r="B479" s="140">
        <v>2</v>
      </c>
      <c r="C479" s="142" t="s">
        <v>1156</v>
      </c>
      <c r="D479" s="142" t="s">
        <v>1319</v>
      </c>
      <c r="E479" s="185" t="s">
        <v>0</v>
      </c>
      <c r="F479" s="185" t="s">
        <v>244</v>
      </c>
      <c r="G479" s="140" t="s">
        <v>146</v>
      </c>
      <c r="H479" s="140" t="s">
        <v>116</v>
      </c>
      <c r="I479" s="140" t="s">
        <v>8</v>
      </c>
      <c r="J479" s="140" t="s">
        <v>22</v>
      </c>
      <c r="K479" s="140" t="s">
        <v>127</v>
      </c>
      <c r="L479" s="98" t="str">
        <f>IFERROR(VLOOKUP($C479,'[2]1.3.7 validaties'!$AL$3:$AY$999,14,FALSE),"")</f>
        <v/>
      </c>
      <c r="M479" s="98" t="str">
        <f>IFERROR(VLOOKUP($C479,'[2]1.3.7 validaties'!$AL$3:$AY$999,13,FALSE),"")</f>
        <v/>
      </c>
      <c r="N479" s="142" t="s">
        <v>14</v>
      </c>
      <c r="O479" s="142" t="s">
        <v>14</v>
      </c>
      <c r="P479" s="142" t="s">
        <v>14</v>
      </c>
      <c r="Q479" s="142" t="s">
        <v>2199</v>
      </c>
      <c r="R479" s="142" t="s">
        <v>2199</v>
      </c>
      <c r="S479" s="142" t="s">
        <v>2199</v>
      </c>
      <c r="T479" s="142" t="s">
        <v>13</v>
      </c>
      <c r="U479" s="142" t="s">
        <v>13</v>
      </c>
      <c r="V479" s="142" t="s">
        <v>13</v>
      </c>
      <c r="W479" s="142" t="s">
        <v>13</v>
      </c>
      <c r="X479" s="142" t="s">
        <v>13</v>
      </c>
      <c r="Y479" s="142" t="s">
        <v>13</v>
      </c>
      <c r="Z479" s="142" t="s">
        <v>13</v>
      </c>
      <c r="AA479" s="142" t="s">
        <v>13</v>
      </c>
      <c r="AB479" s="142" t="s">
        <v>13</v>
      </c>
      <c r="AC479" s="142" t="s">
        <v>13</v>
      </c>
      <c r="AD479" s="161" t="s">
        <v>253</v>
      </c>
      <c r="AE479" s="83" t="s">
        <v>254</v>
      </c>
      <c r="AF479" s="162" t="s">
        <v>255</v>
      </c>
      <c r="AG479" s="144" t="s">
        <v>1307</v>
      </c>
      <c r="AH479" s="163" t="s">
        <v>253</v>
      </c>
      <c r="AI479" s="175"/>
      <c r="AJ479" s="140" t="s">
        <v>13</v>
      </c>
      <c r="AK479" s="171" t="s">
        <v>13</v>
      </c>
      <c r="AL479" s="178" t="s">
        <v>14</v>
      </c>
      <c r="AM479" s="141" t="s">
        <v>1156</v>
      </c>
      <c r="AN479" s="98" t="s">
        <v>1321</v>
      </c>
      <c r="AO479" s="98" t="s">
        <v>1310</v>
      </c>
      <c r="AP479" s="98"/>
      <c r="AQ479" s="98"/>
      <c r="AR479" s="98"/>
      <c r="AS479" s="98"/>
      <c r="AT479" s="267"/>
      <c r="AU479" s="141" t="s">
        <v>1313</v>
      </c>
      <c r="AV479" s="278"/>
      <c r="AW479" s="83" t="s">
        <v>1316</v>
      </c>
      <c r="AX479" s="57"/>
      <c r="AY479" s="212" t="str">
        <f t="shared" si="83"/>
        <v/>
      </c>
      <c r="AZ479" s="97" t="str">
        <f t="shared" si="77"/>
        <v/>
      </c>
      <c r="BA479" s="97" t="str">
        <f t="shared" si="78"/>
        <v/>
      </c>
      <c r="BB479" s="97"/>
      <c r="BC479" s="213"/>
      <c r="BD479" s="143" t="str">
        <f t="shared" si="84"/>
        <v/>
      </c>
      <c r="BE479" s="146" t="e">
        <f>IF(BF479="",IF(#REF!="","",IF(#REF!="ongebruikt","Ja","")),"")</f>
        <v>#REF!</v>
      </c>
      <c r="BF479" s="322" t="str">
        <f>IF($J479="LVBB-BHK",$C479,IFERROR(VLOOKUP($C479,'[1]CDS-VM-delta'!$A$2:$E$470,1,FALSE),""))</f>
        <v/>
      </c>
      <c r="BG479" s="253" t="str">
        <f>IF($J479="LVBB-BHK",$AN479,IF($BF479="","",IFERROR(VLOOKUP($BF479,'[1]CDS-VM-delta'!$A$2:$E$470,2,FALSE),"")))</f>
        <v/>
      </c>
      <c r="BH479" s="301" t="str">
        <f>IF($BF479="","",IFERROR(VLOOKUP($C479,'[1]CDS-VM-delta'!$A$2:$E$470,3,FALSE),""))</f>
        <v/>
      </c>
      <c r="BI479" s="301" t="str">
        <f>IF($BF479="","",IFERROR(VLOOKUP($C479,'[1]CDS-VM-delta'!$A$2:$E$470,4,FALSE),""))</f>
        <v/>
      </c>
      <c r="BJ479" s="302" t="str">
        <f>IF($BF479="","",IFERROR(VLOOKUP($C479,'[1]CDS-VM-delta'!$A$2:$E$470,5,FALSE),""))</f>
        <v/>
      </c>
      <c r="BK479" s="302" t="str">
        <f>IF($C479="","",IFERROR(VLOOKUP($C479,'[1]CDS-VM-delta'!$L$1:$M$470,1,FALSE),""))</f>
        <v/>
      </c>
      <c r="BL479" s="302" t="str">
        <f>IF($BK479="","",IFERROR(VLOOKUP($BK479,'[1]CDS-VM-delta'!$L$1:$M$470,2,FALSE),""))</f>
        <v/>
      </c>
      <c r="BM479" s="83"/>
      <c r="BN479" s="210" t="str">
        <f t="shared" si="85"/>
        <v>NOK</v>
      </c>
      <c r="BO479" s="141" t="s">
        <v>1858</v>
      </c>
      <c r="BP479" s="142"/>
      <c r="BQ479" s="142"/>
      <c r="BR479" s="142"/>
      <c r="BS479" s="83"/>
      <c r="BT479" s="57"/>
      <c r="BU479" s="7" t="str">
        <f t="shared" si="86"/>
        <v/>
      </c>
      <c r="BV479" s="7" t="str">
        <f t="shared" si="87"/>
        <v/>
      </c>
      <c r="BW479" s="7" t="str">
        <f t="shared" si="88"/>
        <v/>
      </c>
      <c r="BX479" s="97" t="s">
        <v>1156</v>
      </c>
      <c r="BY479" s="98" t="s">
        <v>1319</v>
      </c>
      <c r="BZ479" s="97" t="s">
        <v>986</v>
      </c>
      <c r="CA479" s="97"/>
      <c r="CB479" s="97"/>
      <c r="CC479" s="97"/>
      <c r="CD479" s="98" t="s">
        <v>1321</v>
      </c>
      <c r="CE479" s="97" t="s">
        <v>1310</v>
      </c>
      <c r="CF479" s="97"/>
      <c r="CG479" s="97"/>
      <c r="CH479" s="97"/>
      <c r="CI479" s="97"/>
      <c r="CJ479" s="97"/>
      <c r="CK479" s="85"/>
      <c r="CL479" s="109" t="s">
        <v>1686</v>
      </c>
      <c r="CM479" s="101" t="s">
        <v>255</v>
      </c>
      <c r="CN479" s="101" t="s">
        <v>255</v>
      </c>
      <c r="CO479" s="101"/>
    </row>
    <row r="480" spans="1:93" ht="64" x14ac:dyDescent="0.2">
      <c r="A480" s="172" t="s">
        <v>338</v>
      </c>
      <c r="B480" s="140">
        <v>2</v>
      </c>
      <c r="C480" s="142" t="s">
        <v>1161</v>
      </c>
      <c r="D480" s="142" t="s">
        <v>1322</v>
      </c>
      <c r="E480" s="185" t="s">
        <v>0</v>
      </c>
      <c r="F480" s="185" t="s">
        <v>244</v>
      </c>
      <c r="G480" s="140" t="s">
        <v>146</v>
      </c>
      <c r="H480" s="140" t="s">
        <v>116</v>
      </c>
      <c r="I480" s="140" t="s">
        <v>8</v>
      </c>
      <c r="J480" s="140" t="s">
        <v>22</v>
      </c>
      <c r="K480" s="140" t="s">
        <v>127</v>
      </c>
      <c r="L480" s="98" t="str">
        <f>IFERROR(VLOOKUP($C480,'[2]1.3.7 validaties'!$AL$3:$AY$999,14,FALSE),"")</f>
        <v/>
      </c>
      <c r="M480" s="98" t="str">
        <f>IFERROR(VLOOKUP($C480,'[2]1.3.7 validaties'!$AL$3:$AY$999,13,FALSE),"")</f>
        <v/>
      </c>
      <c r="N480" s="142" t="s">
        <v>14</v>
      </c>
      <c r="O480" s="142" t="s">
        <v>14</v>
      </c>
      <c r="P480" s="142" t="s">
        <v>14</v>
      </c>
      <c r="Q480" s="142" t="s">
        <v>2199</v>
      </c>
      <c r="R480" s="142" t="s">
        <v>2199</v>
      </c>
      <c r="S480" s="142" t="s">
        <v>2199</v>
      </c>
      <c r="T480" s="142" t="s">
        <v>13</v>
      </c>
      <c r="U480" s="142" t="s">
        <v>13</v>
      </c>
      <c r="V480" s="142" t="s">
        <v>13</v>
      </c>
      <c r="W480" s="142" t="s">
        <v>13</v>
      </c>
      <c r="X480" s="142" t="s">
        <v>13</v>
      </c>
      <c r="Y480" s="142" t="s">
        <v>13</v>
      </c>
      <c r="Z480" s="142" t="s">
        <v>13</v>
      </c>
      <c r="AA480" s="142" t="s">
        <v>13</v>
      </c>
      <c r="AB480" s="142" t="s">
        <v>13</v>
      </c>
      <c r="AC480" s="142" t="s">
        <v>13</v>
      </c>
      <c r="AD480" s="161" t="s">
        <v>253</v>
      </c>
      <c r="AE480" s="83" t="s">
        <v>254</v>
      </c>
      <c r="AF480" s="162" t="s">
        <v>255</v>
      </c>
      <c r="AG480" s="144" t="s">
        <v>1307</v>
      </c>
      <c r="AH480" s="163" t="s">
        <v>253</v>
      </c>
      <c r="AI480" s="175"/>
      <c r="AJ480" s="140" t="s">
        <v>13</v>
      </c>
      <c r="AK480" s="171" t="s">
        <v>13</v>
      </c>
      <c r="AL480" s="178" t="s">
        <v>14</v>
      </c>
      <c r="AM480" s="141" t="s">
        <v>1161</v>
      </c>
      <c r="AN480" s="98" t="s">
        <v>1324</v>
      </c>
      <c r="AO480" s="98" t="s">
        <v>1310</v>
      </c>
      <c r="AP480" s="98"/>
      <c r="AQ480" s="98"/>
      <c r="AR480" s="98"/>
      <c r="AS480" s="98"/>
      <c r="AT480" s="267"/>
      <c r="AU480" s="141" t="s">
        <v>1313</v>
      </c>
      <c r="AV480" s="278"/>
      <c r="AW480" s="83" t="s">
        <v>1316</v>
      </c>
      <c r="AX480" s="57"/>
      <c r="AY480" s="212" t="str">
        <f t="shared" si="83"/>
        <v/>
      </c>
      <c r="AZ480" s="97" t="str">
        <f t="shared" si="77"/>
        <v/>
      </c>
      <c r="BA480" s="97" t="str">
        <f t="shared" si="78"/>
        <v/>
      </c>
      <c r="BB480" s="97"/>
      <c r="BC480" s="213"/>
      <c r="BD480" s="143" t="str">
        <f t="shared" si="84"/>
        <v/>
      </c>
      <c r="BE480" s="146" t="e">
        <f>IF(BF480="",IF(#REF!="","",IF(#REF!="ongebruikt","Ja","")),"")</f>
        <v>#REF!</v>
      </c>
      <c r="BF480" s="322" t="str">
        <f>IF($J480="LVBB-BHK",$C480,IFERROR(VLOOKUP($C480,'[1]CDS-VM-delta'!$A$2:$E$470,1,FALSE),""))</f>
        <v/>
      </c>
      <c r="BG480" s="253" t="str">
        <f>IF($J480="LVBB-BHK",$AN480,IF($BF480="","",IFERROR(VLOOKUP($BF480,'[1]CDS-VM-delta'!$A$2:$E$470,2,FALSE),"")))</f>
        <v/>
      </c>
      <c r="BH480" s="301" t="str">
        <f>IF($BF480="","",IFERROR(VLOOKUP($C480,'[1]CDS-VM-delta'!$A$2:$E$470,3,FALSE),""))</f>
        <v/>
      </c>
      <c r="BI480" s="301" t="str">
        <f>IF($BF480="","",IFERROR(VLOOKUP($C480,'[1]CDS-VM-delta'!$A$2:$E$470,4,FALSE),""))</f>
        <v/>
      </c>
      <c r="BJ480" s="302" t="str">
        <f>IF($BF480="","",IFERROR(VLOOKUP($C480,'[1]CDS-VM-delta'!$A$2:$E$470,5,FALSE),""))</f>
        <v/>
      </c>
      <c r="BK480" s="302" t="str">
        <f>IF($C480="","",IFERROR(VLOOKUP($C480,'[1]CDS-VM-delta'!$L$1:$M$470,1,FALSE),""))</f>
        <v/>
      </c>
      <c r="BL480" s="302" t="str">
        <f>IF($BK480="","",IFERROR(VLOOKUP($BK480,'[1]CDS-VM-delta'!$L$1:$M$470,2,FALSE),""))</f>
        <v/>
      </c>
      <c r="BM480" s="83"/>
      <c r="BN480" s="210" t="str">
        <f t="shared" si="85"/>
        <v>NOK</v>
      </c>
      <c r="BO480" s="141" t="s">
        <v>1858</v>
      </c>
      <c r="BP480" s="142"/>
      <c r="BQ480" s="142"/>
      <c r="BR480" s="142"/>
      <c r="BS480" s="83"/>
      <c r="BT480" s="57"/>
      <c r="BU480" s="7" t="str">
        <f t="shared" si="86"/>
        <v/>
      </c>
      <c r="BV480" s="7" t="str">
        <f t="shared" si="87"/>
        <v/>
      </c>
      <c r="BW480" s="7" t="str">
        <f t="shared" si="88"/>
        <v/>
      </c>
      <c r="BX480" s="97" t="s">
        <v>1161</v>
      </c>
      <c r="BY480" s="98" t="s">
        <v>1322</v>
      </c>
      <c r="BZ480" s="97" t="s">
        <v>986</v>
      </c>
      <c r="CA480" s="97"/>
      <c r="CB480" s="97"/>
      <c r="CC480" s="97"/>
      <c r="CD480" s="98" t="s">
        <v>1324</v>
      </c>
      <c r="CE480" s="97" t="s">
        <v>1310</v>
      </c>
      <c r="CF480" s="97"/>
      <c r="CG480" s="97"/>
      <c r="CH480" s="97"/>
      <c r="CI480" s="97"/>
      <c r="CJ480" s="97"/>
      <c r="CK480" s="85"/>
      <c r="CL480" s="109" t="s">
        <v>1686</v>
      </c>
      <c r="CM480" s="101" t="s">
        <v>255</v>
      </c>
      <c r="CN480" s="101" t="s">
        <v>255</v>
      </c>
      <c r="CO480" s="101"/>
    </row>
    <row r="481" spans="1:93" ht="64" x14ac:dyDescent="0.2">
      <c r="A481" s="172" t="s">
        <v>338</v>
      </c>
      <c r="B481" s="140">
        <v>2</v>
      </c>
      <c r="C481" s="142" t="s">
        <v>1166</v>
      </c>
      <c r="D481" s="142" t="s">
        <v>1325</v>
      </c>
      <c r="E481" s="185" t="s">
        <v>0</v>
      </c>
      <c r="F481" s="185" t="s">
        <v>244</v>
      </c>
      <c r="G481" s="140" t="s">
        <v>146</v>
      </c>
      <c r="H481" s="185" t="s">
        <v>4</v>
      </c>
      <c r="I481" s="140" t="s">
        <v>8</v>
      </c>
      <c r="J481" s="140" t="s">
        <v>22</v>
      </c>
      <c r="K481" s="140" t="s">
        <v>127</v>
      </c>
      <c r="L481" s="98" t="str">
        <f>IFERROR(VLOOKUP($C481,'[2]1.3.7 validaties'!$AL$3:$AY$999,14,FALSE),"")</f>
        <v/>
      </c>
      <c r="M481" s="98" t="str">
        <f>IFERROR(VLOOKUP($C481,'[2]1.3.7 validaties'!$AL$3:$AY$999,13,FALSE),"")</f>
        <v/>
      </c>
      <c r="N481" s="142" t="s">
        <v>14</v>
      </c>
      <c r="O481" s="142" t="s">
        <v>14</v>
      </c>
      <c r="P481" s="142" t="s">
        <v>14</v>
      </c>
      <c r="Q481" s="142" t="s">
        <v>2199</v>
      </c>
      <c r="R481" s="142" t="s">
        <v>2199</v>
      </c>
      <c r="S481" s="142" t="s">
        <v>2199</v>
      </c>
      <c r="T481" s="142" t="s">
        <v>14</v>
      </c>
      <c r="U481" s="142" t="s">
        <v>14</v>
      </c>
      <c r="V481" s="142" t="s">
        <v>14</v>
      </c>
      <c r="W481" s="142" t="s">
        <v>14</v>
      </c>
      <c r="X481" s="142" t="s">
        <v>14</v>
      </c>
      <c r="Y481" s="142" t="s">
        <v>14</v>
      </c>
      <c r="Z481" s="142" t="s">
        <v>14</v>
      </c>
      <c r="AA481" s="142" t="s">
        <v>14</v>
      </c>
      <c r="AB481" s="142" t="s">
        <v>14</v>
      </c>
      <c r="AC481" s="142" t="s">
        <v>14</v>
      </c>
      <c r="AD481" s="161" t="s">
        <v>253</v>
      </c>
      <c r="AE481" s="83" t="s">
        <v>254</v>
      </c>
      <c r="AF481" s="338" t="s">
        <v>253</v>
      </c>
      <c r="AG481" s="520" t="s">
        <v>254</v>
      </c>
      <c r="AH481" s="344" t="s">
        <v>255</v>
      </c>
      <c r="AI481" s="175"/>
      <c r="AJ481" s="140" t="s">
        <v>13</v>
      </c>
      <c r="AK481" s="171" t="s">
        <v>13</v>
      </c>
      <c r="AL481" s="178" t="s">
        <v>14</v>
      </c>
      <c r="AM481" s="141" t="s">
        <v>1166</v>
      </c>
      <c r="AN481" s="98"/>
      <c r="AO481" s="98"/>
      <c r="AP481" s="98"/>
      <c r="AQ481" s="98"/>
      <c r="AR481" s="98"/>
      <c r="AS481" s="98"/>
      <c r="AT481" s="267"/>
      <c r="AU481" s="253" t="s">
        <v>1313</v>
      </c>
      <c r="AV481" s="278"/>
      <c r="AW481" s="83" t="s">
        <v>1316</v>
      </c>
      <c r="AX481" s="57"/>
      <c r="AY481" s="212" t="str">
        <f t="shared" si="83"/>
        <v/>
      </c>
      <c r="AZ481" s="97" t="str">
        <f t="shared" si="77"/>
        <v/>
      </c>
      <c r="BA481" s="97" t="str">
        <f t="shared" si="78"/>
        <v/>
      </c>
      <c r="BB481" s="97"/>
      <c r="BC481" s="213"/>
      <c r="BD481" s="143" t="str">
        <f t="shared" si="84"/>
        <v/>
      </c>
      <c r="BE481" s="146" t="e">
        <f>IF(BF481="",IF(#REF!="","",IF(#REF!="ongebruikt","Ja","")),"")</f>
        <v>#REF!</v>
      </c>
      <c r="BF481" s="322" t="str">
        <f>IF($J481="LVBB-BHK",$C481,IFERROR(VLOOKUP($C481,'[1]CDS-VM-delta'!$A$2:$E$470,1,FALSE),""))</f>
        <v/>
      </c>
      <c r="BG481" s="253" t="str">
        <f>IF($J481="LVBB-BHK",$AN481,IF($BF481="","",IFERROR(VLOOKUP($BF481,'[1]CDS-VM-delta'!$A$2:$E$470,2,FALSE),"")))</f>
        <v/>
      </c>
      <c r="BH481" s="301" t="str">
        <f>IF($BF481="","",IFERROR(VLOOKUP($C481,'[1]CDS-VM-delta'!$A$2:$E$470,3,FALSE),""))</f>
        <v/>
      </c>
      <c r="BI481" s="301" t="str">
        <f>IF($BF481="","",IFERROR(VLOOKUP($C481,'[1]CDS-VM-delta'!$A$2:$E$470,4,FALSE),""))</f>
        <v/>
      </c>
      <c r="BJ481" s="302" t="str">
        <f>IF($BF481="","",IFERROR(VLOOKUP($C481,'[1]CDS-VM-delta'!$A$2:$E$470,5,FALSE),""))</f>
        <v/>
      </c>
      <c r="BK481" s="302" t="str">
        <f>IF($C481="","",IFERROR(VLOOKUP($C481,'[1]CDS-VM-delta'!$L$1:$M$470,1,FALSE),""))</f>
        <v/>
      </c>
      <c r="BL481" s="302" t="str">
        <f>IF($BK481="","",IFERROR(VLOOKUP($BK481,'[1]CDS-VM-delta'!$L$1:$M$470,2,FALSE),""))</f>
        <v/>
      </c>
      <c r="BM481" s="83"/>
      <c r="BN481" s="210" t="str">
        <f t="shared" si="85"/>
        <v>NOK</v>
      </c>
      <c r="BO481" s="141" t="s">
        <v>1858</v>
      </c>
      <c r="BP481" s="142"/>
      <c r="BQ481" s="142"/>
      <c r="BR481" s="142"/>
      <c r="BS481" s="83"/>
      <c r="BT481" s="57"/>
      <c r="BU481" s="7" t="str">
        <f t="shared" si="86"/>
        <v/>
      </c>
      <c r="BV481" s="7" t="str">
        <f t="shared" si="87"/>
        <v/>
      </c>
      <c r="BW481" s="7" t="str">
        <f t="shared" si="88"/>
        <v/>
      </c>
      <c r="BX481" s="97" t="s">
        <v>1166</v>
      </c>
      <c r="BY481" s="98" t="s">
        <v>1325</v>
      </c>
      <c r="BZ481" s="97" t="s">
        <v>1684</v>
      </c>
      <c r="CA481" s="97"/>
      <c r="CB481" s="97"/>
      <c r="CC481" s="97"/>
      <c r="CD481" s="98"/>
      <c r="CE481" s="97"/>
      <c r="CF481" s="97"/>
      <c r="CG481" s="97"/>
      <c r="CH481" s="97"/>
      <c r="CI481" s="97"/>
      <c r="CJ481" s="97"/>
      <c r="CK481" s="85" t="s">
        <v>1685</v>
      </c>
      <c r="CL481" s="109" t="s">
        <v>1686</v>
      </c>
      <c r="CM481" s="101" t="s">
        <v>255</v>
      </c>
      <c r="CN481" s="101" t="s">
        <v>255</v>
      </c>
      <c r="CO481" s="101" t="s">
        <v>1687</v>
      </c>
    </row>
    <row r="482" spans="1:93" ht="48" x14ac:dyDescent="0.2">
      <c r="A482" s="172" t="s">
        <v>338</v>
      </c>
      <c r="B482" s="140">
        <v>2</v>
      </c>
      <c r="C482" s="142" t="s">
        <v>1171</v>
      </c>
      <c r="D482" s="142" t="s">
        <v>1327</v>
      </c>
      <c r="E482" s="185" t="s">
        <v>0</v>
      </c>
      <c r="F482" s="185" t="s">
        <v>244</v>
      </c>
      <c r="G482" s="140" t="s">
        <v>146</v>
      </c>
      <c r="H482" s="185" t="s">
        <v>4</v>
      </c>
      <c r="I482" s="140" t="s">
        <v>8</v>
      </c>
      <c r="J482" s="140" t="s">
        <v>22</v>
      </c>
      <c r="K482" s="140" t="s">
        <v>127</v>
      </c>
      <c r="L482" s="98" t="str">
        <f>IFERROR(VLOOKUP($C482,'[2]1.3.7 validaties'!$AL$3:$AY$999,14,FALSE),"")</f>
        <v/>
      </c>
      <c r="M482" s="98" t="str">
        <f>IFERROR(VLOOKUP($C482,'[2]1.3.7 validaties'!$AL$3:$AY$999,13,FALSE),"")</f>
        <v/>
      </c>
      <c r="N482" s="142" t="s">
        <v>14</v>
      </c>
      <c r="O482" s="142" t="s">
        <v>14</v>
      </c>
      <c r="P482" s="142" t="s">
        <v>14</v>
      </c>
      <c r="Q482" s="142" t="s">
        <v>2199</v>
      </c>
      <c r="R482" s="142" t="s">
        <v>2199</v>
      </c>
      <c r="S482" s="142" t="s">
        <v>2199</v>
      </c>
      <c r="T482" s="142" t="s">
        <v>14</v>
      </c>
      <c r="U482" s="142" t="s">
        <v>14</v>
      </c>
      <c r="V482" s="142" t="s">
        <v>14</v>
      </c>
      <c r="W482" s="142" t="s">
        <v>14</v>
      </c>
      <c r="X482" s="142" t="s">
        <v>14</v>
      </c>
      <c r="Y482" s="142" t="s">
        <v>14</v>
      </c>
      <c r="Z482" s="142" t="s">
        <v>14</v>
      </c>
      <c r="AA482" s="142" t="s">
        <v>14</v>
      </c>
      <c r="AB482" s="142" t="s">
        <v>14</v>
      </c>
      <c r="AC482" s="142" t="s">
        <v>14</v>
      </c>
      <c r="AD482" s="161" t="s">
        <v>253</v>
      </c>
      <c r="AE482" s="83" t="s">
        <v>254</v>
      </c>
      <c r="AF482" s="338" t="s">
        <v>253</v>
      </c>
      <c r="AG482" s="520" t="s">
        <v>254</v>
      </c>
      <c r="AH482" s="344" t="s">
        <v>255</v>
      </c>
      <c r="AI482" s="175"/>
      <c r="AJ482" s="140" t="s">
        <v>13</v>
      </c>
      <c r="AK482" s="171" t="s">
        <v>13</v>
      </c>
      <c r="AL482" s="178" t="s">
        <v>14</v>
      </c>
      <c r="AM482" s="141" t="s">
        <v>1171</v>
      </c>
      <c r="AN482" s="98"/>
      <c r="AO482" s="98"/>
      <c r="AP482" s="98"/>
      <c r="AQ482" s="98"/>
      <c r="AR482" s="98"/>
      <c r="AS482" s="98"/>
      <c r="AT482" s="267"/>
      <c r="AU482" s="253" t="s">
        <v>1313</v>
      </c>
      <c r="AV482" s="278"/>
      <c r="AW482" s="83" t="s">
        <v>1316</v>
      </c>
      <c r="AX482" s="57"/>
      <c r="AY482" s="212" t="str">
        <f t="shared" si="83"/>
        <v/>
      </c>
      <c r="AZ482" s="97" t="str">
        <f t="shared" si="77"/>
        <v/>
      </c>
      <c r="BA482" s="97" t="str">
        <f t="shared" si="78"/>
        <v/>
      </c>
      <c r="BB482" s="97"/>
      <c r="BC482" s="213"/>
      <c r="BD482" s="143" t="str">
        <f t="shared" si="84"/>
        <v/>
      </c>
      <c r="BE482" s="146" t="e">
        <f>IF(BF482="",IF(#REF!="","",IF(#REF!="ongebruikt","Ja","")),"")</f>
        <v>#REF!</v>
      </c>
      <c r="BF482" s="322" t="str">
        <f>IF($J482="LVBB-BHK",$C482,IFERROR(VLOOKUP($C482,'[1]CDS-VM-delta'!$A$2:$E$470,1,FALSE),""))</f>
        <v/>
      </c>
      <c r="BG482" s="253" t="str">
        <f>IF($J482="LVBB-BHK",$AN482,IF($BF482="","",IFERROR(VLOOKUP($BF482,'[1]CDS-VM-delta'!$A$2:$E$470,2,FALSE),"")))</f>
        <v/>
      </c>
      <c r="BH482" s="301" t="str">
        <f>IF($BF482="","",IFERROR(VLOOKUP($C482,'[1]CDS-VM-delta'!$A$2:$E$470,3,FALSE),""))</f>
        <v/>
      </c>
      <c r="BI482" s="301" t="str">
        <f>IF($BF482="","",IFERROR(VLOOKUP($C482,'[1]CDS-VM-delta'!$A$2:$E$470,4,FALSE),""))</f>
        <v/>
      </c>
      <c r="BJ482" s="302" t="str">
        <f>IF($BF482="","",IFERROR(VLOOKUP($C482,'[1]CDS-VM-delta'!$A$2:$E$470,5,FALSE),""))</f>
        <v/>
      </c>
      <c r="BK482" s="302" t="str">
        <f>IF($C482="","",IFERROR(VLOOKUP($C482,'[1]CDS-VM-delta'!$L$1:$M$470,1,FALSE),""))</f>
        <v/>
      </c>
      <c r="BL482" s="302" t="str">
        <f>IF($BK482="","",IFERROR(VLOOKUP($BK482,'[1]CDS-VM-delta'!$L$1:$M$470,2,FALSE),""))</f>
        <v/>
      </c>
      <c r="BM482" s="83"/>
      <c r="BN482" s="210" t="str">
        <f t="shared" si="85"/>
        <v>NOK</v>
      </c>
      <c r="BO482" s="141" t="s">
        <v>1858</v>
      </c>
      <c r="BP482" s="142"/>
      <c r="BQ482" s="142"/>
      <c r="BR482" s="142"/>
      <c r="BS482" s="83"/>
      <c r="BT482" s="57"/>
      <c r="BU482" s="7" t="str">
        <f t="shared" si="86"/>
        <v/>
      </c>
      <c r="BV482" s="7" t="str">
        <f t="shared" si="87"/>
        <v/>
      </c>
      <c r="BW482" s="7" t="str">
        <f t="shared" si="88"/>
        <v/>
      </c>
      <c r="BX482" s="97" t="s">
        <v>1171</v>
      </c>
      <c r="BY482" s="98" t="s">
        <v>1327</v>
      </c>
      <c r="BZ482" s="97" t="s">
        <v>1684</v>
      </c>
      <c r="CA482" s="97"/>
      <c r="CB482" s="97"/>
      <c r="CC482" s="97"/>
      <c r="CD482" s="98"/>
      <c r="CE482" s="97"/>
      <c r="CF482" s="97"/>
      <c r="CG482" s="97"/>
      <c r="CH482" s="97"/>
      <c r="CI482" s="97"/>
      <c r="CJ482" s="97"/>
      <c r="CK482" s="85" t="s">
        <v>1685</v>
      </c>
      <c r="CL482" s="109" t="s">
        <v>1686</v>
      </c>
      <c r="CM482" s="101" t="s">
        <v>255</v>
      </c>
      <c r="CN482" s="101" t="s">
        <v>255</v>
      </c>
      <c r="CO482" s="101" t="s">
        <v>1687</v>
      </c>
    </row>
    <row r="483" spans="1:93" ht="48" x14ac:dyDescent="0.2">
      <c r="A483" s="172" t="s">
        <v>338</v>
      </c>
      <c r="B483" s="140">
        <v>2</v>
      </c>
      <c r="C483" s="142" t="s">
        <v>1174</v>
      </c>
      <c r="D483" s="142" t="s">
        <v>2037</v>
      </c>
      <c r="E483" s="185" t="s">
        <v>0</v>
      </c>
      <c r="F483" s="185" t="s">
        <v>244</v>
      </c>
      <c r="G483" s="140" t="s">
        <v>146</v>
      </c>
      <c r="H483" s="140" t="s">
        <v>116</v>
      </c>
      <c r="I483" s="140" t="s">
        <v>8</v>
      </c>
      <c r="J483" s="140" t="s">
        <v>22</v>
      </c>
      <c r="K483" s="140" t="s">
        <v>127</v>
      </c>
      <c r="L483" s="98" t="str">
        <f>IFERROR(VLOOKUP($C483,'[2]1.3.7 validaties'!$AL$3:$AY$999,14,FALSE),"")</f>
        <v/>
      </c>
      <c r="M483" s="98" t="str">
        <f>IFERROR(VLOOKUP($C483,'[2]1.3.7 validaties'!$AL$3:$AY$999,13,FALSE),"")</f>
        <v/>
      </c>
      <c r="N483" s="142" t="s">
        <v>14</v>
      </c>
      <c r="O483" s="142" t="s">
        <v>14</v>
      </c>
      <c r="P483" s="142" t="s">
        <v>14</v>
      </c>
      <c r="Q483" s="142" t="s">
        <v>2199</v>
      </c>
      <c r="R483" s="142" t="s">
        <v>2199</v>
      </c>
      <c r="S483" s="142" t="s">
        <v>2199</v>
      </c>
      <c r="T483" s="142" t="s">
        <v>13</v>
      </c>
      <c r="U483" s="142" t="s">
        <v>13</v>
      </c>
      <c r="V483" s="142" t="s">
        <v>13</v>
      </c>
      <c r="W483" s="142" t="s">
        <v>13</v>
      </c>
      <c r="X483" s="142" t="s">
        <v>13</v>
      </c>
      <c r="Y483" s="142" t="s">
        <v>13</v>
      </c>
      <c r="Z483" s="142" t="s">
        <v>13</v>
      </c>
      <c r="AA483" s="142" t="s">
        <v>13</v>
      </c>
      <c r="AB483" s="142" t="s">
        <v>13</v>
      </c>
      <c r="AC483" s="142" t="s">
        <v>13</v>
      </c>
      <c r="AD483" s="161" t="s">
        <v>253</v>
      </c>
      <c r="AE483" s="83" t="s">
        <v>254</v>
      </c>
      <c r="AF483" s="338" t="s">
        <v>255</v>
      </c>
      <c r="AG483" s="520" t="s">
        <v>1307</v>
      </c>
      <c r="AH483" s="344" t="s">
        <v>253</v>
      </c>
      <c r="AI483" s="175"/>
      <c r="AJ483" s="140" t="s">
        <v>13</v>
      </c>
      <c r="AK483" s="171" t="s">
        <v>13</v>
      </c>
      <c r="AL483" s="178" t="s">
        <v>14</v>
      </c>
      <c r="AM483" s="141" t="s">
        <v>1174</v>
      </c>
      <c r="AN483" s="98" t="s">
        <v>1330</v>
      </c>
      <c r="AO483" s="98" t="s">
        <v>1310</v>
      </c>
      <c r="AP483" s="98"/>
      <c r="AQ483" s="98"/>
      <c r="AR483" s="98"/>
      <c r="AS483" s="98"/>
      <c r="AT483" s="267"/>
      <c r="AU483" s="141" t="s">
        <v>1313</v>
      </c>
      <c r="AV483" s="278"/>
      <c r="AW483" s="83" t="s">
        <v>1316</v>
      </c>
      <c r="AX483" s="57"/>
      <c r="AY483" s="212" t="str">
        <f t="shared" si="83"/>
        <v/>
      </c>
      <c r="AZ483" s="97" t="str">
        <f t="shared" si="77"/>
        <v/>
      </c>
      <c r="BA483" s="97" t="str">
        <f t="shared" si="78"/>
        <v/>
      </c>
      <c r="BB483" s="97"/>
      <c r="BC483" s="213"/>
      <c r="BD483" s="143" t="str">
        <f t="shared" si="84"/>
        <v/>
      </c>
      <c r="BE483" s="146" t="e">
        <f>IF(BF483="",IF(#REF!="","",IF(#REF!="ongebruikt","Ja","")),"")</f>
        <v>#REF!</v>
      </c>
      <c r="BF483" s="322" t="str">
        <f>IF($J483="LVBB-BHK",$C483,IFERROR(VLOOKUP($C483,'[1]CDS-VM-delta'!$A$2:$E$470,1,FALSE),""))</f>
        <v/>
      </c>
      <c r="BG483" s="253" t="str">
        <f>IF($J483="LVBB-BHK",$AN483,IF($BF483="","",IFERROR(VLOOKUP($BF483,'[1]CDS-VM-delta'!$A$2:$E$470,2,FALSE),"")))</f>
        <v/>
      </c>
      <c r="BH483" s="301" t="str">
        <f>IF($BF483="","",IFERROR(VLOOKUP($C483,'[1]CDS-VM-delta'!$A$2:$E$470,3,FALSE),""))</f>
        <v/>
      </c>
      <c r="BI483" s="301" t="str">
        <f>IF($BF483="","",IFERROR(VLOOKUP($C483,'[1]CDS-VM-delta'!$A$2:$E$470,4,FALSE),""))</f>
        <v/>
      </c>
      <c r="BJ483" s="302" t="str">
        <f>IF($BF483="","",IFERROR(VLOOKUP($C483,'[1]CDS-VM-delta'!$A$2:$E$470,5,FALSE),""))</f>
        <v/>
      </c>
      <c r="BK483" s="302" t="str">
        <f>IF($C483="","",IFERROR(VLOOKUP($C483,'[1]CDS-VM-delta'!$L$1:$M$470,1,FALSE),""))</f>
        <v/>
      </c>
      <c r="BL483" s="302" t="str">
        <f>IF($BK483="","",IFERROR(VLOOKUP($BK483,'[1]CDS-VM-delta'!$L$1:$M$470,2,FALSE),""))</f>
        <v/>
      </c>
      <c r="BM483" s="83"/>
      <c r="BN483" s="210" t="str">
        <f t="shared" si="85"/>
        <v>NOK</v>
      </c>
      <c r="BO483" s="141" t="s">
        <v>1858</v>
      </c>
      <c r="BP483" s="142"/>
      <c r="BQ483" s="142"/>
      <c r="BR483" s="142"/>
      <c r="BS483" s="83"/>
      <c r="BT483" s="57"/>
      <c r="BU483" s="7" t="str">
        <f t="shared" si="86"/>
        <v/>
      </c>
      <c r="BV483" s="7" t="str">
        <f t="shared" si="87"/>
        <v/>
      </c>
      <c r="BW483" s="7" t="str">
        <f t="shared" si="88"/>
        <v/>
      </c>
      <c r="BX483" s="97" t="s">
        <v>1174</v>
      </c>
      <c r="BY483" s="98" t="s">
        <v>2037</v>
      </c>
      <c r="BZ483" s="97" t="s">
        <v>986</v>
      </c>
      <c r="CA483" s="97"/>
      <c r="CB483" s="97"/>
      <c r="CC483" s="97"/>
      <c r="CD483" s="98" t="s">
        <v>1330</v>
      </c>
      <c r="CE483" s="97" t="s">
        <v>1310</v>
      </c>
      <c r="CF483" s="97"/>
      <c r="CG483" s="97"/>
      <c r="CH483" s="97"/>
      <c r="CI483" s="97"/>
      <c r="CJ483" s="97"/>
      <c r="CK483" s="85"/>
      <c r="CL483" s="109" t="s">
        <v>1686</v>
      </c>
      <c r="CM483" s="101" t="s">
        <v>255</v>
      </c>
      <c r="CN483" s="101" t="s">
        <v>255</v>
      </c>
      <c r="CO483" s="101"/>
    </row>
    <row r="484" spans="1:93" ht="64" x14ac:dyDescent="0.2">
      <c r="A484" s="172" t="s">
        <v>338</v>
      </c>
      <c r="B484" s="140">
        <v>2</v>
      </c>
      <c r="C484" s="142" t="s">
        <v>1177</v>
      </c>
      <c r="D484" s="142" t="s">
        <v>1331</v>
      </c>
      <c r="E484" s="185" t="s">
        <v>0</v>
      </c>
      <c r="F484" s="185" t="s">
        <v>244</v>
      </c>
      <c r="G484" s="140" t="s">
        <v>146</v>
      </c>
      <c r="H484" s="185" t="s">
        <v>4</v>
      </c>
      <c r="I484" s="140" t="s">
        <v>8</v>
      </c>
      <c r="J484" s="140" t="s">
        <v>22</v>
      </c>
      <c r="K484" s="140" t="s">
        <v>127</v>
      </c>
      <c r="L484" s="98" t="str">
        <f>IFERROR(VLOOKUP($C484,'[2]1.3.7 validaties'!$AL$3:$AY$999,14,FALSE),"")</f>
        <v/>
      </c>
      <c r="M484" s="98" t="str">
        <f>IFERROR(VLOOKUP($C484,'[2]1.3.7 validaties'!$AL$3:$AY$999,13,FALSE),"")</f>
        <v/>
      </c>
      <c r="N484" s="142" t="s">
        <v>14</v>
      </c>
      <c r="O484" s="142" t="s">
        <v>14</v>
      </c>
      <c r="P484" s="142" t="s">
        <v>14</v>
      </c>
      <c r="Q484" s="142" t="s">
        <v>2199</v>
      </c>
      <c r="R484" s="142" t="s">
        <v>2199</v>
      </c>
      <c r="S484" s="142" t="s">
        <v>2199</v>
      </c>
      <c r="T484" s="142" t="s">
        <v>14</v>
      </c>
      <c r="U484" s="142" t="s">
        <v>14</v>
      </c>
      <c r="V484" s="142" t="s">
        <v>14</v>
      </c>
      <c r="W484" s="142" t="s">
        <v>14</v>
      </c>
      <c r="X484" s="142" t="s">
        <v>14</v>
      </c>
      <c r="Y484" s="142" t="s">
        <v>14</v>
      </c>
      <c r="Z484" s="142" t="s">
        <v>14</v>
      </c>
      <c r="AA484" s="142" t="s">
        <v>14</v>
      </c>
      <c r="AB484" s="142" t="s">
        <v>14</v>
      </c>
      <c r="AC484" s="142" t="s">
        <v>14</v>
      </c>
      <c r="AD484" s="161" t="s">
        <v>253</v>
      </c>
      <c r="AE484" s="83" t="s">
        <v>254</v>
      </c>
      <c r="AF484" s="338" t="s">
        <v>253</v>
      </c>
      <c r="AG484" s="520" t="s">
        <v>254</v>
      </c>
      <c r="AH484" s="344" t="s">
        <v>255</v>
      </c>
      <c r="AI484" s="175"/>
      <c r="AJ484" s="140" t="s">
        <v>13</v>
      </c>
      <c r="AK484" s="171" t="s">
        <v>13</v>
      </c>
      <c r="AL484" s="178" t="s">
        <v>14</v>
      </c>
      <c r="AM484" s="141" t="s">
        <v>1177</v>
      </c>
      <c r="AN484" s="98"/>
      <c r="AO484" s="98"/>
      <c r="AP484" s="98"/>
      <c r="AQ484" s="98"/>
      <c r="AR484" s="98"/>
      <c r="AS484" s="98"/>
      <c r="AT484" s="267"/>
      <c r="AU484" s="253" t="s">
        <v>1313</v>
      </c>
      <c r="AV484" s="278"/>
      <c r="AW484" s="83" t="s">
        <v>1316</v>
      </c>
      <c r="AX484" s="57"/>
      <c r="AY484" s="212" t="str">
        <f t="shared" si="83"/>
        <v/>
      </c>
      <c r="AZ484" s="97" t="str">
        <f t="shared" si="77"/>
        <v/>
      </c>
      <c r="BA484" s="97" t="str">
        <f t="shared" si="78"/>
        <v/>
      </c>
      <c r="BB484" s="97"/>
      <c r="BC484" s="213"/>
      <c r="BD484" s="143" t="str">
        <f t="shared" si="84"/>
        <v/>
      </c>
      <c r="BE484" s="146" t="e">
        <f>IF(BF484="",IF(#REF!="","",IF(#REF!="ongebruikt","Ja","")),"")</f>
        <v>#REF!</v>
      </c>
      <c r="BF484" s="322" t="str">
        <f>IF($J484="LVBB-BHK",$C484,IFERROR(VLOOKUP($C484,'[1]CDS-VM-delta'!$A$2:$E$470,1,FALSE),""))</f>
        <v/>
      </c>
      <c r="BG484" s="253" t="str">
        <f>IF($J484="LVBB-BHK",$AN484,IF($BF484="","",IFERROR(VLOOKUP($BF484,'[1]CDS-VM-delta'!$A$2:$E$470,2,FALSE),"")))</f>
        <v/>
      </c>
      <c r="BH484" s="301" t="str">
        <f>IF($BF484="","",IFERROR(VLOOKUP($C484,'[1]CDS-VM-delta'!$A$2:$E$470,3,FALSE),""))</f>
        <v/>
      </c>
      <c r="BI484" s="301" t="str">
        <f>IF($BF484="","",IFERROR(VLOOKUP($C484,'[1]CDS-VM-delta'!$A$2:$E$470,4,FALSE),""))</f>
        <v/>
      </c>
      <c r="BJ484" s="302" t="str">
        <f>IF($BF484="","",IFERROR(VLOOKUP($C484,'[1]CDS-VM-delta'!$A$2:$E$470,5,FALSE),""))</f>
        <v/>
      </c>
      <c r="BK484" s="302" t="str">
        <f>IF($C484="","",IFERROR(VLOOKUP($C484,'[1]CDS-VM-delta'!$L$1:$M$470,1,FALSE),""))</f>
        <v/>
      </c>
      <c r="BL484" s="302" t="str">
        <f>IF($BK484="","",IFERROR(VLOOKUP($BK484,'[1]CDS-VM-delta'!$L$1:$M$470,2,FALSE),""))</f>
        <v/>
      </c>
      <c r="BM484" s="83"/>
      <c r="BN484" s="210" t="str">
        <f t="shared" si="85"/>
        <v>NOK</v>
      </c>
      <c r="BO484" s="141" t="s">
        <v>1858</v>
      </c>
      <c r="BP484" s="142"/>
      <c r="BQ484" s="142"/>
      <c r="BR484" s="142"/>
      <c r="BS484" s="83"/>
      <c r="BT484" s="57"/>
      <c r="BU484" s="7" t="str">
        <f t="shared" si="86"/>
        <v/>
      </c>
      <c r="BV484" s="7" t="str">
        <f t="shared" si="87"/>
        <v/>
      </c>
      <c r="BW484" s="7" t="str">
        <f t="shared" si="88"/>
        <v/>
      </c>
      <c r="BX484" s="97" t="s">
        <v>1177</v>
      </c>
      <c r="BY484" s="98" t="s">
        <v>1331</v>
      </c>
      <c r="BZ484" s="97" t="s">
        <v>1684</v>
      </c>
      <c r="CA484" s="97"/>
      <c r="CB484" s="97"/>
      <c r="CC484" s="97"/>
      <c r="CD484" s="98"/>
      <c r="CE484" s="97"/>
      <c r="CF484" s="97"/>
      <c r="CG484" s="97"/>
      <c r="CH484" s="97"/>
      <c r="CI484" s="97"/>
      <c r="CJ484" s="97"/>
      <c r="CK484" s="85" t="s">
        <v>1685</v>
      </c>
      <c r="CL484" s="109" t="s">
        <v>1686</v>
      </c>
      <c r="CM484" s="101" t="s">
        <v>255</v>
      </c>
      <c r="CN484" s="101" t="s">
        <v>255</v>
      </c>
      <c r="CO484" s="101" t="s">
        <v>1687</v>
      </c>
    </row>
    <row r="485" spans="1:93" ht="64" x14ac:dyDescent="0.2">
      <c r="A485" s="172" t="s">
        <v>338</v>
      </c>
      <c r="B485" s="140">
        <v>2</v>
      </c>
      <c r="C485" s="142" t="s">
        <v>1181</v>
      </c>
      <c r="D485" s="142" t="s">
        <v>1333</v>
      </c>
      <c r="E485" s="185" t="s">
        <v>0</v>
      </c>
      <c r="F485" s="185" t="s">
        <v>244</v>
      </c>
      <c r="G485" s="140" t="s">
        <v>146</v>
      </c>
      <c r="H485" s="185" t="s">
        <v>4</v>
      </c>
      <c r="I485" s="140" t="s">
        <v>8</v>
      </c>
      <c r="J485" s="140" t="s">
        <v>22</v>
      </c>
      <c r="K485" s="140" t="s">
        <v>127</v>
      </c>
      <c r="L485" s="98" t="str">
        <f>IFERROR(VLOOKUP($C485,'[2]1.3.7 validaties'!$AL$3:$AY$999,14,FALSE),"")</f>
        <v/>
      </c>
      <c r="M485" s="98" t="str">
        <f>IFERROR(VLOOKUP($C485,'[2]1.3.7 validaties'!$AL$3:$AY$999,13,FALSE),"")</f>
        <v/>
      </c>
      <c r="N485" s="142" t="s">
        <v>14</v>
      </c>
      <c r="O485" s="142" t="s">
        <v>14</v>
      </c>
      <c r="P485" s="142" t="s">
        <v>14</v>
      </c>
      <c r="Q485" s="142" t="s">
        <v>2199</v>
      </c>
      <c r="R485" s="142" t="s">
        <v>2199</v>
      </c>
      <c r="S485" s="142" t="s">
        <v>2199</v>
      </c>
      <c r="T485" s="142" t="s">
        <v>14</v>
      </c>
      <c r="U485" s="142" t="s">
        <v>14</v>
      </c>
      <c r="V485" s="142" t="s">
        <v>14</v>
      </c>
      <c r="W485" s="142" t="s">
        <v>14</v>
      </c>
      <c r="X485" s="142" t="s">
        <v>14</v>
      </c>
      <c r="Y485" s="142" t="s">
        <v>14</v>
      </c>
      <c r="Z485" s="142" t="s">
        <v>14</v>
      </c>
      <c r="AA485" s="142" t="s">
        <v>14</v>
      </c>
      <c r="AB485" s="142" t="s">
        <v>14</v>
      </c>
      <c r="AC485" s="142" t="s">
        <v>14</v>
      </c>
      <c r="AD485" s="161" t="s">
        <v>253</v>
      </c>
      <c r="AE485" s="83" t="s">
        <v>254</v>
      </c>
      <c r="AF485" s="338" t="s">
        <v>253</v>
      </c>
      <c r="AG485" s="520" t="s">
        <v>254</v>
      </c>
      <c r="AH485" s="344" t="s">
        <v>255</v>
      </c>
      <c r="AI485" s="175"/>
      <c r="AJ485" s="140" t="s">
        <v>13</v>
      </c>
      <c r="AK485" s="171" t="s">
        <v>13</v>
      </c>
      <c r="AL485" s="178" t="s">
        <v>14</v>
      </c>
      <c r="AM485" s="141" t="s">
        <v>1181</v>
      </c>
      <c r="AN485" s="98"/>
      <c r="AO485" s="98"/>
      <c r="AP485" s="98"/>
      <c r="AQ485" s="98"/>
      <c r="AR485" s="98"/>
      <c r="AS485" s="98"/>
      <c r="AT485" s="267"/>
      <c r="AU485" s="253" t="s">
        <v>1313</v>
      </c>
      <c r="AV485" s="278"/>
      <c r="AW485" s="83" t="s">
        <v>1316</v>
      </c>
      <c r="AX485" s="57"/>
      <c r="AY485" s="212" t="str">
        <f t="shared" si="83"/>
        <v/>
      </c>
      <c r="AZ485" s="97" t="str">
        <f t="shared" si="77"/>
        <v/>
      </c>
      <c r="BA485" s="97" t="str">
        <f t="shared" si="78"/>
        <v/>
      </c>
      <c r="BB485" s="97"/>
      <c r="BC485" s="213"/>
      <c r="BD485" s="143" t="str">
        <f t="shared" si="84"/>
        <v/>
      </c>
      <c r="BE485" s="146" t="e">
        <f>IF(BF485="",IF(#REF!="","",IF(#REF!="ongebruikt","Ja","")),"")</f>
        <v>#REF!</v>
      </c>
      <c r="BF485" s="322" t="str">
        <f>IF($J485="LVBB-BHK",$C485,IFERROR(VLOOKUP($C485,'[1]CDS-VM-delta'!$A$2:$E$470,1,FALSE),""))</f>
        <v/>
      </c>
      <c r="BG485" s="253" t="str">
        <f>IF($J485="LVBB-BHK",$AN485,IF($BF485="","",IFERROR(VLOOKUP($BF485,'[1]CDS-VM-delta'!$A$2:$E$470,2,FALSE),"")))</f>
        <v/>
      </c>
      <c r="BH485" s="301" t="str">
        <f>IF($BF485="","",IFERROR(VLOOKUP($C485,'[1]CDS-VM-delta'!$A$2:$E$470,3,FALSE),""))</f>
        <v/>
      </c>
      <c r="BI485" s="301" t="str">
        <f>IF($BF485="","",IFERROR(VLOOKUP($C485,'[1]CDS-VM-delta'!$A$2:$E$470,4,FALSE),""))</f>
        <v/>
      </c>
      <c r="BJ485" s="302" t="str">
        <f>IF($BF485="","",IFERROR(VLOOKUP($C485,'[1]CDS-VM-delta'!$A$2:$E$470,5,FALSE),""))</f>
        <v/>
      </c>
      <c r="BK485" s="302" t="str">
        <f>IF($C485="","",IFERROR(VLOOKUP($C485,'[1]CDS-VM-delta'!$L$1:$M$470,1,FALSE),""))</f>
        <v/>
      </c>
      <c r="BL485" s="302" t="str">
        <f>IF($BK485="","",IFERROR(VLOOKUP($BK485,'[1]CDS-VM-delta'!$L$1:$M$470,2,FALSE),""))</f>
        <v/>
      </c>
      <c r="BM485" s="83"/>
      <c r="BN485" s="210" t="str">
        <f t="shared" si="85"/>
        <v>NOK</v>
      </c>
      <c r="BO485" s="141" t="s">
        <v>1858</v>
      </c>
      <c r="BP485" s="142"/>
      <c r="BQ485" s="142"/>
      <c r="BR485" s="142"/>
      <c r="BS485" s="83"/>
      <c r="BT485" s="57"/>
      <c r="BU485" s="7" t="str">
        <f t="shared" si="86"/>
        <v/>
      </c>
      <c r="BV485" s="7" t="str">
        <f t="shared" si="87"/>
        <v/>
      </c>
      <c r="BW485" s="7" t="str">
        <f t="shared" si="88"/>
        <v/>
      </c>
      <c r="BX485" s="97" t="s">
        <v>1181</v>
      </c>
      <c r="BY485" s="98" t="s">
        <v>1333</v>
      </c>
      <c r="BZ485" s="97" t="s">
        <v>1684</v>
      </c>
      <c r="CA485" s="97"/>
      <c r="CB485" s="97"/>
      <c r="CC485" s="97"/>
      <c r="CD485" s="98"/>
      <c r="CE485" s="97"/>
      <c r="CF485" s="97"/>
      <c r="CG485" s="97"/>
      <c r="CH485" s="97"/>
      <c r="CI485" s="97"/>
      <c r="CJ485" s="97"/>
      <c r="CK485" s="85" t="s">
        <v>1685</v>
      </c>
      <c r="CL485" s="109" t="s">
        <v>1686</v>
      </c>
      <c r="CM485" s="101" t="s">
        <v>255</v>
      </c>
      <c r="CN485" s="101" t="s">
        <v>255</v>
      </c>
      <c r="CO485" s="101" t="s">
        <v>1687</v>
      </c>
    </row>
    <row r="486" spans="1:93" ht="48" x14ac:dyDescent="0.2">
      <c r="A486" s="172" t="s">
        <v>338</v>
      </c>
      <c r="B486" s="140">
        <v>2</v>
      </c>
      <c r="C486" s="142" t="s">
        <v>1185</v>
      </c>
      <c r="D486" s="142" t="s">
        <v>1335</v>
      </c>
      <c r="E486" s="185" t="s">
        <v>0</v>
      </c>
      <c r="F486" s="185" t="s">
        <v>244</v>
      </c>
      <c r="G486" s="140" t="s">
        <v>146</v>
      </c>
      <c r="H486" s="185" t="s">
        <v>4</v>
      </c>
      <c r="I486" s="140" t="s">
        <v>8</v>
      </c>
      <c r="J486" s="140" t="s">
        <v>22</v>
      </c>
      <c r="K486" s="140" t="s">
        <v>127</v>
      </c>
      <c r="L486" s="98" t="str">
        <f>IFERROR(VLOOKUP($C486,'[2]1.3.7 validaties'!$AL$3:$AY$999,14,FALSE),"")</f>
        <v/>
      </c>
      <c r="M486" s="98" t="str">
        <f>IFERROR(VLOOKUP($C486,'[2]1.3.7 validaties'!$AL$3:$AY$999,13,FALSE),"")</f>
        <v/>
      </c>
      <c r="N486" s="142" t="s">
        <v>14</v>
      </c>
      <c r="O486" s="142" t="s">
        <v>14</v>
      </c>
      <c r="P486" s="142" t="s">
        <v>14</v>
      </c>
      <c r="Q486" s="142" t="s">
        <v>2199</v>
      </c>
      <c r="R486" s="142" t="s">
        <v>2199</v>
      </c>
      <c r="S486" s="142" t="s">
        <v>2199</v>
      </c>
      <c r="T486" s="142" t="s">
        <v>14</v>
      </c>
      <c r="U486" s="142" t="s">
        <v>14</v>
      </c>
      <c r="V486" s="142" t="s">
        <v>14</v>
      </c>
      <c r="W486" s="142" t="s">
        <v>14</v>
      </c>
      <c r="X486" s="142" t="s">
        <v>14</v>
      </c>
      <c r="Y486" s="142" t="s">
        <v>14</v>
      </c>
      <c r="Z486" s="142" t="s">
        <v>14</v>
      </c>
      <c r="AA486" s="142" t="s">
        <v>14</v>
      </c>
      <c r="AB486" s="142" t="s">
        <v>14</v>
      </c>
      <c r="AC486" s="142" t="s">
        <v>14</v>
      </c>
      <c r="AD486" s="161" t="s">
        <v>253</v>
      </c>
      <c r="AE486" s="83" t="s">
        <v>254</v>
      </c>
      <c r="AF486" s="338" t="s">
        <v>253</v>
      </c>
      <c r="AG486" s="520" t="s">
        <v>254</v>
      </c>
      <c r="AH486" s="344" t="s">
        <v>255</v>
      </c>
      <c r="AI486" s="175"/>
      <c r="AJ486" s="140" t="s">
        <v>13</v>
      </c>
      <c r="AK486" s="171" t="s">
        <v>13</v>
      </c>
      <c r="AL486" s="178" t="s">
        <v>14</v>
      </c>
      <c r="AM486" s="141" t="s">
        <v>1185</v>
      </c>
      <c r="AN486" s="98"/>
      <c r="AO486" s="98"/>
      <c r="AP486" s="98"/>
      <c r="AQ486" s="98"/>
      <c r="AR486" s="98"/>
      <c r="AS486" s="98"/>
      <c r="AT486" s="267"/>
      <c r="AU486" s="253" t="s">
        <v>1313</v>
      </c>
      <c r="AV486" s="278"/>
      <c r="AW486" s="83" t="s">
        <v>1316</v>
      </c>
      <c r="AX486" s="57"/>
      <c r="AY486" s="212" t="str">
        <f t="shared" si="83"/>
        <v/>
      </c>
      <c r="AZ486" s="97" t="str">
        <f t="shared" si="77"/>
        <v/>
      </c>
      <c r="BA486" s="97" t="str">
        <f t="shared" si="78"/>
        <v/>
      </c>
      <c r="BB486" s="97"/>
      <c r="BC486" s="213"/>
      <c r="BD486" s="143" t="str">
        <f t="shared" si="84"/>
        <v/>
      </c>
      <c r="BE486" s="146" t="e">
        <f>IF(BF486="",IF(#REF!="","",IF(#REF!="ongebruikt","Ja","")),"")</f>
        <v>#REF!</v>
      </c>
      <c r="BF486" s="322" t="str">
        <f>IF($J486="LVBB-BHK",$C486,IFERROR(VLOOKUP($C486,'[1]CDS-VM-delta'!$A$2:$E$470,1,FALSE),""))</f>
        <v/>
      </c>
      <c r="BG486" s="253" t="str">
        <f>IF($J486="LVBB-BHK",$AN486,IF($BF486="","",IFERROR(VLOOKUP($BF486,'[1]CDS-VM-delta'!$A$2:$E$470,2,FALSE),"")))</f>
        <v/>
      </c>
      <c r="BH486" s="301" t="str">
        <f>IF($BF486="","",IFERROR(VLOOKUP($C486,'[1]CDS-VM-delta'!$A$2:$E$470,3,FALSE),""))</f>
        <v/>
      </c>
      <c r="BI486" s="301" t="str">
        <f>IF($BF486="","",IFERROR(VLOOKUP($C486,'[1]CDS-VM-delta'!$A$2:$E$470,4,FALSE),""))</f>
        <v/>
      </c>
      <c r="BJ486" s="302" t="str">
        <f>IF($BF486="","",IFERROR(VLOOKUP($C486,'[1]CDS-VM-delta'!$A$2:$E$470,5,FALSE),""))</f>
        <v/>
      </c>
      <c r="BK486" s="302" t="str">
        <f>IF($C486="","",IFERROR(VLOOKUP($C486,'[1]CDS-VM-delta'!$L$1:$M$470,1,FALSE),""))</f>
        <v/>
      </c>
      <c r="BL486" s="302" t="str">
        <f>IF($BK486="","",IFERROR(VLOOKUP($BK486,'[1]CDS-VM-delta'!$L$1:$M$470,2,FALSE),""))</f>
        <v/>
      </c>
      <c r="BM486" s="83"/>
      <c r="BN486" s="210" t="str">
        <f t="shared" si="85"/>
        <v>NOK</v>
      </c>
      <c r="BO486" s="141" t="s">
        <v>1858</v>
      </c>
      <c r="BP486" s="142"/>
      <c r="BQ486" s="142"/>
      <c r="BR486" s="142"/>
      <c r="BS486" s="83"/>
      <c r="BT486" s="57"/>
      <c r="BU486" s="7" t="str">
        <f t="shared" si="86"/>
        <v/>
      </c>
      <c r="BV486" s="7" t="str">
        <f t="shared" si="87"/>
        <v/>
      </c>
      <c r="BW486" s="7" t="str">
        <f t="shared" si="88"/>
        <v/>
      </c>
      <c r="BX486" s="97" t="s">
        <v>1185</v>
      </c>
      <c r="BY486" s="98" t="s">
        <v>1335</v>
      </c>
      <c r="BZ486" s="97" t="s">
        <v>1684</v>
      </c>
      <c r="CA486" s="97"/>
      <c r="CB486" s="97"/>
      <c r="CC486" s="97"/>
      <c r="CD486" s="98"/>
      <c r="CE486" s="97"/>
      <c r="CF486" s="97"/>
      <c r="CG486" s="97"/>
      <c r="CH486" s="97"/>
      <c r="CI486" s="97"/>
      <c r="CJ486" s="97"/>
      <c r="CK486" s="85" t="s">
        <v>1685</v>
      </c>
      <c r="CL486" s="109" t="s">
        <v>1686</v>
      </c>
      <c r="CM486" s="101" t="s">
        <v>255</v>
      </c>
      <c r="CN486" s="101" t="s">
        <v>255</v>
      </c>
      <c r="CO486" s="101" t="s">
        <v>1687</v>
      </c>
    </row>
    <row r="487" spans="1:93" ht="48" x14ac:dyDescent="0.2">
      <c r="A487" s="172" t="s">
        <v>1142</v>
      </c>
      <c r="B487" s="185">
        <v>2</v>
      </c>
      <c r="C487" s="142" t="s">
        <v>1337</v>
      </c>
      <c r="D487" s="142" t="s">
        <v>1338</v>
      </c>
      <c r="E487" s="185" t="s">
        <v>0</v>
      </c>
      <c r="F487" s="185" t="s">
        <v>245</v>
      </c>
      <c r="G487" s="185" t="s">
        <v>146</v>
      </c>
      <c r="H487" s="185" t="s">
        <v>4</v>
      </c>
      <c r="I487" s="185" t="s">
        <v>8</v>
      </c>
      <c r="J487" s="185" t="s">
        <v>22</v>
      </c>
      <c r="K487" s="185" t="s">
        <v>127</v>
      </c>
      <c r="L487" s="98" t="str">
        <f>IFERROR(VLOOKUP($C487,'[2]1.3.7 validaties'!$AL$3:$AY$999,14,FALSE),"")</f>
        <v/>
      </c>
      <c r="M487" s="98" t="str">
        <f>IFERROR(VLOOKUP($C487,'[2]1.3.7 validaties'!$AL$3:$AY$999,13,FALSE),"")</f>
        <v/>
      </c>
      <c r="N487" s="142" t="s">
        <v>14</v>
      </c>
      <c r="O487" s="142" t="s">
        <v>14</v>
      </c>
      <c r="P487" s="142" t="s">
        <v>14</v>
      </c>
      <c r="Q487" s="142" t="s">
        <v>2199</v>
      </c>
      <c r="R487" s="142" t="s">
        <v>2199</v>
      </c>
      <c r="S487" s="142" t="s">
        <v>2199</v>
      </c>
      <c r="T487" s="142" t="s">
        <v>14</v>
      </c>
      <c r="U487" s="142" t="s">
        <v>14</v>
      </c>
      <c r="V487" s="142" t="s">
        <v>14</v>
      </c>
      <c r="W487" s="142" t="s">
        <v>14</v>
      </c>
      <c r="X487" s="142" t="s">
        <v>14</v>
      </c>
      <c r="Y487" s="142" t="s">
        <v>14</v>
      </c>
      <c r="Z487" s="142" t="s">
        <v>14</v>
      </c>
      <c r="AA487" s="142" t="s">
        <v>14</v>
      </c>
      <c r="AB487" s="142" t="s">
        <v>14</v>
      </c>
      <c r="AC487" s="142" t="s">
        <v>14</v>
      </c>
      <c r="AD487" s="161" t="s">
        <v>253</v>
      </c>
      <c r="AE487" s="83" t="s">
        <v>254</v>
      </c>
      <c r="AF487" s="338" t="s">
        <v>253</v>
      </c>
      <c r="AG487" s="520" t="s">
        <v>254</v>
      </c>
      <c r="AH487" s="344" t="s">
        <v>255</v>
      </c>
      <c r="AI487" s="175"/>
      <c r="AJ487" s="140" t="s">
        <v>13</v>
      </c>
      <c r="AK487" s="171" t="s">
        <v>13</v>
      </c>
      <c r="AL487" s="178" t="s">
        <v>14</v>
      </c>
      <c r="AM487" s="141" t="s">
        <v>1337</v>
      </c>
      <c r="AN487" s="142"/>
      <c r="AO487" s="98"/>
      <c r="AP487" s="98"/>
      <c r="AQ487" s="98"/>
      <c r="AR487" s="98"/>
      <c r="AS487" s="98"/>
      <c r="AT487" s="267"/>
      <c r="AU487" s="253" t="s">
        <v>1313</v>
      </c>
      <c r="AV487" s="278"/>
      <c r="AW487" s="83" t="s">
        <v>1316</v>
      </c>
      <c r="AX487" s="57"/>
      <c r="AY487" s="212" t="str">
        <f t="shared" si="83"/>
        <v/>
      </c>
      <c r="AZ487" s="97" t="str">
        <f t="shared" si="77"/>
        <v/>
      </c>
      <c r="BA487" s="97" t="str">
        <f t="shared" si="78"/>
        <v/>
      </c>
      <c r="BB487" s="97"/>
      <c r="BC487" s="213"/>
      <c r="BD487" s="143" t="str">
        <f t="shared" si="84"/>
        <v/>
      </c>
      <c r="BE487" s="146" t="e">
        <f>IF(BF487="",IF(#REF!="","",IF(#REF!="ongebruikt","Ja","")),"")</f>
        <v>#REF!</v>
      </c>
      <c r="BF487" s="322" t="str">
        <f>IF($J487="LVBB-BHK",$C487,IFERROR(VLOOKUP($C487,'[1]CDS-VM-delta'!$A$2:$E$470,1,FALSE),""))</f>
        <v/>
      </c>
      <c r="BG487" s="253" t="str">
        <f>IF($J487="LVBB-BHK",$AN487,IF($BF487="","",IFERROR(VLOOKUP($BF487,'[1]CDS-VM-delta'!$A$2:$E$470,2,FALSE),"")))</f>
        <v/>
      </c>
      <c r="BH487" s="301" t="str">
        <f>IF($BF487="","",IFERROR(VLOOKUP($C487,'[1]CDS-VM-delta'!$A$2:$E$470,3,FALSE),""))</f>
        <v/>
      </c>
      <c r="BI487" s="301" t="str">
        <f>IF($BF487="","",IFERROR(VLOOKUP($C487,'[1]CDS-VM-delta'!$A$2:$E$470,4,FALSE),""))</f>
        <v/>
      </c>
      <c r="BJ487" s="302" t="str">
        <f>IF($BF487="","",IFERROR(VLOOKUP($C487,'[1]CDS-VM-delta'!$A$2:$E$470,5,FALSE),""))</f>
        <v/>
      </c>
      <c r="BK487" s="302" t="str">
        <f>IF($C487="","",IFERROR(VLOOKUP($C487,'[1]CDS-VM-delta'!$L$1:$M$470,1,FALSE),""))</f>
        <v/>
      </c>
      <c r="BL487" s="302" t="str">
        <f>IF($BK487="","",IFERROR(VLOOKUP($BK487,'[1]CDS-VM-delta'!$L$1:$M$470,2,FALSE),""))</f>
        <v/>
      </c>
      <c r="BM487" s="83"/>
      <c r="BN487" s="210" t="str">
        <f t="shared" si="85"/>
        <v>NOK</v>
      </c>
      <c r="BO487" s="141" t="s">
        <v>1858</v>
      </c>
      <c r="BP487" s="142"/>
      <c r="BQ487" s="142"/>
      <c r="BR487" s="142"/>
      <c r="BS487" s="83"/>
      <c r="BT487" s="57"/>
      <c r="BU487" s="7" t="str">
        <f t="shared" si="86"/>
        <v/>
      </c>
      <c r="BV487" s="7" t="str">
        <f t="shared" si="87"/>
        <v/>
      </c>
      <c r="BW487" s="7" t="str">
        <f t="shared" si="88"/>
        <v/>
      </c>
      <c r="BX487" s="97" t="s">
        <v>1337</v>
      </c>
      <c r="BY487" s="98" t="s">
        <v>1338</v>
      </c>
      <c r="BZ487" s="97" t="s">
        <v>1684</v>
      </c>
      <c r="CA487" s="97"/>
      <c r="CB487" s="97"/>
      <c r="CC487" s="97"/>
      <c r="CD487" s="98"/>
      <c r="CE487" s="97"/>
      <c r="CF487" s="97"/>
      <c r="CG487" s="97"/>
      <c r="CH487" s="97"/>
      <c r="CI487" s="97"/>
      <c r="CJ487" s="97"/>
      <c r="CK487" s="85"/>
      <c r="CL487" s="109" t="s">
        <v>1686</v>
      </c>
      <c r="CM487" s="101" t="s">
        <v>255</v>
      </c>
      <c r="CN487" s="101" t="s">
        <v>255</v>
      </c>
      <c r="CO487" s="101"/>
    </row>
    <row r="488" spans="1:93" ht="144" x14ac:dyDescent="0.2">
      <c r="A488" s="172" t="s">
        <v>1142</v>
      </c>
      <c r="B488" s="185">
        <v>2</v>
      </c>
      <c r="C488" s="142" t="s">
        <v>1339</v>
      </c>
      <c r="D488" s="142" t="s">
        <v>1340</v>
      </c>
      <c r="E488" s="185" t="s">
        <v>0</v>
      </c>
      <c r="F488" s="185" t="s">
        <v>245</v>
      </c>
      <c r="G488" s="185" t="s">
        <v>146</v>
      </c>
      <c r="H488" s="185" t="s">
        <v>4</v>
      </c>
      <c r="I488" s="185" t="s">
        <v>8</v>
      </c>
      <c r="J488" s="185" t="s">
        <v>22</v>
      </c>
      <c r="K488" s="185" t="s">
        <v>127</v>
      </c>
      <c r="L488" s="98" t="str">
        <f>IFERROR(VLOOKUP($C488,'[2]1.3.7 validaties'!$AL$3:$AY$999,14,FALSE),"")</f>
        <v/>
      </c>
      <c r="M488" s="98" t="str">
        <f>IFERROR(VLOOKUP($C488,'[2]1.3.7 validaties'!$AL$3:$AY$999,13,FALSE),"")</f>
        <v/>
      </c>
      <c r="N488" s="142" t="s">
        <v>14</v>
      </c>
      <c r="O488" s="142" t="s">
        <v>14</v>
      </c>
      <c r="P488" s="142" t="s">
        <v>14</v>
      </c>
      <c r="Q488" s="142" t="s">
        <v>2199</v>
      </c>
      <c r="R488" s="142" t="s">
        <v>2199</v>
      </c>
      <c r="S488" s="142" t="s">
        <v>2199</v>
      </c>
      <c r="T488" s="142" t="s">
        <v>14</v>
      </c>
      <c r="U488" s="142" t="s">
        <v>14</v>
      </c>
      <c r="V488" s="142" t="s">
        <v>14</v>
      </c>
      <c r="W488" s="142" t="s">
        <v>14</v>
      </c>
      <c r="X488" s="142" t="s">
        <v>14</v>
      </c>
      <c r="Y488" s="142" t="s">
        <v>14</v>
      </c>
      <c r="Z488" s="142" t="s">
        <v>14</v>
      </c>
      <c r="AA488" s="142" t="s">
        <v>14</v>
      </c>
      <c r="AB488" s="142" t="s">
        <v>14</v>
      </c>
      <c r="AC488" s="142" t="s">
        <v>14</v>
      </c>
      <c r="AD488" s="161" t="s">
        <v>253</v>
      </c>
      <c r="AE488" s="83" t="s">
        <v>254</v>
      </c>
      <c r="AF488" s="338" t="s">
        <v>253</v>
      </c>
      <c r="AG488" s="520" t="s">
        <v>254</v>
      </c>
      <c r="AH488" s="344" t="s">
        <v>255</v>
      </c>
      <c r="AI488" s="175"/>
      <c r="AJ488" s="140" t="s">
        <v>13</v>
      </c>
      <c r="AK488" s="171" t="s">
        <v>13</v>
      </c>
      <c r="AL488" s="178" t="s">
        <v>14</v>
      </c>
      <c r="AM488" s="141" t="s">
        <v>1339</v>
      </c>
      <c r="AN488" s="142"/>
      <c r="AO488" s="98"/>
      <c r="AP488" s="98"/>
      <c r="AQ488" s="98"/>
      <c r="AR488" s="98"/>
      <c r="AS488" s="98"/>
      <c r="AT488" s="267"/>
      <c r="AU488" s="253" t="s">
        <v>1313</v>
      </c>
      <c r="AV488" s="278"/>
      <c r="AW488" s="83" t="s">
        <v>1316</v>
      </c>
      <c r="AX488" s="57"/>
      <c r="AY488" s="212" t="str">
        <f t="shared" si="83"/>
        <v/>
      </c>
      <c r="AZ488" s="97" t="str">
        <f t="shared" si="77"/>
        <v/>
      </c>
      <c r="BA488" s="97" t="str">
        <f t="shared" si="78"/>
        <v/>
      </c>
      <c r="BB488" s="97"/>
      <c r="BC488" s="213"/>
      <c r="BD488" s="143" t="str">
        <f t="shared" si="84"/>
        <v/>
      </c>
      <c r="BE488" s="146" t="e">
        <f>IF(BF488="",IF(#REF!="","",IF(#REF!="ongebruikt","Ja","")),"")</f>
        <v>#REF!</v>
      </c>
      <c r="BF488" s="322" t="str">
        <f>IF($J488="LVBB-BHK",$C488,IFERROR(VLOOKUP($C488,'[1]CDS-VM-delta'!$A$2:$E$470,1,FALSE),""))</f>
        <v/>
      </c>
      <c r="BG488" s="253" t="str">
        <f>IF($J488="LVBB-BHK",$AN488,IF($BF488="","",IFERROR(VLOOKUP($BF488,'[1]CDS-VM-delta'!$A$2:$E$470,2,FALSE),"")))</f>
        <v/>
      </c>
      <c r="BH488" s="301" t="str">
        <f>IF($BF488="","",IFERROR(VLOOKUP($C488,'[1]CDS-VM-delta'!$A$2:$E$470,3,FALSE),""))</f>
        <v/>
      </c>
      <c r="BI488" s="301" t="str">
        <f>IF($BF488="","",IFERROR(VLOOKUP($C488,'[1]CDS-VM-delta'!$A$2:$E$470,4,FALSE),""))</f>
        <v/>
      </c>
      <c r="BJ488" s="302" t="str">
        <f>IF($BF488="","",IFERROR(VLOOKUP($C488,'[1]CDS-VM-delta'!$A$2:$E$470,5,FALSE),""))</f>
        <v/>
      </c>
      <c r="BK488" s="302" t="str">
        <f>IF($C488="","",IFERROR(VLOOKUP($C488,'[1]CDS-VM-delta'!$L$1:$M$470,1,FALSE),""))</f>
        <v/>
      </c>
      <c r="BL488" s="302" t="str">
        <f>IF($BK488="","",IFERROR(VLOOKUP($BK488,'[1]CDS-VM-delta'!$L$1:$M$470,2,FALSE),""))</f>
        <v/>
      </c>
      <c r="BM488" s="83"/>
      <c r="BN488" s="210" t="str">
        <f t="shared" si="85"/>
        <v>NOK</v>
      </c>
      <c r="BO488" s="141" t="s">
        <v>1858</v>
      </c>
      <c r="BP488" s="142"/>
      <c r="BQ488" s="142"/>
      <c r="BR488" s="142"/>
      <c r="BS488" s="83"/>
      <c r="BT488" s="57"/>
      <c r="BU488" s="7" t="str">
        <f t="shared" si="86"/>
        <v/>
      </c>
      <c r="BV488" s="7" t="str">
        <f t="shared" si="87"/>
        <v/>
      </c>
      <c r="BW488" s="7" t="str">
        <f t="shared" si="88"/>
        <v/>
      </c>
      <c r="BX488" s="97" t="s">
        <v>1339</v>
      </c>
      <c r="BY488" s="98" t="s">
        <v>1340</v>
      </c>
      <c r="BZ488" s="97" t="s">
        <v>1684</v>
      </c>
      <c r="CA488" s="97"/>
      <c r="CB488" s="97"/>
      <c r="CC488" s="97"/>
      <c r="CD488" s="98"/>
      <c r="CE488" s="97"/>
      <c r="CF488" s="97"/>
      <c r="CG488" s="97"/>
      <c r="CH488" s="97"/>
      <c r="CI488" s="97"/>
      <c r="CJ488" s="97"/>
      <c r="CK488" s="85"/>
      <c r="CL488" s="109" t="s">
        <v>1686</v>
      </c>
      <c r="CM488" s="101" t="s">
        <v>255</v>
      </c>
      <c r="CN488" s="101" t="s">
        <v>255</v>
      </c>
      <c r="CO488" s="101"/>
    </row>
    <row r="489" spans="1:93" ht="96" x14ac:dyDescent="0.2">
      <c r="A489" s="172" t="s">
        <v>1142</v>
      </c>
      <c r="B489" s="185">
        <v>2</v>
      </c>
      <c r="C489" s="142" t="s">
        <v>1341</v>
      </c>
      <c r="D489" s="142" t="s">
        <v>1342</v>
      </c>
      <c r="E489" s="185" t="s">
        <v>0</v>
      </c>
      <c r="F489" s="185" t="s">
        <v>245</v>
      </c>
      <c r="G489" s="185" t="s">
        <v>146</v>
      </c>
      <c r="H489" s="185" t="s">
        <v>4</v>
      </c>
      <c r="I489" s="185" t="s">
        <v>8</v>
      </c>
      <c r="J489" s="185" t="s">
        <v>22</v>
      </c>
      <c r="K489" s="185" t="s">
        <v>127</v>
      </c>
      <c r="L489" s="98" t="str">
        <f>IFERROR(VLOOKUP($C489,'[2]1.3.7 validaties'!$AL$3:$AY$999,14,FALSE),"")</f>
        <v/>
      </c>
      <c r="M489" s="98" t="str">
        <f>IFERROR(VLOOKUP($C489,'[2]1.3.7 validaties'!$AL$3:$AY$999,13,FALSE),"")</f>
        <v/>
      </c>
      <c r="N489" s="142" t="s">
        <v>14</v>
      </c>
      <c r="O489" s="142" t="s">
        <v>14</v>
      </c>
      <c r="P489" s="142" t="s">
        <v>14</v>
      </c>
      <c r="Q489" s="142" t="s">
        <v>2199</v>
      </c>
      <c r="R489" s="142" t="s">
        <v>2199</v>
      </c>
      <c r="S489" s="142" t="s">
        <v>2199</v>
      </c>
      <c r="T489" s="142" t="s">
        <v>14</v>
      </c>
      <c r="U489" s="142" t="s">
        <v>14</v>
      </c>
      <c r="V489" s="142" t="s">
        <v>14</v>
      </c>
      <c r="W489" s="142" t="s">
        <v>14</v>
      </c>
      <c r="X489" s="142" t="s">
        <v>14</v>
      </c>
      <c r="Y489" s="142" t="s">
        <v>14</v>
      </c>
      <c r="Z489" s="142" t="s">
        <v>14</v>
      </c>
      <c r="AA489" s="142" t="s">
        <v>14</v>
      </c>
      <c r="AB489" s="142" t="s">
        <v>14</v>
      </c>
      <c r="AC489" s="142" t="s">
        <v>14</v>
      </c>
      <c r="AD489" s="161" t="s">
        <v>253</v>
      </c>
      <c r="AE489" s="83" t="s">
        <v>254</v>
      </c>
      <c r="AF489" s="338" t="s">
        <v>253</v>
      </c>
      <c r="AG489" s="520" t="s">
        <v>254</v>
      </c>
      <c r="AH489" s="344" t="s">
        <v>255</v>
      </c>
      <c r="AI489" s="175"/>
      <c r="AJ489" s="140" t="s">
        <v>13</v>
      </c>
      <c r="AK489" s="171" t="s">
        <v>13</v>
      </c>
      <c r="AL489" s="178" t="s">
        <v>14</v>
      </c>
      <c r="AM489" s="141" t="s">
        <v>1341</v>
      </c>
      <c r="AN489" s="142"/>
      <c r="AO489" s="98"/>
      <c r="AP489" s="98"/>
      <c r="AQ489" s="98"/>
      <c r="AR489" s="98"/>
      <c r="AS489" s="98"/>
      <c r="AT489" s="267"/>
      <c r="AU489" s="253" t="s">
        <v>1313</v>
      </c>
      <c r="AV489" s="278"/>
      <c r="AW489" s="83" t="s">
        <v>1316</v>
      </c>
      <c r="AX489" s="57"/>
      <c r="AY489" s="212" t="str">
        <f t="shared" si="83"/>
        <v/>
      </c>
      <c r="AZ489" s="97" t="str">
        <f t="shared" si="77"/>
        <v/>
      </c>
      <c r="BA489" s="97" t="str">
        <f t="shared" si="78"/>
        <v/>
      </c>
      <c r="BB489" s="97"/>
      <c r="BC489" s="213"/>
      <c r="BD489" s="143" t="str">
        <f t="shared" si="84"/>
        <v/>
      </c>
      <c r="BE489" s="146" t="e">
        <f>IF(BF489="",IF(#REF!="","",IF(#REF!="ongebruikt","Ja","")),"")</f>
        <v>#REF!</v>
      </c>
      <c r="BF489" s="322" t="str">
        <f>IF($J489="LVBB-BHK",$C489,IFERROR(VLOOKUP($C489,'[1]CDS-VM-delta'!$A$2:$E$470,1,FALSE),""))</f>
        <v/>
      </c>
      <c r="BG489" s="253" t="str">
        <f>IF($J489="LVBB-BHK",$AN489,IF($BF489="","",IFERROR(VLOOKUP($BF489,'[1]CDS-VM-delta'!$A$2:$E$470,2,FALSE),"")))</f>
        <v/>
      </c>
      <c r="BH489" s="301" t="str">
        <f>IF($BF489="","",IFERROR(VLOOKUP($C489,'[1]CDS-VM-delta'!$A$2:$E$470,3,FALSE),""))</f>
        <v/>
      </c>
      <c r="BI489" s="301" t="str">
        <f>IF($BF489="","",IFERROR(VLOOKUP($C489,'[1]CDS-VM-delta'!$A$2:$E$470,4,FALSE),""))</f>
        <v/>
      </c>
      <c r="BJ489" s="302" t="str">
        <f>IF($BF489="","",IFERROR(VLOOKUP($C489,'[1]CDS-VM-delta'!$A$2:$E$470,5,FALSE),""))</f>
        <v/>
      </c>
      <c r="BK489" s="302" t="str">
        <f>IF($C489="","",IFERROR(VLOOKUP($C489,'[1]CDS-VM-delta'!$L$1:$M$470,1,FALSE),""))</f>
        <v/>
      </c>
      <c r="BL489" s="302" t="str">
        <f>IF($BK489="","",IFERROR(VLOOKUP($BK489,'[1]CDS-VM-delta'!$L$1:$M$470,2,FALSE),""))</f>
        <v/>
      </c>
      <c r="BM489" s="83"/>
      <c r="BN489" s="210" t="str">
        <f t="shared" si="85"/>
        <v>NOK</v>
      </c>
      <c r="BO489" s="141" t="s">
        <v>1858</v>
      </c>
      <c r="BP489" s="142"/>
      <c r="BQ489" s="142"/>
      <c r="BR489" s="142"/>
      <c r="BS489" s="83"/>
      <c r="BT489" s="57"/>
      <c r="BU489" s="7" t="str">
        <f t="shared" si="86"/>
        <v/>
      </c>
      <c r="BV489" s="7" t="str">
        <f t="shared" si="87"/>
        <v/>
      </c>
      <c r="BW489" s="7" t="str">
        <f t="shared" si="88"/>
        <v/>
      </c>
      <c r="BX489" s="97" t="s">
        <v>1341</v>
      </c>
      <c r="BY489" s="98" t="s">
        <v>1342</v>
      </c>
      <c r="BZ489" s="97" t="s">
        <v>1684</v>
      </c>
      <c r="CA489" s="97"/>
      <c r="CB489" s="97"/>
      <c r="CC489" s="97"/>
      <c r="CD489" s="98"/>
      <c r="CE489" s="97"/>
      <c r="CF489" s="97"/>
      <c r="CG489" s="97"/>
      <c r="CH489" s="97"/>
      <c r="CI489" s="97"/>
      <c r="CJ489" s="97"/>
      <c r="CK489" s="85"/>
      <c r="CL489" s="109" t="s">
        <v>1686</v>
      </c>
      <c r="CM489" s="101" t="s">
        <v>255</v>
      </c>
      <c r="CN489" s="101" t="s">
        <v>255</v>
      </c>
      <c r="CO489" s="101"/>
    </row>
    <row r="490" spans="1:93" ht="96" x14ac:dyDescent="0.2">
      <c r="A490" s="172" t="s">
        <v>1142</v>
      </c>
      <c r="B490" s="185">
        <v>2</v>
      </c>
      <c r="C490" s="142" t="s">
        <v>1343</v>
      </c>
      <c r="D490" s="142" t="s">
        <v>1344</v>
      </c>
      <c r="E490" s="185" t="s">
        <v>0</v>
      </c>
      <c r="F490" s="185" t="s">
        <v>245</v>
      </c>
      <c r="G490" s="185" t="s">
        <v>146</v>
      </c>
      <c r="H490" s="185" t="s">
        <v>4</v>
      </c>
      <c r="I490" s="185" t="s">
        <v>8</v>
      </c>
      <c r="J490" s="185" t="s">
        <v>22</v>
      </c>
      <c r="K490" s="185" t="s">
        <v>127</v>
      </c>
      <c r="L490" s="98" t="str">
        <f>IFERROR(VLOOKUP($C490,'[2]1.3.7 validaties'!$AL$3:$AY$999,14,FALSE),"")</f>
        <v/>
      </c>
      <c r="M490" s="98" t="str">
        <f>IFERROR(VLOOKUP($C490,'[2]1.3.7 validaties'!$AL$3:$AY$999,13,FALSE),"")</f>
        <v/>
      </c>
      <c r="N490" s="142" t="s">
        <v>14</v>
      </c>
      <c r="O490" s="142" t="s">
        <v>14</v>
      </c>
      <c r="P490" s="142" t="s">
        <v>14</v>
      </c>
      <c r="Q490" s="142" t="s">
        <v>2199</v>
      </c>
      <c r="R490" s="142" t="s">
        <v>2199</v>
      </c>
      <c r="S490" s="142" t="s">
        <v>2199</v>
      </c>
      <c r="T490" s="142" t="s">
        <v>14</v>
      </c>
      <c r="U490" s="142" t="s">
        <v>14</v>
      </c>
      <c r="V490" s="142" t="s">
        <v>14</v>
      </c>
      <c r="W490" s="142" t="s">
        <v>14</v>
      </c>
      <c r="X490" s="142" t="s">
        <v>14</v>
      </c>
      <c r="Y490" s="142" t="s">
        <v>14</v>
      </c>
      <c r="Z490" s="142" t="s">
        <v>14</v>
      </c>
      <c r="AA490" s="142" t="s">
        <v>14</v>
      </c>
      <c r="AB490" s="142" t="s">
        <v>14</v>
      </c>
      <c r="AC490" s="142" t="s">
        <v>14</v>
      </c>
      <c r="AD490" s="161" t="s">
        <v>253</v>
      </c>
      <c r="AE490" s="83" t="s">
        <v>254</v>
      </c>
      <c r="AF490" s="338" t="s">
        <v>253</v>
      </c>
      <c r="AG490" s="520" t="s">
        <v>254</v>
      </c>
      <c r="AH490" s="344" t="s">
        <v>255</v>
      </c>
      <c r="AI490" s="175"/>
      <c r="AJ490" s="140" t="s">
        <v>13</v>
      </c>
      <c r="AK490" s="171" t="s">
        <v>13</v>
      </c>
      <c r="AL490" s="178" t="s">
        <v>14</v>
      </c>
      <c r="AM490" s="141" t="s">
        <v>1343</v>
      </c>
      <c r="AN490" s="142"/>
      <c r="AO490" s="98"/>
      <c r="AP490" s="98"/>
      <c r="AQ490" s="98"/>
      <c r="AR490" s="98"/>
      <c r="AS490" s="98"/>
      <c r="AT490" s="267"/>
      <c r="AU490" s="253" t="s">
        <v>1313</v>
      </c>
      <c r="AV490" s="278"/>
      <c r="AW490" s="83" t="s">
        <v>1316</v>
      </c>
      <c r="AX490" s="57"/>
      <c r="AY490" s="212" t="str">
        <f t="shared" si="83"/>
        <v/>
      </c>
      <c r="AZ490" s="97" t="str">
        <f t="shared" si="77"/>
        <v/>
      </c>
      <c r="BA490" s="97" t="str">
        <f t="shared" si="78"/>
        <v/>
      </c>
      <c r="BB490" s="97"/>
      <c r="BC490" s="213"/>
      <c r="BD490" s="143" t="str">
        <f t="shared" si="84"/>
        <v/>
      </c>
      <c r="BE490" s="146" t="e">
        <f>IF(BF490="",IF(#REF!="","",IF(#REF!="ongebruikt","Ja","")),"")</f>
        <v>#REF!</v>
      </c>
      <c r="BF490" s="322" t="str">
        <f>IF($J490="LVBB-BHK",$C490,IFERROR(VLOOKUP($C490,'[1]CDS-VM-delta'!$A$2:$E$470,1,FALSE),""))</f>
        <v/>
      </c>
      <c r="BG490" s="253" t="str">
        <f>IF($J490="LVBB-BHK",$AN490,IF($BF490="","",IFERROR(VLOOKUP($BF490,'[1]CDS-VM-delta'!$A$2:$E$470,2,FALSE),"")))</f>
        <v/>
      </c>
      <c r="BH490" s="301" t="str">
        <f>IF($BF490="","",IFERROR(VLOOKUP($C490,'[1]CDS-VM-delta'!$A$2:$E$470,3,FALSE),""))</f>
        <v/>
      </c>
      <c r="BI490" s="301" t="str">
        <f>IF($BF490="","",IFERROR(VLOOKUP($C490,'[1]CDS-VM-delta'!$A$2:$E$470,4,FALSE),""))</f>
        <v/>
      </c>
      <c r="BJ490" s="302" t="str">
        <f>IF($BF490="","",IFERROR(VLOOKUP($C490,'[1]CDS-VM-delta'!$A$2:$E$470,5,FALSE),""))</f>
        <v/>
      </c>
      <c r="BK490" s="302" t="str">
        <f>IF($C490="","",IFERROR(VLOOKUP($C490,'[1]CDS-VM-delta'!$L$1:$M$470,1,FALSE),""))</f>
        <v/>
      </c>
      <c r="BL490" s="302" t="str">
        <f>IF($BK490="","",IFERROR(VLOOKUP($BK490,'[1]CDS-VM-delta'!$L$1:$M$470,2,FALSE),""))</f>
        <v/>
      </c>
      <c r="BM490" s="83"/>
      <c r="BN490" s="210" t="str">
        <f t="shared" si="85"/>
        <v>NOK</v>
      </c>
      <c r="BO490" s="141" t="s">
        <v>1858</v>
      </c>
      <c r="BP490" s="142"/>
      <c r="BQ490" s="142"/>
      <c r="BR490" s="142"/>
      <c r="BS490" s="83"/>
      <c r="BT490" s="57"/>
      <c r="BU490" s="7" t="str">
        <f t="shared" si="86"/>
        <v/>
      </c>
      <c r="BV490" s="7" t="str">
        <f t="shared" si="87"/>
        <v/>
      </c>
      <c r="BW490" s="7" t="str">
        <f t="shared" si="88"/>
        <v/>
      </c>
      <c r="BX490" s="97" t="s">
        <v>1343</v>
      </c>
      <c r="BY490" s="98" t="s">
        <v>1344</v>
      </c>
      <c r="BZ490" s="97" t="s">
        <v>1684</v>
      </c>
      <c r="CA490" s="97"/>
      <c r="CB490" s="97"/>
      <c r="CC490" s="97"/>
      <c r="CD490" s="98"/>
      <c r="CE490" s="97"/>
      <c r="CF490" s="97"/>
      <c r="CG490" s="97"/>
      <c r="CH490" s="97"/>
      <c r="CI490" s="97"/>
      <c r="CJ490" s="97"/>
      <c r="CK490" s="85"/>
      <c r="CL490" s="109" t="s">
        <v>1686</v>
      </c>
      <c r="CM490" s="101" t="s">
        <v>255</v>
      </c>
      <c r="CN490" s="101" t="s">
        <v>255</v>
      </c>
      <c r="CO490" s="101"/>
    </row>
    <row r="491" spans="1:93" ht="64" x14ac:dyDescent="0.2">
      <c r="A491" s="172" t="s">
        <v>1142</v>
      </c>
      <c r="B491" s="185">
        <v>2</v>
      </c>
      <c r="C491" s="142" t="s">
        <v>1345</v>
      </c>
      <c r="D491" s="142" t="s">
        <v>1346</v>
      </c>
      <c r="E491" s="185" t="s">
        <v>0</v>
      </c>
      <c r="F491" s="185" t="s">
        <v>245</v>
      </c>
      <c r="G491" s="185" t="s">
        <v>146</v>
      </c>
      <c r="H491" s="185" t="s">
        <v>4</v>
      </c>
      <c r="I491" s="185" t="s">
        <v>8</v>
      </c>
      <c r="J491" s="185" t="s">
        <v>22</v>
      </c>
      <c r="K491" s="185" t="s">
        <v>127</v>
      </c>
      <c r="L491" s="98" t="str">
        <f>IFERROR(VLOOKUP($C491,'[2]1.3.7 validaties'!$AL$3:$AY$999,14,FALSE),"")</f>
        <v/>
      </c>
      <c r="M491" s="98" t="str">
        <f>IFERROR(VLOOKUP($C491,'[2]1.3.7 validaties'!$AL$3:$AY$999,13,FALSE),"")</f>
        <v/>
      </c>
      <c r="N491" s="142" t="s">
        <v>14</v>
      </c>
      <c r="O491" s="142" t="s">
        <v>14</v>
      </c>
      <c r="P491" s="142" t="s">
        <v>14</v>
      </c>
      <c r="Q491" s="142" t="s">
        <v>2199</v>
      </c>
      <c r="R491" s="142" t="s">
        <v>2199</v>
      </c>
      <c r="S491" s="142" t="s">
        <v>2199</v>
      </c>
      <c r="T491" s="142" t="s">
        <v>14</v>
      </c>
      <c r="U491" s="142" t="s">
        <v>14</v>
      </c>
      <c r="V491" s="142" t="s">
        <v>14</v>
      </c>
      <c r="W491" s="142" t="s">
        <v>14</v>
      </c>
      <c r="X491" s="142" t="s">
        <v>14</v>
      </c>
      <c r="Y491" s="142" t="s">
        <v>14</v>
      </c>
      <c r="Z491" s="142" t="s">
        <v>14</v>
      </c>
      <c r="AA491" s="142" t="s">
        <v>14</v>
      </c>
      <c r="AB491" s="142" t="s">
        <v>14</v>
      </c>
      <c r="AC491" s="142" t="s">
        <v>14</v>
      </c>
      <c r="AD491" s="161" t="s">
        <v>253</v>
      </c>
      <c r="AE491" s="83" t="s">
        <v>254</v>
      </c>
      <c r="AF491" s="338" t="s">
        <v>253</v>
      </c>
      <c r="AG491" s="520" t="s">
        <v>254</v>
      </c>
      <c r="AH491" s="344" t="s">
        <v>255</v>
      </c>
      <c r="AI491" s="175"/>
      <c r="AJ491" s="140" t="s">
        <v>13</v>
      </c>
      <c r="AK491" s="171" t="s">
        <v>13</v>
      </c>
      <c r="AL491" s="178" t="s">
        <v>14</v>
      </c>
      <c r="AM491" s="141" t="s">
        <v>1345</v>
      </c>
      <c r="AN491" s="142"/>
      <c r="AO491" s="98"/>
      <c r="AP491" s="98"/>
      <c r="AQ491" s="98"/>
      <c r="AR491" s="98"/>
      <c r="AS491" s="98"/>
      <c r="AT491" s="267"/>
      <c r="AU491" s="253" t="s">
        <v>1313</v>
      </c>
      <c r="AV491" s="278"/>
      <c r="AW491" s="83" t="s">
        <v>1316</v>
      </c>
      <c r="AX491" s="57"/>
      <c r="AY491" s="212" t="str">
        <f t="shared" si="83"/>
        <v/>
      </c>
      <c r="AZ491" s="97" t="str">
        <f t="shared" si="77"/>
        <v/>
      </c>
      <c r="BA491" s="97" t="str">
        <f t="shared" si="78"/>
        <v/>
      </c>
      <c r="BB491" s="97"/>
      <c r="BC491" s="213"/>
      <c r="BD491" s="143" t="str">
        <f t="shared" si="84"/>
        <v/>
      </c>
      <c r="BE491" s="146" t="e">
        <f>IF(BF491="",IF(#REF!="","",IF(#REF!="ongebruikt","Ja","")),"")</f>
        <v>#REF!</v>
      </c>
      <c r="BF491" s="322" t="str">
        <f>IF($J491="LVBB-BHK",$C491,IFERROR(VLOOKUP($C491,'[1]CDS-VM-delta'!$A$2:$E$470,1,FALSE),""))</f>
        <v/>
      </c>
      <c r="BG491" s="253" t="str">
        <f>IF($J491="LVBB-BHK",$AN491,IF($BF491="","",IFERROR(VLOOKUP($BF491,'[1]CDS-VM-delta'!$A$2:$E$470,2,FALSE),"")))</f>
        <v/>
      </c>
      <c r="BH491" s="301" t="str">
        <f>IF($BF491="","",IFERROR(VLOOKUP($C491,'[1]CDS-VM-delta'!$A$2:$E$470,3,FALSE),""))</f>
        <v/>
      </c>
      <c r="BI491" s="301" t="str">
        <f>IF($BF491="","",IFERROR(VLOOKUP($C491,'[1]CDS-VM-delta'!$A$2:$E$470,4,FALSE),""))</f>
        <v/>
      </c>
      <c r="BJ491" s="302" t="str">
        <f>IF($BF491="","",IFERROR(VLOOKUP($C491,'[1]CDS-VM-delta'!$A$2:$E$470,5,FALSE),""))</f>
        <v/>
      </c>
      <c r="BK491" s="302" t="str">
        <f>IF($C491="","",IFERROR(VLOOKUP($C491,'[1]CDS-VM-delta'!$L$1:$M$470,1,FALSE),""))</f>
        <v/>
      </c>
      <c r="BL491" s="302" t="str">
        <f>IF($BK491="","",IFERROR(VLOOKUP($BK491,'[1]CDS-VM-delta'!$L$1:$M$470,2,FALSE),""))</f>
        <v/>
      </c>
      <c r="BM491" s="83"/>
      <c r="BN491" s="210" t="str">
        <f t="shared" si="85"/>
        <v>NOK</v>
      </c>
      <c r="BO491" s="141" t="s">
        <v>1858</v>
      </c>
      <c r="BP491" s="142"/>
      <c r="BQ491" s="142"/>
      <c r="BR491" s="142"/>
      <c r="BS491" s="83"/>
      <c r="BT491" s="57"/>
      <c r="BU491" s="7" t="str">
        <f t="shared" si="86"/>
        <v/>
      </c>
      <c r="BV491" s="7" t="str">
        <f t="shared" si="87"/>
        <v/>
      </c>
      <c r="BW491" s="7" t="str">
        <f t="shared" si="88"/>
        <v/>
      </c>
      <c r="BX491" s="97" t="s">
        <v>1345</v>
      </c>
      <c r="BY491" s="98" t="s">
        <v>1346</v>
      </c>
      <c r="BZ491" s="97" t="s">
        <v>1684</v>
      </c>
      <c r="CA491" s="97"/>
      <c r="CB491" s="97"/>
      <c r="CC491" s="97"/>
      <c r="CD491" s="98"/>
      <c r="CE491" s="97"/>
      <c r="CF491" s="97"/>
      <c r="CG491" s="97"/>
      <c r="CH491" s="97"/>
      <c r="CI491" s="97"/>
      <c r="CJ491" s="97"/>
      <c r="CK491" s="85"/>
      <c r="CL491" s="109" t="s">
        <v>1686</v>
      </c>
      <c r="CM491" s="101" t="s">
        <v>255</v>
      </c>
      <c r="CN491" s="101" t="s">
        <v>255</v>
      </c>
      <c r="CO491" s="101"/>
    </row>
    <row r="492" spans="1:93" ht="48" x14ac:dyDescent="0.2">
      <c r="A492" s="172" t="s">
        <v>1142</v>
      </c>
      <c r="B492" s="185">
        <v>2</v>
      </c>
      <c r="C492" s="142" t="s">
        <v>1347</v>
      </c>
      <c r="D492" s="142" t="s">
        <v>1348</v>
      </c>
      <c r="E492" s="185" t="s">
        <v>0</v>
      </c>
      <c r="F492" s="185" t="s">
        <v>245</v>
      </c>
      <c r="G492" s="185" t="s">
        <v>146</v>
      </c>
      <c r="H492" s="185" t="s">
        <v>4</v>
      </c>
      <c r="I492" s="185" t="s">
        <v>8</v>
      </c>
      <c r="J492" s="185" t="s">
        <v>22</v>
      </c>
      <c r="K492" s="185" t="s">
        <v>127</v>
      </c>
      <c r="L492" s="98" t="str">
        <f>IFERROR(VLOOKUP($C492,'[2]1.3.7 validaties'!$AL$3:$AY$999,14,FALSE),"")</f>
        <v/>
      </c>
      <c r="M492" s="98" t="str">
        <f>IFERROR(VLOOKUP($C492,'[2]1.3.7 validaties'!$AL$3:$AY$999,13,FALSE),"")</f>
        <v/>
      </c>
      <c r="N492" s="142" t="s">
        <v>14</v>
      </c>
      <c r="O492" s="142" t="s">
        <v>14</v>
      </c>
      <c r="P492" s="142" t="s">
        <v>14</v>
      </c>
      <c r="Q492" s="142" t="s">
        <v>2199</v>
      </c>
      <c r="R492" s="142" t="s">
        <v>2199</v>
      </c>
      <c r="S492" s="142" t="s">
        <v>2199</v>
      </c>
      <c r="T492" s="142" t="s">
        <v>14</v>
      </c>
      <c r="U492" s="142" t="s">
        <v>14</v>
      </c>
      <c r="V492" s="142" t="s">
        <v>14</v>
      </c>
      <c r="W492" s="142" t="s">
        <v>14</v>
      </c>
      <c r="X492" s="142" t="s">
        <v>14</v>
      </c>
      <c r="Y492" s="142" t="s">
        <v>14</v>
      </c>
      <c r="Z492" s="142" t="s">
        <v>14</v>
      </c>
      <c r="AA492" s="142" t="s">
        <v>14</v>
      </c>
      <c r="AB492" s="142" t="s">
        <v>14</v>
      </c>
      <c r="AC492" s="142" t="s">
        <v>14</v>
      </c>
      <c r="AD492" s="161" t="s">
        <v>253</v>
      </c>
      <c r="AE492" s="83" t="s">
        <v>254</v>
      </c>
      <c r="AF492" s="338" t="s">
        <v>253</v>
      </c>
      <c r="AG492" s="520" t="s">
        <v>254</v>
      </c>
      <c r="AH492" s="344" t="s">
        <v>255</v>
      </c>
      <c r="AI492" s="175"/>
      <c r="AJ492" s="140" t="s">
        <v>13</v>
      </c>
      <c r="AK492" s="171" t="s">
        <v>13</v>
      </c>
      <c r="AL492" s="178" t="s">
        <v>14</v>
      </c>
      <c r="AM492" s="141" t="s">
        <v>1347</v>
      </c>
      <c r="AN492" s="142"/>
      <c r="AO492" s="98"/>
      <c r="AP492" s="98"/>
      <c r="AQ492" s="98"/>
      <c r="AR492" s="98"/>
      <c r="AS492" s="98"/>
      <c r="AT492" s="267"/>
      <c r="AU492" s="253" t="s">
        <v>1313</v>
      </c>
      <c r="AV492" s="278"/>
      <c r="AW492" s="83" t="s">
        <v>1316</v>
      </c>
      <c r="AX492" s="57"/>
      <c r="AY492" s="212" t="str">
        <f t="shared" si="83"/>
        <v/>
      </c>
      <c r="AZ492" s="97" t="str">
        <f t="shared" si="77"/>
        <v/>
      </c>
      <c r="BA492" s="97" t="str">
        <f t="shared" si="78"/>
        <v/>
      </c>
      <c r="BB492" s="97"/>
      <c r="BC492" s="213"/>
      <c r="BD492" s="143" t="str">
        <f t="shared" si="84"/>
        <v/>
      </c>
      <c r="BE492" s="146" t="e">
        <f>IF(BF492="",IF(#REF!="","",IF(#REF!="ongebruikt","Ja","")),"")</f>
        <v>#REF!</v>
      </c>
      <c r="BF492" s="322" t="str">
        <f>IF($J492="LVBB-BHK",$C492,IFERROR(VLOOKUP($C492,'[1]CDS-VM-delta'!$A$2:$E$470,1,FALSE),""))</f>
        <v/>
      </c>
      <c r="BG492" s="253" t="str">
        <f>IF($J492="LVBB-BHK",$AN492,IF($BF492="","",IFERROR(VLOOKUP($BF492,'[1]CDS-VM-delta'!$A$2:$E$470,2,FALSE),"")))</f>
        <v/>
      </c>
      <c r="BH492" s="301" t="str">
        <f>IF($BF492="","",IFERROR(VLOOKUP($C492,'[1]CDS-VM-delta'!$A$2:$E$470,3,FALSE),""))</f>
        <v/>
      </c>
      <c r="BI492" s="301" t="str">
        <f>IF($BF492="","",IFERROR(VLOOKUP($C492,'[1]CDS-VM-delta'!$A$2:$E$470,4,FALSE),""))</f>
        <v/>
      </c>
      <c r="BJ492" s="302" t="str">
        <f>IF($BF492="","",IFERROR(VLOOKUP($C492,'[1]CDS-VM-delta'!$A$2:$E$470,5,FALSE),""))</f>
        <v/>
      </c>
      <c r="BK492" s="302" t="str">
        <f>IF($C492="","",IFERROR(VLOOKUP($C492,'[1]CDS-VM-delta'!$L$1:$M$470,1,FALSE),""))</f>
        <v/>
      </c>
      <c r="BL492" s="302" t="str">
        <f>IF($BK492="","",IFERROR(VLOOKUP($BK492,'[1]CDS-VM-delta'!$L$1:$M$470,2,FALSE),""))</f>
        <v/>
      </c>
      <c r="BM492" s="83"/>
      <c r="BN492" s="210" t="str">
        <f t="shared" si="85"/>
        <v>NOK</v>
      </c>
      <c r="BO492" s="141" t="s">
        <v>1858</v>
      </c>
      <c r="BP492" s="142"/>
      <c r="BQ492" s="142"/>
      <c r="BR492" s="142"/>
      <c r="BS492" s="83"/>
      <c r="BT492" s="57"/>
      <c r="BU492" s="7" t="str">
        <f t="shared" si="86"/>
        <v/>
      </c>
      <c r="BV492" s="7" t="str">
        <f t="shared" si="87"/>
        <v/>
      </c>
      <c r="BW492" s="7" t="str">
        <f t="shared" si="88"/>
        <v/>
      </c>
      <c r="BX492" s="97" t="s">
        <v>1347</v>
      </c>
      <c r="BY492" s="98" t="s">
        <v>1348</v>
      </c>
      <c r="BZ492" s="97" t="s">
        <v>986</v>
      </c>
      <c r="CA492" s="97"/>
      <c r="CB492" s="97"/>
      <c r="CC492" s="97"/>
      <c r="CD492" s="98"/>
      <c r="CE492" s="97"/>
      <c r="CF492" s="97"/>
      <c r="CG492" s="97"/>
      <c r="CH492" s="97"/>
      <c r="CI492" s="97"/>
      <c r="CJ492" s="97"/>
      <c r="CK492" s="85"/>
      <c r="CL492" s="109" t="s">
        <v>1686</v>
      </c>
      <c r="CM492" s="101" t="s">
        <v>255</v>
      </c>
      <c r="CN492" s="101" t="s">
        <v>255</v>
      </c>
      <c r="CO492" s="101"/>
    </row>
    <row r="493" spans="1:93" ht="48" x14ac:dyDescent="0.2">
      <c r="A493" s="172" t="s">
        <v>1142</v>
      </c>
      <c r="B493" s="185">
        <v>2</v>
      </c>
      <c r="C493" s="142" t="s">
        <v>1349</v>
      </c>
      <c r="D493" s="142" t="s">
        <v>1350</v>
      </c>
      <c r="E493" s="185" t="s">
        <v>0</v>
      </c>
      <c r="F493" s="185" t="s">
        <v>245</v>
      </c>
      <c r="G493" s="185" t="s">
        <v>146</v>
      </c>
      <c r="H493" s="185" t="s">
        <v>4</v>
      </c>
      <c r="I493" s="185" t="s">
        <v>8</v>
      </c>
      <c r="J493" s="185" t="s">
        <v>22</v>
      </c>
      <c r="K493" s="185" t="s">
        <v>127</v>
      </c>
      <c r="L493" s="98" t="str">
        <f>IFERROR(VLOOKUP($C493,'[2]1.3.7 validaties'!$AL$3:$AY$999,14,FALSE),"")</f>
        <v/>
      </c>
      <c r="M493" s="98" t="str">
        <f>IFERROR(VLOOKUP($C493,'[2]1.3.7 validaties'!$AL$3:$AY$999,13,FALSE),"")</f>
        <v/>
      </c>
      <c r="N493" s="142" t="s">
        <v>14</v>
      </c>
      <c r="O493" s="142" t="s">
        <v>14</v>
      </c>
      <c r="P493" s="142" t="s">
        <v>14</v>
      </c>
      <c r="Q493" s="142" t="s">
        <v>2199</v>
      </c>
      <c r="R493" s="142" t="s">
        <v>2199</v>
      </c>
      <c r="S493" s="142" t="s">
        <v>2199</v>
      </c>
      <c r="T493" s="142" t="s">
        <v>14</v>
      </c>
      <c r="U493" s="142" t="s">
        <v>14</v>
      </c>
      <c r="V493" s="142" t="s">
        <v>14</v>
      </c>
      <c r="W493" s="142" t="s">
        <v>14</v>
      </c>
      <c r="X493" s="142" t="s">
        <v>14</v>
      </c>
      <c r="Y493" s="142" t="s">
        <v>14</v>
      </c>
      <c r="Z493" s="142" t="s">
        <v>14</v>
      </c>
      <c r="AA493" s="142" t="s">
        <v>14</v>
      </c>
      <c r="AB493" s="142" t="s">
        <v>14</v>
      </c>
      <c r="AC493" s="142" t="s">
        <v>14</v>
      </c>
      <c r="AD493" s="161" t="s">
        <v>253</v>
      </c>
      <c r="AE493" s="83" t="s">
        <v>254</v>
      </c>
      <c r="AF493" s="338" t="s">
        <v>253</v>
      </c>
      <c r="AG493" s="520" t="s">
        <v>254</v>
      </c>
      <c r="AH493" s="344" t="s">
        <v>255</v>
      </c>
      <c r="AI493" s="175"/>
      <c r="AJ493" s="140" t="s">
        <v>13</v>
      </c>
      <c r="AK493" s="171" t="s">
        <v>13</v>
      </c>
      <c r="AL493" s="178" t="s">
        <v>14</v>
      </c>
      <c r="AM493" s="141" t="s">
        <v>1349</v>
      </c>
      <c r="AN493" s="142"/>
      <c r="AO493" s="98"/>
      <c r="AP493" s="98"/>
      <c r="AQ493" s="98"/>
      <c r="AR493" s="98"/>
      <c r="AS493" s="98"/>
      <c r="AT493" s="267"/>
      <c r="AU493" s="253" t="s">
        <v>1313</v>
      </c>
      <c r="AV493" s="278"/>
      <c r="AW493" s="83" t="s">
        <v>1316</v>
      </c>
      <c r="AX493" s="57"/>
      <c r="AY493" s="212" t="str">
        <f t="shared" si="83"/>
        <v/>
      </c>
      <c r="AZ493" s="97" t="str">
        <f t="shared" si="77"/>
        <v/>
      </c>
      <c r="BA493" s="97" t="str">
        <f t="shared" si="78"/>
        <v/>
      </c>
      <c r="BB493" s="97"/>
      <c r="BC493" s="213"/>
      <c r="BD493" s="143" t="str">
        <f t="shared" si="84"/>
        <v/>
      </c>
      <c r="BE493" s="146" t="e">
        <f>IF(BF493="",IF(#REF!="","",IF(#REF!="ongebruikt","Ja","")),"")</f>
        <v>#REF!</v>
      </c>
      <c r="BF493" s="322" t="str">
        <f>IF($J493="LVBB-BHK",$C493,IFERROR(VLOOKUP($C493,'[1]CDS-VM-delta'!$A$2:$E$470,1,FALSE),""))</f>
        <v/>
      </c>
      <c r="BG493" s="253" t="str">
        <f>IF($J493="LVBB-BHK",$AN493,IF($BF493="","",IFERROR(VLOOKUP($BF493,'[1]CDS-VM-delta'!$A$2:$E$470,2,FALSE),"")))</f>
        <v/>
      </c>
      <c r="BH493" s="301" t="str">
        <f>IF($BF493="","",IFERROR(VLOOKUP($C493,'[1]CDS-VM-delta'!$A$2:$E$470,3,FALSE),""))</f>
        <v/>
      </c>
      <c r="BI493" s="301" t="str">
        <f>IF($BF493="","",IFERROR(VLOOKUP($C493,'[1]CDS-VM-delta'!$A$2:$E$470,4,FALSE),""))</f>
        <v/>
      </c>
      <c r="BJ493" s="302" t="str">
        <f>IF($BF493="","",IFERROR(VLOOKUP($C493,'[1]CDS-VM-delta'!$A$2:$E$470,5,FALSE),""))</f>
        <v/>
      </c>
      <c r="BK493" s="302" t="str">
        <f>IF($C493="","",IFERROR(VLOOKUP($C493,'[1]CDS-VM-delta'!$L$1:$M$470,1,FALSE),""))</f>
        <v/>
      </c>
      <c r="BL493" s="302" t="str">
        <f>IF($BK493="","",IFERROR(VLOOKUP($BK493,'[1]CDS-VM-delta'!$L$1:$M$470,2,FALSE),""))</f>
        <v/>
      </c>
      <c r="BM493" s="83"/>
      <c r="BN493" s="210" t="str">
        <f t="shared" si="85"/>
        <v>NOK</v>
      </c>
      <c r="BO493" s="141" t="s">
        <v>1858</v>
      </c>
      <c r="BP493" s="142"/>
      <c r="BQ493" s="142"/>
      <c r="BR493" s="142"/>
      <c r="BS493" s="83"/>
      <c r="BT493" s="57"/>
      <c r="BU493" s="7" t="str">
        <f t="shared" si="86"/>
        <v/>
      </c>
      <c r="BV493" s="7" t="str">
        <f t="shared" si="87"/>
        <v/>
      </c>
      <c r="BW493" s="7" t="str">
        <f t="shared" si="88"/>
        <v/>
      </c>
      <c r="BX493" s="97" t="s">
        <v>1349</v>
      </c>
      <c r="BY493" s="98" t="s">
        <v>1350</v>
      </c>
      <c r="BZ493" s="97" t="s">
        <v>1684</v>
      </c>
      <c r="CA493" s="97"/>
      <c r="CB493" s="97"/>
      <c r="CC493" s="97"/>
      <c r="CD493" s="98"/>
      <c r="CE493" s="97"/>
      <c r="CF493" s="97"/>
      <c r="CG493" s="97"/>
      <c r="CH493" s="97"/>
      <c r="CI493" s="97"/>
      <c r="CJ493" s="97"/>
      <c r="CK493" s="85"/>
      <c r="CL493" s="109" t="s">
        <v>1686</v>
      </c>
      <c r="CM493" s="101" t="s">
        <v>255</v>
      </c>
      <c r="CN493" s="101" t="s">
        <v>255</v>
      </c>
      <c r="CO493" s="101"/>
    </row>
    <row r="494" spans="1:93" ht="96" x14ac:dyDescent="0.2">
      <c r="A494" s="172" t="s">
        <v>338</v>
      </c>
      <c r="B494" s="140">
        <v>2</v>
      </c>
      <c r="C494" s="142" t="s">
        <v>1188</v>
      </c>
      <c r="D494" s="142" t="s">
        <v>1351</v>
      </c>
      <c r="E494" s="185" t="s">
        <v>0</v>
      </c>
      <c r="F494" s="185" t="s">
        <v>244</v>
      </c>
      <c r="G494" s="140" t="s">
        <v>146</v>
      </c>
      <c r="H494" s="185" t="s">
        <v>4</v>
      </c>
      <c r="I494" s="140" t="s">
        <v>8</v>
      </c>
      <c r="J494" s="140" t="s">
        <v>22</v>
      </c>
      <c r="K494" s="140" t="s">
        <v>127</v>
      </c>
      <c r="L494" s="98" t="str">
        <f>IFERROR(VLOOKUP($C494,'[2]1.3.7 validaties'!$AL$3:$AY$999,14,FALSE),"")</f>
        <v/>
      </c>
      <c r="M494" s="98" t="str">
        <f>IFERROR(VLOOKUP($C494,'[2]1.3.7 validaties'!$AL$3:$AY$999,13,FALSE),"")</f>
        <v/>
      </c>
      <c r="N494" s="142" t="s">
        <v>319</v>
      </c>
      <c r="O494" s="142" t="s">
        <v>13</v>
      </c>
      <c r="P494" s="142" t="s">
        <v>13</v>
      </c>
      <c r="Q494" s="142" t="s">
        <v>13</v>
      </c>
      <c r="R494" s="142" t="s">
        <v>13</v>
      </c>
      <c r="S494" s="275" t="s">
        <v>13</v>
      </c>
      <c r="T494" s="275" t="s">
        <v>13</v>
      </c>
      <c r="U494" s="275" t="s">
        <v>13</v>
      </c>
      <c r="V494" s="275" t="s">
        <v>13</v>
      </c>
      <c r="W494" s="275" t="s">
        <v>13</v>
      </c>
      <c r="X494" s="275" t="s">
        <v>13</v>
      </c>
      <c r="Y494" s="275" t="s">
        <v>13</v>
      </c>
      <c r="Z494" s="275" t="s">
        <v>13</v>
      </c>
      <c r="AA494" s="275" t="s">
        <v>13</v>
      </c>
      <c r="AB494" s="275" t="s">
        <v>13</v>
      </c>
      <c r="AC494" s="275" t="s">
        <v>13</v>
      </c>
      <c r="AD494" s="161" t="s">
        <v>253</v>
      </c>
      <c r="AE494" s="83" t="s">
        <v>254</v>
      </c>
      <c r="AF494" s="162" t="s">
        <v>255</v>
      </c>
      <c r="AG494" s="144" t="s">
        <v>1273</v>
      </c>
      <c r="AH494" s="163" t="s">
        <v>253</v>
      </c>
      <c r="AI494" s="175"/>
      <c r="AJ494" s="140" t="s">
        <v>13</v>
      </c>
      <c r="AK494" s="171" t="s">
        <v>13</v>
      </c>
      <c r="AL494" s="178" t="s">
        <v>14</v>
      </c>
      <c r="AM494" s="141" t="s">
        <v>1188</v>
      </c>
      <c r="AN494" s="98" t="s">
        <v>1353</v>
      </c>
      <c r="AO494" s="98" t="s">
        <v>1354</v>
      </c>
      <c r="AP494" s="98" t="s">
        <v>1355</v>
      </c>
      <c r="AQ494" s="98"/>
      <c r="AR494" s="98"/>
      <c r="AS494" s="98"/>
      <c r="AT494" s="267"/>
      <c r="AU494" s="253" t="s">
        <v>728</v>
      </c>
      <c r="AV494" s="278"/>
      <c r="AW494" s="31" t="s">
        <v>2485</v>
      </c>
      <c r="AX494" s="57"/>
      <c r="AY494" s="212" t="str">
        <f t="shared" si="83"/>
        <v/>
      </c>
      <c r="AZ494" s="97" t="str">
        <f t="shared" ref="AZ494:AZ557" si="89">IF($BG494="","",IF($BG494=$AN494,"",IF($BC494="","***","")))</f>
        <v/>
      </c>
      <c r="BA494" s="97" t="str">
        <f t="shared" ref="BA494:BA557" si="90">IF($BL494="","",IF($BL494=$AN494,"",IF($BC494="","***","")))</f>
        <v/>
      </c>
      <c r="BB494" s="97"/>
      <c r="BC494" s="213" t="s">
        <v>2261</v>
      </c>
      <c r="BD494" s="143" t="str">
        <f t="shared" si="84"/>
        <v>ongewijzigd</v>
      </c>
      <c r="BE494" s="146" t="str">
        <f>IF(BF494="",IF(#REF!="","",IF(#REF!="ongebruikt","Ja","")),"")</f>
        <v/>
      </c>
      <c r="BF494" s="322" t="str">
        <f>IF($J494="LVBB-BHK",$C494,IFERROR(VLOOKUP($C494,'[1]CDS-VM-delta'!$A$2:$E$470,1,FALSE),""))</f>
        <v>STOP1300</v>
      </c>
      <c r="BG494" s="253" t="str">
        <f>IF($J494="LVBB-BHK",$AN494,IF($BF494="","",IFERROR(VLOOKUP($BF494,'[1]CDS-VM-delta'!$A$2:$E$470,2,FALSE),"")))</f>
        <v>De stappen %1 komen niet voor in dezelfde besluitvormingsprocedure als de stappen %2.</v>
      </c>
      <c r="BH494" s="301" t="str">
        <f>IF($BF494="","",IFERROR(VLOOKUP($C494,'[1]CDS-VM-delta'!$A$2:$E$470,3,FALSE),""))</f>
        <v>imop-procedure.sch</v>
      </c>
      <c r="BI494" s="301" t="str">
        <f>IF($BF494="","",IFERROR(VLOOKUP($C494,'[1]CDS-VM-delta'!$A$2:$E$470,4,FALSE),""))</f>
        <v/>
      </c>
      <c r="BJ494" s="302" t="str">
        <f>IF($BF494="","",IFERROR(VLOOKUP($C494,'[1]CDS-VM-delta'!$A$2:$E$470,5,FALSE),""))</f>
        <v/>
      </c>
      <c r="BK494" s="302" t="str">
        <f>IF($C494="","",IFERROR(VLOOKUP($C494,'[1]CDS-VM-delta'!$L$1:$M$470,1,FALSE),""))</f>
        <v>STOP1300</v>
      </c>
      <c r="BL494" s="302" t="str">
        <f>IF($BK494="","",IFERROR(VLOOKUP($BK494,'[1]CDS-VM-delta'!$L$1:$M$470,2,FALSE),""))</f>
        <v>De stappen %1 komen niet voor in dezelfde besluitvormingsprocedure als de stappen %2.</v>
      </c>
      <c r="BM494" s="83"/>
      <c r="BN494" s="210" t="str">
        <f t="shared" si="85"/>
        <v>NOK</v>
      </c>
      <c r="BO494" s="141" t="s">
        <v>1858</v>
      </c>
      <c r="BP494" s="142"/>
      <c r="BQ494" s="142"/>
      <c r="BR494" s="142"/>
      <c r="BS494" s="83"/>
      <c r="BT494" s="57"/>
      <c r="BU494" s="7" t="str">
        <f t="shared" si="86"/>
        <v/>
      </c>
      <c r="BV494" s="7" t="str">
        <f t="shared" si="87"/>
        <v/>
      </c>
      <c r="BW494" s="7" t="str">
        <f t="shared" si="88"/>
        <v/>
      </c>
      <c r="BX494" s="97" t="s">
        <v>1188</v>
      </c>
      <c r="BY494" s="98" t="s">
        <v>1351</v>
      </c>
      <c r="BZ494" s="97" t="s">
        <v>1684</v>
      </c>
      <c r="CA494" s="97"/>
      <c r="CB494" s="97"/>
      <c r="CC494" s="97"/>
      <c r="CD494" s="98" t="s">
        <v>1353</v>
      </c>
      <c r="CE494" s="97" t="s">
        <v>1354</v>
      </c>
      <c r="CF494" s="97" t="s">
        <v>1355</v>
      </c>
      <c r="CG494" s="97"/>
      <c r="CH494" s="97"/>
      <c r="CI494" s="97"/>
      <c r="CJ494" s="97"/>
      <c r="CK494" s="85"/>
      <c r="CL494" s="109" t="s">
        <v>1686</v>
      </c>
      <c r="CM494" s="101" t="s">
        <v>255</v>
      </c>
      <c r="CN494" s="101" t="s">
        <v>255</v>
      </c>
      <c r="CO494" s="101"/>
    </row>
    <row r="495" spans="1:93" s="408" customFormat="1" ht="80" x14ac:dyDescent="0.2">
      <c r="A495" s="505" t="s">
        <v>2429</v>
      </c>
      <c r="B495" s="335">
        <v>2</v>
      </c>
      <c r="C495" s="335" t="s">
        <v>737</v>
      </c>
      <c r="D495" s="335" t="s">
        <v>736</v>
      </c>
      <c r="E495" s="508" t="s">
        <v>0</v>
      </c>
      <c r="F495" s="508" t="s">
        <v>244</v>
      </c>
      <c r="G495" s="335" t="s">
        <v>146</v>
      </c>
      <c r="H495" s="508" t="s">
        <v>4</v>
      </c>
      <c r="I495" s="335" t="s">
        <v>8</v>
      </c>
      <c r="J495" s="335" t="s">
        <v>22</v>
      </c>
      <c r="K495" s="335" t="s">
        <v>127</v>
      </c>
      <c r="L495" s="410" t="str">
        <f>IFERROR(VLOOKUP($C495,'[2]1.3.7 validaties'!$AL$3:$AY$999,14,FALSE),"")</f>
        <v/>
      </c>
      <c r="M495" s="410" t="str">
        <f>IFERROR(VLOOKUP($C495,'[2]1.3.7 validaties'!$AL$3:$AY$999,13,FALSE),"")</f>
        <v/>
      </c>
      <c r="N495" s="335" t="s">
        <v>319</v>
      </c>
      <c r="O495" s="335" t="s">
        <v>23</v>
      </c>
      <c r="P495" s="335" t="s">
        <v>23</v>
      </c>
      <c r="Q495" s="335" t="s">
        <v>13</v>
      </c>
      <c r="R495" s="335" t="s">
        <v>13</v>
      </c>
      <c r="S495" s="393" t="s">
        <v>13</v>
      </c>
      <c r="T495" s="393" t="s">
        <v>13</v>
      </c>
      <c r="U495" s="393" t="s">
        <v>13</v>
      </c>
      <c r="V495" s="393" t="s">
        <v>13</v>
      </c>
      <c r="W495" s="393" t="s">
        <v>13</v>
      </c>
      <c r="X495" s="393" t="s">
        <v>13</v>
      </c>
      <c r="Y495" s="393" t="s">
        <v>13</v>
      </c>
      <c r="Z495" s="393" t="s">
        <v>13</v>
      </c>
      <c r="AA495" s="393" t="s">
        <v>13</v>
      </c>
      <c r="AB495" s="393" t="s">
        <v>13</v>
      </c>
      <c r="AC495" s="393" t="s">
        <v>13</v>
      </c>
      <c r="AD495" s="391" t="s">
        <v>253</v>
      </c>
      <c r="AE495" s="385" t="s">
        <v>254</v>
      </c>
      <c r="AF495" s="392" t="s">
        <v>253</v>
      </c>
      <c r="AG495" s="517" t="s">
        <v>254</v>
      </c>
      <c r="AH495" s="380" t="s">
        <v>255</v>
      </c>
      <c r="AI495" s="381"/>
      <c r="AJ495" s="335" t="s">
        <v>13</v>
      </c>
      <c r="AK495" s="400" t="s">
        <v>13</v>
      </c>
      <c r="AL495" s="385" t="s">
        <v>14</v>
      </c>
      <c r="AM495" s="384" t="s">
        <v>737</v>
      </c>
      <c r="AN495" s="410" t="str">
        <f xml:space="preserve"> "Zie "&amp;AU495</f>
        <v>Zie LVBB4737</v>
      </c>
      <c r="AO495" s="410"/>
      <c r="AP495" s="410"/>
      <c r="AQ495" s="410"/>
      <c r="AR495" s="410"/>
      <c r="AS495" s="410"/>
      <c r="AT495" s="506"/>
      <c r="AU495" s="395" t="s">
        <v>728</v>
      </c>
      <c r="AV495" s="393"/>
      <c r="AW495" s="385" t="s">
        <v>2185</v>
      </c>
      <c r="AX495" s="397"/>
      <c r="AY495" s="398" t="str">
        <f t="shared" si="83"/>
        <v/>
      </c>
      <c r="AZ495" s="399" t="str">
        <f t="shared" si="89"/>
        <v/>
      </c>
      <c r="BA495" s="399" t="str">
        <f t="shared" si="90"/>
        <v/>
      </c>
      <c r="BB495" s="399"/>
      <c r="BC495" s="400"/>
      <c r="BD495" s="500" t="str">
        <f t="shared" si="84"/>
        <v/>
      </c>
      <c r="BE495" s="501" t="e">
        <f>IF(BF495="",IF(#REF!="","",IF(#REF!="ongebruikt","Ja","")),"")</f>
        <v>#REF!</v>
      </c>
      <c r="BF495" s="502" t="str">
        <f>IF($J495="LVBB-BHK",$C495,IFERROR(VLOOKUP($C495,'[1]CDS-VM-delta'!$A$2:$E$470,1,FALSE),""))</f>
        <v/>
      </c>
      <c r="BG495" s="395" t="str">
        <f>IF($J495="LVBB-BHK",$AN495,IF($BF495="","",IFERROR(VLOOKUP($BF495,'[1]CDS-VM-delta'!$A$2:$E$470,2,FALSE),"")))</f>
        <v/>
      </c>
      <c r="BH495" s="503" t="str">
        <f>IF($BF495="","",IFERROR(VLOOKUP($C495,'[1]CDS-VM-delta'!$A$2:$E$470,3,FALSE),""))</f>
        <v/>
      </c>
      <c r="BI495" s="503" t="str">
        <f>IF($BF495="","",IFERROR(VLOOKUP($C495,'[1]CDS-VM-delta'!$A$2:$E$470,4,FALSE),""))</f>
        <v/>
      </c>
      <c r="BJ495" s="504" t="str">
        <f>IF($BF495="","",IFERROR(VLOOKUP($C495,'[1]CDS-VM-delta'!$A$2:$E$470,5,FALSE),""))</f>
        <v/>
      </c>
      <c r="BK495" s="504" t="str">
        <f>IF($C495="","",IFERROR(VLOOKUP($C495,'[1]CDS-VM-delta'!$L$1:$M$470,1,FALSE),""))</f>
        <v/>
      </c>
      <c r="BL495" s="504" t="str">
        <f>IF($BK495="","",IFERROR(VLOOKUP($BK495,'[1]CDS-VM-delta'!$L$1:$M$470,2,FALSE),""))</f>
        <v/>
      </c>
      <c r="BM495" s="385"/>
      <c r="BN495" s="406" t="str">
        <f t="shared" si="85"/>
        <v>NOK</v>
      </c>
      <c r="BO495" s="384" t="s">
        <v>1858</v>
      </c>
      <c r="BP495" s="335"/>
      <c r="BQ495" s="335"/>
      <c r="BR495" s="335"/>
      <c r="BS495" s="385"/>
      <c r="BT495" s="397"/>
      <c r="BU495" s="408" t="str">
        <f t="shared" si="86"/>
        <v/>
      </c>
      <c r="BV495" s="408" t="str">
        <f t="shared" si="87"/>
        <v/>
      </c>
      <c r="BW495" s="408" t="str">
        <f t="shared" si="88"/>
        <v/>
      </c>
      <c r="BX495" s="399" t="s">
        <v>737</v>
      </c>
      <c r="BY495" s="410" t="s">
        <v>736</v>
      </c>
      <c r="BZ495" s="399" t="s">
        <v>1684</v>
      </c>
      <c r="CA495" s="399"/>
      <c r="CB495" s="399"/>
      <c r="CC495" s="399"/>
      <c r="CD495" s="410"/>
      <c r="CE495" s="399"/>
      <c r="CF495" s="399"/>
      <c r="CG495" s="399"/>
      <c r="CH495" s="399"/>
      <c r="CI495" s="399"/>
      <c r="CJ495" s="399"/>
      <c r="CK495" s="383" t="s">
        <v>1685</v>
      </c>
      <c r="CL495" s="409" t="s">
        <v>1686</v>
      </c>
      <c r="CM495" s="410" t="s">
        <v>255</v>
      </c>
      <c r="CN495" s="410" t="s">
        <v>255</v>
      </c>
      <c r="CO495" s="410" t="s">
        <v>1687</v>
      </c>
    </row>
    <row r="496" spans="1:93" s="408" customFormat="1" ht="192" x14ac:dyDescent="0.2">
      <c r="A496" s="505" t="s">
        <v>2429</v>
      </c>
      <c r="B496" s="335">
        <v>2</v>
      </c>
      <c r="C496" s="335" t="s">
        <v>1193</v>
      </c>
      <c r="D496" s="335" t="s">
        <v>1357</v>
      </c>
      <c r="E496" s="508" t="s">
        <v>0</v>
      </c>
      <c r="F496" s="508" t="s">
        <v>244</v>
      </c>
      <c r="G496" s="335" t="s">
        <v>146</v>
      </c>
      <c r="H496" s="508" t="s">
        <v>4</v>
      </c>
      <c r="I496" s="335" t="s">
        <v>8</v>
      </c>
      <c r="J496" s="335" t="s">
        <v>22</v>
      </c>
      <c r="K496" s="335" t="s">
        <v>127</v>
      </c>
      <c r="L496" s="410" t="str">
        <f>IFERROR(VLOOKUP($C496,'[2]1.3.7 validaties'!$AL$3:$AY$999,14,FALSE),"")</f>
        <v/>
      </c>
      <c r="M496" s="410" t="str">
        <f>IFERROR(VLOOKUP($C496,'[2]1.3.7 validaties'!$AL$3:$AY$999,13,FALSE),"")</f>
        <v/>
      </c>
      <c r="N496" s="335" t="s">
        <v>319</v>
      </c>
      <c r="O496" s="335" t="s">
        <v>23</v>
      </c>
      <c r="P496" s="335" t="s">
        <v>23</v>
      </c>
      <c r="Q496" s="335" t="s">
        <v>319</v>
      </c>
      <c r="R496" s="335" t="s">
        <v>319</v>
      </c>
      <c r="S496" s="335" t="s">
        <v>319</v>
      </c>
      <c r="T496" s="335" t="s">
        <v>13</v>
      </c>
      <c r="U496" s="335" t="s">
        <v>13</v>
      </c>
      <c r="V496" s="335" t="s">
        <v>13</v>
      </c>
      <c r="W496" s="335" t="s">
        <v>13</v>
      </c>
      <c r="X496" s="335" t="s">
        <v>13</v>
      </c>
      <c r="Y496" s="335" t="s">
        <v>13</v>
      </c>
      <c r="Z496" s="335" t="s">
        <v>13</v>
      </c>
      <c r="AA496" s="335" t="s">
        <v>13</v>
      </c>
      <c r="AB496" s="335" t="s">
        <v>13</v>
      </c>
      <c r="AC496" s="335" t="s">
        <v>13</v>
      </c>
      <c r="AD496" s="391" t="s">
        <v>253</v>
      </c>
      <c r="AE496" s="385" t="s">
        <v>254</v>
      </c>
      <c r="AF496" s="392" t="s">
        <v>255</v>
      </c>
      <c r="AG496" s="517" t="s">
        <v>1273</v>
      </c>
      <c r="AH496" s="380" t="s">
        <v>253</v>
      </c>
      <c r="AI496" s="381"/>
      <c r="AJ496" s="335" t="s">
        <v>13</v>
      </c>
      <c r="AK496" s="400" t="s">
        <v>13</v>
      </c>
      <c r="AL496" s="385" t="s">
        <v>14</v>
      </c>
      <c r="AM496" s="384" t="s">
        <v>1193</v>
      </c>
      <c r="AN496" s="410" t="s">
        <v>1359</v>
      </c>
      <c r="AO496" s="410" t="s">
        <v>1360</v>
      </c>
      <c r="AP496" s="410" t="s">
        <v>1361</v>
      </c>
      <c r="AQ496" s="410" t="s">
        <v>1362</v>
      </c>
      <c r="AR496" s="410"/>
      <c r="AS496" s="410"/>
      <c r="AT496" s="506"/>
      <c r="AU496" s="395">
        <v>0</v>
      </c>
      <c r="AV496" s="393"/>
      <c r="AW496" s="385"/>
      <c r="AX496" s="397"/>
      <c r="AY496" s="398" t="str">
        <f t="shared" si="83"/>
        <v/>
      </c>
      <c r="AZ496" s="399" t="str">
        <f t="shared" si="89"/>
        <v/>
      </c>
      <c r="BA496" s="399" t="str">
        <f t="shared" si="90"/>
        <v/>
      </c>
      <c r="BB496" s="399"/>
      <c r="BC496" s="400"/>
      <c r="BD496" s="500" t="str">
        <f t="shared" si="84"/>
        <v/>
      </c>
      <c r="BE496" s="501" t="e">
        <f>IF(BF496="",IF(#REF!="","",IF(#REF!="ongebruikt","Ja","")),"")</f>
        <v>#REF!</v>
      </c>
      <c r="BF496" s="502" t="str">
        <f>IF($J496="LVBB-BHK",$C496,IFERROR(VLOOKUP($C496,'[1]CDS-VM-delta'!$A$2:$E$470,1,FALSE),""))</f>
        <v/>
      </c>
      <c r="BG496" s="395" t="str">
        <f>IF($J496="LVBB-BHK",$AN496,IF($BF496="","",IFERROR(VLOOKUP($BF496,'[1]CDS-VM-delta'!$A$2:$E$470,2,FALSE),"")))</f>
        <v/>
      </c>
      <c r="BH496" s="503" t="str">
        <f>IF($BF496="","",IFERROR(VLOOKUP($C496,'[1]CDS-VM-delta'!$A$2:$E$470,3,FALSE),""))</f>
        <v/>
      </c>
      <c r="BI496" s="503" t="str">
        <f>IF($BF496="","",IFERROR(VLOOKUP($C496,'[1]CDS-VM-delta'!$A$2:$E$470,4,FALSE),""))</f>
        <v/>
      </c>
      <c r="BJ496" s="504" t="str">
        <f>IF($BF496="","",IFERROR(VLOOKUP($C496,'[1]CDS-VM-delta'!$A$2:$E$470,5,FALSE),""))</f>
        <v/>
      </c>
      <c r="BK496" s="504" t="str">
        <f>IF($C496="","",IFERROR(VLOOKUP($C496,'[1]CDS-VM-delta'!$L$1:$M$470,1,FALSE),""))</f>
        <v/>
      </c>
      <c r="BL496" s="504" t="str">
        <f>IF($BK496="","",IFERROR(VLOOKUP($BK496,'[1]CDS-VM-delta'!$L$1:$M$470,2,FALSE),""))</f>
        <v/>
      </c>
      <c r="BM496" s="385"/>
      <c r="BN496" s="406" t="str">
        <f t="shared" si="85"/>
        <v>NOK</v>
      </c>
      <c r="BO496" s="384" t="s">
        <v>1858</v>
      </c>
      <c r="BP496" s="335"/>
      <c r="BQ496" s="335"/>
      <c r="BR496" s="335"/>
      <c r="BS496" s="385"/>
      <c r="BT496" s="397"/>
      <c r="BU496" s="408" t="str">
        <f t="shared" si="86"/>
        <v/>
      </c>
      <c r="BV496" s="408" t="str">
        <f t="shared" si="87"/>
        <v/>
      </c>
      <c r="BW496" s="408" t="str">
        <f t="shared" si="88"/>
        <v/>
      </c>
      <c r="BX496" s="399" t="s">
        <v>1193</v>
      </c>
      <c r="BY496" s="410" t="s">
        <v>1357</v>
      </c>
      <c r="BZ496" s="399" t="s">
        <v>1684</v>
      </c>
      <c r="CA496" s="399"/>
      <c r="CB496" s="399"/>
      <c r="CC496" s="399"/>
      <c r="CD496" s="410" t="s">
        <v>1359</v>
      </c>
      <c r="CE496" s="399" t="s">
        <v>1360</v>
      </c>
      <c r="CF496" s="399" t="s">
        <v>1361</v>
      </c>
      <c r="CG496" s="399" t="s">
        <v>1362</v>
      </c>
      <c r="CH496" s="399"/>
      <c r="CI496" s="399"/>
      <c r="CJ496" s="399"/>
      <c r="CK496" s="383"/>
      <c r="CL496" s="409" t="s">
        <v>1686</v>
      </c>
      <c r="CM496" s="410" t="s">
        <v>255</v>
      </c>
      <c r="CN496" s="410" t="s">
        <v>255</v>
      </c>
      <c r="CO496" s="410"/>
    </row>
    <row r="497" spans="1:93" s="408" customFormat="1" ht="80" x14ac:dyDescent="0.2">
      <c r="A497" s="505" t="s">
        <v>2429</v>
      </c>
      <c r="B497" s="335">
        <v>2</v>
      </c>
      <c r="C497" s="335" t="s">
        <v>1196</v>
      </c>
      <c r="D497" s="335" t="s">
        <v>1363</v>
      </c>
      <c r="E497" s="508" t="s">
        <v>0</v>
      </c>
      <c r="F497" s="508" t="s">
        <v>244</v>
      </c>
      <c r="G497" s="335" t="s">
        <v>146</v>
      </c>
      <c r="H497" s="508" t="s">
        <v>4</v>
      </c>
      <c r="I497" s="335" t="s">
        <v>8</v>
      </c>
      <c r="J497" s="335" t="s">
        <v>22</v>
      </c>
      <c r="K497" s="335" t="s">
        <v>127</v>
      </c>
      <c r="L497" s="410" t="str">
        <f>IFERROR(VLOOKUP($C497,'[2]1.3.7 validaties'!$AL$3:$AY$999,14,FALSE),"")</f>
        <v/>
      </c>
      <c r="M497" s="410" t="str">
        <f>IFERROR(VLOOKUP($C497,'[2]1.3.7 validaties'!$AL$3:$AY$999,13,FALSE),"")</f>
        <v/>
      </c>
      <c r="N497" s="335" t="s">
        <v>319</v>
      </c>
      <c r="O497" s="335" t="s">
        <v>23</v>
      </c>
      <c r="P497" s="335" t="s">
        <v>23</v>
      </c>
      <c r="Q497" s="335" t="s">
        <v>319</v>
      </c>
      <c r="R497" s="335" t="s">
        <v>319</v>
      </c>
      <c r="S497" s="335" t="s">
        <v>319</v>
      </c>
      <c r="T497" s="335" t="s">
        <v>13</v>
      </c>
      <c r="U497" s="335" t="s">
        <v>13</v>
      </c>
      <c r="V497" s="335" t="s">
        <v>13</v>
      </c>
      <c r="W497" s="335" t="s">
        <v>13</v>
      </c>
      <c r="X497" s="335" t="s">
        <v>13</v>
      </c>
      <c r="Y497" s="335" t="s">
        <v>13</v>
      </c>
      <c r="Z497" s="335" t="s">
        <v>13</v>
      </c>
      <c r="AA497" s="335" t="s">
        <v>13</v>
      </c>
      <c r="AB497" s="335" t="s">
        <v>13</v>
      </c>
      <c r="AC497" s="335" t="s">
        <v>13</v>
      </c>
      <c r="AD497" s="391" t="s">
        <v>253</v>
      </c>
      <c r="AE497" s="385" t="s">
        <v>254</v>
      </c>
      <c r="AF497" s="392" t="s">
        <v>255</v>
      </c>
      <c r="AG497" s="517" t="s">
        <v>1273</v>
      </c>
      <c r="AH497" s="380" t="s">
        <v>253</v>
      </c>
      <c r="AI497" s="381"/>
      <c r="AJ497" s="335" t="s">
        <v>13</v>
      </c>
      <c r="AK497" s="400" t="s">
        <v>13</v>
      </c>
      <c r="AL497" s="385" t="s">
        <v>14</v>
      </c>
      <c r="AM497" s="384" t="s">
        <v>1196</v>
      </c>
      <c r="AN497" s="410" t="s">
        <v>1365</v>
      </c>
      <c r="AO497" s="410" t="s">
        <v>1354</v>
      </c>
      <c r="AP497" s="410" t="s">
        <v>1361</v>
      </c>
      <c r="AQ497" s="410" t="s">
        <v>1355</v>
      </c>
      <c r="AR497" s="410" t="s">
        <v>1362</v>
      </c>
      <c r="AS497" s="410"/>
      <c r="AT497" s="506"/>
      <c r="AU497" s="395">
        <v>0</v>
      </c>
      <c r="AV497" s="393"/>
      <c r="AW497" s="385"/>
      <c r="AX497" s="397"/>
      <c r="AY497" s="398" t="str">
        <f t="shared" si="83"/>
        <v/>
      </c>
      <c r="AZ497" s="399" t="str">
        <f t="shared" si="89"/>
        <v/>
      </c>
      <c r="BA497" s="399" t="str">
        <f t="shared" si="90"/>
        <v/>
      </c>
      <c r="BB497" s="399"/>
      <c r="BC497" s="400"/>
      <c r="BD497" s="500" t="str">
        <f t="shared" si="84"/>
        <v/>
      </c>
      <c r="BE497" s="501" t="e">
        <f>IF(BF497="",IF(#REF!="","",IF(#REF!="ongebruikt","Ja","")),"")</f>
        <v>#REF!</v>
      </c>
      <c r="BF497" s="502" t="str">
        <f>IF($J497="LVBB-BHK",$C497,IFERROR(VLOOKUP($C497,'[1]CDS-VM-delta'!$A$2:$E$470,1,FALSE),""))</f>
        <v/>
      </c>
      <c r="BG497" s="395" t="str">
        <f>IF($J497="LVBB-BHK",$AN497,IF($BF497="","",IFERROR(VLOOKUP($BF497,'[1]CDS-VM-delta'!$A$2:$E$470,2,FALSE),"")))</f>
        <v/>
      </c>
      <c r="BH497" s="503" t="str">
        <f>IF($BF497="","",IFERROR(VLOOKUP($C497,'[1]CDS-VM-delta'!$A$2:$E$470,3,FALSE),""))</f>
        <v/>
      </c>
      <c r="BI497" s="503" t="str">
        <f>IF($BF497="","",IFERROR(VLOOKUP($C497,'[1]CDS-VM-delta'!$A$2:$E$470,4,FALSE),""))</f>
        <v/>
      </c>
      <c r="BJ497" s="504" t="str">
        <f>IF($BF497="","",IFERROR(VLOOKUP($C497,'[1]CDS-VM-delta'!$A$2:$E$470,5,FALSE),""))</f>
        <v/>
      </c>
      <c r="BK497" s="504" t="str">
        <f>IF($C497="","",IFERROR(VLOOKUP($C497,'[1]CDS-VM-delta'!$L$1:$M$470,1,FALSE),""))</f>
        <v/>
      </c>
      <c r="BL497" s="504" t="str">
        <f>IF($BK497="","",IFERROR(VLOOKUP($BK497,'[1]CDS-VM-delta'!$L$1:$M$470,2,FALSE),""))</f>
        <v/>
      </c>
      <c r="BM497" s="385"/>
      <c r="BN497" s="406" t="str">
        <f t="shared" si="85"/>
        <v>NOK</v>
      </c>
      <c r="BO497" s="384" t="s">
        <v>1858</v>
      </c>
      <c r="BP497" s="335"/>
      <c r="BQ497" s="335"/>
      <c r="BR497" s="335"/>
      <c r="BS497" s="385"/>
      <c r="BT497" s="397"/>
      <c r="BU497" s="408" t="str">
        <f t="shared" si="86"/>
        <v/>
      </c>
      <c r="BV497" s="408" t="str">
        <f t="shared" si="87"/>
        <v/>
      </c>
      <c r="BW497" s="408" t="str">
        <f t="shared" si="88"/>
        <v/>
      </c>
      <c r="BX497" s="399" t="s">
        <v>1196</v>
      </c>
      <c r="BY497" s="410" t="s">
        <v>1363</v>
      </c>
      <c r="BZ497" s="399" t="s">
        <v>1684</v>
      </c>
      <c r="CA497" s="399"/>
      <c r="CB497" s="399"/>
      <c r="CC497" s="399"/>
      <c r="CD497" s="410" t="s">
        <v>1365</v>
      </c>
      <c r="CE497" s="399" t="s">
        <v>1354</v>
      </c>
      <c r="CF497" s="399" t="s">
        <v>1361</v>
      </c>
      <c r="CG497" s="399" t="s">
        <v>1355</v>
      </c>
      <c r="CH497" s="399" t="s">
        <v>1362</v>
      </c>
      <c r="CI497" s="399"/>
      <c r="CJ497" s="399"/>
      <c r="CK497" s="383"/>
      <c r="CL497" s="409" t="s">
        <v>1686</v>
      </c>
      <c r="CM497" s="410" t="s">
        <v>255</v>
      </c>
      <c r="CN497" s="410" t="s">
        <v>255</v>
      </c>
      <c r="CO497" s="410"/>
    </row>
    <row r="498" spans="1:93" s="408" customFormat="1" ht="80" x14ac:dyDescent="0.2">
      <c r="A498" s="505" t="s">
        <v>2429</v>
      </c>
      <c r="B498" s="335">
        <v>2</v>
      </c>
      <c r="C498" s="335" t="s">
        <v>1199</v>
      </c>
      <c r="D498" s="335" t="s">
        <v>1366</v>
      </c>
      <c r="E498" s="508" t="s">
        <v>0</v>
      </c>
      <c r="F498" s="508" t="s">
        <v>244</v>
      </c>
      <c r="G498" s="335" t="s">
        <v>146</v>
      </c>
      <c r="H498" s="508" t="s">
        <v>4</v>
      </c>
      <c r="I498" s="335" t="s">
        <v>8</v>
      </c>
      <c r="J498" s="335" t="s">
        <v>22</v>
      </c>
      <c r="K498" s="335" t="s">
        <v>127</v>
      </c>
      <c r="L498" s="410" t="str">
        <f>IFERROR(VLOOKUP($C498,'[2]1.3.7 validaties'!$AL$3:$AY$999,14,FALSE),"")</f>
        <v/>
      </c>
      <c r="M498" s="410" t="str">
        <f>IFERROR(VLOOKUP($C498,'[2]1.3.7 validaties'!$AL$3:$AY$999,13,FALSE),"")</f>
        <v/>
      </c>
      <c r="N498" s="335" t="s">
        <v>319</v>
      </c>
      <c r="O498" s="335" t="s">
        <v>23</v>
      </c>
      <c r="P498" s="335" t="s">
        <v>23</v>
      </c>
      <c r="Q498" s="335" t="s">
        <v>319</v>
      </c>
      <c r="R498" s="335" t="s">
        <v>319</v>
      </c>
      <c r="S498" s="335" t="s">
        <v>319</v>
      </c>
      <c r="T498" s="335" t="s">
        <v>13</v>
      </c>
      <c r="U498" s="335" t="s">
        <v>13</v>
      </c>
      <c r="V498" s="335" t="s">
        <v>13</v>
      </c>
      <c r="W498" s="335" t="s">
        <v>13</v>
      </c>
      <c r="X498" s="335" t="s">
        <v>13</v>
      </c>
      <c r="Y498" s="335" t="s">
        <v>13</v>
      </c>
      <c r="Z498" s="335" t="s">
        <v>13</v>
      </c>
      <c r="AA498" s="335" t="s">
        <v>13</v>
      </c>
      <c r="AB498" s="335" t="s">
        <v>13</v>
      </c>
      <c r="AC498" s="335" t="s">
        <v>13</v>
      </c>
      <c r="AD498" s="391" t="s">
        <v>253</v>
      </c>
      <c r="AE498" s="385" t="s">
        <v>254</v>
      </c>
      <c r="AF498" s="392" t="s">
        <v>255</v>
      </c>
      <c r="AG498" s="517" t="s">
        <v>1273</v>
      </c>
      <c r="AH498" s="380" t="s">
        <v>253</v>
      </c>
      <c r="AI498" s="381"/>
      <c r="AJ498" s="335" t="s">
        <v>13</v>
      </c>
      <c r="AK498" s="400" t="s">
        <v>13</v>
      </c>
      <c r="AL498" s="385" t="s">
        <v>14</v>
      </c>
      <c r="AM498" s="384" t="s">
        <v>1199</v>
      </c>
      <c r="AN498" s="410" t="s">
        <v>1368</v>
      </c>
      <c r="AO498" s="410" t="s">
        <v>1354</v>
      </c>
      <c r="AP498" s="410" t="s">
        <v>1361</v>
      </c>
      <c r="AQ498" s="410" t="s">
        <v>1355</v>
      </c>
      <c r="AR498" s="410" t="s">
        <v>1362</v>
      </c>
      <c r="AS498" s="410"/>
      <c r="AT498" s="506"/>
      <c r="AU498" s="395">
        <v>0</v>
      </c>
      <c r="AV498" s="393"/>
      <c r="AW498" s="385"/>
      <c r="AX498" s="397"/>
      <c r="AY498" s="398" t="str">
        <f t="shared" si="83"/>
        <v/>
      </c>
      <c r="AZ498" s="399" t="str">
        <f t="shared" si="89"/>
        <v/>
      </c>
      <c r="BA498" s="399" t="str">
        <f t="shared" si="90"/>
        <v/>
      </c>
      <c r="BB498" s="399"/>
      <c r="BC498" s="400"/>
      <c r="BD498" s="500" t="str">
        <f t="shared" si="84"/>
        <v/>
      </c>
      <c r="BE498" s="501" t="e">
        <f>IF(BF498="",IF(#REF!="","",IF(#REF!="ongebruikt","Ja","")),"")</f>
        <v>#REF!</v>
      </c>
      <c r="BF498" s="502" t="str">
        <f>IF($J498="LVBB-BHK",$C498,IFERROR(VLOOKUP($C498,'[1]CDS-VM-delta'!$A$2:$E$470,1,FALSE),""))</f>
        <v/>
      </c>
      <c r="BG498" s="395" t="str">
        <f>IF($J498="LVBB-BHK",$AN498,IF($BF498="","",IFERROR(VLOOKUP($BF498,'[1]CDS-VM-delta'!$A$2:$E$470,2,FALSE),"")))</f>
        <v/>
      </c>
      <c r="BH498" s="503" t="str">
        <f>IF($BF498="","",IFERROR(VLOOKUP($C498,'[1]CDS-VM-delta'!$A$2:$E$470,3,FALSE),""))</f>
        <v/>
      </c>
      <c r="BI498" s="503" t="str">
        <f>IF($BF498="","",IFERROR(VLOOKUP($C498,'[1]CDS-VM-delta'!$A$2:$E$470,4,FALSE),""))</f>
        <v/>
      </c>
      <c r="BJ498" s="504" t="str">
        <f>IF($BF498="","",IFERROR(VLOOKUP($C498,'[1]CDS-VM-delta'!$A$2:$E$470,5,FALSE),""))</f>
        <v/>
      </c>
      <c r="BK498" s="504" t="str">
        <f>IF($C498="","",IFERROR(VLOOKUP($C498,'[1]CDS-VM-delta'!$L$1:$M$470,1,FALSE),""))</f>
        <v/>
      </c>
      <c r="BL498" s="504" t="str">
        <f>IF($BK498="","",IFERROR(VLOOKUP($BK498,'[1]CDS-VM-delta'!$L$1:$M$470,2,FALSE),""))</f>
        <v/>
      </c>
      <c r="BM498" s="385"/>
      <c r="BN498" s="406" t="str">
        <f t="shared" si="85"/>
        <v>NOK</v>
      </c>
      <c r="BO498" s="384" t="s">
        <v>1858</v>
      </c>
      <c r="BP498" s="335"/>
      <c r="BQ498" s="335"/>
      <c r="BR498" s="335"/>
      <c r="BS498" s="385"/>
      <c r="BT498" s="397"/>
      <c r="BU498" s="408" t="str">
        <f t="shared" si="86"/>
        <v/>
      </c>
      <c r="BV498" s="408" t="str">
        <f t="shared" si="87"/>
        <v/>
      </c>
      <c r="BW498" s="408" t="str">
        <f t="shared" si="88"/>
        <v/>
      </c>
      <c r="BX498" s="399" t="s">
        <v>1199</v>
      </c>
      <c r="BY498" s="410" t="s">
        <v>1366</v>
      </c>
      <c r="BZ498" s="399" t="s">
        <v>1684</v>
      </c>
      <c r="CA498" s="399"/>
      <c r="CB498" s="399"/>
      <c r="CC498" s="399"/>
      <c r="CD498" s="410" t="s">
        <v>1368</v>
      </c>
      <c r="CE498" s="399" t="s">
        <v>1354</v>
      </c>
      <c r="CF498" s="399" t="s">
        <v>1361</v>
      </c>
      <c r="CG498" s="399" t="s">
        <v>1355</v>
      </c>
      <c r="CH498" s="399" t="s">
        <v>1362</v>
      </c>
      <c r="CI498" s="399"/>
      <c r="CJ498" s="399"/>
      <c r="CK498" s="383"/>
      <c r="CL498" s="409" t="s">
        <v>1686</v>
      </c>
      <c r="CM498" s="410" t="s">
        <v>255</v>
      </c>
      <c r="CN498" s="410" t="s">
        <v>255</v>
      </c>
      <c r="CO498" s="410"/>
    </row>
    <row r="499" spans="1:93" s="408" customFormat="1" ht="96" x14ac:dyDescent="0.2">
      <c r="A499" s="505" t="s">
        <v>2429</v>
      </c>
      <c r="B499" s="335">
        <v>2</v>
      </c>
      <c r="C499" s="335" t="s">
        <v>1203</v>
      </c>
      <c r="D499" s="335" t="s">
        <v>1369</v>
      </c>
      <c r="E499" s="508" t="s">
        <v>0</v>
      </c>
      <c r="F499" s="508" t="s">
        <v>244</v>
      </c>
      <c r="G499" s="335" t="s">
        <v>146</v>
      </c>
      <c r="H499" s="508" t="s">
        <v>4</v>
      </c>
      <c r="I499" s="335" t="s">
        <v>8</v>
      </c>
      <c r="J499" s="335" t="s">
        <v>22</v>
      </c>
      <c r="K499" s="335" t="s">
        <v>127</v>
      </c>
      <c r="L499" s="410" t="str">
        <f>IFERROR(VLOOKUP($C499,'[2]1.3.7 validaties'!$AL$3:$AY$999,14,FALSE),"")</f>
        <v/>
      </c>
      <c r="M499" s="410" t="str">
        <f>IFERROR(VLOOKUP($C499,'[2]1.3.7 validaties'!$AL$3:$AY$999,13,FALSE),"")</f>
        <v/>
      </c>
      <c r="N499" s="335" t="s">
        <v>319</v>
      </c>
      <c r="O499" s="335" t="s">
        <v>23</v>
      </c>
      <c r="P499" s="335" t="s">
        <v>23</v>
      </c>
      <c r="Q499" s="335" t="s">
        <v>319</v>
      </c>
      <c r="R499" s="335" t="s">
        <v>319</v>
      </c>
      <c r="S499" s="335" t="s">
        <v>319</v>
      </c>
      <c r="T499" s="335" t="s">
        <v>13</v>
      </c>
      <c r="U499" s="335" t="s">
        <v>13</v>
      </c>
      <c r="V499" s="335" t="s">
        <v>13</v>
      </c>
      <c r="W499" s="335" t="s">
        <v>13</v>
      </c>
      <c r="X499" s="335" t="s">
        <v>13</v>
      </c>
      <c r="Y499" s="335" t="s">
        <v>13</v>
      </c>
      <c r="Z499" s="335" t="s">
        <v>13</v>
      </c>
      <c r="AA499" s="335" t="s">
        <v>13</v>
      </c>
      <c r="AB499" s="335" t="s">
        <v>13</v>
      </c>
      <c r="AC499" s="335" t="s">
        <v>13</v>
      </c>
      <c r="AD499" s="391" t="s">
        <v>253</v>
      </c>
      <c r="AE499" s="385" t="s">
        <v>254</v>
      </c>
      <c r="AF499" s="392" t="s">
        <v>255</v>
      </c>
      <c r="AG499" s="517" t="s">
        <v>1273</v>
      </c>
      <c r="AH499" s="380" t="s">
        <v>253</v>
      </c>
      <c r="AI499" s="381"/>
      <c r="AJ499" s="335" t="s">
        <v>13</v>
      </c>
      <c r="AK499" s="400" t="s">
        <v>13</v>
      </c>
      <c r="AL499" s="385" t="s">
        <v>14</v>
      </c>
      <c r="AM499" s="384" t="s">
        <v>1203</v>
      </c>
      <c r="AN499" s="410" t="s">
        <v>1368</v>
      </c>
      <c r="AO499" s="410" t="s">
        <v>1354</v>
      </c>
      <c r="AP499" s="410" t="s">
        <v>1361</v>
      </c>
      <c r="AQ499" s="410" t="s">
        <v>1355</v>
      </c>
      <c r="AR499" s="410" t="s">
        <v>1362</v>
      </c>
      <c r="AS499" s="410"/>
      <c r="AT499" s="506"/>
      <c r="AU499" s="395">
        <v>0</v>
      </c>
      <c r="AV499" s="393"/>
      <c r="AW499" s="385"/>
      <c r="AX499" s="397"/>
      <c r="AY499" s="398" t="str">
        <f t="shared" si="83"/>
        <v/>
      </c>
      <c r="AZ499" s="399" t="str">
        <f t="shared" si="89"/>
        <v/>
      </c>
      <c r="BA499" s="399" t="str">
        <f t="shared" si="90"/>
        <v/>
      </c>
      <c r="BB499" s="399"/>
      <c r="BC499" s="400"/>
      <c r="BD499" s="500" t="str">
        <f t="shared" si="84"/>
        <v/>
      </c>
      <c r="BE499" s="501" t="e">
        <f>IF(BF499="",IF(#REF!="","",IF(#REF!="ongebruikt","Ja","")),"")</f>
        <v>#REF!</v>
      </c>
      <c r="BF499" s="502" t="str">
        <f>IF($J499="LVBB-BHK",$C499,IFERROR(VLOOKUP($C499,'[1]CDS-VM-delta'!$A$2:$E$470,1,FALSE),""))</f>
        <v/>
      </c>
      <c r="BG499" s="395" t="str">
        <f>IF($J499="LVBB-BHK",$AN499,IF($BF499="","",IFERROR(VLOOKUP($BF499,'[1]CDS-VM-delta'!$A$2:$E$470,2,FALSE),"")))</f>
        <v/>
      </c>
      <c r="BH499" s="503" t="str">
        <f>IF($BF499="","",IFERROR(VLOOKUP($C499,'[1]CDS-VM-delta'!$A$2:$E$470,3,FALSE),""))</f>
        <v/>
      </c>
      <c r="BI499" s="503" t="str">
        <f>IF($BF499="","",IFERROR(VLOOKUP($C499,'[1]CDS-VM-delta'!$A$2:$E$470,4,FALSE),""))</f>
        <v/>
      </c>
      <c r="BJ499" s="504" t="str">
        <f>IF($BF499="","",IFERROR(VLOOKUP($C499,'[1]CDS-VM-delta'!$A$2:$E$470,5,FALSE),""))</f>
        <v/>
      </c>
      <c r="BK499" s="504" t="str">
        <f>IF($C499="","",IFERROR(VLOOKUP($C499,'[1]CDS-VM-delta'!$L$1:$M$470,1,FALSE),""))</f>
        <v/>
      </c>
      <c r="BL499" s="504" t="str">
        <f>IF($BK499="","",IFERROR(VLOOKUP($BK499,'[1]CDS-VM-delta'!$L$1:$M$470,2,FALSE),""))</f>
        <v/>
      </c>
      <c r="BM499" s="385"/>
      <c r="BN499" s="406" t="str">
        <f t="shared" si="85"/>
        <v>NOK</v>
      </c>
      <c r="BO499" s="384" t="s">
        <v>1858</v>
      </c>
      <c r="BP499" s="335"/>
      <c r="BQ499" s="335"/>
      <c r="BR499" s="335"/>
      <c r="BS499" s="385"/>
      <c r="BT499" s="397"/>
      <c r="BU499" s="408" t="str">
        <f t="shared" si="86"/>
        <v/>
      </c>
      <c r="BV499" s="408" t="str">
        <f t="shared" si="87"/>
        <v/>
      </c>
      <c r="BW499" s="408" t="str">
        <f t="shared" si="88"/>
        <v/>
      </c>
      <c r="BX499" s="399" t="s">
        <v>1203</v>
      </c>
      <c r="BY499" s="410" t="s">
        <v>1369</v>
      </c>
      <c r="BZ499" s="399" t="s">
        <v>1684</v>
      </c>
      <c r="CA499" s="399"/>
      <c r="CB499" s="399"/>
      <c r="CC499" s="399"/>
      <c r="CD499" s="410" t="s">
        <v>1368</v>
      </c>
      <c r="CE499" s="399" t="s">
        <v>1354</v>
      </c>
      <c r="CF499" s="399" t="s">
        <v>1361</v>
      </c>
      <c r="CG499" s="399" t="s">
        <v>1355</v>
      </c>
      <c r="CH499" s="399" t="s">
        <v>1362</v>
      </c>
      <c r="CI499" s="399"/>
      <c r="CJ499" s="399"/>
      <c r="CK499" s="383"/>
      <c r="CL499" s="409" t="s">
        <v>1686</v>
      </c>
      <c r="CM499" s="410" t="s">
        <v>255</v>
      </c>
      <c r="CN499" s="410" t="s">
        <v>255</v>
      </c>
      <c r="CO499" s="410"/>
    </row>
    <row r="500" spans="1:93" s="408" customFormat="1" ht="80" x14ac:dyDescent="0.2">
      <c r="A500" s="505" t="s">
        <v>2429</v>
      </c>
      <c r="B500" s="335">
        <v>2</v>
      </c>
      <c r="C500" s="335" t="s">
        <v>1209</v>
      </c>
      <c r="D500" s="335" t="s">
        <v>1371</v>
      </c>
      <c r="E500" s="508" t="s">
        <v>0</v>
      </c>
      <c r="F500" s="508" t="s">
        <v>244</v>
      </c>
      <c r="G500" s="335" t="s">
        <v>146</v>
      </c>
      <c r="H500" s="508" t="s">
        <v>4</v>
      </c>
      <c r="I500" s="335" t="s">
        <v>8</v>
      </c>
      <c r="J500" s="335" t="s">
        <v>22</v>
      </c>
      <c r="K500" s="335" t="s">
        <v>127</v>
      </c>
      <c r="L500" s="410" t="str">
        <f>IFERROR(VLOOKUP($C500,'[2]1.3.7 validaties'!$AL$3:$AY$999,14,FALSE),"")</f>
        <v/>
      </c>
      <c r="M500" s="410" t="str">
        <f>IFERROR(VLOOKUP($C500,'[2]1.3.7 validaties'!$AL$3:$AY$999,13,FALSE),"")</f>
        <v/>
      </c>
      <c r="N500" s="335" t="s">
        <v>319</v>
      </c>
      <c r="O500" s="335" t="s">
        <v>23</v>
      </c>
      <c r="P500" s="335" t="s">
        <v>23</v>
      </c>
      <c r="Q500" s="335" t="s">
        <v>319</v>
      </c>
      <c r="R500" s="335" t="s">
        <v>319</v>
      </c>
      <c r="S500" s="335" t="s">
        <v>319</v>
      </c>
      <c r="T500" s="335" t="s">
        <v>13</v>
      </c>
      <c r="U500" s="335" t="s">
        <v>13</v>
      </c>
      <c r="V500" s="335" t="s">
        <v>13</v>
      </c>
      <c r="W500" s="335" t="s">
        <v>13</v>
      </c>
      <c r="X500" s="335" t="s">
        <v>13</v>
      </c>
      <c r="Y500" s="335" t="s">
        <v>13</v>
      </c>
      <c r="Z500" s="335" t="s">
        <v>13</v>
      </c>
      <c r="AA500" s="335" t="s">
        <v>13</v>
      </c>
      <c r="AB500" s="335" t="s">
        <v>13</v>
      </c>
      <c r="AC500" s="335" t="s">
        <v>13</v>
      </c>
      <c r="AD500" s="391" t="s">
        <v>253</v>
      </c>
      <c r="AE500" s="385" t="s">
        <v>254</v>
      </c>
      <c r="AF500" s="392" t="s">
        <v>255</v>
      </c>
      <c r="AG500" s="517" t="s">
        <v>1273</v>
      </c>
      <c r="AH500" s="380" t="s">
        <v>253</v>
      </c>
      <c r="AI500" s="381"/>
      <c r="AJ500" s="335" t="s">
        <v>13</v>
      </c>
      <c r="AK500" s="400" t="s">
        <v>13</v>
      </c>
      <c r="AL500" s="385" t="s">
        <v>14</v>
      </c>
      <c r="AM500" s="384" t="s">
        <v>1209</v>
      </c>
      <c r="AN500" s="410" t="s">
        <v>1373</v>
      </c>
      <c r="AO500" s="410" t="s">
        <v>1360</v>
      </c>
      <c r="AP500" s="410" t="s">
        <v>1374</v>
      </c>
      <c r="AQ500" s="410"/>
      <c r="AR500" s="410"/>
      <c r="AS500" s="410"/>
      <c r="AT500" s="506"/>
      <c r="AU500" s="395">
        <v>0</v>
      </c>
      <c r="AV500" s="393"/>
      <c r="AW500" s="385"/>
      <c r="AX500" s="397"/>
      <c r="AY500" s="398" t="str">
        <f t="shared" si="83"/>
        <v/>
      </c>
      <c r="AZ500" s="399" t="str">
        <f t="shared" si="89"/>
        <v/>
      </c>
      <c r="BA500" s="399" t="str">
        <f t="shared" si="90"/>
        <v/>
      </c>
      <c r="BB500" s="399"/>
      <c r="BC500" s="400"/>
      <c r="BD500" s="500" t="str">
        <f t="shared" si="84"/>
        <v/>
      </c>
      <c r="BE500" s="501" t="e">
        <f>IF(BF500="",IF(#REF!="","",IF(#REF!="ongebruikt","Ja","")),"")</f>
        <v>#REF!</v>
      </c>
      <c r="BF500" s="502" t="str">
        <f>IF($J500="LVBB-BHK",$C500,IFERROR(VLOOKUP($C500,'[1]CDS-VM-delta'!$A$2:$E$470,1,FALSE),""))</f>
        <v/>
      </c>
      <c r="BG500" s="395" t="str">
        <f>IF($J500="LVBB-BHK",$AN500,IF($BF500="","",IFERROR(VLOOKUP($BF500,'[1]CDS-VM-delta'!$A$2:$E$470,2,FALSE),"")))</f>
        <v/>
      </c>
      <c r="BH500" s="503" t="str">
        <f>IF($BF500="","",IFERROR(VLOOKUP($C500,'[1]CDS-VM-delta'!$A$2:$E$470,3,FALSE),""))</f>
        <v/>
      </c>
      <c r="BI500" s="503" t="str">
        <f>IF($BF500="","",IFERROR(VLOOKUP($C500,'[1]CDS-VM-delta'!$A$2:$E$470,4,FALSE),""))</f>
        <v/>
      </c>
      <c r="BJ500" s="504" t="str">
        <f>IF($BF500="","",IFERROR(VLOOKUP($C500,'[1]CDS-VM-delta'!$A$2:$E$470,5,FALSE),""))</f>
        <v/>
      </c>
      <c r="BK500" s="504" t="str">
        <f>IF($C500="","",IFERROR(VLOOKUP($C500,'[1]CDS-VM-delta'!$L$1:$M$470,1,FALSE),""))</f>
        <v/>
      </c>
      <c r="BL500" s="504" t="str">
        <f>IF($BK500="","",IFERROR(VLOOKUP($BK500,'[1]CDS-VM-delta'!$L$1:$M$470,2,FALSE),""))</f>
        <v/>
      </c>
      <c r="BM500" s="385"/>
      <c r="BN500" s="406" t="str">
        <f t="shared" si="85"/>
        <v>NOK</v>
      </c>
      <c r="BO500" s="384" t="s">
        <v>1858</v>
      </c>
      <c r="BP500" s="335"/>
      <c r="BQ500" s="335"/>
      <c r="BR500" s="335"/>
      <c r="BS500" s="385"/>
      <c r="BT500" s="397"/>
      <c r="BU500" s="408" t="str">
        <f t="shared" si="86"/>
        <v/>
      </c>
      <c r="BV500" s="408" t="str">
        <f t="shared" si="87"/>
        <v/>
      </c>
      <c r="BW500" s="408" t="str">
        <f t="shared" si="88"/>
        <v/>
      </c>
      <c r="BX500" s="399" t="s">
        <v>1209</v>
      </c>
      <c r="BY500" s="410" t="s">
        <v>1371</v>
      </c>
      <c r="BZ500" s="399" t="s">
        <v>1684</v>
      </c>
      <c r="CA500" s="399"/>
      <c r="CB500" s="399"/>
      <c r="CC500" s="399"/>
      <c r="CD500" s="410" t="s">
        <v>1373</v>
      </c>
      <c r="CE500" s="399" t="s">
        <v>1360</v>
      </c>
      <c r="CF500" s="399" t="s">
        <v>1374</v>
      </c>
      <c r="CG500" s="399"/>
      <c r="CH500" s="399"/>
      <c r="CI500" s="399"/>
      <c r="CJ500" s="399"/>
      <c r="CK500" s="383"/>
      <c r="CL500" s="409" t="s">
        <v>1686</v>
      </c>
      <c r="CM500" s="410" t="s">
        <v>255</v>
      </c>
      <c r="CN500" s="410" t="s">
        <v>255</v>
      </c>
      <c r="CO500" s="410"/>
    </row>
    <row r="501" spans="1:93" s="408" customFormat="1" ht="64" x14ac:dyDescent="0.2">
      <c r="A501" s="505" t="s">
        <v>2429</v>
      </c>
      <c r="B501" s="335">
        <v>2</v>
      </c>
      <c r="C501" s="335" t="s">
        <v>1212</v>
      </c>
      <c r="D501" s="335" t="s">
        <v>1375</v>
      </c>
      <c r="E501" s="508" t="s">
        <v>0</v>
      </c>
      <c r="F501" s="508" t="s">
        <v>244</v>
      </c>
      <c r="G501" s="335" t="s">
        <v>146</v>
      </c>
      <c r="H501" s="508" t="s">
        <v>4</v>
      </c>
      <c r="I501" s="335" t="s">
        <v>8</v>
      </c>
      <c r="J501" s="335" t="s">
        <v>22</v>
      </c>
      <c r="K501" s="335" t="s">
        <v>127</v>
      </c>
      <c r="L501" s="410" t="str">
        <f>IFERROR(VLOOKUP($C501,'[2]1.3.7 validaties'!$AL$3:$AY$999,14,FALSE),"")</f>
        <v/>
      </c>
      <c r="M501" s="410" t="str">
        <f>IFERROR(VLOOKUP($C501,'[2]1.3.7 validaties'!$AL$3:$AY$999,13,FALSE),"")</f>
        <v/>
      </c>
      <c r="N501" s="335" t="s">
        <v>319</v>
      </c>
      <c r="O501" s="335" t="s">
        <v>23</v>
      </c>
      <c r="P501" s="335" t="s">
        <v>23</v>
      </c>
      <c r="Q501" s="335" t="s">
        <v>319</v>
      </c>
      <c r="R501" s="335" t="s">
        <v>319</v>
      </c>
      <c r="S501" s="335" t="s">
        <v>319</v>
      </c>
      <c r="T501" s="335" t="s">
        <v>13</v>
      </c>
      <c r="U501" s="335" t="s">
        <v>13</v>
      </c>
      <c r="V501" s="335" t="s">
        <v>13</v>
      </c>
      <c r="W501" s="335" t="s">
        <v>13</v>
      </c>
      <c r="X501" s="335" t="s">
        <v>13</v>
      </c>
      <c r="Y501" s="335" t="s">
        <v>13</v>
      </c>
      <c r="Z501" s="335" t="s">
        <v>13</v>
      </c>
      <c r="AA501" s="335" t="s">
        <v>13</v>
      </c>
      <c r="AB501" s="335" t="s">
        <v>13</v>
      </c>
      <c r="AC501" s="335" t="s">
        <v>13</v>
      </c>
      <c r="AD501" s="391" t="s">
        <v>253</v>
      </c>
      <c r="AE501" s="385" t="s">
        <v>254</v>
      </c>
      <c r="AF501" s="392" t="s">
        <v>255</v>
      </c>
      <c r="AG501" s="517" t="s">
        <v>1273</v>
      </c>
      <c r="AH501" s="380" t="s">
        <v>253</v>
      </c>
      <c r="AI501" s="381"/>
      <c r="AJ501" s="335" t="s">
        <v>13</v>
      </c>
      <c r="AK501" s="400" t="s">
        <v>13</v>
      </c>
      <c r="AL501" s="385" t="s">
        <v>14</v>
      </c>
      <c r="AM501" s="384" t="s">
        <v>1212</v>
      </c>
      <c r="AN501" s="410" t="s">
        <v>1377</v>
      </c>
      <c r="AO501" s="410" t="s">
        <v>1360</v>
      </c>
      <c r="AP501" s="410" t="s">
        <v>1374</v>
      </c>
      <c r="AQ501" s="410"/>
      <c r="AR501" s="410"/>
      <c r="AS501" s="410"/>
      <c r="AT501" s="506"/>
      <c r="AU501" s="395">
        <v>0</v>
      </c>
      <c r="AV501" s="393"/>
      <c r="AW501" s="385"/>
      <c r="AX501" s="397"/>
      <c r="AY501" s="398" t="str">
        <f t="shared" si="83"/>
        <v/>
      </c>
      <c r="AZ501" s="399" t="str">
        <f t="shared" si="89"/>
        <v/>
      </c>
      <c r="BA501" s="399" t="str">
        <f t="shared" si="90"/>
        <v/>
      </c>
      <c r="BB501" s="399"/>
      <c r="BC501" s="400"/>
      <c r="BD501" s="500" t="str">
        <f t="shared" si="84"/>
        <v/>
      </c>
      <c r="BE501" s="501" t="e">
        <f>IF(BF501="",IF(#REF!="","",IF(#REF!="ongebruikt","Ja","")),"")</f>
        <v>#REF!</v>
      </c>
      <c r="BF501" s="502" t="str">
        <f>IF($J501="LVBB-BHK",$C501,IFERROR(VLOOKUP($C501,'[1]CDS-VM-delta'!$A$2:$E$470,1,FALSE),""))</f>
        <v/>
      </c>
      <c r="BG501" s="395" t="str">
        <f>IF($J501="LVBB-BHK",$AN501,IF($BF501="","",IFERROR(VLOOKUP($BF501,'[1]CDS-VM-delta'!$A$2:$E$470,2,FALSE),"")))</f>
        <v/>
      </c>
      <c r="BH501" s="503" t="str">
        <f>IF($BF501="","",IFERROR(VLOOKUP($C501,'[1]CDS-VM-delta'!$A$2:$E$470,3,FALSE),""))</f>
        <v/>
      </c>
      <c r="BI501" s="503" t="str">
        <f>IF($BF501="","",IFERROR(VLOOKUP($C501,'[1]CDS-VM-delta'!$A$2:$E$470,4,FALSE),""))</f>
        <v/>
      </c>
      <c r="BJ501" s="504" t="str">
        <f>IF($BF501="","",IFERROR(VLOOKUP($C501,'[1]CDS-VM-delta'!$A$2:$E$470,5,FALSE),""))</f>
        <v/>
      </c>
      <c r="BK501" s="504" t="str">
        <f>IF($C501="","",IFERROR(VLOOKUP($C501,'[1]CDS-VM-delta'!$L$1:$M$470,1,FALSE),""))</f>
        <v/>
      </c>
      <c r="BL501" s="504" t="str">
        <f>IF($BK501="","",IFERROR(VLOOKUP($BK501,'[1]CDS-VM-delta'!$L$1:$M$470,2,FALSE),""))</f>
        <v/>
      </c>
      <c r="BM501" s="385"/>
      <c r="BN501" s="406" t="str">
        <f t="shared" si="85"/>
        <v>NOK</v>
      </c>
      <c r="BO501" s="384" t="s">
        <v>1858</v>
      </c>
      <c r="BP501" s="335"/>
      <c r="BQ501" s="335"/>
      <c r="BR501" s="335"/>
      <c r="BS501" s="385"/>
      <c r="BT501" s="397"/>
      <c r="BU501" s="408" t="str">
        <f t="shared" si="86"/>
        <v/>
      </c>
      <c r="BV501" s="408" t="str">
        <f t="shared" si="87"/>
        <v/>
      </c>
      <c r="BW501" s="408" t="str">
        <f t="shared" si="88"/>
        <v/>
      </c>
      <c r="BX501" s="399" t="s">
        <v>1212</v>
      </c>
      <c r="BY501" s="410" t="s">
        <v>1375</v>
      </c>
      <c r="BZ501" s="399" t="s">
        <v>1684</v>
      </c>
      <c r="CA501" s="399"/>
      <c r="CB501" s="399"/>
      <c r="CC501" s="399"/>
      <c r="CD501" s="410" t="s">
        <v>1377</v>
      </c>
      <c r="CE501" s="399" t="s">
        <v>1360</v>
      </c>
      <c r="CF501" s="399" t="s">
        <v>1374</v>
      </c>
      <c r="CG501" s="399"/>
      <c r="CH501" s="399"/>
      <c r="CI501" s="399"/>
      <c r="CJ501" s="399"/>
      <c r="CK501" s="383"/>
      <c r="CL501" s="409" t="s">
        <v>1686</v>
      </c>
      <c r="CM501" s="410" t="s">
        <v>255</v>
      </c>
      <c r="CN501" s="410" t="s">
        <v>255</v>
      </c>
      <c r="CO501" s="410"/>
    </row>
    <row r="502" spans="1:93" s="408" customFormat="1" ht="64" x14ac:dyDescent="0.2">
      <c r="A502" s="505" t="s">
        <v>2429</v>
      </c>
      <c r="B502" s="335">
        <v>2</v>
      </c>
      <c r="C502" s="335" t="s">
        <v>1217</v>
      </c>
      <c r="D502" s="335" t="s">
        <v>1378</v>
      </c>
      <c r="E502" s="508" t="s">
        <v>0</v>
      </c>
      <c r="F502" s="508" t="s">
        <v>244</v>
      </c>
      <c r="G502" s="335" t="s">
        <v>146</v>
      </c>
      <c r="H502" s="508" t="s">
        <v>4</v>
      </c>
      <c r="I502" s="335" t="s">
        <v>8</v>
      </c>
      <c r="J502" s="335" t="s">
        <v>22</v>
      </c>
      <c r="K502" s="335" t="s">
        <v>127</v>
      </c>
      <c r="L502" s="410" t="str">
        <f>IFERROR(VLOOKUP($C502,'[2]1.3.7 validaties'!$AL$3:$AY$999,14,FALSE),"")</f>
        <v/>
      </c>
      <c r="M502" s="410" t="str">
        <f>IFERROR(VLOOKUP($C502,'[2]1.3.7 validaties'!$AL$3:$AY$999,13,FALSE),"")</f>
        <v/>
      </c>
      <c r="N502" s="335" t="s">
        <v>319</v>
      </c>
      <c r="O502" s="335" t="s">
        <v>23</v>
      </c>
      <c r="P502" s="335" t="s">
        <v>23</v>
      </c>
      <c r="Q502" s="335" t="s">
        <v>319</v>
      </c>
      <c r="R502" s="335" t="s">
        <v>319</v>
      </c>
      <c r="S502" s="335" t="s">
        <v>319</v>
      </c>
      <c r="T502" s="335" t="s">
        <v>13</v>
      </c>
      <c r="U502" s="335" t="s">
        <v>13</v>
      </c>
      <c r="V502" s="335" t="s">
        <v>13</v>
      </c>
      <c r="W502" s="335" t="s">
        <v>13</v>
      </c>
      <c r="X502" s="335" t="s">
        <v>13</v>
      </c>
      <c r="Y502" s="335" t="s">
        <v>13</v>
      </c>
      <c r="Z502" s="335" t="s">
        <v>13</v>
      </c>
      <c r="AA502" s="335" t="s">
        <v>13</v>
      </c>
      <c r="AB502" s="335" t="s">
        <v>13</v>
      </c>
      <c r="AC502" s="335" t="s">
        <v>13</v>
      </c>
      <c r="AD502" s="391" t="s">
        <v>253</v>
      </c>
      <c r="AE502" s="385" t="s">
        <v>254</v>
      </c>
      <c r="AF502" s="392" t="s">
        <v>255</v>
      </c>
      <c r="AG502" s="517" t="s">
        <v>1273</v>
      </c>
      <c r="AH502" s="380" t="s">
        <v>253</v>
      </c>
      <c r="AI502" s="381"/>
      <c r="AJ502" s="335" t="s">
        <v>13</v>
      </c>
      <c r="AK502" s="400" t="s">
        <v>13</v>
      </c>
      <c r="AL502" s="385" t="s">
        <v>14</v>
      </c>
      <c r="AM502" s="384" t="s">
        <v>1217</v>
      </c>
      <c r="AN502" s="410" t="s">
        <v>1380</v>
      </c>
      <c r="AO502" s="410" t="s">
        <v>1360</v>
      </c>
      <c r="AP502" s="410" t="s">
        <v>1374</v>
      </c>
      <c r="AQ502" s="410"/>
      <c r="AR502" s="410"/>
      <c r="AS502" s="410"/>
      <c r="AT502" s="506"/>
      <c r="AU502" s="395">
        <v>0</v>
      </c>
      <c r="AV502" s="393"/>
      <c r="AW502" s="385"/>
      <c r="AX502" s="397"/>
      <c r="AY502" s="398" t="str">
        <f t="shared" si="83"/>
        <v/>
      </c>
      <c r="AZ502" s="399" t="str">
        <f t="shared" si="89"/>
        <v/>
      </c>
      <c r="BA502" s="399" t="str">
        <f t="shared" si="90"/>
        <v/>
      </c>
      <c r="BB502" s="399"/>
      <c r="BC502" s="400"/>
      <c r="BD502" s="500" t="str">
        <f t="shared" si="84"/>
        <v/>
      </c>
      <c r="BE502" s="501" t="e">
        <f>IF(BF502="",IF(#REF!="","",IF(#REF!="ongebruikt","Ja","")),"")</f>
        <v>#REF!</v>
      </c>
      <c r="BF502" s="502" t="str">
        <f>IF($J502="LVBB-BHK",$C502,IFERROR(VLOOKUP($C502,'[1]CDS-VM-delta'!$A$2:$E$470,1,FALSE),""))</f>
        <v/>
      </c>
      <c r="BG502" s="395" t="str">
        <f>IF($J502="LVBB-BHK",$AN502,IF($BF502="","",IFERROR(VLOOKUP($BF502,'[1]CDS-VM-delta'!$A$2:$E$470,2,FALSE),"")))</f>
        <v/>
      </c>
      <c r="BH502" s="503" t="str">
        <f>IF($BF502="","",IFERROR(VLOOKUP($C502,'[1]CDS-VM-delta'!$A$2:$E$470,3,FALSE),""))</f>
        <v/>
      </c>
      <c r="BI502" s="503" t="str">
        <f>IF($BF502="","",IFERROR(VLOOKUP($C502,'[1]CDS-VM-delta'!$A$2:$E$470,4,FALSE),""))</f>
        <v/>
      </c>
      <c r="BJ502" s="504" t="str">
        <f>IF($BF502="","",IFERROR(VLOOKUP($C502,'[1]CDS-VM-delta'!$A$2:$E$470,5,FALSE),""))</f>
        <v/>
      </c>
      <c r="BK502" s="504" t="str">
        <f>IF($C502="","",IFERROR(VLOOKUP($C502,'[1]CDS-VM-delta'!$L$1:$M$470,1,FALSE),""))</f>
        <v/>
      </c>
      <c r="BL502" s="504" t="str">
        <f>IF($BK502="","",IFERROR(VLOOKUP($BK502,'[1]CDS-VM-delta'!$L$1:$M$470,2,FALSE),""))</f>
        <v/>
      </c>
      <c r="BM502" s="385"/>
      <c r="BN502" s="406" t="str">
        <f t="shared" si="85"/>
        <v>NOK</v>
      </c>
      <c r="BO502" s="384" t="s">
        <v>1858</v>
      </c>
      <c r="BP502" s="335"/>
      <c r="BQ502" s="335"/>
      <c r="BR502" s="335"/>
      <c r="BS502" s="385"/>
      <c r="BT502" s="397"/>
      <c r="BU502" s="408" t="str">
        <f t="shared" si="86"/>
        <v/>
      </c>
      <c r="BV502" s="408" t="str">
        <f t="shared" si="87"/>
        <v/>
      </c>
      <c r="BW502" s="408" t="str">
        <f t="shared" si="88"/>
        <v/>
      </c>
      <c r="BX502" s="399" t="s">
        <v>1217</v>
      </c>
      <c r="BY502" s="410" t="s">
        <v>1378</v>
      </c>
      <c r="BZ502" s="399" t="s">
        <v>1684</v>
      </c>
      <c r="CA502" s="399"/>
      <c r="CB502" s="399"/>
      <c r="CC502" s="399"/>
      <c r="CD502" s="410" t="s">
        <v>1380</v>
      </c>
      <c r="CE502" s="399" t="s">
        <v>1360</v>
      </c>
      <c r="CF502" s="399" t="s">
        <v>1374</v>
      </c>
      <c r="CG502" s="399"/>
      <c r="CH502" s="399"/>
      <c r="CI502" s="399"/>
      <c r="CJ502" s="399"/>
      <c r="CK502" s="383"/>
      <c r="CL502" s="409" t="s">
        <v>1686</v>
      </c>
      <c r="CM502" s="410" t="s">
        <v>255</v>
      </c>
      <c r="CN502" s="410" t="s">
        <v>255</v>
      </c>
      <c r="CO502" s="410"/>
    </row>
    <row r="503" spans="1:93" s="408" customFormat="1" ht="80" x14ac:dyDescent="0.2">
      <c r="A503" s="505" t="s">
        <v>2429</v>
      </c>
      <c r="B503" s="335">
        <v>2</v>
      </c>
      <c r="C503" s="335" t="s">
        <v>1221</v>
      </c>
      <c r="D503" s="335" t="s">
        <v>1381</v>
      </c>
      <c r="E503" s="508" t="s">
        <v>0</v>
      </c>
      <c r="F503" s="508" t="s">
        <v>244</v>
      </c>
      <c r="G503" s="335" t="s">
        <v>146</v>
      </c>
      <c r="H503" s="508" t="s">
        <v>4</v>
      </c>
      <c r="I503" s="335" t="s">
        <v>8</v>
      </c>
      <c r="J503" s="335" t="s">
        <v>22</v>
      </c>
      <c r="K503" s="335" t="s">
        <v>127</v>
      </c>
      <c r="L503" s="410" t="str">
        <f>IFERROR(VLOOKUP($C503,'[2]1.3.7 validaties'!$AL$3:$AY$999,14,FALSE),"")</f>
        <v/>
      </c>
      <c r="M503" s="410" t="str">
        <f>IFERROR(VLOOKUP($C503,'[2]1.3.7 validaties'!$AL$3:$AY$999,13,FALSE),"")</f>
        <v/>
      </c>
      <c r="N503" s="335" t="s">
        <v>319</v>
      </c>
      <c r="O503" s="335" t="s">
        <v>23</v>
      </c>
      <c r="P503" s="335" t="s">
        <v>23</v>
      </c>
      <c r="Q503" s="335" t="s">
        <v>319</v>
      </c>
      <c r="R503" s="335" t="s">
        <v>319</v>
      </c>
      <c r="S503" s="335" t="s">
        <v>319</v>
      </c>
      <c r="T503" s="335" t="s">
        <v>13</v>
      </c>
      <c r="U503" s="335" t="s">
        <v>13</v>
      </c>
      <c r="V503" s="335" t="s">
        <v>13</v>
      </c>
      <c r="W503" s="335" t="s">
        <v>13</v>
      </c>
      <c r="X503" s="335" t="s">
        <v>13</v>
      </c>
      <c r="Y503" s="335" t="s">
        <v>13</v>
      </c>
      <c r="Z503" s="335" t="s">
        <v>13</v>
      </c>
      <c r="AA503" s="335" t="s">
        <v>13</v>
      </c>
      <c r="AB503" s="335" t="s">
        <v>13</v>
      </c>
      <c r="AC503" s="335" t="s">
        <v>13</v>
      </c>
      <c r="AD503" s="391" t="s">
        <v>253</v>
      </c>
      <c r="AE503" s="385" t="s">
        <v>254</v>
      </c>
      <c r="AF503" s="392" t="s">
        <v>255</v>
      </c>
      <c r="AG503" s="517" t="s">
        <v>1273</v>
      </c>
      <c r="AH503" s="380" t="s">
        <v>253</v>
      </c>
      <c r="AI503" s="381"/>
      <c r="AJ503" s="335" t="s">
        <v>13</v>
      </c>
      <c r="AK503" s="400" t="s">
        <v>13</v>
      </c>
      <c r="AL503" s="385" t="s">
        <v>14</v>
      </c>
      <c r="AM503" s="384" t="s">
        <v>1221</v>
      </c>
      <c r="AN503" s="410" t="s">
        <v>1383</v>
      </c>
      <c r="AO503" s="410" t="s">
        <v>1360</v>
      </c>
      <c r="AP503" s="410" t="s">
        <v>1374</v>
      </c>
      <c r="AQ503" s="410"/>
      <c r="AR503" s="410"/>
      <c r="AS503" s="410"/>
      <c r="AT503" s="506"/>
      <c r="AU503" s="395">
        <v>0</v>
      </c>
      <c r="AV503" s="393"/>
      <c r="AW503" s="385"/>
      <c r="AX503" s="397"/>
      <c r="AY503" s="398" t="str">
        <f t="shared" si="83"/>
        <v/>
      </c>
      <c r="AZ503" s="399" t="str">
        <f t="shared" si="89"/>
        <v/>
      </c>
      <c r="BA503" s="399" t="str">
        <f t="shared" si="90"/>
        <v/>
      </c>
      <c r="BB503" s="399"/>
      <c r="BC503" s="400"/>
      <c r="BD503" s="500" t="str">
        <f t="shared" si="84"/>
        <v/>
      </c>
      <c r="BE503" s="501" t="e">
        <f>IF(BF503="",IF(#REF!="","",IF(#REF!="ongebruikt","Ja","")),"")</f>
        <v>#REF!</v>
      </c>
      <c r="BF503" s="502" t="str">
        <f>IF($J503="LVBB-BHK",$C503,IFERROR(VLOOKUP($C503,'[1]CDS-VM-delta'!$A$2:$E$470,1,FALSE),""))</f>
        <v/>
      </c>
      <c r="BG503" s="395" t="str">
        <f>IF($J503="LVBB-BHK",$AN503,IF($BF503="","",IFERROR(VLOOKUP($BF503,'[1]CDS-VM-delta'!$A$2:$E$470,2,FALSE),"")))</f>
        <v/>
      </c>
      <c r="BH503" s="503" t="str">
        <f>IF($BF503="","",IFERROR(VLOOKUP($C503,'[1]CDS-VM-delta'!$A$2:$E$470,3,FALSE),""))</f>
        <v/>
      </c>
      <c r="BI503" s="503" t="str">
        <f>IF($BF503="","",IFERROR(VLOOKUP($C503,'[1]CDS-VM-delta'!$A$2:$E$470,4,FALSE),""))</f>
        <v/>
      </c>
      <c r="BJ503" s="504" t="str">
        <f>IF($BF503="","",IFERROR(VLOOKUP($C503,'[1]CDS-VM-delta'!$A$2:$E$470,5,FALSE),""))</f>
        <v/>
      </c>
      <c r="BK503" s="504" t="str">
        <f>IF($C503="","",IFERROR(VLOOKUP($C503,'[1]CDS-VM-delta'!$L$1:$M$470,1,FALSE),""))</f>
        <v/>
      </c>
      <c r="BL503" s="504" t="str">
        <f>IF($BK503="","",IFERROR(VLOOKUP($BK503,'[1]CDS-VM-delta'!$L$1:$M$470,2,FALSE),""))</f>
        <v/>
      </c>
      <c r="BM503" s="385"/>
      <c r="BN503" s="406" t="str">
        <f t="shared" si="85"/>
        <v>NOK</v>
      </c>
      <c r="BO503" s="384" t="s">
        <v>1858</v>
      </c>
      <c r="BP503" s="335"/>
      <c r="BQ503" s="335"/>
      <c r="BR503" s="335"/>
      <c r="BS503" s="385"/>
      <c r="BT503" s="397"/>
      <c r="BU503" s="408" t="str">
        <f t="shared" si="86"/>
        <v/>
      </c>
      <c r="BV503" s="408" t="str">
        <f t="shared" si="87"/>
        <v/>
      </c>
      <c r="BW503" s="408" t="str">
        <f t="shared" si="88"/>
        <v/>
      </c>
      <c r="BX503" s="399" t="s">
        <v>1221</v>
      </c>
      <c r="BY503" s="410" t="s">
        <v>1381</v>
      </c>
      <c r="BZ503" s="399" t="s">
        <v>1684</v>
      </c>
      <c r="CA503" s="399"/>
      <c r="CB503" s="399"/>
      <c r="CC503" s="399"/>
      <c r="CD503" s="410" t="s">
        <v>1383</v>
      </c>
      <c r="CE503" s="399" t="s">
        <v>1360</v>
      </c>
      <c r="CF503" s="399" t="s">
        <v>1374</v>
      </c>
      <c r="CG503" s="399"/>
      <c r="CH503" s="399"/>
      <c r="CI503" s="399"/>
      <c r="CJ503" s="399"/>
      <c r="CK503" s="383"/>
      <c r="CL503" s="409" t="s">
        <v>1686</v>
      </c>
      <c r="CM503" s="410" t="s">
        <v>255</v>
      </c>
      <c r="CN503" s="410" t="s">
        <v>255</v>
      </c>
      <c r="CO503" s="410"/>
    </row>
    <row r="504" spans="1:93" s="408" customFormat="1" ht="64" x14ac:dyDescent="0.2">
      <c r="A504" s="505" t="s">
        <v>2429</v>
      </c>
      <c r="B504" s="335">
        <v>2</v>
      </c>
      <c r="C504" s="335" t="s">
        <v>1225</v>
      </c>
      <c r="D504" s="335" t="s">
        <v>1384</v>
      </c>
      <c r="E504" s="508" t="s">
        <v>0</v>
      </c>
      <c r="F504" s="508" t="s">
        <v>244</v>
      </c>
      <c r="G504" s="335" t="s">
        <v>146</v>
      </c>
      <c r="H504" s="508" t="s">
        <v>4</v>
      </c>
      <c r="I504" s="335" t="s">
        <v>8</v>
      </c>
      <c r="J504" s="335" t="s">
        <v>22</v>
      </c>
      <c r="K504" s="335" t="s">
        <v>127</v>
      </c>
      <c r="L504" s="410" t="str">
        <f>IFERROR(VLOOKUP($C504,'[2]1.3.7 validaties'!$AL$3:$AY$999,14,FALSE),"")</f>
        <v/>
      </c>
      <c r="M504" s="410" t="str">
        <f>IFERROR(VLOOKUP($C504,'[2]1.3.7 validaties'!$AL$3:$AY$999,13,FALSE),"")</f>
        <v/>
      </c>
      <c r="N504" s="335" t="s">
        <v>319</v>
      </c>
      <c r="O504" s="335" t="s">
        <v>23</v>
      </c>
      <c r="P504" s="335" t="s">
        <v>23</v>
      </c>
      <c r="Q504" s="335" t="s">
        <v>319</v>
      </c>
      <c r="R504" s="335" t="s">
        <v>319</v>
      </c>
      <c r="S504" s="335" t="s">
        <v>319</v>
      </c>
      <c r="T504" s="335" t="s">
        <v>13</v>
      </c>
      <c r="U504" s="335" t="s">
        <v>13</v>
      </c>
      <c r="V504" s="335" t="s">
        <v>13</v>
      </c>
      <c r="W504" s="335" t="s">
        <v>13</v>
      </c>
      <c r="X504" s="335" t="s">
        <v>13</v>
      </c>
      <c r="Y504" s="335" t="s">
        <v>13</v>
      </c>
      <c r="Z504" s="335" t="s">
        <v>13</v>
      </c>
      <c r="AA504" s="335" t="s">
        <v>13</v>
      </c>
      <c r="AB504" s="335" t="s">
        <v>13</v>
      </c>
      <c r="AC504" s="335" t="s">
        <v>13</v>
      </c>
      <c r="AD504" s="391" t="s">
        <v>253</v>
      </c>
      <c r="AE504" s="385" t="s">
        <v>254</v>
      </c>
      <c r="AF504" s="392" t="s">
        <v>255</v>
      </c>
      <c r="AG504" s="517" t="s">
        <v>1273</v>
      </c>
      <c r="AH504" s="380" t="s">
        <v>253</v>
      </c>
      <c r="AI504" s="381"/>
      <c r="AJ504" s="335" t="s">
        <v>13</v>
      </c>
      <c r="AK504" s="400" t="s">
        <v>13</v>
      </c>
      <c r="AL504" s="385" t="s">
        <v>14</v>
      </c>
      <c r="AM504" s="384" t="s">
        <v>1225</v>
      </c>
      <c r="AN504" s="410" t="s">
        <v>1386</v>
      </c>
      <c r="AO504" s="410" t="s">
        <v>1360</v>
      </c>
      <c r="AP504" s="410" t="s">
        <v>1374</v>
      </c>
      <c r="AQ504" s="410"/>
      <c r="AR504" s="410"/>
      <c r="AS504" s="410"/>
      <c r="AT504" s="506"/>
      <c r="AU504" s="395">
        <v>0</v>
      </c>
      <c r="AV504" s="393"/>
      <c r="AW504" s="385"/>
      <c r="AX504" s="397"/>
      <c r="AY504" s="398" t="str">
        <f t="shared" si="83"/>
        <v/>
      </c>
      <c r="AZ504" s="399" t="str">
        <f t="shared" si="89"/>
        <v/>
      </c>
      <c r="BA504" s="399" t="str">
        <f t="shared" si="90"/>
        <v/>
      </c>
      <c r="BB504" s="399"/>
      <c r="BC504" s="400"/>
      <c r="BD504" s="500" t="str">
        <f t="shared" si="84"/>
        <v/>
      </c>
      <c r="BE504" s="501" t="e">
        <f>IF(BF504="",IF(#REF!="","",IF(#REF!="ongebruikt","Ja","")),"")</f>
        <v>#REF!</v>
      </c>
      <c r="BF504" s="502" t="str">
        <f>IF($J504="LVBB-BHK",$C504,IFERROR(VLOOKUP($C504,'[1]CDS-VM-delta'!$A$2:$E$470,1,FALSE),""))</f>
        <v/>
      </c>
      <c r="BG504" s="395" t="str">
        <f>IF($J504="LVBB-BHK",$AN504,IF($BF504="","",IFERROR(VLOOKUP($BF504,'[1]CDS-VM-delta'!$A$2:$E$470,2,FALSE),"")))</f>
        <v/>
      </c>
      <c r="BH504" s="503" t="str">
        <f>IF($BF504="","",IFERROR(VLOOKUP($C504,'[1]CDS-VM-delta'!$A$2:$E$470,3,FALSE),""))</f>
        <v/>
      </c>
      <c r="BI504" s="503" t="str">
        <f>IF($BF504="","",IFERROR(VLOOKUP($C504,'[1]CDS-VM-delta'!$A$2:$E$470,4,FALSE),""))</f>
        <v/>
      </c>
      <c r="BJ504" s="504" t="str">
        <f>IF($BF504="","",IFERROR(VLOOKUP($C504,'[1]CDS-VM-delta'!$A$2:$E$470,5,FALSE),""))</f>
        <v/>
      </c>
      <c r="BK504" s="504" t="str">
        <f>IF($C504="","",IFERROR(VLOOKUP($C504,'[1]CDS-VM-delta'!$L$1:$M$470,1,FALSE),""))</f>
        <v/>
      </c>
      <c r="BL504" s="504" t="str">
        <f>IF($BK504="","",IFERROR(VLOOKUP($BK504,'[1]CDS-VM-delta'!$L$1:$M$470,2,FALSE),""))</f>
        <v/>
      </c>
      <c r="BM504" s="385"/>
      <c r="BN504" s="406" t="str">
        <f t="shared" si="85"/>
        <v>NOK</v>
      </c>
      <c r="BO504" s="384" t="s">
        <v>1858</v>
      </c>
      <c r="BP504" s="335"/>
      <c r="BQ504" s="335"/>
      <c r="BR504" s="335"/>
      <c r="BS504" s="385"/>
      <c r="BT504" s="397"/>
      <c r="BU504" s="408" t="str">
        <f t="shared" si="86"/>
        <v/>
      </c>
      <c r="BV504" s="408" t="str">
        <f t="shared" si="87"/>
        <v/>
      </c>
      <c r="BW504" s="408" t="str">
        <f t="shared" si="88"/>
        <v/>
      </c>
      <c r="BX504" s="399" t="s">
        <v>1225</v>
      </c>
      <c r="BY504" s="410" t="s">
        <v>1384</v>
      </c>
      <c r="BZ504" s="399" t="s">
        <v>1684</v>
      </c>
      <c r="CA504" s="399"/>
      <c r="CB504" s="399"/>
      <c r="CC504" s="399"/>
      <c r="CD504" s="410" t="s">
        <v>1386</v>
      </c>
      <c r="CE504" s="399" t="s">
        <v>1360</v>
      </c>
      <c r="CF504" s="399" t="s">
        <v>1374</v>
      </c>
      <c r="CG504" s="399"/>
      <c r="CH504" s="399"/>
      <c r="CI504" s="399"/>
      <c r="CJ504" s="399"/>
      <c r="CK504" s="383"/>
      <c r="CL504" s="409" t="s">
        <v>1686</v>
      </c>
      <c r="CM504" s="410" t="s">
        <v>255</v>
      </c>
      <c r="CN504" s="410" t="s">
        <v>255</v>
      </c>
      <c r="CO504" s="410"/>
    </row>
    <row r="505" spans="1:93" s="408" customFormat="1" ht="272" x14ac:dyDescent="0.2">
      <c r="A505" s="505" t="s">
        <v>2426</v>
      </c>
      <c r="B505" s="335">
        <v>2</v>
      </c>
      <c r="C505" s="335" t="s">
        <v>1229</v>
      </c>
      <c r="D505" s="410" t="s">
        <v>2430</v>
      </c>
      <c r="E505" s="508" t="s">
        <v>0</v>
      </c>
      <c r="F505" s="508" t="s">
        <v>244</v>
      </c>
      <c r="G505" s="335" t="s">
        <v>146</v>
      </c>
      <c r="H505" s="508" t="s">
        <v>4</v>
      </c>
      <c r="I505" s="335" t="s">
        <v>8</v>
      </c>
      <c r="J505" s="335" t="s">
        <v>22</v>
      </c>
      <c r="K505" s="335" t="s">
        <v>127</v>
      </c>
      <c r="L505" s="410" t="str">
        <f>IFERROR(VLOOKUP($C505,'[2]1.3.7 validaties'!$AL$3:$AY$999,14,FALSE),"")</f>
        <v/>
      </c>
      <c r="M505" s="410" t="str">
        <f>IFERROR(VLOOKUP($C505,'[2]1.3.7 validaties'!$AL$3:$AY$999,13,FALSE),"")</f>
        <v/>
      </c>
      <c r="N505" s="335" t="s">
        <v>319</v>
      </c>
      <c r="O505" s="335" t="s">
        <v>23</v>
      </c>
      <c r="P505" s="335" t="s">
        <v>23</v>
      </c>
      <c r="Q505" s="335" t="s">
        <v>319</v>
      </c>
      <c r="R505" s="335" t="s">
        <v>319</v>
      </c>
      <c r="S505" s="335" t="s">
        <v>319</v>
      </c>
      <c r="T505" s="335" t="s">
        <v>13</v>
      </c>
      <c r="U505" s="335" t="s">
        <v>13</v>
      </c>
      <c r="V505" s="335" t="s">
        <v>13</v>
      </c>
      <c r="W505" s="335" t="s">
        <v>13</v>
      </c>
      <c r="X505" s="335" t="s">
        <v>13</v>
      </c>
      <c r="Y505" s="335" t="s">
        <v>13</v>
      </c>
      <c r="Z505" s="335" t="s">
        <v>13</v>
      </c>
      <c r="AA505" s="335" t="s">
        <v>13</v>
      </c>
      <c r="AB505" s="335" t="s">
        <v>13</v>
      </c>
      <c r="AC505" s="335" t="s">
        <v>13</v>
      </c>
      <c r="AD505" s="391" t="s">
        <v>253</v>
      </c>
      <c r="AE505" s="385" t="s">
        <v>254</v>
      </c>
      <c r="AF505" s="392" t="s">
        <v>255</v>
      </c>
      <c r="AG505" s="517" t="s">
        <v>1273</v>
      </c>
      <c r="AH505" s="380" t="s">
        <v>253</v>
      </c>
      <c r="AI505" s="381"/>
      <c r="AJ505" s="335" t="s">
        <v>13</v>
      </c>
      <c r="AK505" s="400" t="s">
        <v>13</v>
      </c>
      <c r="AL505" s="385" t="s">
        <v>14</v>
      </c>
      <c r="AM505" s="384" t="s">
        <v>1229</v>
      </c>
      <c r="AN505" s="410" t="s">
        <v>1388</v>
      </c>
      <c r="AO505" s="410" t="s">
        <v>1355</v>
      </c>
      <c r="AP505" s="410" t="s">
        <v>1354</v>
      </c>
      <c r="AQ505" s="410"/>
      <c r="AR505" s="410"/>
      <c r="AS505" s="410"/>
      <c r="AT505" s="506"/>
      <c r="AU505" s="395">
        <v>0</v>
      </c>
      <c r="AV505" s="393"/>
      <c r="AW505" s="385"/>
      <c r="AX505" s="397"/>
      <c r="AY505" s="398" t="str">
        <f t="shared" si="83"/>
        <v/>
      </c>
      <c r="AZ505" s="399" t="str">
        <f t="shared" si="89"/>
        <v/>
      </c>
      <c r="BA505" s="399" t="str">
        <f t="shared" si="90"/>
        <v/>
      </c>
      <c r="BB505" s="399"/>
      <c r="BC505" s="400"/>
      <c r="BD505" s="500" t="str">
        <f t="shared" si="84"/>
        <v/>
      </c>
      <c r="BE505" s="501" t="e">
        <f>IF(BF505="",IF(#REF!="","",IF(#REF!="ongebruikt","Ja","")),"")</f>
        <v>#REF!</v>
      </c>
      <c r="BF505" s="502" t="str">
        <f>IF($J505="LVBB-BHK",$C505,IFERROR(VLOOKUP($C505,'[1]CDS-VM-delta'!$A$2:$E$470,1,FALSE),""))</f>
        <v/>
      </c>
      <c r="BG505" s="395" t="str">
        <f>IF($J505="LVBB-BHK",$AN505,IF($BF505="","",IFERROR(VLOOKUP($BF505,'[1]CDS-VM-delta'!$A$2:$E$470,2,FALSE),"")))</f>
        <v/>
      </c>
      <c r="BH505" s="503" t="str">
        <f>IF($BF505="","",IFERROR(VLOOKUP($C505,'[1]CDS-VM-delta'!$A$2:$E$470,3,FALSE),""))</f>
        <v/>
      </c>
      <c r="BI505" s="503" t="str">
        <f>IF($BF505="","",IFERROR(VLOOKUP($C505,'[1]CDS-VM-delta'!$A$2:$E$470,4,FALSE),""))</f>
        <v/>
      </c>
      <c r="BJ505" s="504" t="str">
        <f>IF($BF505="","",IFERROR(VLOOKUP($C505,'[1]CDS-VM-delta'!$A$2:$E$470,5,FALSE),""))</f>
        <v/>
      </c>
      <c r="BK505" s="504" t="str">
        <f>IF($C505="","",IFERROR(VLOOKUP($C505,'[1]CDS-VM-delta'!$L$1:$M$470,1,FALSE),""))</f>
        <v/>
      </c>
      <c r="BL505" s="504" t="str">
        <f>IF($BK505="","",IFERROR(VLOOKUP($BK505,'[1]CDS-VM-delta'!$L$1:$M$470,2,FALSE),""))</f>
        <v/>
      </c>
      <c r="BM505" s="385"/>
      <c r="BN505" s="406" t="str">
        <f t="shared" si="85"/>
        <v>NOK</v>
      </c>
      <c r="BO505" s="384" t="s">
        <v>1858</v>
      </c>
      <c r="BP505" s="335"/>
      <c r="BQ505" s="335"/>
      <c r="BR505" s="335"/>
      <c r="BS505" s="385"/>
      <c r="BT505" s="397"/>
      <c r="BU505" s="408" t="str">
        <f t="shared" si="86"/>
        <v/>
      </c>
      <c r="BV505" s="408" t="str">
        <f t="shared" si="87"/>
        <v/>
      </c>
      <c r="BW505" s="408" t="str">
        <f t="shared" si="88"/>
        <v/>
      </c>
      <c r="BX505" s="399" t="s">
        <v>1229</v>
      </c>
      <c r="BY505" s="410" t="s">
        <v>2430</v>
      </c>
      <c r="BZ505" s="399" t="s">
        <v>1684</v>
      </c>
      <c r="CA505" s="399"/>
      <c r="CB505" s="399"/>
      <c r="CC505" s="399"/>
      <c r="CD505" s="410" t="s">
        <v>1388</v>
      </c>
      <c r="CE505" s="399" t="s">
        <v>1355</v>
      </c>
      <c r="CF505" s="399" t="s">
        <v>1354</v>
      </c>
      <c r="CG505" s="399"/>
      <c r="CH505" s="399"/>
      <c r="CI505" s="399"/>
      <c r="CJ505" s="399"/>
      <c r="CK505" s="383"/>
      <c r="CL505" s="409" t="s">
        <v>1686</v>
      </c>
      <c r="CM505" s="410" t="s">
        <v>255</v>
      </c>
      <c r="CN505" s="410" t="s">
        <v>255</v>
      </c>
      <c r="CO505" s="410"/>
    </row>
    <row r="506" spans="1:93" s="408" customFormat="1" ht="48" x14ac:dyDescent="0.2">
      <c r="A506" s="505" t="s">
        <v>2429</v>
      </c>
      <c r="B506" s="335">
        <v>2</v>
      </c>
      <c r="C506" s="335" t="s">
        <v>761</v>
      </c>
      <c r="D506" s="335" t="s">
        <v>760</v>
      </c>
      <c r="E506" s="508" t="s">
        <v>0</v>
      </c>
      <c r="F506" s="508" t="s">
        <v>244</v>
      </c>
      <c r="G506" s="335" t="s">
        <v>146</v>
      </c>
      <c r="H506" s="508" t="s">
        <v>4</v>
      </c>
      <c r="I506" s="335" t="s">
        <v>8</v>
      </c>
      <c r="J506" s="335" t="s">
        <v>22</v>
      </c>
      <c r="K506" s="335" t="s">
        <v>127</v>
      </c>
      <c r="L506" s="410" t="str">
        <f>IFERROR(VLOOKUP($C506,'[2]1.3.7 validaties'!$AL$3:$AY$999,14,FALSE),"")</f>
        <v/>
      </c>
      <c r="M506" s="410" t="str">
        <f>IFERROR(VLOOKUP($C506,'[2]1.3.7 validaties'!$AL$3:$AY$999,13,FALSE),"")</f>
        <v/>
      </c>
      <c r="N506" s="335" t="s">
        <v>319</v>
      </c>
      <c r="O506" s="335" t="s">
        <v>23</v>
      </c>
      <c r="P506" s="335" t="s">
        <v>23</v>
      </c>
      <c r="Q506" s="335" t="s">
        <v>13</v>
      </c>
      <c r="R506" s="335" t="s">
        <v>13</v>
      </c>
      <c r="S506" s="393" t="s">
        <v>13</v>
      </c>
      <c r="T506" s="393" t="s">
        <v>13</v>
      </c>
      <c r="U506" s="393" t="s">
        <v>13</v>
      </c>
      <c r="V506" s="393" t="s">
        <v>13</v>
      </c>
      <c r="W506" s="393" t="s">
        <v>13</v>
      </c>
      <c r="X506" s="393" t="s">
        <v>13</v>
      </c>
      <c r="Y506" s="393" t="s">
        <v>13</v>
      </c>
      <c r="Z506" s="393" t="s">
        <v>13</v>
      </c>
      <c r="AA506" s="393" t="s">
        <v>13</v>
      </c>
      <c r="AB506" s="393" t="s">
        <v>13</v>
      </c>
      <c r="AC506" s="393" t="s">
        <v>13</v>
      </c>
      <c r="AD506" s="391" t="s">
        <v>253</v>
      </c>
      <c r="AE506" s="385" t="s">
        <v>254</v>
      </c>
      <c r="AF506" s="392" t="s">
        <v>253</v>
      </c>
      <c r="AG506" s="517" t="s">
        <v>254</v>
      </c>
      <c r="AH506" s="380" t="s">
        <v>255</v>
      </c>
      <c r="AI506" s="381"/>
      <c r="AJ506" s="335" t="s">
        <v>13</v>
      </c>
      <c r="AK506" s="400" t="s">
        <v>13</v>
      </c>
      <c r="AL506" s="385" t="s">
        <v>14</v>
      </c>
      <c r="AM506" s="384" t="s">
        <v>761</v>
      </c>
      <c r="AN506" s="410"/>
      <c r="AO506" s="410"/>
      <c r="AP506" s="410"/>
      <c r="AQ506" s="410"/>
      <c r="AR506" s="410"/>
      <c r="AS506" s="410"/>
      <c r="AT506" s="506"/>
      <c r="AU506" s="395" t="s">
        <v>759</v>
      </c>
      <c r="AV506" s="393"/>
      <c r="AW506" s="385" t="s">
        <v>2951</v>
      </c>
      <c r="AX506" s="397"/>
      <c r="AY506" s="398" t="str">
        <f t="shared" si="83"/>
        <v/>
      </c>
      <c r="AZ506" s="399" t="str">
        <f t="shared" si="89"/>
        <v/>
      </c>
      <c r="BA506" s="399" t="str">
        <f t="shared" si="90"/>
        <v/>
      </c>
      <c r="BB506" s="399"/>
      <c r="BC506" s="400"/>
      <c r="BD506" s="500" t="str">
        <f t="shared" si="84"/>
        <v/>
      </c>
      <c r="BE506" s="501" t="e">
        <f>IF(BF506="",IF(#REF!="","",IF(#REF!="ongebruikt","Ja","")),"")</f>
        <v>#REF!</v>
      </c>
      <c r="BF506" s="502" t="str">
        <f>IF($J506="LVBB-BHK",$C506,IFERROR(VLOOKUP($C506,'[1]CDS-VM-delta'!$A$2:$E$470,1,FALSE),""))</f>
        <v/>
      </c>
      <c r="BG506" s="395" t="str">
        <f>IF($J506="LVBB-BHK",$AN506,IF($BF506="","",IFERROR(VLOOKUP($BF506,'[1]CDS-VM-delta'!$A$2:$E$470,2,FALSE),"")))</f>
        <v/>
      </c>
      <c r="BH506" s="503" t="str">
        <f>IF($BF506="","",IFERROR(VLOOKUP($C506,'[1]CDS-VM-delta'!$A$2:$E$470,3,FALSE),""))</f>
        <v/>
      </c>
      <c r="BI506" s="503" t="str">
        <f>IF($BF506="","",IFERROR(VLOOKUP($C506,'[1]CDS-VM-delta'!$A$2:$E$470,4,FALSE),""))</f>
        <v/>
      </c>
      <c r="BJ506" s="504" t="str">
        <f>IF($BF506="","",IFERROR(VLOOKUP($C506,'[1]CDS-VM-delta'!$A$2:$E$470,5,FALSE),""))</f>
        <v/>
      </c>
      <c r="BK506" s="504" t="str">
        <f>IF($C506="","",IFERROR(VLOOKUP($C506,'[1]CDS-VM-delta'!$L$1:$M$470,1,FALSE),""))</f>
        <v/>
      </c>
      <c r="BL506" s="504" t="str">
        <f>IF($BK506="","",IFERROR(VLOOKUP($BK506,'[1]CDS-VM-delta'!$L$1:$M$470,2,FALSE),""))</f>
        <v/>
      </c>
      <c r="BM506" s="385"/>
      <c r="BN506" s="406" t="str">
        <f t="shared" si="85"/>
        <v>NOK</v>
      </c>
      <c r="BO506" s="384" t="s">
        <v>1858</v>
      </c>
      <c r="BP506" s="335"/>
      <c r="BQ506" s="335"/>
      <c r="BR506" s="335"/>
      <c r="BS506" s="385"/>
      <c r="BT506" s="397"/>
      <c r="BU506" s="408" t="str">
        <f t="shared" si="86"/>
        <v/>
      </c>
      <c r="BV506" s="408" t="str">
        <f t="shared" si="87"/>
        <v/>
      </c>
      <c r="BW506" s="408" t="str">
        <f t="shared" si="88"/>
        <v/>
      </c>
      <c r="BX506" s="399" t="s">
        <v>761</v>
      </c>
      <c r="BY506" s="410" t="s">
        <v>760</v>
      </c>
      <c r="BZ506" s="399" t="s">
        <v>1684</v>
      </c>
      <c r="CA506" s="399"/>
      <c r="CB506" s="399"/>
      <c r="CC506" s="399"/>
      <c r="CD506" s="410"/>
      <c r="CE506" s="399"/>
      <c r="CF506" s="399"/>
      <c r="CG506" s="399"/>
      <c r="CH506" s="399"/>
      <c r="CI506" s="399"/>
      <c r="CJ506" s="399"/>
      <c r="CK506" s="383" t="s">
        <v>759</v>
      </c>
      <c r="CL506" s="409" t="s">
        <v>1686</v>
      </c>
      <c r="CM506" s="410" t="s">
        <v>255</v>
      </c>
      <c r="CN506" s="410" t="s">
        <v>255</v>
      </c>
      <c r="CO506" s="410" t="s">
        <v>1687</v>
      </c>
    </row>
    <row r="507" spans="1:93" s="408" customFormat="1" ht="48" x14ac:dyDescent="0.2">
      <c r="A507" s="505" t="s">
        <v>2429</v>
      </c>
      <c r="B507" s="335">
        <v>2</v>
      </c>
      <c r="C507" s="335" t="s">
        <v>758</v>
      </c>
      <c r="D507" s="335" t="s">
        <v>757</v>
      </c>
      <c r="E507" s="508" t="s">
        <v>0</v>
      </c>
      <c r="F507" s="508" t="s">
        <v>244</v>
      </c>
      <c r="G507" s="335" t="s">
        <v>146</v>
      </c>
      <c r="H507" s="508" t="s">
        <v>4</v>
      </c>
      <c r="I507" s="335" t="s">
        <v>8</v>
      </c>
      <c r="J507" s="335" t="s">
        <v>22</v>
      </c>
      <c r="K507" s="335" t="s">
        <v>127</v>
      </c>
      <c r="L507" s="410" t="str">
        <f>IFERROR(VLOOKUP($C507,'[2]1.3.7 validaties'!$AL$3:$AY$999,14,FALSE),"")</f>
        <v/>
      </c>
      <c r="M507" s="410" t="str">
        <f>IFERROR(VLOOKUP($C507,'[2]1.3.7 validaties'!$AL$3:$AY$999,13,FALSE),"")</f>
        <v/>
      </c>
      <c r="N507" s="335" t="s">
        <v>319</v>
      </c>
      <c r="O507" s="335" t="s">
        <v>23</v>
      </c>
      <c r="P507" s="335" t="s">
        <v>23</v>
      </c>
      <c r="Q507" s="335" t="s">
        <v>13</v>
      </c>
      <c r="R507" s="335" t="s">
        <v>13</v>
      </c>
      <c r="S507" s="393" t="s">
        <v>13</v>
      </c>
      <c r="T507" s="393" t="s">
        <v>13</v>
      </c>
      <c r="U507" s="393" t="s">
        <v>13</v>
      </c>
      <c r="V507" s="393" t="s">
        <v>13</v>
      </c>
      <c r="W507" s="393" t="s">
        <v>13</v>
      </c>
      <c r="X507" s="393" t="s">
        <v>13</v>
      </c>
      <c r="Y507" s="393" t="s">
        <v>13</v>
      </c>
      <c r="Z507" s="393" t="s">
        <v>13</v>
      </c>
      <c r="AA507" s="393" t="s">
        <v>13</v>
      </c>
      <c r="AB507" s="393" t="s">
        <v>13</v>
      </c>
      <c r="AC507" s="393" t="s">
        <v>13</v>
      </c>
      <c r="AD507" s="391" t="s">
        <v>253</v>
      </c>
      <c r="AE507" s="385" t="s">
        <v>254</v>
      </c>
      <c r="AF507" s="392" t="s">
        <v>253</v>
      </c>
      <c r="AG507" s="517" t="s">
        <v>254</v>
      </c>
      <c r="AH507" s="380" t="s">
        <v>255</v>
      </c>
      <c r="AI507" s="381"/>
      <c r="AJ507" s="335" t="s">
        <v>13</v>
      </c>
      <c r="AK507" s="400" t="s">
        <v>13</v>
      </c>
      <c r="AL507" s="385" t="s">
        <v>14</v>
      </c>
      <c r="AM507" s="384" t="s">
        <v>758</v>
      </c>
      <c r="AN507" s="410"/>
      <c r="AO507" s="410"/>
      <c r="AP507" s="410"/>
      <c r="AQ507" s="410"/>
      <c r="AR507" s="410"/>
      <c r="AS507" s="410"/>
      <c r="AT507" s="506"/>
      <c r="AU507" s="395" t="s">
        <v>756</v>
      </c>
      <c r="AV507" s="393"/>
      <c r="AW507" s="385"/>
      <c r="AX507" s="397"/>
      <c r="AY507" s="398" t="str">
        <f t="shared" si="83"/>
        <v/>
      </c>
      <c r="AZ507" s="399" t="str">
        <f t="shared" si="89"/>
        <v/>
      </c>
      <c r="BA507" s="399" t="str">
        <f t="shared" si="90"/>
        <v/>
      </c>
      <c r="BB507" s="399"/>
      <c r="BC507" s="400"/>
      <c r="BD507" s="500" t="str">
        <f t="shared" si="84"/>
        <v/>
      </c>
      <c r="BE507" s="501" t="e">
        <f>IF(BF507="",IF(#REF!="","",IF(#REF!="ongebruikt","Ja","")),"")</f>
        <v>#REF!</v>
      </c>
      <c r="BF507" s="502" t="str">
        <f>IF($J507="LVBB-BHK",$C507,IFERROR(VLOOKUP($C507,'[1]CDS-VM-delta'!$A$2:$E$470,1,FALSE),""))</f>
        <v/>
      </c>
      <c r="BG507" s="395" t="str">
        <f>IF($J507="LVBB-BHK",$AN507,IF($BF507="","",IFERROR(VLOOKUP($BF507,'[1]CDS-VM-delta'!$A$2:$E$470,2,FALSE),"")))</f>
        <v/>
      </c>
      <c r="BH507" s="503" t="str">
        <f>IF($BF507="","",IFERROR(VLOOKUP($C507,'[1]CDS-VM-delta'!$A$2:$E$470,3,FALSE),""))</f>
        <v/>
      </c>
      <c r="BI507" s="503" t="str">
        <f>IF($BF507="","",IFERROR(VLOOKUP($C507,'[1]CDS-VM-delta'!$A$2:$E$470,4,FALSE),""))</f>
        <v/>
      </c>
      <c r="BJ507" s="504" t="str">
        <f>IF($BF507="","",IFERROR(VLOOKUP($C507,'[1]CDS-VM-delta'!$A$2:$E$470,5,FALSE),""))</f>
        <v/>
      </c>
      <c r="BK507" s="504" t="str">
        <f>IF($C507="","",IFERROR(VLOOKUP($C507,'[1]CDS-VM-delta'!$L$1:$M$470,1,FALSE),""))</f>
        <v/>
      </c>
      <c r="BL507" s="504" t="str">
        <f>IF($BK507="","",IFERROR(VLOOKUP($BK507,'[1]CDS-VM-delta'!$L$1:$M$470,2,FALSE),""))</f>
        <v/>
      </c>
      <c r="BM507" s="385"/>
      <c r="BN507" s="406" t="str">
        <f t="shared" si="85"/>
        <v>NOK</v>
      </c>
      <c r="BO507" s="384" t="s">
        <v>1858</v>
      </c>
      <c r="BP507" s="335"/>
      <c r="BQ507" s="335"/>
      <c r="BR507" s="335"/>
      <c r="BS507" s="385"/>
      <c r="BT507" s="397"/>
      <c r="BU507" s="408" t="str">
        <f t="shared" si="86"/>
        <v/>
      </c>
      <c r="BV507" s="408" t="str">
        <f t="shared" si="87"/>
        <v/>
      </c>
      <c r="BW507" s="408" t="str">
        <f t="shared" si="88"/>
        <v/>
      </c>
      <c r="BX507" s="399" t="s">
        <v>758</v>
      </c>
      <c r="BY507" s="410" t="s">
        <v>757</v>
      </c>
      <c r="BZ507" s="399" t="s">
        <v>1684</v>
      </c>
      <c r="CA507" s="399"/>
      <c r="CB507" s="399"/>
      <c r="CC507" s="399"/>
      <c r="CD507" s="410"/>
      <c r="CE507" s="399"/>
      <c r="CF507" s="399"/>
      <c r="CG507" s="399"/>
      <c r="CH507" s="399"/>
      <c r="CI507" s="399"/>
      <c r="CJ507" s="399"/>
      <c r="CK507" s="383" t="s">
        <v>756</v>
      </c>
      <c r="CL507" s="409" t="s">
        <v>1686</v>
      </c>
      <c r="CM507" s="410" t="s">
        <v>255</v>
      </c>
      <c r="CN507" s="410" t="s">
        <v>255</v>
      </c>
      <c r="CO507" s="410" t="s">
        <v>1687</v>
      </c>
    </row>
    <row r="508" spans="1:93" s="408" customFormat="1" ht="128" x14ac:dyDescent="0.2">
      <c r="A508" s="505" t="s">
        <v>2431</v>
      </c>
      <c r="B508" s="335">
        <v>2</v>
      </c>
      <c r="C508" s="335" t="s">
        <v>1237</v>
      </c>
      <c r="D508" s="335" t="s">
        <v>1391</v>
      </c>
      <c r="E508" s="508" t="s">
        <v>0</v>
      </c>
      <c r="F508" s="508" t="s">
        <v>244</v>
      </c>
      <c r="G508" s="335" t="s">
        <v>146</v>
      </c>
      <c r="H508" s="508" t="s">
        <v>4</v>
      </c>
      <c r="I508" s="335" t="s">
        <v>8</v>
      </c>
      <c r="J508" s="335" t="s">
        <v>22</v>
      </c>
      <c r="K508" s="335" t="s">
        <v>127</v>
      </c>
      <c r="L508" s="410" t="str">
        <f>IFERROR(VLOOKUP($C508,'[2]1.3.7 validaties'!$AL$3:$AY$999,14,FALSE),"")</f>
        <v/>
      </c>
      <c r="M508" s="410" t="str">
        <f>IFERROR(VLOOKUP($C508,'[2]1.3.7 validaties'!$AL$3:$AY$999,13,FALSE),"")</f>
        <v/>
      </c>
      <c r="N508" s="335" t="s">
        <v>319</v>
      </c>
      <c r="O508" s="335" t="s">
        <v>23</v>
      </c>
      <c r="P508" s="335" t="s">
        <v>23</v>
      </c>
      <c r="Q508" s="335" t="s">
        <v>319</v>
      </c>
      <c r="R508" s="335" t="s">
        <v>319</v>
      </c>
      <c r="S508" s="335" t="s">
        <v>319</v>
      </c>
      <c r="T508" s="335" t="s">
        <v>319</v>
      </c>
      <c r="U508" s="335" t="s">
        <v>319</v>
      </c>
      <c r="V508" s="335" t="s">
        <v>13</v>
      </c>
      <c r="W508" s="335" t="s">
        <v>13</v>
      </c>
      <c r="X508" s="335" t="s">
        <v>13</v>
      </c>
      <c r="Y508" s="335" t="s">
        <v>13</v>
      </c>
      <c r="Z508" s="335" t="s">
        <v>13</v>
      </c>
      <c r="AA508" s="335" t="s">
        <v>13</v>
      </c>
      <c r="AB508" s="335" t="s">
        <v>13</v>
      </c>
      <c r="AC508" s="335" t="s">
        <v>13</v>
      </c>
      <c r="AD508" s="391" t="s">
        <v>253</v>
      </c>
      <c r="AE508" s="385" t="s">
        <v>254</v>
      </c>
      <c r="AF508" s="392" t="s">
        <v>253</v>
      </c>
      <c r="AG508" s="517" t="s">
        <v>254</v>
      </c>
      <c r="AH508" s="380" t="s">
        <v>255</v>
      </c>
      <c r="AI508" s="381"/>
      <c r="AJ508" s="335" t="s">
        <v>13</v>
      </c>
      <c r="AK508" s="400" t="s">
        <v>13</v>
      </c>
      <c r="AL508" s="385" t="s">
        <v>14</v>
      </c>
      <c r="AM508" s="384" t="s">
        <v>1237</v>
      </c>
      <c r="AN508" s="410"/>
      <c r="AO508" s="410"/>
      <c r="AP508" s="410"/>
      <c r="AQ508" s="410"/>
      <c r="AR508" s="410"/>
      <c r="AS508" s="410"/>
      <c r="AT508" s="506"/>
      <c r="AU508" s="395" t="s">
        <v>2229</v>
      </c>
      <c r="AV508" s="393"/>
      <c r="AW508" s="385" t="s">
        <v>2432</v>
      </c>
      <c r="AX508" s="397"/>
      <c r="AY508" s="398" t="str">
        <f t="shared" si="83"/>
        <v/>
      </c>
      <c r="AZ508" s="399" t="str">
        <f t="shared" si="89"/>
        <v/>
      </c>
      <c r="BA508" s="399" t="str">
        <f t="shared" si="90"/>
        <v/>
      </c>
      <c r="BB508" s="399"/>
      <c r="BC508" s="400"/>
      <c r="BD508" s="500" t="str">
        <f t="shared" si="84"/>
        <v/>
      </c>
      <c r="BE508" s="501" t="e">
        <f>IF(BF508="",IF(#REF!="","",IF(#REF!="ongebruikt","Ja","")),"")</f>
        <v>#REF!</v>
      </c>
      <c r="BF508" s="502" t="str">
        <f>IF($J508="LVBB-BHK",$C508,IFERROR(VLOOKUP($C508,'[1]CDS-VM-delta'!$A$2:$E$470,1,FALSE),""))</f>
        <v/>
      </c>
      <c r="BG508" s="395" t="str">
        <f>IF($J508="LVBB-BHK",$AN508,IF($BF508="","",IFERROR(VLOOKUP($BF508,'[1]CDS-VM-delta'!$A$2:$E$470,2,FALSE),"")))</f>
        <v/>
      </c>
      <c r="BH508" s="503" t="str">
        <f>IF($BF508="","",IFERROR(VLOOKUP($C508,'[1]CDS-VM-delta'!$A$2:$E$470,3,FALSE),""))</f>
        <v/>
      </c>
      <c r="BI508" s="503" t="str">
        <f>IF($BF508="","",IFERROR(VLOOKUP($C508,'[1]CDS-VM-delta'!$A$2:$E$470,4,FALSE),""))</f>
        <v/>
      </c>
      <c r="BJ508" s="504" t="str">
        <f>IF($BF508="","",IFERROR(VLOOKUP($C508,'[1]CDS-VM-delta'!$A$2:$E$470,5,FALSE),""))</f>
        <v/>
      </c>
      <c r="BK508" s="504" t="str">
        <f>IF($C508="","",IFERROR(VLOOKUP($C508,'[1]CDS-VM-delta'!$L$1:$M$470,1,FALSE),""))</f>
        <v/>
      </c>
      <c r="BL508" s="504" t="str">
        <f>IF($BK508="","",IFERROR(VLOOKUP($BK508,'[1]CDS-VM-delta'!$L$1:$M$470,2,FALSE),""))</f>
        <v/>
      </c>
      <c r="BM508" s="385"/>
      <c r="BN508" s="406" t="str">
        <f t="shared" si="85"/>
        <v>NOK</v>
      </c>
      <c r="BO508" s="384" t="s">
        <v>1858</v>
      </c>
      <c r="BP508" s="335"/>
      <c r="BQ508" s="335"/>
      <c r="BR508" s="335"/>
      <c r="BS508" s="385"/>
      <c r="BT508" s="397"/>
      <c r="BU508" s="408" t="str">
        <f t="shared" si="86"/>
        <v/>
      </c>
      <c r="BV508" s="408" t="str">
        <f t="shared" si="87"/>
        <v/>
      </c>
      <c r="BW508" s="408" t="str">
        <f t="shared" si="88"/>
        <v/>
      </c>
      <c r="BX508" s="399" t="s">
        <v>1237</v>
      </c>
      <c r="BY508" s="410" t="s">
        <v>1391</v>
      </c>
      <c r="BZ508" s="399" t="s">
        <v>1684</v>
      </c>
      <c r="CA508" s="399"/>
      <c r="CB508" s="399"/>
      <c r="CC508" s="399"/>
      <c r="CD508" s="410"/>
      <c r="CE508" s="399"/>
      <c r="CF508" s="399"/>
      <c r="CG508" s="399"/>
      <c r="CH508" s="399"/>
      <c r="CI508" s="399"/>
      <c r="CJ508" s="399"/>
      <c r="CK508" s="383" t="s">
        <v>1685</v>
      </c>
      <c r="CL508" s="409" t="s">
        <v>1686</v>
      </c>
      <c r="CM508" s="410" t="s">
        <v>255</v>
      </c>
      <c r="CN508" s="410" t="s">
        <v>255</v>
      </c>
      <c r="CO508" s="410" t="s">
        <v>1687</v>
      </c>
    </row>
    <row r="509" spans="1:93" s="408" customFormat="1" ht="64" x14ac:dyDescent="0.2">
      <c r="A509" s="505" t="s">
        <v>2136</v>
      </c>
      <c r="B509" s="508">
        <v>2</v>
      </c>
      <c r="C509" s="335" t="s">
        <v>2059</v>
      </c>
      <c r="D509" s="410" t="s">
        <v>2103</v>
      </c>
      <c r="E509" s="508" t="s">
        <v>0</v>
      </c>
      <c r="F509" s="508" t="s">
        <v>2001</v>
      </c>
      <c r="G509" s="508" t="s">
        <v>146</v>
      </c>
      <c r="H509" s="508" t="s">
        <v>4</v>
      </c>
      <c r="I509" s="508" t="s">
        <v>8</v>
      </c>
      <c r="J509" s="508" t="s">
        <v>22</v>
      </c>
      <c r="K509" s="508" t="s">
        <v>127</v>
      </c>
      <c r="L509" s="336" t="s">
        <v>254</v>
      </c>
      <c r="M509" s="336" t="s">
        <v>254</v>
      </c>
      <c r="N509" s="335" t="s">
        <v>14</v>
      </c>
      <c r="O509" s="335" t="s">
        <v>14</v>
      </c>
      <c r="P509" s="335" t="s">
        <v>14</v>
      </c>
      <c r="Q509" s="335" t="s">
        <v>319</v>
      </c>
      <c r="R509" s="335" t="s">
        <v>13</v>
      </c>
      <c r="S509" s="393" t="s">
        <v>13</v>
      </c>
      <c r="T509" s="393" t="s">
        <v>13</v>
      </c>
      <c r="U509" s="393" t="s">
        <v>13</v>
      </c>
      <c r="V509" s="393" t="s">
        <v>13</v>
      </c>
      <c r="W509" s="393" t="s">
        <v>13</v>
      </c>
      <c r="X509" s="393" t="s">
        <v>13</v>
      </c>
      <c r="Y509" s="393" t="s">
        <v>13</v>
      </c>
      <c r="Z509" s="393" t="s">
        <v>13</v>
      </c>
      <c r="AA509" s="393" t="s">
        <v>13</v>
      </c>
      <c r="AB509" s="393" t="s">
        <v>13</v>
      </c>
      <c r="AC509" s="393" t="s">
        <v>13</v>
      </c>
      <c r="AD509" s="391" t="s">
        <v>253</v>
      </c>
      <c r="AE509" s="385"/>
      <c r="AF509" s="392" t="s">
        <v>255</v>
      </c>
      <c r="AG509" s="517" t="s">
        <v>1028</v>
      </c>
      <c r="AH509" s="380" t="s">
        <v>253</v>
      </c>
      <c r="AI509" s="381"/>
      <c r="AJ509" s="508" t="s">
        <v>13</v>
      </c>
      <c r="AK509" s="511" t="s">
        <v>45</v>
      </c>
      <c r="AL509" s="512" t="s">
        <v>14</v>
      </c>
      <c r="AM509" s="384" t="s">
        <v>2059</v>
      </c>
      <c r="AN509" s="410" t="s">
        <v>2104</v>
      </c>
      <c r="AO509" s="399" t="s">
        <v>2105</v>
      </c>
      <c r="AP509" s="399" t="s">
        <v>974</v>
      </c>
      <c r="AQ509" s="399" t="s">
        <v>1002</v>
      </c>
      <c r="AR509" s="399" t="s">
        <v>2106</v>
      </c>
      <c r="AS509" s="399"/>
      <c r="AT509" s="515"/>
      <c r="AU509" s="395">
        <v>0</v>
      </c>
      <c r="AV509" s="393"/>
      <c r="AW509" s="385"/>
      <c r="AX509" s="397"/>
      <c r="AY509" s="398" t="str">
        <f t="shared" si="83"/>
        <v/>
      </c>
      <c r="AZ509" s="399" t="str">
        <f t="shared" si="89"/>
        <v>***</v>
      </c>
      <c r="BA509" s="399" t="str">
        <f t="shared" si="90"/>
        <v/>
      </c>
      <c r="BB509" s="399"/>
      <c r="BC509" s="400"/>
      <c r="BD509" s="500" t="str">
        <f t="shared" si="84"/>
        <v>toegevoegd</v>
      </c>
      <c r="BE509" s="501" t="str">
        <f>IF(BF509="",IF(#REF!="","",IF(#REF!="ongebruikt","Ja","")),"")</f>
        <v/>
      </c>
      <c r="BF509" s="502" t="str">
        <f>IF($J509="LVBB-BHK",$C509,IFERROR(VLOOKUP($C509,'[1]CDS-VM-delta'!$A$2:$E$470,1,FALSE),""))</f>
        <v>STOP1500</v>
      </c>
      <c r="BG509" s="395" t="str">
        <f>IF($J509="LVBB-BHK",$AN509,IF($BF509="","",IFERROR(VLOOKUP($BF509,'[1]CDS-VM-delta'!$A$2:$E$470,2,FALSE),"")))</f>
        <v>De tekst:Tekstrevisie voor %1 bevat tekst:%2 voor %3 met als tekst:Wat "%4". Dit is niet toegestaan. Verwijder de tekst:Wat.</v>
      </c>
      <c r="BH509" s="503" t="str">
        <f>IF($BF509="","",IFERROR(VLOOKUP($C509,'[1]CDS-VM-delta'!$A$2:$E$470,3,FALSE),""))</f>
        <v>imop-tekstmutaties.sch</v>
      </c>
      <c r="BI509" s="503" t="str">
        <f>IF($BF509="","",IFERROR(VLOOKUP($C509,'[1]CDS-VM-delta'!$A$2:$E$470,4,FALSE),""))</f>
        <v>geen Wat in Tekstrevisie</v>
      </c>
      <c r="BJ509" s="504" t="str">
        <f>IF($BF509="","",IFERROR(VLOOKUP($C509,'[1]CDS-VM-delta'!$A$2:$E$470,5,FALSE),""))</f>
        <v/>
      </c>
      <c r="BK509" s="504" t="str">
        <f>IF($C509="","",IFERROR(VLOOKUP($C509,'[1]CDS-VM-delta'!$L$1:$M$470,1,FALSE),""))</f>
        <v/>
      </c>
      <c r="BL509" s="504" t="str">
        <f>IF($BK509="","",IFERROR(VLOOKUP($BK509,'[1]CDS-VM-delta'!$L$1:$M$470,2,FALSE),""))</f>
        <v/>
      </c>
      <c r="BM509" s="385"/>
      <c r="BN509" s="406"/>
      <c r="BO509" s="384"/>
      <c r="BP509" s="335"/>
      <c r="BQ509" s="335"/>
      <c r="BR509" s="335"/>
      <c r="BS509" s="385"/>
      <c r="BT509" s="397"/>
      <c r="BX509" s="399" t="s">
        <v>2059</v>
      </c>
      <c r="BY509" s="410" t="s">
        <v>2103</v>
      </c>
      <c r="BZ509" s="399" t="s">
        <v>1684</v>
      </c>
      <c r="CA509" s="399"/>
      <c r="CB509" s="399"/>
      <c r="CC509" s="399"/>
      <c r="CD509" s="410" t="s">
        <v>2104</v>
      </c>
      <c r="CE509" s="399" t="s">
        <v>2105</v>
      </c>
      <c r="CF509" s="399" t="s">
        <v>974</v>
      </c>
      <c r="CG509" s="399" t="s">
        <v>1002</v>
      </c>
      <c r="CH509" s="399" t="s">
        <v>2106</v>
      </c>
      <c r="CI509" s="399"/>
      <c r="CJ509" s="399"/>
      <c r="CK509" s="383"/>
      <c r="CL509" s="409"/>
      <c r="CM509" s="410"/>
      <c r="CN509" s="410"/>
      <c r="CO509" s="410"/>
    </row>
    <row r="510" spans="1:93" ht="32" x14ac:dyDescent="0.2">
      <c r="A510" s="518" t="s">
        <v>338</v>
      </c>
      <c r="B510" s="470">
        <v>2</v>
      </c>
      <c r="C510" s="2" t="s">
        <v>1240</v>
      </c>
      <c r="D510" s="2" t="s">
        <v>1393</v>
      </c>
      <c r="E510" s="519" t="s">
        <v>0</v>
      </c>
      <c r="F510" s="519" t="s">
        <v>244</v>
      </c>
      <c r="G510" s="470" t="s">
        <v>146</v>
      </c>
      <c r="H510" s="519" t="s">
        <v>4</v>
      </c>
      <c r="I510" s="470" t="s">
        <v>8</v>
      </c>
      <c r="J510" s="470" t="s">
        <v>22</v>
      </c>
      <c r="K510" s="470" t="s">
        <v>127</v>
      </c>
      <c r="L510" s="101" t="str">
        <f>IFERROR(VLOOKUP($C510,'[2]1.3.7 validaties'!$AL$3:$AY$999,14,FALSE),"")</f>
        <v/>
      </c>
      <c r="M510" s="101" t="str">
        <f>IFERROR(VLOOKUP($C510,'[2]1.3.7 validaties'!$AL$3:$AY$999,13,FALSE),"")</f>
        <v/>
      </c>
      <c r="N510" s="2" t="s">
        <v>319</v>
      </c>
      <c r="O510" s="2" t="s">
        <v>23</v>
      </c>
      <c r="P510" s="2" t="s">
        <v>23</v>
      </c>
      <c r="Q510" s="2" t="s">
        <v>23</v>
      </c>
      <c r="R510" s="2" t="s">
        <v>23</v>
      </c>
      <c r="S510" s="2" t="s">
        <v>23</v>
      </c>
      <c r="T510" s="2" t="s">
        <v>14</v>
      </c>
      <c r="U510" s="2" t="s">
        <v>14</v>
      </c>
      <c r="V510" s="2" t="s">
        <v>14</v>
      </c>
      <c r="W510" s="2" t="s">
        <v>14</v>
      </c>
      <c r="X510" s="2" t="s">
        <v>14</v>
      </c>
      <c r="Y510" s="2" t="s">
        <v>14</v>
      </c>
      <c r="Z510" s="2" t="s">
        <v>14</v>
      </c>
      <c r="AA510" s="2" t="s">
        <v>14</v>
      </c>
      <c r="AB510" s="2" t="s">
        <v>14</v>
      </c>
      <c r="AC510" s="2" t="s">
        <v>14</v>
      </c>
      <c r="AD510" s="337" t="s">
        <v>253</v>
      </c>
      <c r="AE510" s="31" t="s">
        <v>254</v>
      </c>
      <c r="AF510" s="338" t="s">
        <v>253</v>
      </c>
      <c r="AG510" s="520" t="s">
        <v>254</v>
      </c>
      <c r="AH510" s="344" t="s">
        <v>253</v>
      </c>
      <c r="AI510" s="481"/>
      <c r="AJ510" s="470" t="s">
        <v>13</v>
      </c>
      <c r="AK510" s="521" t="s">
        <v>13</v>
      </c>
      <c r="AL510" s="480" t="s">
        <v>14</v>
      </c>
      <c r="AM510" s="479" t="s">
        <v>1240</v>
      </c>
      <c r="AN510" s="101"/>
      <c r="AO510" s="101"/>
      <c r="AP510" s="101"/>
      <c r="AQ510" s="101"/>
      <c r="AR510" s="101"/>
      <c r="AS510" s="101"/>
      <c r="AT510" s="472"/>
      <c r="AU510" s="457" t="s">
        <v>1394</v>
      </c>
      <c r="AV510" s="389"/>
      <c r="AW510" s="31"/>
      <c r="AY510" s="110" t="str">
        <f t="shared" si="83"/>
        <v/>
      </c>
      <c r="AZ510" s="105" t="str">
        <f t="shared" si="89"/>
        <v/>
      </c>
      <c r="BA510" s="105" t="str">
        <f t="shared" si="90"/>
        <v/>
      </c>
      <c r="BB510" s="105"/>
      <c r="BC510" s="220"/>
      <c r="BD510" s="464" t="str">
        <f t="shared" si="84"/>
        <v/>
      </c>
      <c r="BE510" s="463" t="e">
        <f>IF(BF510="",IF(#REF!="","",IF(#REF!="ongebruikt","Ja","")),"")</f>
        <v>#REF!</v>
      </c>
      <c r="BF510" s="522" t="str">
        <f>IF($J510="LVBB-BHK",$C510,IFERROR(VLOOKUP($C510,'[1]CDS-VM-delta'!$A$2:$E$470,1,FALSE),""))</f>
        <v/>
      </c>
      <c r="BG510" s="457" t="str">
        <f>IF($J510="LVBB-BHK",$AN510,IF($BF510="","",IFERROR(VLOOKUP($BF510,'[1]CDS-VM-delta'!$A$2:$E$470,2,FALSE),"")))</f>
        <v/>
      </c>
      <c r="BH510" s="461" t="str">
        <f>IF($BF510="","",IFERROR(VLOOKUP($C510,'[1]CDS-VM-delta'!$A$2:$E$470,3,FALSE),""))</f>
        <v/>
      </c>
      <c r="BI510" s="461" t="str">
        <f>IF($BF510="","",IFERROR(VLOOKUP($C510,'[1]CDS-VM-delta'!$A$2:$E$470,4,FALSE),""))</f>
        <v/>
      </c>
      <c r="BJ510" s="462" t="str">
        <f>IF($BF510="","",IFERROR(VLOOKUP($C510,'[1]CDS-VM-delta'!$A$2:$E$470,5,FALSE),""))</f>
        <v/>
      </c>
      <c r="BK510" s="462" t="str">
        <f>IF($C510="","",IFERROR(VLOOKUP($C510,'[1]CDS-VM-delta'!$L$1:$M$470,1,FALSE),""))</f>
        <v/>
      </c>
      <c r="BL510" s="462" t="str">
        <f>IF($BK510="","",IFERROR(VLOOKUP($BK510,'[1]CDS-VM-delta'!$L$1:$M$470,2,FALSE),""))</f>
        <v/>
      </c>
      <c r="BM510" s="31"/>
      <c r="BN510" s="53" t="str">
        <f t="shared" ref="BN510:BN543" si="91">IF(C510=BO510,"","NOK")</f>
        <v>NOK</v>
      </c>
      <c r="BO510" s="334" t="s">
        <v>1858</v>
      </c>
      <c r="BP510" s="2"/>
      <c r="BQ510" s="2"/>
      <c r="BR510" s="2"/>
      <c r="BS510" s="31"/>
      <c r="BU510" s="7" t="str">
        <f t="shared" ref="BU510:BU543" si="92">IF(BX510="","",IF(BX510=C510,"","***"))</f>
        <v/>
      </c>
      <c r="BV510" s="7" t="str">
        <f t="shared" ref="BV510:BV543" si="93">IF(BY510="","",IF(BY510=D510,"","***"))</f>
        <v/>
      </c>
      <c r="BW510" s="7" t="str">
        <f t="shared" ref="BW510:BW543" si="94">IF(CD510="","",IF(CD510=AN510,"","***"))</f>
        <v/>
      </c>
      <c r="BX510" s="105" t="s">
        <v>1240</v>
      </c>
      <c r="BY510" s="101" t="s">
        <v>1393</v>
      </c>
      <c r="BZ510" s="105" t="s">
        <v>1684</v>
      </c>
      <c r="CA510" s="105"/>
      <c r="CB510" s="105"/>
      <c r="CC510" s="105"/>
      <c r="CD510" s="101"/>
      <c r="CE510" s="105"/>
      <c r="CF510" s="105"/>
      <c r="CG510" s="105"/>
      <c r="CH510" s="105"/>
      <c r="CI510" s="105"/>
      <c r="CJ510" s="105"/>
      <c r="CK510" s="86" t="s">
        <v>1394</v>
      </c>
      <c r="CL510" s="109" t="s">
        <v>1686</v>
      </c>
      <c r="CM510" s="101" t="s">
        <v>255</v>
      </c>
      <c r="CN510" s="101" t="s">
        <v>255</v>
      </c>
      <c r="CO510" s="101" t="s">
        <v>1714</v>
      </c>
    </row>
    <row r="511" spans="1:93" ht="48" x14ac:dyDescent="0.2">
      <c r="A511" s="518" t="s">
        <v>338</v>
      </c>
      <c r="B511" s="470">
        <v>2</v>
      </c>
      <c r="C511" s="2" t="s">
        <v>1243</v>
      </c>
      <c r="D511" s="2" t="s">
        <v>1395</v>
      </c>
      <c r="E511" s="519" t="s">
        <v>0</v>
      </c>
      <c r="F511" s="519" t="s">
        <v>244</v>
      </c>
      <c r="G511" s="470" t="s">
        <v>146</v>
      </c>
      <c r="H511" s="519" t="s">
        <v>4</v>
      </c>
      <c r="I511" s="470" t="s">
        <v>8</v>
      </c>
      <c r="J511" s="470" t="s">
        <v>22</v>
      </c>
      <c r="K511" s="470" t="s">
        <v>127</v>
      </c>
      <c r="L511" s="101" t="str">
        <f>IFERROR(VLOOKUP($C511,'[2]1.3.7 validaties'!$AL$3:$AY$999,14,FALSE),"")</f>
        <v/>
      </c>
      <c r="M511" s="101" t="str">
        <f>IFERROR(VLOOKUP($C511,'[2]1.3.7 validaties'!$AL$3:$AY$999,13,FALSE),"")</f>
        <v/>
      </c>
      <c r="N511" s="2" t="s">
        <v>319</v>
      </c>
      <c r="O511" s="2" t="s">
        <v>13</v>
      </c>
      <c r="P511" s="2" t="s">
        <v>13</v>
      </c>
      <c r="Q511" s="2" t="s">
        <v>13</v>
      </c>
      <c r="R511" s="2" t="s">
        <v>13</v>
      </c>
      <c r="S511" s="2" t="s">
        <v>13</v>
      </c>
      <c r="T511" s="2" t="s">
        <v>13</v>
      </c>
      <c r="U511" s="2" t="s">
        <v>13</v>
      </c>
      <c r="V511" s="2" t="s">
        <v>13</v>
      </c>
      <c r="W511" s="2" t="s">
        <v>13</v>
      </c>
      <c r="X511" s="2" t="s">
        <v>13</v>
      </c>
      <c r="Y511" s="2" t="s">
        <v>13</v>
      </c>
      <c r="Z511" s="2" t="s">
        <v>13</v>
      </c>
      <c r="AA511" s="2" t="s">
        <v>13</v>
      </c>
      <c r="AB511" s="2" t="s">
        <v>13</v>
      </c>
      <c r="AC511" s="2" t="s">
        <v>13</v>
      </c>
      <c r="AD511" s="337" t="s">
        <v>253</v>
      </c>
      <c r="AE511" s="31" t="s">
        <v>254</v>
      </c>
      <c r="AF511" s="338" t="s">
        <v>255</v>
      </c>
      <c r="AG511" s="520" t="s">
        <v>1155</v>
      </c>
      <c r="AH511" s="344" t="s">
        <v>253</v>
      </c>
      <c r="AI511" s="481"/>
      <c r="AJ511" s="470" t="s">
        <v>13</v>
      </c>
      <c r="AK511" s="521" t="s">
        <v>13</v>
      </c>
      <c r="AL511" s="480" t="s">
        <v>14</v>
      </c>
      <c r="AM511" s="479" t="s">
        <v>1243</v>
      </c>
      <c r="AN511" s="101" t="s">
        <v>1396</v>
      </c>
      <c r="AO511" s="101" t="s">
        <v>1164</v>
      </c>
      <c r="AP511" s="101" t="s">
        <v>1397</v>
      </c>
      <c r="AQ511" s="101"/>
      <c r="AR511" s="101"/>
      <c r="AS511" s="101"/>
      <c r="AT511" s="472"/>
      <c r="AU511" s="457">
        <v>0</v>
      </c>
      <c r="AV511" s="389"/>
      <c r="AW511" s="31"/>
      <c r="AY511" s="110" t="str">
        <f t="shared" si="83"/>
        <v/>
      </c>
      <c r="AZ511" s="105" t="str">
        <f t="shared" si="89"/>
        <v/>
      </c>
      <c r="BA511" s="105" t="str">
        <f t="shared" si="90"/>
        <v/>
      </c>
      <c r="BB511" s="105"/>
      <c r="BC511" s="220" t="s">
        <v>2261</v>
      </c>
      <c r="BD511" s="464" t="str">
        <f t="shared" si="84"/>
        <v>ongewijzigd</v>
      </c>
      <c r="BE511" s="463" t="str">
        <f>IF(BF511="",IF(#REF!="","",IF(#REF!="ongebruikt","Ja","")),"")</f>
        <v/>
      </c>
      <c r="BF511" s="522" t="str">
        <f>IF($J511="LVBB-BHK",$C511,IFERROR(VLOOKUP($C511,'[1]CDS-VM-delta'!$A$2:$E$470,1,FALSE),""))</f>
        <v>STOP2002</v>
      </c>
      <c r="BG511" s="457" t="str">
        <f>IF($J511="LVBB-BHK",$AN511,IF($BF511="","",IFERROR(VLOOKUP($BF511,'[1]CDS-VM-delta'!$A$2:$E$470,2,FALSE),"")))</f>
        <v>FRBRWork '%1' begint met '/akn/nl/bill/' maar soortwork'%2' is niet gelijk aan '/join/id/stop/work_003'(besluit).</v>
      </c>
      <c r="BH511" s="461" t="str">
        <f>IF($BF511="","",IFERROR(VLOOKUP($C511,'[1]CDS-VM-delta'!$A$2:$E$470,3,FALSE),""))</f>
        <v>imop-aknjoin.sch</v>
      </c>
      <c r="BI511" s="461" t="str">
        <f>IF($BF511="","",IFERROR(VLOOKUP($C511,'[1]CDS-VM-delta'!$A$2:$E$470,4,FALSE),""))</f>
        <v>AKN/JOIN validaties Expression/Work icm soortWork in ExpressionIdentificatie</v>
      </c>
      <c r="BJ511" s="462" t="str">
        <f>IF($BF511="","",IFERROR(VLOOKUP($C511,'[1]CDS-VM-delta'!$A$2:$E$470,5,FALSE),""))</f>
        <v/>
      </c>
      <c r="BK511" s="462" t="str">
        <f>IF($C511="","",IFERROR(VLOOKUP($C511,'[1]CDS-VM-delta'!$L$1:$M$470,1,FALSE),""))</f>
        <v>STOP2002</v>
      </c>
      <c r="BL511" s="462" t="str">
        <f>IF($BK511="","",IFERROR(VLOOKUP($BK511,'[1]CDS-VM-delta'!$L$1:$M$470,2,FALSE),""))</f>
        <v>FRBRWork '%1' begint met '/akn/nl/bill/' maar soortwork'%2' is niet gelijk aan '/join/id/stop/work_003'(besluit).</v>
      </c>
      <c r="BM511" s="31"/>
      <c r="BN511" s="53" t="str">
        <f t="shared" si="91"/>
        <v>NOK</v>
      </c>
      <c r="BO511" s="334" t="s">
        <v>1858</v>
      </c>
      <c r="BP511" s="2"/>
      <c r="BQ511" s="2"/>
      <c r="BR511" s="2"/>
      <c r="BS511" s="31"/>
      <c r="BU511" s="7" t="str">
        <f t="shared" si="92"/>
        <v/>
      </c>
      <c r="BV511" s="7" t="str">
        <f t="shared" si="93"/>
        <v/>
      </c>
      <c r="BW511" s="7" t="str">
        <f t="shared" si="94"/>
        <v/>
      </c>
      <c r="BX511" s="105" t="s">
        <v>1243</v>
      </c>
      <c r="BY511" s="101" t="s">
        <v>1395</v>
      </c>
      <c r="BZ511" s="105" t="s">
        <v>1684</v>
      </c>
      <c r="CA511" s="105"/>
      <c r="CB511" s="105"/>
      <c r="CC511" s="105"/>
      <c r="CD511" s="101" t="s">
        <v>1396</v>
      </c>
      <c r="CE511" s="105" t="s">
        <v>1164</v>
      </c>
      <c r="CF511" s="105" t="s">
        <v>1397</v>
      </c>
      <c r="CG511" s="105"/>
      <c r="CH511" s="105"/>
      <c r="CI511" s="105"/>
      <c r="CJ511" s="105"/>
      <c r="CK511" s="86"/>
      <c r="CL511" s="109" t="s">
        <v>1686</v>
      </c>
      <c r="CM511" s="101" t="s">
        <v>255</v>
      </c>
      <c r="CN511" s="101" t="s">
        <v>255</v>
      </c>
      <c r="CO511" s="101"/>
    </row>
    <row r="512" spans="1:93" ht="112" x14ac:dyDescent="0.2">
      <c r="A512" s="518" t="s">
        <v>338</v>
      </c>
      <c r="B512" s="470">
        <v>2</v>
      </c>
      <c r="C512" s="2" t="s">
        <v>1245</v>
      </c>
      <c r="D512" s="2" t="s">
        <v>1398</v>
      </c>
      <c r="E512" s="519" t="s">
        <v>0</v>
      </c>
      <c r="F512" s="519" t="s">
        <v>244</v>
      </c>
      <c r="G512" s="470" t="s">
        <v>146</v>
      </c>
      <c r="H512" s="519" t="s">
        <v>4</v>
      </c>
      <c r="I512" s="470" t="s">
        <v>8</v>
      </c>
      <c r="J512" s="470" t="s">
        <v>22</v>
      </c>
      <c r="K512" s="470" t="s">
        <v>127</v>
      </c>
      <c r="L512" s="101" t="str">
        <f>IFERROR(VLOOKUP($C512,'[2]1.3.7 validaties'!$AL$3:$AY$999,14,FALSE),"")</f>
        <v/>
      </c>
      <c r="M512" s="101" t="str">
        <f>IFERROR(VLOOKUP($C512,'[2]1.3.7 validaties'!$AL$3:$AY$999,13,FALSE),"")</f>
        <v/>
      </c>
      <c r="N512" s="2" t="s">
        <v>319</v>
      </c>
      <c r="O512" s="2" t="s">
        <v>13</v>
      </c>
      <c r="P512" s="2" t="s">
        <v>13</v>
      </c>
      <c r="Q512" s="2" t="s">
        <v>13</v>
      </c>
      <c r="R512" s="2" t="s">
        <v>13</v>
      </c>
      <c r="S512" s="2" t="s">
        <v>13</v>
      </c>
      <c r="T512" s="2" t="s">
        <v>13</v>
      </c>
      <c r="U512" s="2" t="s">
        <v>13</v>
      </c>
      <c r="V512" s="2" t="s">
        <v>13</v>
      </c>
      <c r="W512" s="2" t="s">
        <v>13</v>
      </c>
      <c r="X512" s="2" t="s">
        <v>13</v>
      </c>
      <c r="Y512" s="2" t="s">
        <v>13</v>
      </c>
      <c r="Z512" s="2" t="s">
        <v>13</v>
      </c>
      <c r="AA512" s="2" t="s">
        <v>13</v>
      </c>
      <c r="AB512" s="2" t="s">
        <v>13</v>
      </c>
      <c r="AC512" s="2" t="s">
        <v>13</v>
      </c>
      <c r="AD512" s="337" t="s">
        <v>253</v>
      </c>
      <c r="AE512" s="31" t="s">
        <v>254</v>
      </c>
      <c r="AF512" s="338" t="s">
        <v>255</v>
      </c>
      <c r="AG512" s="520" t="s">
        <v>1155</v>
      </c>
      <c r="AH512" s="344" t="s">
        <v>253</v>
      </c>
      <c r="AI512" s="481"/>
      <c r="AJ512" s="470" t="s">
        <v>13</v>
      </c>
      <c r="AK512" s="521" t="s">
        <v>13</v>
      </c>
      <c r="AL512" s="480" t="s">
        <v>14</v>
      </c>
      <c r="AM512" s="479" t="s">
        <v>1245</v>
      </c>
      <c r="AN512" s="101" t="s">
        <v>1399</v>
      </c>
      <c r="AO512" s="101" t="s">
        <v>1164</v>
      </c>
      <c r="AP512" s="101" t="s">
        <v>1397</v>
      </c>
      <c r="AQ512" s="101"/>
      <c r="AR512" s="101"/>
      <c r="AS512" s="101"/>
      <c r="AT512" s="472"/>
      <c r="AU512" s="457">
        <v>0</v>
      </c>
      <c r="AV512" s="389"/>
      <c r="AW512" s="31"/>
      <c r="AY512" s="110" t="str">
        <f t="shared" si="83"/>
        <v/>
      </c>
      <c r="AZ512" s="105" t="str">
        <f t="shared" si="89"/>
        <v/>
      </c>
      <c r="BA512" s="105" t="str">
        <f t="shared" si="90"/>
        <v/>
      </c>
      <c r="BB512" s="105"/>
      <c r="BC512" s="220" t="s">
        <v>2261</v>
      </c>
      <c r="BD512" s="464" t="str">
        <f t="shared" si="84"/>
        <v>ongewijzigd</v>
      </c>
      <c r="BE512" s="463" t="str">
        <f>IF(BF512="",IF(#REF!="","",IF(#REF!="ongebruikt","Ja","")),"")</f>
        <v/>
      </c>
      <c r="BF512" s="522" t="str">
        <f>IF($J512="LVBB-BHK",$C512,IFERROR(VLOOKUP($C512,'[1]CDS-VM-delta'!$A$2:$E$470,1,FALSE),""))</f>
        <v>STOP2003</v>
      </c>
      <c r="BG512" s="457" t="str">
        <f>IF($J512="LVBB-BHK",$AN512,IF($BF512="","",IFERROR(VLOOKUP($BF512,'[1]CDS-VM-delta'!$A$2:$E$470,2,FALSE),"")))</f>
        <v>FRBRWork '%1' begint met '/akn/nl/act/' maar soortwork %2' is niet gelijk aan '/join/id/stop/work_019'(regeling), '/join/id/stop/work_006'(geconsolideerde regeling), '/join/id/stop/work_021'(tijdelijk regelingdeel) of '/join/id/stop/work_019'(consolidatie van tijdelijk regelingdeel).</v>
      </c>
      <c r="BH512" s="461" t="str">
        <f>IF($BF512="","",IFERROR(VLOOKUP($C512,'[1]CDS-VM-delta'!$A$2:$E$470,3,FALSE),""))</f>
        <v>imop-aknjoin.sch</v>
      </c>
      <c r="BI512" s="461" t="str">
        <f>IF($BF512="","",IFERROR(VLOOKUP($C512,'[1]CDS-VM-delta'!$A$2:$E$470,4,FALSE),""))</f>
        <v>AKN/JOIN validaties Expression/Work icm soortWork in ExpressionIdentificatie</v>
      </c>
      <c r="BJ512" s="462" t="str">
        <f>IF($BF512="","",IFERROR(VLOOKUP($C512,'[1]CDS-VM-delta'!$A$2:$E$470,5,FALSE),""))</f>
        <v/>
      </c>
      <c r="BK512" s="462" t="str">
        <f>IF($C512="","",IFERROR(VLOOKUP($C512,'[1]CDS-VM-delta'!$L$1:$M$470,1,FALSE),""))</f>
        <v>STOP2003</v>
      </c>
      <c r="BL512" s="462" t="str">
        <f>IF($BK512="","",IFERROR(VLOOKUP($BK512,'[1]CDS-VM-delta'!$L$1:$M$470,2,FALSE),""))</f>
        <v>FRBRWork '%1' begint met '/akn/nl/act/' maar soortwork %2' is niet gelijk aan '/join/id/stop/work_019'(regeling), '/join/id/stop/work_006'(geconsolideerde regeling), '/join/id/stop/work_021'(tijdelijk regelingdeel) of '/join/id/stop/work_019'(consolidatie van tijdelijk regelingdeel).</v>
      </c>
      <c r="BM512" s="31"/>
      <c r="BN512" s="53" t="str">
        <f t="shared" si="91"/>
        <v>NOK</v>
      </c>
      <c r="BO512" s="334" t="s">
        <v>1858</v>
      </c>
      <c r="BP512" s="2"/>
      <c r="BQ512" s="2"/>
      <c r="BR512" s="2"/>
      <c r="BS512" s="31"/>
      <c r="BU512" s="7" t="str">
        <f t="shared" si="92"/>
        <v/>
      </c>
      <c r="BV512" s="7" t="str">
        <f t="shared" si="93"/>
        <v/>
      </c>
      <c r="BW512" s="7" t="str">
        <f t="shared" si="94"/>
        <v/>
      </c>
      <c r="BX512" s="105" t="s">
        <v>1245</v>
      </c>
      <c r="BY512" s="101" t="s">
        <v>1398</v>
      </c>
      <c r="BZ512" s="105" t="s">
        <v>1684</v>
      </c>
      <c r="CA512" s="105"/>
      <c r="CB512" s="105"/>
      <c r="CC512" s="105"/>
      <c r="CD512" s="101" t="s">
        <v>1399</v>
      </c>
      <c r="CE512" s="105" t="s">
        <v>1164</v>
      </c>
      <c r="CF512" s="105" t="s">
        <v>1397</v>
      </c>
      <c r="CG512" s="105"/>
      <c r="CH512" s="105"/>
      <c r="CI512" s="105"/>
      <c r="CJ512" s="105"/>
      <c r="CK512" s="86"/>
      <c r="CL512" s="109" t="s">
        <v>1686</v>
      </c>
      <c r="CM512" s="101" t="s">
        <v>255</v>
      </c>
      <c r="CN512" s="101" t="s">
        <v>255</v>
      </c>
      <c r="CO512" s="101"/>
    </row>
    <row r="513" spans="1:93" ht="64" x14ac:dyDescent="0.2">
      <c r="A513" s="518" t="s">
        <v>338</v>
      </c>
      <c r="B513" s="470">
        <v>2</v>
      </c>
      <c r="C513" s="2" t="s">
        <v>1247</v>
      </c>
      <c r="D513" s="2" t="s">
        <v>1400</v>
      </c>
      <c r="E513" s="519" t="s">
        <v>0</v>
      </c>
      <c r="F513" s="519" t="s">
        <v>244</v>
      </c>
      <c r="G513" s="470" t="s">
        <v>146</v>
      </c>
      <c r="H513" s="519" t="s">
        <v>4</v>
      </c>
      <c r="I513" s="470" t="s">
        <v>8</v>
      </c>
      <c r="J513" s="470" t="s">
        <v>22</v>
      </c>
      <c r="K513" s="470" t="s">
        <v>127</v>
      </c>
      <c r="L513" s="101" t="str">
        <f>IFERROR(VLOOKUP($C513,'[2]1.3.7 validaties'!$AL$3:$AY$999,14,FALSE),"")</f>
        <v/>
      </c>
      <c r="M513" s="101" t="str">
        <f>IFERROR(VLOOKUP($C513,'[2]1.3.7 validaties'!$AL$3:$AY$999,13,FALSE),"")</f>
        <v/>
      </c>
      <c r="N513" s="2" t="s">
        <v>319</v>
      </c>
      <c r="O513" s="2" t="s">
        <v>13</v>
      </c>
      <c r="P513" s="2" t="s">
        <v>13</v>
      </c>
      <c r="Q513" s="2" t="s">
        <v>13</v>
      </c>
      <c r="R513" s="2" t="s">
        <v>13</v>
      </c>
      <c r="S513" s="2" t="s">
        <v>13</v>
      </c>
      <c r="T513" s="2" t="s">
        <v>13</v>
      </c>
      <c r="U513" s="2" t="s">
        <v>13</v>
      </c>
      <c r="V513" s="2" t="s">
        <v>13</v>
      </c>
      <c r="W513" s="2" t="s">
        <v>13</v>
      </c>
      <c r="X513" s="2" t="s">
        <v>13</v>
      </c>
      <c r="Y513" s="2" t="s">
        <v>13</v>
      </c>
      <c r="Z513" s="2" t="s">
        <v>13</v>
      </c>
      <c r="AA513" s="2" t="s">
        <v>13</v>
      </c>
      <c r="AB513" s="2" t="s">
        <v>13</v>
      </c>
      <c r="AC513" s="2" t="s">
        <v>13</v>
      </c>
      <c r="AD513" s="337" t="s">
        <v>253</v>
      </c>
      <c r="AE513" s="31" t="s">
        <v>254</v>
      </c>
      <c r="AF513" s="338" t="s">
        <v>255</v>
      </c>
      <c r="AG513" s="520" t="s">
        <v>1155</v>
      </c>
      <c r="AH513" s="344" t="s">
        <v>253</v>
      </c>
      <c r="AI513" s="481"/>
      <c r="AJ513" s="470" t="s">
        <v>13</v>
      </c>
      <c r="AK513" s="521" t="s">
        <v>13</v>
      </c>
      <c r="AL513" s="480" t="s">
        <v>14</v>
      </c>
      <c r="AM513" s="479" t="s">
        <v>1247</v>
      </c>
      <c r="AN513" s="101" t="s">
        <v>1401</v>
      </c>
      <c r="AO513" s="101" t="s">
        <v>1397</v>
      </c>
      <c r="AP513" s="101"/>
      <c r="AQ513" s="101"/>
      <c r="AR513" s="101"/>
      <c r="AS513" s="101"/>
      <c r="AT513" s="472"/>
      <c r="AU513" s="457">
        <v>0</v>
      </c>
      <c r="AV513" s="389"/>
      <c r="AW513" s="31"/>
      <c r="AY513" s="110" t="str">
        <f t="shared" si="83"/>
        <v/>
      </c>
      <c r="AZ513" s="105" t="str">
        <f t="shared" si="89"/>
        <v/>
      </c>
      <c r="BA513" s="105" t="str">
        <f t="shared" si="90"/>
        <v/>
      </c>
      <c r="BB513" s="105"/>
      <c r="BC513" s="220" t="s">
        <v>2261</v>
      </c>
      <c r="BD513" s="464" t="str">
        <f t="shared" si="84"/>
        <v>ongewijzigd</v>
      </c>
      <c r="BE513" s="463" t="str">
        <f>IF(BF513="",IF(#REF!="","",IF(#REF!="ongebruikt","Ja","")),"")</f>
        <v/>
      </c>
      <c r="BF513" s="522" t="str">
        <f>IF($J513="LVBB-BHK",$C513,IFERROR(VLOOKUP($C513,'[1]CDS-VM-delta'!$A$2:$E$470,1,FALSE),""))</f>
        <v>STOP2004</v>
      </c>
      <c r="BG513" s="457" t="str">
        <f>IF($J513="LVBB-BHK",$AN513,IF($BF513="","",IFERROR(VLOOKUP($BF513,'[1]CDS-VM-delta'!$A$2:$E$470,2,FALSE),"")))</f>
        <v>De ExpressionIdentificatie bevat data:isTijdelijkDeelVan, maar data:soortWork('%1') is niet gelijk aan '/join/id/stop/work_021'(tijdelijk regelingdeel). Pas soortWork aan.</v>
      </c>
      <c r="BH513" s="461" t="str">
        <f>IF($BF513="","",IFERROR(VLOOKUP($C513,'[1]CDS-VM-delta'!$A$2:$E$470,3,FALSE),""))</f>
        <v>imop-aknjoin.sch</v>
      </c>
      <c r="BI513" s="461" t="str">
        <f>IF($BF513="","",IFERROR(VLOOKUP($C513,'[1]CDS-VM-delta'!$A$2:$E$470,4,FALSE),""))</f>
        <v>Tijdelijk regelingdeel</v>
      </c>
      <c r="BJ513" s="462" t="str">
        <f>IF($BF513="","",IFERROR(VLOOKUP($C513,'[1]CDS-VM-delta'!$A$2:$E$470,5,FALSE),""))</f>
        <v/>
      </c>
      <c r="BK513" s="462" t="str">
        <f>IF($C513="","",IFERROR(VLOOKUP($C513,'[1]CDS-VM-delta'!$L$1:$M$470,1,FALSE),""))</f>
        <v>STOP2004</v>
      </c>
      <c r="BL513" s="462" t="str">
        <f>IF($BK513="","",IFERROR(VLOOKUP($BK513,'[1]CDS-VM-delta'!$L$1:$M$470,2,FALSE),""))</f>
        <v>De ExpressionIdentificatie bevat data:isTijdelijkDeelVan, maar data:soortWork('%1') is niet gelijk aan '/join/id/stop/work_021'(tijdelijk regelingdeel). Pas soortWork aan.</v>
      </c>
      <c r="BM513" s="31"/>
      <c r="BN513" s="53" t="str">
        <f t="shared" si="91"/>
        <v>NOK</v>
      </c>
      <c r="BO513" s="334" t="s">
        <v>1858</v>
      </c>
      <c r="BP513" s="2"/>
      <c r="BQ513" s="2"/>
      <c r="BR513" s="2"/>
      <c r="BS513" s="31"/>
      <c r="BU513" s="7" t="str">
        <f t="shared" si="92"/>
        <v/>
      </c>
      <c r="BV513" s="7" t="str">
        <f t="shared" si="93"/>
        <v/>
      </c>
      <c r="BW513" s="7" t="str">
        <f t="shared" si="94"/>
        <v/>
      </c>
      <c r="BX513" s="105" t="s">
        <v>1247</v>
      </c>
      <c r="BY513" s="101" t="s">
        <v>1400</v>
      </c>
      <c r="BZ513" s="105" t="s">
        <v>1684</v>
      </c>
      <c r="CA513" s="105"/>
      <c r="CB513" s="105"/>
      <c r="CC513" s="105"/>
      <c r="CD513" s="101" t="s">
        <v>1401</v>
      </c>
      <c r="CE513" s="105" t="s">
        <v>1397</v>
      </c>
      <c r="CF513" s="105"/>
      <c r="CG513" s="105"/>
      <c r="CH513" s="105"/>
      <c r="CI513" s="105"/>
      <c r="CJ513" s="105"/>
      <c r="CK513" s="86"/>
      <c r="CL513" s="109" t="s">
        <v>1686</v>
      </c>
      <c r="CM513" s="101" t="s">
        <v>255</v>
      </c>
      <c r="CN513" s="101" t="s">
        <v>255</v>
      </c>
      <c r="CO513" s="101"/>
    </row>
    <row r="514" spans="1:93" ht="112" x14ac:dyDescent="0.2">
      <c r="A514" s="518" t="s">
        <v>2429</v>
      </c>
      <c r="B514" s="470">
        <v>2</v>
      </c>
      <c r="C514" s="2" t="s">
        <v>1250</v>
      </c>
      <c r="D514" s="2" t="s">
        <v>1402</v>
      </c>
      <c r="E514" s="519" t="s">
        <v>0</v>
      </c>
      <c r="F514" s="519" t="s">
        <v>244</v>
      </c>
      <c r="G514" s="470" t="s">
        <v>146</v>
      </c>
      <c r="H514" s="519" t="s">
        <v>4</v>
      </c>
      <c r="I514" s="470" t="s">
        <v>8</v>
      </c>
      <c r="J514" s="470" t="s">
        <v>22</v>
      </c>
      <c r="K514" s="470" t="s">
        <v>127</v>
      </c>
      <c r="L514" s="101" t="str">
        <f>IFERROR(VLOOKUP($C514,'[2]1.3.7 validaties'!$AL$3:$AY$999,14,FALSE),"")</f>
        <v/>
      </c>
      <c r="M514" s="101" t="str">
        <f>IFERROR(VLOOKUP($C514,'[2]1.3.7 validaties'!$AL$3:$AY$999,13,FALSE),"")</f>
        <v/>
      </c>
      <c r="N514" s="2" t="s">
        <v>319</v>
      </c>
      <c r="O514" s="2" t="s">
        <v>23</v>
      </c>
      <c r="P514" s="2" t="s">
        <v>14</v>
      </c>
      <c r="Q514" s="2" t="s">
        <v>14</v>
      </c>
      <c r="R514" s="2" t="s">
        <v>14</v>
      </c>
      <c r="S514" s="345" t="s">
        <v>14</v>
      </c>
      <c r="T514" s="345" t="s">
        <v>14</v>
      </c>
      <c r="U514" s="345" t="s">
        <v>14</v>
      </c>
      <c r="V514" s="345" t="s">
        <v>14</v>
      </c>
      <c r="W514" s="345" t="s">
        <v>14</v>
      </c>
      <c r="X514" s="345" t="s">
        <v>14</v>
      </c>
      <c r="Y514" s="345" t="s">
        <v>14</v>
      </c>
      <c r="Z514" s="345" t="s">
        <v>14</v>
      </c>
      <c r="AA514" s="345" t="s">
        <v>14</v>
      </c>
      <c r="AB514" s="345" t="s">
        <v>14</v>
      </c>
      <c r="AC514" s="345" t="s">
        <v>14</v>
      </c>
      <c r="AD514" s="337" t="s">
        <v>253</v>
      </c>
      <c r="AE514" s="31" t="s">
        <v>254</v>
      </c>
      <c r="AF514" s="338" t="s">
        <v>253</v>
      </c>
      <c r="AG514" s="520" t="s">
        <v>254</v>
      </c>
      <c r="AH514" s="344" t="s">
        <v>255</v>
      </c>
      <c r="AI514" s="481"/>
      <c r="AJ514" s="470" t="s">
        <v>13</v>
      </c>
      <c r="AK514" s="521" t="s">
        <v>13</v>
      </c>
      <c r="AL514" s="480" t="s">
        <v>14</v>
      </c>
      <c r="AM514" s="479" t="s">
        <v>1250</v>
      </c>
      <c r="AN514" s="101"/>
      <c r="AO514" s="101"/>
      <c r="AP514" s="101"/>
      <c r="AQ514" s="101"/>
      <c r="AR514" s="101"/>
      <c r="AS514" s="101"/>
      <c r="AT514" s="472"/>
      <c r="AU514" s="457" t="s">
        <v>2213</v>
      </c>
      <c r="AV514" s="389"/>
      <c r="AW514" s="31" t="s">
        <v>2433</v>
      </c>
      <c r="AY514" s="110" t="str">
        <f t="shared" si="83"/>
        <v/>
      </c>
      <c r="AZ514" s="105" t="str">
        <f t="shared" si="89"/>
        <v/>
      </c>
      <c r="BA514" s="105" t="str">
        <f t="shared" si="90"/>
        <v/>
      </c>
      <c r="BB514" s="105"/>
      <c r="BC514" s="220"/>
      <c r="BD514" s="464" t="str">
        <f t="shared" si="84"/>
        <v/>
      </c>
      <c r="BE514" s="463" t="e">
        <f>IF(BF514="",IF(#REF!="","",IF(#REF!="ongebruikt","Ja","")),"")</f>
        <v>#REF!</v>
      </c>
      <c r="BF514" s="522" t="str">
        <f>IF($J514="LVBB-BHK",$C514,IFERROR(VLOOKUP($C514,'[1]CDS-VM-delta'!$A$2:$E$470,1,FALSE),""))</f>
        <v/>
      </c>
      <c r="BG514" s="457" t="str">
        <f>IF($J514="LVBB-BHK",$AN514,IF($BF514="","",IFERROR(VLOOKUP($BF514,'[1]CDS-VM-delta'!$A$2:$E$470,2,FALSE),"")))</f>
        <v/>
      </c>
      <c r="BH514" s="461" t="str">
        <f>IF($BF514="","",IFERROR(VLOOKUP($C514,'[1]CDS-VM-delta'!$A$2:$E$470,3,FALSE),""))</f>
        <v/>
      </c>
      <c r="BI514" s="461" t="str">
        <f>IF($BF514="","",IFERROR(VLOOKUP($C514,'[1]CDS-VM-delta'!$A$2:$E$470,4,FALSE),""))</f>
        <v/>
      </c>
      <c r="BJ514" s="462" t="str">
        <f>IF($BF514="","",IFERROR(VLOOKUP($C514,'[1]CDS-VM-delta'!$A$2:$E$470,5,FALSE),""))</f>
        <v/>
      </c>
      <c r="BK514" s="462" t="str">
        <f>IF($C514="","",IFERROR(VLOOKUP($C514,'[1]CDS-VM-delta'!$L$1:$M$470,1,FALSE),""))</f>
        <v/>
      </c>
      <c r="BL514" s="462" t="str">
        <f>IF($BK514="","",IFERROR(VLOOKUP($BK514,'[1]CDS-VM-delta'!$L$1:$M$470,2,FALSE),""))</f>
        <v/>
      </c>
      <c r="BM514" s="31"/>
      <c r="BN514" s="53" t="str">
        <f t="shared" si="91"/>
        <v>NOK</v>
      </c>
      <c r="BO514" s="334" t="s">
        <v>1858</v>
      </c>
      <c r="BP514" s="2"/>
      <c r="BQ514" s="2"/>
      <c r="BR514" s="2"/>
      <c r="BS514" s="31"/>
      <c r="BU514" s="7" t="str">
        <f t="shared" si="92"/>
        <v/>
      </c>
      <c r="BV514" s="7" t="str">
        <f t="shared" si="93"/>
        <v/>
      </c>
      <c r="BW514" s="7" t="str">
        <f t="shared" si="94"/>
        <v/>
      </c>
      <c r="BX514" s="105" t="s">
        <v>1250</v>
      </c>
      <c r="BY514" s="101" t="s">
        <v>1402</v>
      </c>
      <c r="BZ514" s="105" t="s">
        <v>1684</v>
      </c>
      <c r="CA514" s="105"/>
      <c r="CB514" s="105"/>
      <c r="CC514" s="105"/>
      <c r="CD514" s="101"/>
      <c r="CE514" s="105"/>
      <c r="CF514" s="105"/>
      <c r="CG514" s="105"/>
      <c r="CH514" s="105"/>
      <c r="CI514" s="105"/>
      <c r="CJ514" s="105"/>
      <c r="CK514" s="86" t="s">
        <v>2462</v>
      </c>
      <c r="CL514" s="109" t="s">
        <v>1686</v>
      </c>
      <c r="CM514" s="101" t="s">
        <v>255</v>
      </c>
      <c r="CN514" s="101" t="s">
        <v>255</v>
      </c>
      <c r="CO514" s="101" t="s">
        <v>1687</v>
      </c>
    </row>
    <row r="515" spans="1:93" ht="128" x14ac:dyDescent="0.2">
      <c r="A515" s="518" t="s">
        <v>2429</v>
      </c>
      <c r="B515" s="470">
        <v>2</v>
      </c>
      <c r="C515" s="2" t="s">
        <v>1254</v>
      </c>
      <c r="D515" s="2" t="s">
        <v>1403</v>
      </c>
      <c r="E515" s="519" t="s">
        <v>0</v>
      </c>
      <c r="F515" s="519" t="s">
        <v>244</v>
      </c>
      <c r="G515" s="470" t="s">
        <v>146</v>
      </c>
      <c r="H515" s="519" t="s">
        <v>4</v>
      </c>
      <c r="I515" s="470" t="s">
        <v>8</v>
      </c>
      <c r="J515" s="470" t="s">
        <v>22</v>
      </c>
      <c r="K515" s="470" t="s">
        <v>127</v>
      </c>
      <c r="L515" s="101" t="str">
        <f>IFERROR(VLOOKUP($C515,'[2]1.3.7 validaties'!$AL$3:$AY$999,14,FALSE),"")</f>
        <v/>
      </c>
      <c r="M515" s="101" t="str">
        <f>IFERROR(VLOOKUP($C515,'[2]1.3.7 validaties'!$AL$3:$AY$999,13,FALSE),"")</f>
        <v/>
      </c>
      <c r="N515" s="2" t="s">
        <v>319</v>
      </c>
      <c r="O515" s="2" t="s">
        <v>23</v>
      </c>
      <c r="P515" s="2" t="s">
        <v>14</v>
      </c>
      <c r="Q515" s="2" t="s">
        <v>14</v>
      </c>
      <c r="R515" s="2" t="s">
        <v>14</v>
      </c>
      <c r="S515" s="345" t="s">
        <v>14</v>
      </c>
      <c r="T515" s="345" t="s">
        <v>14</v>
      </c>
      <c r="U515" s="345" t="s">
        <v>14</v>
      </c>
      <c r="V515" s="345" t="s">
        <v>14</v>
      </c>
      <c r="W515" s="345" t="s">
        <v>14</v>
      </c>
      <c r="X515" s="345" t="s">
        <v>14</v>
      </c>
      <c r="Y515" s="345" t="s">
        <v>14</v>
      </c>
      <c r="Z515" s="345" t="s">
        <v>14</v>
      </c>
      <c r="AA515" s="345" t="s">
        <v>14</v>
      </c>
      <c r="AB515" s="345" t="s">
        <v>14</v>
      </c>
      <c r="AC515" s="345" t="s">
        <v>14</v>
      </c>
      <c r="AD515" s="337" t="s">
        <v>253</v>
      </c>
      <c r="AE515" s="31" t="s">
        <v>254</v>
      </c>
      <c r="AF515" s="338" t="s">
        <v>253</v>
      </c>
      <c r="AG515" s="520" t="s">
        <v>254</v>
      </c>
      <c r="AH515" s="344" t="s">
        <v>255</v>
      </c>
      <c r="AI515" s="481"/>
      <c r="AJ515" s="470" t="s">
        <v>13</v>
      </c>
      <c r="AK515" s="521" t="s">
        <v>13</v>
      </c>
      <c r="AL515" s="480" t="s">
        <v>14</v>
      </c>
      <c r="AM515" s="479" t="s">
        <v>1254</v>
      </c>
      <c r="AN515" s="101"/>
      <c r="AO515" s="101"/>
      <c r="AP515" s="101"/>
      <c r="AQ515" s="101"/>
      <c r="AR515" s="101"/>
      <c r="AS515" s="101"/>
      <c r="AT515" s="472"/>
      <c r="AU515" s="457" t="s">
        <v>2214</v>
      </c>
      <c r="AV515" s="389"/>
      <c r="AW515" s="31" t="s">
        <v>2434</v>
      </c>
      <c r="AY515" s="110" t="str">
        <f t="shared" si="83"/>
        <v/>
      </c>
      <c r="AZ515" s="105" t="str">
        <f t="shared" si="89"/>
        <v/>
      </c>
      <c r="BA515" s="105" t="str">
        <f t="shared" si="90"/>
        <v/>
      </c>
      <c r="BB515" s="105"/>
      <c r="BC515" s="220"/>
      <c r="BD515" s="464" t="str">
        <f t="shared" si="84"/>
        <v/>
      </c>
      <c r="BE515" s="463" t="e">
        <f>IF(BF515="",IF(#REF!="","",IF(#REF!="ongebruikt","Ja","")),"")</f>
        <v>#REF!</v>
      </c>
      <c r="BF515" s="522" t="str">
        <f>IF($J515="LVBB-BHK",$C515,IFERROR(VLOOKUP($C515,'[1]CDS-VM-delta'!$A$2:$E$470,1,FALSE),""))</f>
        <v/>
      </c>
      <c r="BG515" s="457" t="str">
        <f>IF($J515="LVBB-BHK",$AN515,IF($BF515="","",IFERROR(VLOOKUP($BF515,'[1]CDS-VM-delta'!$A$2:$E$470,2,FALSE),"")))</f>
        <v/>
      </c>
      <c r="BH515" s="461" t="str">
        <f>IF($BF515="","",IFERROR(VLOOKUP($C515,'[1]CDS-VM-delta'!$A$2:$E$470,3,FALSE),""))</f>
        <v/>
      </c>
      <c r="BI515" s="461" t="str">
        <f>IF($BF515="","",IFERROR(VLOOKUP($C515,'[1]CDS-VM-delta'!$A$2:$E$470,4,FALSE),""))</f>
        <v/>
      </c>
      <c r="BJ515" s="462" t="str">
        <f>IF($BF515="","",IFERROR(VLOOKUP($C515,'[1]CDS-VM-delta'!$A$2:$E$470,5,FALSE),""))</f>
        <v/>
      </c>
      <c r="BK515" s="462" t="str">
        <f>IF($C515="","",IFERROR(VLOOKUP($C515,'[1]CDS-VM-delta'!$L$1:$M$470,1,FALSE),""))</f>
        <v/>
      </c>
      <c r="BL515" s="462" t="str">
        <f>IF($BK515="","",IFERROR(VLOOKUP($BK515,'[1]CDS-VM-delta'!$L$1:$M$470,2,FALSE),""))</f>
        <v/>
      </c>
      <c r="BM515" s="31"/>
      <c r="BN515" s="53" t="str">
        <f t="shared" si="91"/>
        <v>NOK</v>
      </c>
      <c r="BO515" s="334" t="s">
        <v>1858</v>
      </c>
      <c r="BP515" s="2"/>
      <c r="BQ515" s="2"/>
      <c r="BR515" s="2"/>
      <c r="BS515" s="31"/>
      <c r="BU515" s="7" t="str">
        <f t="shared" si="92"/>
        <v/>
      </c>
      <c r="BV515" s="7" t="str">
        <f t="shared" si="93"/>
        <v/>
      </c>
      <c r="BW515" s="7" t="str">
        <f t="shared" si="94"/>
        <v/>
      </c>
      <c r="BX515" s="105" t="s">
        <v>1254</v>
      </c>
      <c r="BY515" s="101" t="s">
        <v>1403</v>
      </c>
      <c r="BZ515" s="105" t="s">
        <v>1684</v>
      </c>
      <c r="CA515" s="105"/>
      <c r="CB515" s="105"/>
      <c r="CC515" s="105"/>
      <c r="CD515" s="101"/>
      <c r="CE515" s="105"/>
      <c r="CF515" s="105"/>
      <c r="CG515" s="105"/>
      <c r="CH515" s="105"/>
      <c r="CI515" s="105"/>
      <c r="CJ515" s="105"/>
      <c r="CK515" s="86" t="s">
        <v>2463</v>
      </c>
      <c r="CL515" s="109" t="s">
        <v>1686</v>
      </c>
      <c r="CM515" s="101" t="s">
        <v>255</v>
      </c>
      <c r="CN515" s="101" t="s">
        <v>255</v>
      </c>
      <c r="CO515" s="101" t="s">
        <v>1687</v>
      </c>
    </row>
    <row r="516" spans="1:93" ht="48" x14ac:dyDescent="0.2">
      <c r="A516" s="518" t="s">
        <v>338</v>
      </c>
      <c r="B516" s="470">
        <v>2</v>
      </c>
      <c r="C516" s="2" t="s">
        <v>1258</v>
      </c>
      <c r="D516" s="2" t="s">
        <v>1404</v>
      </c>
      <c r="E516" s="519" t="s">
        <v>0</v>
      </c>
      <c r="F516" s="519" t="s">
        <v>244</v>
      </c>
      <c r="G516" s="470" t="s">
        <v>146</v>
      </c>
      <c r="H516" s="519" t="s">
        <v>4</v>
      </c>
      <c r="I516" s="470" t="s">
        <v>8</v>
      </c>
      <c r="J516" s="470" t="s">
        <v>22</v>
      </c>
      <c r="K516" s="470" t="s">
        <v>127</v>
      </c>
      <c r="L516" s="101" t="str">
        <f>IFERROR(VLOOKUP($C516,'[2]1.3.7 validaties'!$AL$3:$AY$999,14,FALSE),"")</f>
        <v/>
      </c>
      <c r="M516" s="101" t="str">
        <f>IFERROR(VLOOKUP($C516,'[2]1.3.7 validaties'!$AL$3:$AY$999,13,FALSE),"")</f>
        <v/>
      </c>
      <c r="N516" s="2" t="s">
        <v>319</v>
      </c>
      <c r="O516" s="2" t="s">
        <v>23</v>
      </c>
      <c r="P516" s="2" t="s">
        <v>23</v>
      </c>
      <c r="Q516" s="2" t="s">
        <v>23</v>
      </c>
      <c r="R516" s="2" t="s">
        <v>23</v>
      </c>
      <c r="S516" s="2" t="s">
        <v>23</v>
      </c>
      <c r="T516" s="2" t="s">
        <v>14</v>
      </c>
      <c r="U516" s="2" t="s">
        <v>14</v>
      </c>
      <c r="V516" s="2" t="s">
        <v>14</v>
      </c>
      <c r="W516" s="2" t="s">
        <v>14</v>
      </c>
      <c r="X516" s="2" t="s">
        <v>14</v>
      </c>
      <c r="Y516" s="2" t="s">
        <v>14</v>
      </c>
      <c r="Z516" s="2" t="s">
        <v>14</v>
      </c>
      <c r="AA516" s="2" t="s">
        <v>14</v>
      </c>
      <c r="AB516" s="2" t="s">
        <v>14</v>
      </c>
      <c r="AC516" s="2" t="s">
        <v>14</v>
      </c>
      <c r="AD516" s="337" t="s">
        <v>253</v>
      </c>
      <c r="AE516" s="31" t="s">
        <v>254</v>
      </c>
      <c r="AF516" s="338" t="s">
        <v>253</v>
      </c>
      <c r="AG516" s="520" t="s">
        <v>254</v>
      </c>
      <c r="AH516" s="344" t="s">
        <v>253</v>
      </c>
      <c r="AI516" s="481"/>
      <c r="AJ516" s="470" t="s">
        <v>13</v>
      </c>
      <c r="AK516" s="521" t="s">
        <v>13</v>
      </c>
      <c r="AL516" s="480" t="s">
        <v>14</v>
      </c>
      <c r="AM516" s="479" t="s">
        <v>1258</v>
      </c>
      <c r="AN516" s="101"/>
      <c r="AO516" s="101"/>
      <c r="AP516" s="101"/>
      <c r="AQ516" s="101"/>
      <c r="AR516" s="101"/>
      <c r="AS516" s="101"/>
      <c r="AT516" s="472"/>
      <c r="AU516" s="457" t="s">
        <v>1405</v>
      </c>
      <c r="AV516" s="389"/>
      <c r="AW516" s="31"/>
      <c r="AY516" s="110" t="str">
        <f t="shared" si="83"/>
        <v/>
      </c>
      <c r="AZ516" s="105" t="str">
        <f t="shared" si="89"/>
        <v/>
      </c>
      <c r="BA516" s="105" t="str">
        <f t="shared" si="90"/>
        <v/>
      </c>
      <c r="BB516" s="105"/>
      <c r="BC516" s="220"/>
      <c r="BD516" s="464" t="str">
        <f t="shared" si="84"/>
        <v/>
      </c>
      <c r="BE516" s="463" t="e">
        <f>IF(BF516="",IF(#REF!="","",IF(#REF!="ongebruikt","Ja","")),"")</f>
        <v>#REF!</v>
      </c>
      <c r="BF516" s="522" t="str">
        <f>IF($J516="LVBB-BHK",$C516,IFERROR(VLOOKUP($C516,'[1]CDS-VM-delta'!$A$2:$E$470,1,FALSE),""))</f>
        <v/>
      </c>
      <c r="BG516" s="457" t="str">
        <f>IF($J516="LVBB-BHK",$AN516,IF($BF516="","",IFERROR(VLOOKUP($BF516,'[1]CDS-VM-delta'!$A$2:$E$470,2,FALSE),"")))</f>
        <v/>
      </c>
      <c r="BH516" s="461" t="str">
        <f>IF($BF516="","",IFERROR(VLOOKUP($C516,'[1]CDS-VM-delta'!$A$2:$E$470,3,FALSE),""))</f>
        <v/>
      </c>
      <c r="BI516" s="461" t="str">
        <f>IF($BF516="","",IFERROR(VLOOKUP($C516,'[1]CDS-VM-delta'!$A$2:$E$470,4,FALSE),""))</f>
        <v/>
      </c>
      <c r="BJ516" s="462" t="str">
        <f>IF($BF516="","",IFERROR(VLOOKUP($C516,'[1]CDS-VM-delta'!$A$2:$E$470,5,FALSE),""))</f>
        <v/>
      </c>
      <c r="BK516" s="462" t="str">
        <f>IF($C516="","",IFERROR(VLOOKUP($C516,'[1]CDS-VM-delta'!$L$1:$M$470,1,FALSE),""))</f>
        <v/>
      </c>
      <c r="BL516" s="462" t="str">
        <f>IF($BK516="","",IFERROR(VLOOKUP($BK516,'[1]CDS-VM-delta'!$L$1:$M$470,2,FALSE),""))</f>
        <v/>
      </c>
      <c r="BM516" s="31"/>
      <c r="BN516" s="53" t="str">
        <f t="shared" si="91"/>
        <v>NOK</v>
      </c>
      <c r="BO516" s="334" t="s">
        <v>1858</v>
      </c>
      <c r="BP516" s="2"/>
      <c r="BQ516" s="2"/>
      <c r="BR516" s="2"/>
      <c r="BS516" s="31"/>
      <c r="BU516" s="7" t="str">
        <f t="shared" si="92"/>
        <v/>
      </c>
      <c r="BV516" s="7" t="str">
        <f t="shared" si="93"/>
        <v/>
      </c>
      <c r="BW516" s="7" t="str">
        <f t="shared" si="94"/>
        <v/>
      </c>
      <c r="BX516" s="105" t="s">
        <v>1258</v>
      </c>
      <c r="BY516" s="101" t="s">
        <v>1404</v>
      </c>
      <c r="BZ516" s="105" t="s">
        <v>1684</v>
      </c>
      <c r="CA516" s="105"/>
      <c r="CB516" s="105"/>
      <c r="CC516" s="105"/>
      <c r="CD516" s="101"/>
      <c r="CE516" s="105"/>
      <c r="CF516" s="105"/>
      <c r="CG516" s="105"/>
      <c r="CH516" s="105"/>
      <c r="CI516" s="105"/>
      <c r="CJ516" s="105"/>
      <c r="CK516" s="86" t="s">
        <v>1405</v>
      </c>
      <c r="CL516" s="109" t="s">
        <v>1686</v>
      </c>
      <c r="CM516" s="101" t="s">
        <v>255</v>
      </c>
      <c r="CN516" s="101" t="s">
        <v>255</v>
      </c>
      <c r="CO516" s="101" t="s">
        <v>1714</v>
      </c>
    </row>
    <row r="517" spans="1:93" ht="144" x14ac:dyDescent="0.2">
      <c r="A517" s="518" t="s">
        <v>2426</v>
      </c>
      <c r="B517" s="470">
        <v>2</v>
      </c>
      <c r="C517" s="2" t="s">
        <v>1262</v>
      </c>
      <c r="D517" s="101" t="s">
        <v>2435</v>
      </c>
      <c r="E517" s="519" t="s">
        <v>0</v>
      </c>
      <c r="F517" s="519" t="s">
        <v>244</v>
      </c>
      <c r="G517" s="470" t="s">
        <v>146</v>
      </c>
      <c r="H517" s="519" t="s">
        <v>4</v>
      </c>
      <c r="I517" s="470" t="s">
        <v>8</v>
      </c>
      <c r="J517" s="470" t="s">
        <v>22</v>
      </c>
      <c r="K517" s="470" t="s">
        <v>127</v>
      </c>
      <c r="L517" s="101" t="str">
        <f>IFERROR(VLOOKUP($C517,'[2]1.3.7 validaties'!$AL$3:$AY$999,14,FALSE),"")</f>
        <v/>
      </c>
      <c r="M517" s="101" t="str">
        <f>IFERROR(VLOOKUP($C517,'[2]1.3.7 validaties'!$AL$3:$AY$999,13,FALSE),"")</f>
        <v/>
      </c>
      <c r="N517" s="2" t="s">
        <v>319</v>
      </c>
      <c r="O517" s="2" t="s">
        <v>23</v>
      </c>
      <c r="P517" s="2" t="s">
        <v>23</v>
      </c>
      <c r="Q517" s="2" t="s">
        <v>23</v>
      </c>
      <c r="R517" s="2" t="s">
        <v>23</v>
      </c>
      <c r="S517" s="2" t="s">
        <v>23</v>
      </c>
      <c r="T517" s="2" t="s">
        <v>14</v>
      </c>
      <c r="U517" s="2" t="s">
        <v>14</v>
      </c>
      <c r="V517" s="2" t="s">
        <v>14</v>
      </c>
      <c r="W517" s="2" t="s">
        <v>14</v>
      </c>
      <c r="X517" s="2" t="s">
        <v>14</v>
      </c>
      <c r="Y517" s="2" t="s">
        <v>14</v>
      </c>
      <c r="Z517" s="2" t="s">
        <v>14</v>
      </c>
      <c r="AA517" s="2" t="s">
        <v>14</v>
      </c>
      <c r="AB517" s="2" t="s">
        <v>14</v>
      </c>
      <c r="AC517" s="2" t="s">
        <v>14</v>
      </c>
      <c r="AD517" s="337" t="s">
        <v>253</v>
      </c>
      <c r="AE517" s="31" t="s">
        <v>254</v>
      </c>
      <c r="AF517" s="338" t="s">
        <v>253</v>
      </c>
      <c r="AG517" s="520" t="s">
        <v>254</v>
      </c>
      <c r="AH517" s="344" t="s">
        <v>253</v>
      </c>
      <c r="AI517" s="481"/>
      <c r="AJ517" s="470" t="s">
        <v>13</v>
      </c>
      <c r="AK517" s="521" t="s">
        <v>13</v>
      </c>
      <c r="AL517" s="480" t="s">
        <v>14</v>
      </c>
      <c r="AM517" s="479" t="s">
        <v>1262</v>
      </c>
      <c r="AN517" s="101"/>
      <c r="AO517" s="101"/>
      <c r="AP517" s="101"/>
      <c r="AQ517" s="101"/>
      <c r="AR517" s="101"/>
      <c r="AS517" s="101"/>
      <c r="AT517" s="472"/>
      <c r="AU517" s="457" t="s">
        <v>1406</v>
      </c>
      <c r="AV517" s="389"/>
      <c r="AW517" s="31"/>
      <c r="AY517" s="110" t="str">
        <f t="shared" si="83"/>
        <v/>
      </c>
      <c r="AZ517" s="105" t="str">
        <f t="shared" si="89"/>
        <v/>
      </c>
      <c r="BA517" s="105" t="str">
        <f t="shared" si="90"/>
        <v/>
      </c>
      <c r="BB517" s="105"/>
      <c r="BC517" s="220"/>
      <c r="BD517" s="464" t="str">
        <f t="shared" si="84"/>
        <v/>
      </c>
      <c r="BE517" s="463" t="e">
        <f>IF(BF517="",IF(#REF!="","",IF(#REF!="ongebruikt","Ja","")),"")</f>
        <v>#REF!</v>
      </c>
      <c r="BF517" s="522" t="str">
        <f>IF($J517="LVBB-BHK",$C517,IFERROR(VLOOKUP($C517,'[1]CDS-VM-delta'!$A$2:$E$470,1,FALSE),""))</f>
        <v/>
      </c>
      <c r="BG517" s="457" t="str">
        <f>IF($J517="LVBB-BHK",$AN517,IF($BF517="","",IFERROR(VLOOKUP($BF517,'[1]CDS-VM-delta'!$A$2:$E$470,2,FALSE),"")))</f>
        <v/>
      </c>
      <c r="BH517" s="461" t="str">
        <f>IF($BF517="","",IFERROR(VLOOKUP($C517,'[1]CDS-VM-delta'!$A$2:$E$470,3,FALSE),""))</f>
        <v/>
      </c>
      <c r="BI517" s="461" t="str">
        <f>IF($BF517="","",IFERROR(VLOOKUP($C517,'[1]CDS-VM-delta'!$A$2:$E$470,4,FALSE),""))</f>
        <v/>
      </c>
      <c r="BJ517" s="462" t="str">
        <f>IF($BF517="","",IFERROR(VLOOKUP($C517,'[1]CDS-VM-delta'!$A$2:$E$470,5,FALSE),""))</f>
        <v/>
      </c>
      <c r="BK517" s="462" t="str">
        <f>IF($C517="","",IFERROR(VLOOKUP($C517,'[1]CDS-VM-delta'!$L$1:$M$470,1,FALSE),""))</f>
        <v/>
      </c>
      <c r="BL517" s="462" t="str">
        <f>IF($BK517="","",IFERROR(VLOOKUP($BK517,'[1]CDS-VM-delta'!$L$1:$M$470,2,FALSE),""))</f>
        <v/>
      </c>
      <c r="BM517" s="31"/>
      <c r="BN517" s="53" t="str">
        <f t="shared" si="91"/>
        <v>NOK</v>
      </c>
      <c r="BO517" s="334" t="s">
        <v>1858</v>
      </c>
      <c r="BP517" s="2"/>
      <c r="BQ517" s="2"/>
      <c r="BR517" s="2"/>
      <c r="BS517" s="31"/>
      <c r="BU517" s="7" t="str">
        <f t="shared" si="92"/>
        <v/>
      </c>
      <c r="BV517" s="7" t="str">
        <f t="shared" si="93"/>
        <v/>
      </c>
      <c r="BW517" s="7" t="str">
        <f t="shared" si="94"/>
        <v/>
      </c>
      <c r="BX517" s="105" t="s">
        <v>1262</v>
      </c>
      <c r="BY517" s="101" t="s">
        <v>2435</v>
      </c>
      <c r="BZ517" s="105" t="s">
        <v>1684</v>
      </c>
      <c r="CA517" s="105"/>
      <c r="CB517" s="105"/>
      <c r="CC517" s="105"/>
      <c r="CD517" s="101"/>
      <c r="CE517" s="105"/>
      <c r="CF517" s="105"/>
      <c r="CG517" s="105"/>
      <c r="CH517" s="105"/>
      <c r="CI517" s="105"/>
      <c r="CJ517" s="105"/>
      <c r="CK517" s="86" t="s">
        <v>1406</v>
      </c>
      <c r="CL517" s="109" t="s">
        <v>1686</v>
      </c>
      <c r="CM517" s="101" t="s">
        <v>255</v>
      </c>
      <c r="CN517" s="101" t="s">
        <v>255</v>
      </c>
      <c r="CO517" s="101" t="s">
        <v>1714</v>
      </c>
    </row>
    <row r="518" spans="1:93" s="408" customFormat="1" ht="112" x14ac:dyDescent="0.2">
      <c r="A518" s="505" t="s">
        <v>2426</v>
      </c>
      <c r="B518" s="335">
        <v>2</v>
      </c>
      <c r="C518" s="335" t="s">
        <v>1266</v>
      </c>
      <c r="D518" s="410" t="s">
        <v>2436</v>
      </c>
      <c r="E518" s="508" t="s">
        <v>0</v>
      </c>
      <c r="F518" s="508" t="s">
        <v>244</v>
      </c>
      <c r="G518" s="335" t="s">
        <v>146</v>
      </c>
      <c r="H518" s="508" t="s">
        <v>4</v>
      </c>
      <c r="I518" s="335" t="s">
        <v>8</v>
      </c>
      <c r="J518" s="335" t="s">
        <v>22</v>
      </c>
      <c r="K518" s="335" t="s">
        <v>127</v>
      </c>
      <c r="L518" s="410" t="str">
        <f>IFERROR(VLOOKUP($C518,'[2]1.3.7 validaties'!$AL$3:$AY$999,14,FALSE),"")</f>
        <v/>
      </c>
      <c r="M518" s="410" t="str">
        <f>IFERROR(VLOOKUP($C518,'[2]1.3.7 validaties'!$AL$3:$AY$999,13,FALSE),"")</f>
        <v/>
      </c>
      <c r="N518" s="335" t="s">
        <v>319</v>
      </c>
      <c r="O518" s="335" t="s">
        <v>23</v>
      </c>
      <c r="P518" s="335" t="s">
        <v>23</v>
      </c>
      <c r="Q518" s="335" t="s">
        <v>23</v>
      </c>
      <c r="R518" s="335" t="s">
        <v>23</v>
      </c>
      <c r="S518" s="335" t="s">
        <v>23</v>
      </c>
      <c r="T518" s="335" t="s">
        <v>14</v>
      </c>
      <c r="U518" s="335" t="s">
        <v>14</v>
      </c>
      <c r="V518" s="335" t="s">
        <v>14</v>
      </c>
      <c r="W518" s="335" t="s">
        <v>14</v>
      </c>
      <c r="X518" s="335" t="s">
        <v>14</v>
      </c>
      <c r="Y518" s="335" t="s">
        <v>14</v>
      </c>
      <c r="Z518" s="335" t="s">
        <v>14</v>
      </c>
      <c r="AA518" s="335" t="s">
        <v>14</v>
      </c>
      <c r="AB518" s="335" t="s">
        <v>14</v>
      </c>
      <c r="AC518" s="335" t="s">
        <v>14</v>
      </c>
      <c r="AD518" s="391" t="s">
        <v>253</v>
      </c>
      <c r="AE518" s="385" t="s">
        <v>254</v>
      </c>
      <c r="AF518" s="392" t="s">
        <v>253</v>
      </c>
      <c r="AG518" s="517" t="s">
        <v>254</v>
      </c>
      <c r="AH518" s="380" t="s">
        <v>253</v>
      </c>
      <c r="AI518" s="381"/>
      <c r="AJ518" s="335" t="s">
        <v>13</v>
      </c>
      <c r="AK518" s="400" t="s">
        <v>13</v>
      </c>
      <c r="AL518" s="385" t="s">
        <v>14</v>
      </c>
      <c r="AM518" s="384" t="s">
        <v>1266</v>
      </c>
      <c r="AN518" s="410"/>
      <c r="AO518" s="410"/>
      <c r="AP518" s="410"/>
      <c r="AQ518" s="410"/>
      <c r="AR518" s="410"/>
      <c r="AS518" s="410"/>
      <c r="AT518" s="506"/>
      <c r="AU518" s="395" t="s">
        <v>1407</v>
      </c>
      <c r="AV518" s="393"/>
      <c r="AW518" s="385"/>
      <c r="AX518" s="397"/>
      <c r="AY518" s="398" t="str">
        <f t="shared" si="83"/>
        <v/>
      </c>
      <c r="AZ518" s="399" t="str">
        <f t="shared" si="89"/>
        <v/>
      </c>
      <c r="BA518" s="399" t="str">
        <f t="shared" si="90"/>
        <v/>
      </c>
      <c r="BB518" s="399"/>
      <c r="BC518" s="400"/>
      <c r="BD518" s="500" t="str">
        <f t="shared" si="84"/>
        <v/>
      </c>
      <c r="BE518" s="501" t="e">
        <f>IF(BF518="",IF(#REF!="","",IF(#REF!="ongebruikt","Ja","")),"")</f>
        <v>#REF!</v>
      </c>
      <c r="BF518" s="502" t="str">
        <f>IF($J518="LVBB-BHK",$C518,IFERROR(VLOOKUP($C518,'[1]CDS-VM-delta'!$A$2:$E$470,1,FALSE),""))</f>
        <v/>
      </c>
      <c r="BG518" s="395" t="str">
        <f>IF($J518="LVBB-BHK",$AN518,IF($BF518="","",IFERROR(VLOOKUP($BF518,'[1]CDS-VM-delta'!$A$2:$E$470,2,FALSE),"")))</f>
        <v/>
      </c>
      <c r="BH518" s="503" t="str">
        <f>IF($BF518="","",IFERROR(VLOOKUP($C518,'[1]CDS-VM-delta'!$A$2:$E$470,3,FALSE),""))</f>
        <v/>
      </c>
      <c r="BI518" s="503" t="str">
        <f>IF($BF518="","",IFERROR(VLOOKUP($C518,'[1]CDS-VM-delta'!$A$2:$E$470,4,FALSE),""))</f>
        <v/>
      </c>
      <c r="BJ518" s="504" t="str">
        <f>IF($BF518="","",IFERROR(VLOOKUP($C518,'[1]CDS-VM-delta'!$A$2:$E$470,5,FALSE),""))</f>
        <v/>
      </c>
      <c r="BK518" s="504" t="str">
        <f>IF($C518="","",IFERROR(VLOOKUP($C518,'[1]CDS-VM-delta'!$L$1:$M$470,1,FALSE),""))</f>
        <v/>
      </c>
      <c r="BL518" s="504" t="str">
        <f>IF($BK518="","",IFERROR(VLOOKUP($BK518,'[1]CDS-VM-delta'!$L$1:$M$470,2,FALSE),""))</f>
        <v/>
      </c>
      <c r="BM518" s="385"/>
      <c r="BN518" s="406" t="str">
        <f t="shared" si="91"/>
        <v>NOK</v>
      </c>
      <c r="BO518" s="384" t="s">
        <v>1858</v>
      </c>
      <c r="BP518" s="335"/>
      <c r="BQ518" s="335"/>
      <c r="BR518" s="335"/>
      <c r="BS518" s="385"/>
      <c r="BT518" s="397"/>
      <c r="BU518" s="408" t="str">
        <f t="shared" si="92"/>
        <v/>
      </c>
      <c r="BV518" s="408" t="str">
        <f t="shared" si="93"/>
        <v/>
      </c>
      <c r="BW518" s="408" t="str">
        <f t="shared" si="94"/>
        <v/>
      </c>
      <c r="BX518" s="399" t="s">
        <v>1266</v>
      </c>
      <c r="BY518" s="410" t="s">
        <v>2436</v>
      </c>
      <c r="BZ518" s="399" t="s">
        <v>1684</v>
      </c>
      <c r="CA518" s="399"/>
      <c r="CB518" s="399"/>
      <c r="CC518" s="399"/>
      <c r="CD518" s="410"/>
      <c r="CE518" s="399"/>
      <c r="CF518" s="399"/>
      <c r="CG518" s="399"/>
      <c r="CH518" s="399"/>
      <c r="CI518" s="399"/>
      <c r="CJ518" s="399"/>
      <c r="CK518" s="383" t="s">
        <v>1407</v>
      </c>
      <c r="CL518" s="409" t="s">
        <v>1686</v>
      </c>
      <c r="CM518" s="410" t="s">
        <v>255</v>
      </c>
      <c r="CN518" s="410" t="s">
        <v>255</v>
      </c>
      <c r="CO518" s="410" t="s">
        <v>1714</v>
      </c>
    </row>
    <row r="519" spans="1:93" s="408" customFormat="1" ht="128" x14ac:dyDescent="0.2">
      <c r="A519" s="505" t="s">
        <v>2426</v>
      </c>
      <c r="B519" s="335">
        <v>2</v>
      </c>
      <c r="C519" s="335" t="s">
        <v>1268</v>
      </c>
      <c r="D519" s="410" t="s">
        <v>2437</v>
      </c>
      <c r="E519" s="508" t="s">
        <v>0</v>
      </c>
      <c r="F519" s="508" t="s">
        <v>244</v>
      </c>
      <c r="G519" s="335" t="s">
        <v>146</v>
      </c>
      <c r="H519" s="508" t="s">
        <v>4</v>
      </c>
      <c r="I519" s="335" t="s">
        <v>8</v>
      </c>
      <c r="J519" s="335" t="s">
        <v>22</v>
      </c>
      <c r="K519" s="335" t="s">
        <v>127</v>
      </c>
      <c r="L519" s="410" t="str">
        <f>IFERROR(VLOOKUP($C519,'[2]1.3.7 validaties'!$AL$3:$AY$999,14,FALSE),"")</f>
        <v/>
      </c>
      <c r="M519" s="410" t="str">
        <f>IFERROR(VLOOKUP($C519,'[2]1.3.7 validaties'!$AL$3:$AY$999,13,FALSE),"")</f>
        <v/>
      </c>
      <c r="N519" s="335" t="s">
        <v>319</v>
      </c>
      <c r="O519" s="335" t="s">
        <v>23</v>
      </c>
      <c r="P519" s="335" t="s">
        <v>23</v>
      </c>
      <c r="Q519" s="335" t="s">
        <v>23</v>
      </c>
      <c r="R519" s="335" t="s">
        <v>23</v>
      </c>
      <c r="S519" s="335" t="s">
        <v>23</v>
      </c>
      <c r="T519" s="335" t="s">
        <v>14</v>
      </c>
      <c r="U519" s="335" t="s">
        <v>14</v>
      </c>
      <c r="V519" s="335" t="s">
        <v>14</v>
      </c>
      <c r="W519" s="335" t="s">
        <v>14</v>
      </c>
      <c r="X519" s="335" t="s">
        <v>14</v>
      </c>
      <c r="Y519" s="335" t="s">
        <v>14</v>
      </c>
      <c r="Z519" s="335" t="s">
        <v>14</v>
      </c>
      <c r="AA519" s="335" t="s">
        <v>14</v>
      </c>
      <c r="AB519" s="335" t="s">
        <v>14</v>
      </c>
      <c r="AC519" s="335" t="s">
        <v>14</v>
      </c>
      <c r="AD519" s="391" t="s">
        <v>253</v>
      </c>
      <c r="AE519" s="385" t="s">
        <v>254</v>
      </c>
      <c r="AF519" s="392" t="s">
        <v>253</v>
      </c>
      <c r="AG519" s="517" t="s">
        <v>254</v>
      </c>
      <c r="AH519" s="380" t="s">
        <v>253</v>
      </c>
      <c r="AI519" s="381"/>
      <c r="AJ519" s="335" t="s">
        <v>13</v>
      </c>
      <c r="AK519" s="400" t="s">
        <v>13</v>
      </c>
      <c r="AL519" s="385" t="s">
        <v>14</v>
      </c>
      <c r="AM519" s="384" t="s">
        <v>1268</v>
      </c>
      <c r="AN519" s="410"/>
      <c r="AO519" s="410"/>
      <c r="AP519" s="410"/>
      <c r="AQ519" s="410"/>
      <c r="AR519" s="410"/>
      <c r="AS519" s="410"/>
      <c r="AT519" s="506"/>
      <c r="AU519" s="395" t="s">
        <v>1408</v>
      </c>
      <c r="AV519" s="393"/>
      <c r="AW519" s="385"/>
      <c r="AX519" s="397"/>
      <c r="AY519" s="398" t="str">
        <f t="shared" si="83"/>
        <v/>
      </c>
      <c r="AZ519" s="399" t="str">
        <f t="shared" si="89"/>
        <v/>
      </c>
      <c r="BA519" s="399" t="str">
        <f t="shared" si="90"/>
        <v/>
      </c>
      <c r="BB519" s="399"/>
      <c r="BC519" s="400"/>
      <c r="BD519" s="500" t="str">
        <f t="shared" si="84"/>
        <v/>
      </c>
      <c r="BE519" s="501" t="e">
        <f>IF(BF519="",IF(#REF!="","",IF(#REF!="ongebruikt","Ja","")),"")</f>
        <v>#REF!</v>
      </c>
      <c r="BF519" s="502" t="str">
        <f>IF($J519="LVBB-BHK",$C519,IFERROR(VLOOKUP($C519,'[1]CDS-VM-delta'!$A$2:$E$470,1,FALSE),""))</f>
        <v/>
      </c>
      <c r="BG519" s="395" t="str">
        <f>IF($J519="LVBB-BHK",$AN519,IF($BF519="","",IFERROR(VLOOKUP($BF519,'[1]CDS-VM-delta'!$A$2:$E$470,2,FALSE),"")))</f>
        <v/>
      </c>
      <c r="BH519" s="503" t="str">
        <f>IF($BF519="","",IFERROR(VLOOKUP($C519,'[1]CDS-VM-delta'!$A$2:$E$470,3,FALSE),""))</f>
        <v/>
      </c>
      <c r="BI519" s="503" t="str">
        <f>IF($BF519="","",IFERROR(VLOOKUP($C519,'[1]CDS-VM-delta'!$A$2:$E$470,4,FALSE),""))</f>
        <v/>
      </c>
      <c r="BJ519" s="504" t="str">
        <f>IF($BF519="","",IFERROR(VLOOKUP($C519,'[1]CDS-VM-delta'!$A$2:$E$470,5,FALSE),""))</f>
        <v/>
      </c>
      <c r="BK519" s="504" t="str">
        <f>IF($C519="","",IFERROR(VLOOKUP($C519,'[1]CDS-VM-delta'!$L$1:$M$470,1,FALSE),""))</f>
        <v/>
      </c>
      <c r="BL519" s="504" t="str">
        <f>IF($BK519="","",IFERROR(VLOOKUP($BK519,'[1]CDS-VM-delta'!$L$1:$M$470,2,FALSE),""))</f>
        <v/>
      </c>
      <c r="BM519" s="385"/>
      <c r="BN519" s="406" t="str">
        <f t="shared" si="91"/>
        <v>NOK</v>
      </c>
      <c r="BO519" s="384" t="s">
        <v>1858</v>
      </c>
      <c r="BP519" s="335"/>
      <c r="BQ519" s="335"/>
      <c r="BR519" s="335"/>
      <c r="BS519" s="385"/>
      <c r="BT519" s="397"/>
      <c r="BU519" s="408" t="str">
        <f t="shared" si="92"/>
        <v/>
      </c>
      <c r="BV519" s="408" t="str">
        <f t="shared" si="93"/>
        <v/>
      </c>
      <c r="BW519" s="408" t="str">
        <f t="shared" si="94"/>
        <v/>
      </c>
      <c r="BX519" s="399" t="s">
        <v>1268</v>
      </c>
      <c r="BY519" s="410" t="s">
        <v>2437</v>
      </c>
      <c r="BZ519" s="399" t="s">
        <v>1684</v>
      </c>
      <c r="CA519" s="399"/>
      <c r="CB519" s="399"/>
      <c r="CC519" s="399"/>
      <c r="CD519" s="410"/>
      <c r="CE519" s="399"/>
      <c r="CF519" s="399"/>
      <c r="CG519" s="399"/>
      <c r="CH519" s="399"/>
      <c r="CI519" s="399"/>
      <c r="CJ519" s="399"/>
      <c r="CK519" s="383" t="s">
        <v>1408</v>
      </c>
      <c r="CL519" s="409" t="s">
        <v>1686</v>
      </c>
      <c r="CM519" s="410" t="s">
        <v>255</v>
      </c>
      <c r="CN519" s="410" t="s">
        <v>255</v>
      </c>
      <c r="CO519" s="410" t="s">
        <v>1714</v>
      </c>
    </row>
    <row r="520" spans="1:93" ht="64" x14ac:dyDescent="0.2">
      <c r="A520" s="172" t="s">
        <v>338</v>
      </c>
      <c r="B520" s="140">
        <v>2</v>
      </c>
      <c r="C520" s="142" t="s">
        <v>1271</v>
      </c>
      <c r="D520" s="142" t="s">
        <v>1409</v>
      </c>
      <c r="E520" s="185" t="s">
        <v>0</v>
      </c>
      <c r="F520" s="185" t="s">
        <v>244</v>
      </c>
      <c r="G520" s="140" t="s">
        <v>146</v>
      </c>
      <c r="H520" s="185" t="s">
        <v>4</v>
      </c>
      <c r="I520" s="140" t="s">
        <v>8</v>
      </c>
      <c r="J520" s="140" t="s">
        <v>22</v>
      </c>
      <c r="K520" s="140" t="s">
        <v>127</v>
      </c>
      <c r="L520" s="98" t="str">
        <f>IFERROR(VLOOKUP($C520,'[2]1.3.7 validaties'!$AL$3:$AY$999,14,FALSE),"")</f>
        <v/>
      </c>
      <c r="M520" s="98" t="str">
        <f>IFERROR(VLOOKUP($C520,'[2]1.3.7 validaties'!$AL$3:$AY$999,13,FALSE),"")</f>
        <v/>
      </c>
      <c r="N520" s="142" t="s">
        <v>319</v>
      </c>
      <c r="O520" s="142" t="s">
        <v>23</v>
      </c>
      <c r="P520" s="142" t="s">
        <v>23</v>
      </c>
      <c r="Q520" s="142" t="s">
        <v>23</v>
      </c>
      <c r="R520" s="142" t="s">
        <v>23</v>
      </c>
      <c r="S520" s="142" t="s">
        <v>23</v>
      </c>
      <c r="T520" s="142" t="s">
        <v>14</v>
      </c>
      <c r="U520" s="142" t="s">
        <v>14</v>
      </c>
      <c r="V520" s="142" t="s">
        <v>14</v>
      </c>
      <c r="W520" s="142" t="s">
        <v>14</v>
      </c>
      <c r="X520" s="142" t="s">
        <v>14</v>
      </c>
      <c r="Y520" s="142" t="s">
        <v>14</v>
      </c>
      <c r="Z520" s="142" t="s">
        <v>14</v>
      </c>
      <c r="AA520" s="142" t="s">
        <v>14</v>
      </c>
      <c r="AB520" s="142" t="s">
        <v>14</v>
      </c>
      <c r="AC520" s="142" t="s">
        <v>14</v>
      </c>
      <c r="AD520" s="161" t="s">
        <v>253</v>
      </c>
      <c r="AE520" s="83" t="s">
        <v>254</v>
      </c>
      <c r="AF520" s="338" t="s">
        <v>253</v>
      </c>
      <c r="AG520" s="144" t="s">
        <v>254</v>
      </c>
      <c r="AH520" s="163" t="s">
        <v>253</v>
      </c>
      <c r="AI520" s="175"/>
      <c r="AJ520" s="140" t="s">
        <v>13</v>
      </c>
      <c r="AK520" s="171" t="s">
        <v>13</v>
      </c>
      <c r="AL520" s="178" t="s">
        <v>14</v>
      </c>
      <c r="AM520" s="177" t="s">
        <v>1271</v>
      </c>
      <c r="AN520" s="98"/>
      <c r="AO520" s="98"/>
      <c r="AP520" s="98"/>
      <c r="AQ520" s="98"/>
      <c r="AR520" s="98"/>
      <c r="AS520" s="98"/>
      <c r="AT520" s="267"/>
      <c r="AU520" s="253" t="s">
        <v>1410</v>
      </c>
      <c r="AV520" s="278"/>
      <c r="AW520" s="83"/>
      <c r="AX520" s="57"/>
      <c r="AY520" s="212" t="str">
        <f t="shared" si="83"/>
        <v/>
      </c>
      <c r="AZ520" s="97" t="str">
        <f t="shared" si="89"/>
        <v/>
      </c>
      <c r="BA520" s="97" t="str">
        <f t="shared" si="90"/>
        <v/>
      </c>
      <c r="BB520" s="97"/>
      <c r="BC520" s="213"/>
      <c r="BD520" s="143" t="str">
        <f t="shared" si="84"/>
        <v/>
      </c>
      <c r="BE520" s="146" t="e">
        <f>IF(BF520="",IF(#REF!="","",IF(#REF!="ongebruikt","Ja","")),"")</f>
        <v>#REF!</v>
      </c>
      <c r="BF520" s="322" t="str">
        <f>IF($J520="LVBB-BHK",$C520,IFERROR(VLOOKUP($C520,'[1]CDS-VM-delta'!$A$2:$E$470,1,FALSE),""))</f>
        <v/>
      </c>
      <c r="BG520" s="253" t="str">
        <f>IF($J520="LVBB-BHK",$AN520,IF($BF520="","",IFERROR(VLOOKUP($BF520,'[1]CDS-VM-delta'!$A$2:$E$470,2,FALSE),"")))</f>
        <v/>
      </c>
      <c r="BH520" s="301" t="str">
        <f>IF($BF520="","",IFERROR(VLOOKUP($C520,'[1]CDS-VM-delta'!$A$2:$E$470,3,FALSE),""))</f>
        <v/>
      </c>
      <c r="BI520" s="301" t="str">
        <f>IF($BF520="","",IFERROR(VLOOKUP($C520,'[1]CDS-VM-delta'!$A$2:$E$470,4,FALSE),""))</f>
        <v/>
      </c>
      <c r="BJ520" s="302" t="str">
        <f>IF($BF520="","",IFERROR(VLOOKUP($C520,'[1]CDS-VM-delta'!$A$2:$E$470,5,FALSE),""))</f>
        <v/>
      </c>
      <c r="BK520" s="302" t="str">
        <f>IF($C520="","",IFERROR(VLOOKUP($C520,'[1]CDS-VM-delta'!$L$1:$M$470,1,FALSE),""))</f>
        <v/>
      </c>
      <c r="BL520" s="302" t="str">
        <f>IF($BK520="","",IFERROR(VLOOKUP($BK520,'[1]CDS-VM-delta'!$L$1:$M$470,2,FALSE),""))</f>
        <v/>
      </c>
      <c r="BM520" s="83"/>
      <c r="BN520" s="210" t="str">
        <f t="shared" si="91"/>
        <v>NOK</v>
      </c>
      <c r="BO520" s="141" t="s">
        <v>1858</v>
      </c>
      <c r="BP520" s="142"/>
      <c r="BQ520" s="142"/>
      <c r="BR520" s="142"/>
      <c r="BS520" s="83"/>
      <c r="BT520" s="57"/>
      <c r="BU520" s="7" t="str">
        <f t="shared" si="92"/>
        <v/>
      </c>
      <c r="BV520" s="7" t="str">
        <f t="shared" si="93"/>
        <v/>
      </c>
      <c r="BW520" s="7" t="str">
        <f t="shared" si="94"/>
        <v/>
      </c>
      <c r="BX520" s="97" t="s">
        <v>1271</v>
      </c>
      <c r="BY520" s="98" t="s">
        <v>1409</v>
      </c>
      <c r="BZ520" s="97" t="s">
        <v>1684</v>
      </c>
      <c r="CA520" s="97"/>
      <c r="CB520" s="97"/>
      <c r="CC520" s="97"/>
      <c r="CD520" s="98"/>
      <c r="CE520" s="97"/>
      <c r="CF520" s="97"/>
      <c r="CG520" s="97"/>
      <c r="CH520" s="97"/>
      <c r="CI520" s="97"/>
      <c r="CJ520" s="97"/>
      <c r="CK520" s="86" t="s">
        <v>1410</v>
      </c>
      <c r="CL520" s="109" t="s">
        <v>1686</v>
      </c>
      <c r="CM520" s="101" t="s">
        <v>255</v>
      </c>
      <c r="CN520" s="101" t="s">
        <v>255</v>
      </c>
      <c r="CO520" s="101" t="s">
        <v>1687</v>
      </c>
    </row>
    <row r="521" spans="1:93" s="408" customFormat="1" ht="32" x14ac:dyDescent="0.2">
      <c r="A521" s="505" t="s">
        <v>2431</v>
      </c>
      <c r="B521" s="335">
        <v>2</v>
      </c>
      <c r="C521" s="335" t="s">
        <v>1274</v>
      </c>
      <c r="D521" s="335" t="s">
        <v>1411</v>
      </c>
      <c r="E521" s="508" t="s">
        <v>0</v>
      </c>
      <c r="F521" s="508" t="s">
        <v>244</v>
      </c>
      <c r="G521" s="335" t="s">
        <v>146</v>
      </c>
      <c r="H521" s="508" t="s">
        <v>4</v>
      </c>
      <c r="I521" s="335" t="s">
        <v>8</v>
      </c>
      <c r="J521" s="335" t="s">
        <v>22</v>
      </c>
      <c r="K521" s="335" t="s">
        <v>127</v>
      </c>
      <c r="L521" s="410" t="str">
        <f>IFERROR(VLOOKUP($C521,'[2]1.3.7 validaties'!$AL$3:$AY$999,14,FALSE),"")</f>
        <v/>
      </c>
      <c r="M521" s="410" t="str">
        <f>IFERROR(VLOOKUP($C521,'[2]1.3.7 validaties'!$AL$3:$AY$999,13,FALSE),"")</f>
        <v/>
      </c>
      <c r="N521" s="335" t="s">
        <v>319</v>
      </c>
      <c r="O521" s="335" t="s">
        <v>23</v>
      </c>
      <c r="P521" s="335" t="s">
        <v>23</v>
      </c>
      <c r="Q521" s="335" t="s">
        <v>319</v>
      </c>
      <c r="R521" s="335" t="s">
        <v>319</v>
      </c>
      <c r="S521" s="335" t="s">
        <v>319</v>
      </c>
      <c r="T521" s="335" t="s">
        <v>319</v>
      </c>
      <c r="U521" s="335" t="s">
        <v>319</v>
      </c>
      <c r="V521" s="335" t="s">
        <v>13</v>
      </c>
      <c r="W521" s="335" t="s">
        <v>13</v>
      </c>
      <c r="X521" s="335" t="s">
        <v>13</v>
      </c>
      <c r="Y521" s="335" t="s">
        <v>13</v>
      </c>
      <c r="Z521" s="335" t="s">
        <v>13</v>
      </c>
      <c r="AA521" s="335" t="s">
        <v>13</v>
      </c>
      <c r="AB521" s="335" t="s">
        <v>13</v>
      </c>
      <c r="AC521" s="335" t="s">
        <v>13</v>
      </c>
      <c r="AD521" s="391" t="s">
        <v>253</v>
      </c>
      <c r="AE521" s="385" t="s">
        <v>254</v>
      </c>
      <c r="AF521" s="392" t="s">
        <v>253</v>
      </c>
      <c r="AG521" s="517" t="s">
        <v>254</v>
      </c>
      <c r="AH521" s="380" t="s">
        <v>253</v>
      </c>
      <c r="AI521" s="381"/>
      <c r="AJ521" s="335" t="s">
        <v>13</v>
      </c>
      <c r="AK521" s="400" t="s">
        <v>13</v>
      </c>
      <c r="AL521" s="385" t="s">
        <v>14</v>
      </c>
      <c r="AM521" s="384" t="s">
        <v>1274</v>
      </c>
      <c r="AN521" s="410"/>
      <c r="AO521" s="410"/>
      <c r="AP521" s="410"/>
      <c r="AQ521" s="410"/>
      <c r="AR521" s="410"/>
      <c r="AS521" s="410"/>
      <c r="AT521" s="506"/>
      <c r="AU521" s="395" t="s">
        <v>1412</v>
      </c>
      <c r="AV521" s="393"/>
      <c r="AW521" s="385"/>
      <c r="AX521" s="397"/>
      <c r="AY521" s="398" t="str">
        <f t="shared" si="83"/>
        <v/>
      </c>
      <c r="AZ521" s="399" t="str">
        <f t="shared" si="89"/>
        <v/>
      </c>
      <c r="BA521" s="399" t="str">
        <f t="shared" si="90"/>
        <v/>
      </c>
      <c r="BB521" s="399"/>
      <c r="BC521" s="400"/>
      <c r="BD521" s="500" t="str">
        <f t="shared" si="84"/>
        <v/>
      </c>
      <c r="BE521" s="501" t="e">
        <f>IF(BF521="",IF(#REF!="","",IF(#REF!="ongebruikt","Ja","")),"")</f>
        <v>#REF!</v>
      </c>
      <c r="BF521" s="502" t="str">
        <f>IF($J521="LVBB-BHK",$C521,IFERROR(VLOOKUP($C521,'[1]CDS-VM-delta'!$A$2:$E$470,1,FALSE),""))</f>
        <v/>
      </c>
      <c r="BG521" s="395" t="str">
        <f>IF($J521="LVBB-BHK",$AN521,IF($BF521="","",IFERROR(VLOOKUP($BF521,'[1]CDS-VM-delta'!$A$2:$E$470,2,FALSE),"")))</f>
        <v/>
      </c>
      <c r="BH521" s="503" t="str">
        <f>IF($BF521="","",IFERROR(VLOOKUP($C521,'[1]CDS-VM-delta'!$A$2:$E$470,3,FALSE),""))</f>
        <v/>
      </c>
      <c r="BI521" s="503" t="str">
        <f>IF($BF521="","",IFERROR(VLOOKUP($C521,'[1]CDS-VM-delta'!$A$2:$E$470,4,FALSE),""))</f>
        <v/>
      </c>
      <c r="BJ521" s="504" t="str">
        <f>IF($BF521="","",IFERROR(VLOOKUP($C521,'[1]CDS-VM-delta'!$A$2:$E$470,5,FALSE),""))</f>
        <v/>
      </c>
      <c r="BK521" s="504" t="str">
        <f>IF($C521="","",IFERROR(VLOOKUP($C521,'[1]CDS-VM-delta'!$L$1:$M$470,1,FALSE),""))</f>
        <v/>
      </c>
      <c r="BL521" s="504" t="str">
        <f>IF($BK521="","",IFERROR(VLOOKUP($BK521,'[1]CDS-VM-delta'!$L$1:$M$470,2,FALSE),""))</f>
        <v/>
      </c>
      <c r="BM521" s="385"/>
      <c r="BN521" s="406" t="str">
        <f t="shared" si="91"/>
        <v>NOK</v>
      </c>
      <c r="BO521" s="384" t="s">
        <v>1858</v>
      </c>
      <c r="BP521" s="335"/>
      <c r="BQ521" s="335"/>
      <c r="BR521" s="335"/>
      <c r="BS521" s="385"/>
      <c r="BT521" s="397"/>
      <c r="BU521" s="408" t="str">
        <f t="shared" si="92"/>
        <v/>
      </c>
      <c r="BV521" s="408" t="str">
        <f t="shared" si="93"/>
        <v/>
      </c>
      <c r="BW521" s="408" t="str">
        <f t="shared" si="94"/>
        <v/>
      </c>
      <c r="BX521" s="399" t="s">
        <v>1274</v>
      </c>
      <c r="BY521" s="410" t="s">
        <v>1411</v>
      </c>
      <c r="BZ521" s="399" t="s">
        <v>1684</v>
      </c>
      <c r="CA521" s="399"/>
      <c r="CB521" s="399"/>
      <c r="CC521" s="399"/>
      <c r="CD521" s="410"/>
      <c r="CE521" s="399"/>
      <c r="CF521" s="399"/>
      <c r="CG521" s="399"/>
      <c r="CH521" s="399"/>
      <c r="CI521" s="399"/>
      <c r="CJ521" s="399"/>
      <c r="CK521" s="383" t="s">
        <v>2464</v>
      </c>
      <c r="CL521" s="409" t="s">
        <v>1686</v>
      </c>
      <c r="CM521" s="410" t="s">
        <v>255</v>
      </c>
      <c r="CN521" s="410" t="s">
        <v>255</v>
      </c>
      <c r="CO521" s="410" t="s">
        <v>1714</v>
      </c>
    </row>
    <row r="522" spans="1:93" ht="80" x14ac:dyDescent="0.2">
      <c r="A522" s="172" t="s">
        <v>338</v>
      </c>
      <c r="B522" s="140">
        <v>2</v>
      </c>
      <c r="C522" s="142" t="s">
        <v>1276</v>
      </c>
      <c r="D522" s="142" t="s">
        <v>1413</v>
      </c>
      <c r="E522" s="185" t="s">
        <v>0</v>
      </c>
      <c r="F522" s="185" t="s">
        <v>244</v>
      </c>
      <c r="G522" s="140" t="s">
        <v>146</v>
      </c>
      <c r="H522" s="185" t="s">
        <v>4</v>
      </c>
      <c r="I522" s="140" t="s">
        <v>8</v>
      </c>
      <c r="J522" s="140" t="s">
        <v>22</v>
      </c>
      <c r="K522" s="140" t="s">
        <v>127</v>
      </c>
      <c r="L522" s="98" t="str">
        <f>IFERROR(VLOOKUP($C522,'[2]1.3.7 validaties'!$AL$3:$AY$999,14,FALSE),"")</f>
        <v/>
      </c>
      <c r="M522" s="98" t="str">
        <f>IFERROR(VLOOKUP($C522,'[2]1.3.7 validaties'!$AL$3:$AY$999,13,FALSE),"")</f>
        <v/>
      </c>
      <c r="N522" s="142" t="s">
        <v>319</v>
      </c>
      <c r="O522" s="142" t="s">
        <v>13</v>
      </c>
      <c r="P522" s="142" t="s">
        <v>13</v>
      </c>
      <c r="Q522" s="142" t="s">
        <v>13</v>
      </c>
      <c r="R522" s="142" t="s">
        <v>13</v>
      </c>
      <c r="S522" s="142" t="s">
        <v>13</v>
      </c>
      <c r="T522" s="142" t="s">
        <v>13</v>
      </c>
      <c r="U522" s="142" t="s">
        <v>13</v>
      </c>
      <c r="V522" s="142" t="s">
        <v>13</v>
      </c>
      <c r="W522" s="142" t="s">
        <v>13</v>
      </c>
      <c r="X522" s="142" t="s">
        <v>13</v>
      </c>
      <c r="Y522" s="142" t="s">
        <v>13</v>
      </c>
      <c r="Z522" s="142" t="s">
        <v>13</v>
      </c>
      <c r="AA522" s="142" t="s">
        <v>13</v>
      </c>
      <c r="AB522" s="142" t="s">
        <v>13</v>
      </c>
      <c r="AC522" s="142" t="s">
        <v>13</v>
      </c>
      <c r="AD522" s="161" t="s">
        <v>253</v>
      </c>
      <c r="AE522" s="83" t="s">
        <v>254</v>
      </c>
      <c r="AF522" s="162" t="s">
        <v>255</v>
      </c>
      <c r="AG522" s="144" t="s">
        <v>1155</v>
      </c>
      <c r="AH522" s="163" t="s">
        <v>253</v>
      </c>
      <c r="AI522" s="175"/>
      <c r="AJ522" s="140" t="s">
        <v>13</v>
      </c>
      <c r="AK522" s="171" t="s">
        <v>13</v>
      </c>
      <c r="AL522" s="178" t="s">
        <v>14</v>
      </c>
      <c r="AM522" s="177" t="s">
        <v>1276</v>
      </c>
      <c r="AN522" s="98" t="s">
        <v>1414</v>
      </c>
      <c r="AO522" s="98" t="s">
        <v>1164</v>
      </c>
      <c r="AP522" s="98" t="s">
        <v>1397</v>
      </c>
      <c r="AQ522" s="98"/>
      <c r="AR522" s="98"/>
      <c r="AS522" s="98"/>
      <c r="AT522" s="267"/>
      <c r="AU522" s="253">
        <v>0</v>
      </c>
      <c r="AV522" s="278"/>
      <c r="AW522" s="83"/>
      <c r="AX522" s="57"/>
      <c r="AY522" s="212" t="str">
        <f t="shared" si="83"/>
        <v/>
      </c>
      <c r="AZ522" s="97" t="str">
        <f t="shared" si="89"/>
        <v/>
      </c>
      <c r="BA522" s="97" t="str">
        <f t="shared" si="90"/>
        <v/>
      </c>
      <c r="BB522" s="97"/>
      <c r="BC522" s="213" t="s">
        <v>2261</v>
      </c>
      <c r="BD522" s="143" t="str">
        <f t="shared" si="84"/>
        <v>ongewijzigd</v>
      </c>
      <c r="BE522" s="146" t="str">
        <f>IF(BF522="",IF(#REF!="","",IF(#REF!="ongebruikt","Ja","")),"")</f>
        <v/>
      </c>
      <c r="BF522" s="322" t="str">
        <f>IF($J522="LVBB-BHK",$C522,IFERROR(VLOOKUP($C522,'[1]CDS-VM-delta'!$A$2:$E$470,1,FALSE),""))</f>
        <v>STOP2024</v>
      </c>
      <c r="BG522" s="253" t="str">
        <f>IF($J522="LVBB-BHK",$AN522,IF($BF522="","",IFERROR(VLOOKUP($BF522,'[1]CDS-VM-delta'!$A$2:$E$470,2,FALSE),"")))</f>
        <v>FRBRWork '%1' begint met '/join/id' maar soortwork %2' is niet gelijk aan '/join/id/stop/work_010'(informatieobject) of '/join/id/stop/work_005'(geconsolideerd informatieobject).</v>
      </c>
      <c r="BH522" s="301" t="str">
        <f>IF($BF522="","",IFERROR(VLOOKUP($C522,'[1]CDS-VM-delta'!$A$2:$E$470,3,FALSE),""))</f>
        <v>imop-aknjoin.sch</v>
      </c>
      <c r="BI522" s="301" t="str">
        <f>IF($BF522="","",IFERROR(VLOOKUP($C522,'[1]CDS-VM-delta'!$A$2:$E$470,4,FALSE),""))</f>
        <v>AKN/JOIN validaties Expression/Work icm soortWork in ExpressionIdentificatie</v>
      </c>
      <c r="BJ522" s="302" t="str">
        <f>IF($BF522="","",IFERROR(VLOOKUP($C522,'[1]CDS-VM-delta'!$A$2:$E$470,5,FALSE),""))</f>
        <v/>
      </c>
      <c r="BK522" s="302" t="str">
        <f>IF($C522="","",IFERROR(VLOOKUP($C522,'[1]CDS-VM-delta'!$L$1:$M$470,1,FALSE),""))</f>
        <v>STOP2024</v>
      </c>
      <c r="BL522" s="302" t="str">
        <f>IF($BK522="","",IFERROR(VLOOKUP($BK522,'[1]CDS-VM-delta'!$L$1:$M$470,2,FALSE),""))</f>
        <v>FRBRWork '%1' begint met '/join/id' maar soortwork %2' is niet gelijk aan '/join/id/stop/work_010'(informatieobject) of '/join/id/stop/work_005'(geconsolideerd informatieobject).</v>
      </c>
      <c r="BM522" s="83"/>
      <c r="BN522" s="210" t="str">
        <f t="shared" si="91"/>
        <v>NOK</v>
      </c>
      <c r="BO522" s="141" t="s">
        <v>1858</v>
      </c>
      <c r="BP522" s="142"/>
      <c r="BQ522" s="142"/>
      <c r="BR522" s="142"/>
      <c r="BS522" s="83"/>
      <c r="BT522" s="57"/>
      <c r="BU522" s="7" t="str">
        <f t="shared" si="92"/>
        <v/>
      </c>
      <c r="BV522" s="7" t="str">
        <f t="shared" si="93"/>
        <v/>
      </c>
      <c r="BW522" s="7" t="str">
        <f t="shared" si="94"/>
        <v/>
      </c>
      <c r="BX522" s="97" t="s">
        <v>1276</v>
      </c>
      <c r="BY522" s="98" t="s">
        <v>1413</v>
      </c>
      <c r="BZ522" s="97" t="s">
        <v>1684</v>
      </c>
      <c r="CA522" s="97"/>
      <c r="CB522" s="97"/>
      <c r="CC522" s="97"/>
      <c r="CD522" s="98" t="s">
        <v>1414</v>
      </c>
      <c r="CE522" s="97" t="s">
        <v>1164</v>
      </c>
      <c r="CF522" s="97" t="s">
        <v>1397</v>
      </c>
      <c r="CG522" s="97"/>
      <c r="CH522" s="97"/>
      <c r="CI522" s="97"/>
      <c r="CJ522" s="97"/>
      <c r="CK522" s="85"/>
      <c r="CL522" s="109" t="s">
        <v>1686</v>
      </c>
      <c r="CM522" s="101" t="s">
        <v>255</v>
      </c>
      <c r="CN522" s="101" t="s">
        <v>255</v>
      </c>
      <c r="CO522" s="101"/>
    </row>
    <row r="523" spans="1:93" ht="32" x14ac:dyDescent="0.2">
      <c r="A523" s="172" t="s">
        <v>338</v>
      </c>
      <c r="B523" s="140">
        <v>2</v>
      </c>
      <c r="C523" s="142" t="s">
        <v>1279</v>
      </c>
      <c r="D523" s="142" t="s">
        <v>1415</v>
      </c>
      <c r="E523" s="185" t="s">
        <v>0</v>
      </c>
      <c r="F523" s="185" t="s">
        <v>244</v>
      </c>
      <c r="G523" s="140" t="s">
        <v>146</v>
      </c>
      <c r="H523" s="185" t="s">
        <v>4</v>
      </c>
      <c r="I523" s="140" t="s">
        <v>8</v>
      </c>
      <c r="J523" s="140" t="s">
        <v>22</v>
      </c>
      <c r="K523" s="140" t="s">
        <v>127</v>
      </c>
      <c r="L523" s="98" t="str">
        <f>IFERROR(VLOOKUP($C523,'[2]1.3.7 validaties'!$AL$3:$AY$999,14,FALSE),"")</f>
        <v/>
      </c>
      <c r="M523" s="98" t="str">
        <f>IFERROR(VLOOKUP($C523,'[2]1.3.7 validaties'!$AL$3:$AY$999,13,FALSE),"")</f>
        <v/>
      </c>
      <c r="N523" s="142" t="s">
        <v>319</v>
      </c>
      <c r="O523" s="142" t="s">
        <v>23</v>
      </c>
      <c r="P523" s="142" t="s">
        <v>23</v>
      </c>
      <c r="Q523" s="142" t="s">
        <v>23</v>
      </c>
      <c r="R523" s="142" t="s">
        <v>23</v>
      </c>
      <c r="S523" s="142" t="s">
        <v>23</v>
      </c>
      <c r="T523" s="142" t="s">
        <v>14</v>
      </c>
      <c r="U523" s="142" t="s">
        <v>14</v>
      </c>
      <c r="V523" s="142" t="s">
        <v>14</v>
      </c>
      <c r="W523" s="142" t="s">
        <v>14</v>
      </c>
      <c r="X523" s="142" t="s">
        <v>14</v>
      </c>
      <c r="Y523" s="142" t="s">
        <v>14</v>
      </c>
      <c r="Z523" s="142" t="s">
        <v>14</v>
      </c>
      <c r="AA523" s="142" t="s">
        <v>14</v>
      </c>
      <c r="AB523" s="142" t="s">
        <v>14</v>
      </c>
      <c r="AC523" s="142" t="s">
        <v>14</v>
      </c>
      <c r="AD523" s="161" t="s">
        <v>253</v>
      </c>
      <c r="AE523" s="83" t="s">
        <v>254</v>
      </c>
      <c r="AF523" s="338" t="s">
        <v>253</v>
      </c>
      <c r="AG523" s="144" t="s">
        <v>254</v>
      </c>
      <c r="AH523" s="163" t="s">
        <v>253</v>
      </c>
      <c r="AI523" s="175"/>
      <c r="AJ523" s="140" t="s">
        <v>13</v>
      </c>
      <c r="AK523" s="171" t="s">
        <v>13</v>
      </c>
      <c r="AL523" s="178" t="s">
        <v>14</v>
      </c>
      <c r="AM523" s="177" t="s">
        <v>1279</v>
      </c>
      <c r="AN523" s="98"/>
      <c r="AO523" s="98"/>
      <c r="AP523" s="98"/>
      <c r="AQ523" s="98"/>
      <c r="AR523" s="98"/>
      <c r="AS523" s="98"/>
      <c r="AT523" s="267"/>
      <c r="AU523" s="253" t="s">
        <v>1416</v>
      </c>
      <c r="AV523" s="278"/>
      <c r="AW523" s="83"/>
      <c r="AX523" s="57"/>
      <c r="AY523" s="212" t="str">
        <f t="shared" si="83"/>
        <v/>
      </c>
      <c r="AZ523" s="97" t="str">
        <f t="shared" si="89"/>
        <v/>
      </c>
      <c r="BA523" s="97" t="str">
        <f t="shared" si="90"/>
        <v/>
      </c>
      <c r="BB523" s="97"/>
      <c r="BC523" s="213"/>
      <c r="BD523" s="143" t="str">
        <f t="shared" si="84"/>
        <v/>
      </c>
      <c r="BE523" s="146" t="e">
        <f>IF(BF523="",IF(#REF!="","",IF(#REF!="ongebruikt","Ja","")),"")</f>
        <v>#REF!</v>
      </c>
      <c r="BF523" s="322" t="str">
        <f>IF($J523="LVBB-BHK",$C523,IFERROR(VLOOKUP($C523,'[1]CDS-VM-delta'!$A$2:$E$470,1,FALSE),""))</f>
        <v/>
      </c>
      <c r="BG523" s="253" t="str">
        <f>IF($J523="LVBB-BHK",$AN523,IF($BF523="","",IFERROR(VLOOKUP($BF523,'[1]CDS-VM-delta'!$A$2:$E$470,2,FALSE),"")))</f>
        <v/>
      </c>
      <c r="BH523" s="301" t="str">
        <f>IF($BF523="","",IFERROR(VLOOKUP($C523,'[1]CDS-VM-delta'!$A$2:$E$470,3,FALSE),""))</f>
        <v/>
      </c>
      <c r="BI523" s="301" t="str">
        <f>IF($BF523="","",IFERROR(VLOOKUP($C523,'[1]CDS-VM-delta'!$A$2:$E$470,4,FALSE),""))</f>
        <v/>
      </c>
      <c r="BJ523" s="302" t="str">
        <f>IF($BF523="","",IFERROR(VLOOKUP($C523,'[1]CDS-VM-delta'!$A$2:$E$470,5,FALSE),""))</f>
        <v/>
      </c>
      <c r="BK523" s="302" t="str">
        <f>IF($C523="","",IFERROR(VLOOKUP($C523,'[1]CDS-VM-delta'!$L$1:$M$470,1,FALSE),""))</f>
        <v/>
      </c>
      <c r="BL523" s="302" t="str">
        <f>IF($BK523="","",IFERROR(VLOOKUP($BK523,'[1]CDS-VM-delta'!$L$1:$M$470,2,FALSE),""))</f>
        <v/>
      </c>
      <c r="BM523" s="83"/>
      <c r="BN523" s="210" t="str">
        <f t="shared" si="91"/>
        <v>NOK</v>
      </c>
      <c r="BO523" s="141" t="s">
        <v>1858</v>
      </c>
      <c r="BP523" s="142"/>
      <c r="BQ523" s="142"/>
      <c r="BR523" s="142"/>
      <c r="BS523" s="83"/>
      <c r="BT523" s="57"/>
      <c r="BU523" s="7" t="str">
        <f t="shared" si="92"/>
        <v/>
      </c>
      <c r="BV523" s="7" t="str">
        <f t="shared" si="93"/>
        <v/>
      </c>
      <c r="BW523" s="7" t="str">
        <f t="shared" si="94"/>
        <v/>
      </c>
      <c r="BX523" s="97" t="s">
        <v>1279</v>
      </c>
      <c r="BY523" s="98" t="s">
        <v>1415</v>
      </c>
      <c r="BZ523" s="97" t="s">
        <v>1684</v>
      </c>
      <c r="CA523" s="97"/>
      <c r="CB523" s="97"/>
      <c r="CC523" s="97"/>
      <c r="CD523" s="98"/>
      <c r="CE523" s="97"/>
      <c r="CF523" s="97"/>
      <c r="CG523" s="97"/>
      <c r="CH523" s="97"/>
      <c r="CI523" s="97"/>
      <c r="CJ523" s="97"/>
      <c r="CK523" s="86" t="s">
        <v>1416</v>
      </c>
      <c r="CL523" s="109" t="s">
        <v>1686</v>
      </c>
      <c r="CM523" s="101" t="s">
        <v>255</v>
      </c>
      <c r="CN523" s="101" t="s">
        <v>255</v>
      </c>
      <c r="CO523" s="101" t="s">
        <v>1714</v>
      </c>
    </row>
    <row r="524" spans="1:93" ht="48" x14ac:dyDescent="0.2">
      <c r="A524" s="172" t="s">
        <v>338</v>
      </c>
      <c r="B524" s="140">
        <v>2</v>
      </c>
      <c r="C524" s="142" t="s">
        <v>1283</v>
      </c>
      <c r="D524" s="142" t="s">
        <v>1417</v>
      </c>
      <c r="E524" s="185" t="s">
        <v>0</v>
      </c>
      <c r="F524" s="185" t="s">
        <v>244</v>
      </c>
      <c r="G524" s="140" t="s">
        <v>146</v>
      </c>
      <c r="H524" s="185" t="s">
        <v>4</v>
      </c>
      <c r="I524" s="140" t="s">
        <v>8</v>
      </c>
      <c r="J524" s="140" t="s">
        <v>22</v>
      </c>
      <c r="K524" s="140" t="s">
        <v>127</v>
      </c>
      <c r="L524" s="98" t="str">
        <f>IFERROR(VLOOKUP($C524,'[2]1.3.7 validaties'!$AL$3:$AY$999,14,FALSE),"")</f>
        <v/>
      </c>
      <c r="M524" s="98" t="str">
        <f>IFERROR(VLOOKUP($C524,'[2]1.3.7 validaties'!$AL$3:$AY$999,13,FALSE),"")</f>
        <v/>
      </c>
      <c r="N524" s="142" t="s">
        <v>319</v>
      </c>
      <c r="O524" s="142" t="s">
        <v>23</v>
      </c>
      <c r="P524" s="142" t="s">
        <v>23</v>
      </c>
      <c r="Q524" s="142" t="s">
        <v>23</v>
      </c>
      <c r="R524" s="142" t="s">
        <v>23</v>
      </c>
      <c r="S524" s="142" t="s">
        <v>23</v>
      </c>
      <c r="T524" s="142" t="s">
        <v>14</v>
      </c>
      <c r="U524" s="142" t="s">
        <v>14</v>
      </c>
      <c r="V524" s="142" t="s">
        <v>14</v>
      </c>
      <c r="W524" s="142" t="s">
        <v>14</v>
      </c>
      <c r="X524" s="142" t="s">
        <v>14</v>
      </c>
      <c r="Y524" s="142" t="s">
        <v>14</v>
      </c>
      <c r="Z524" s="142" t="s">
        <v>14</v>
      </c>
      <c r="AA524" s="142" t="s">
        <v>14</v>
      </c>
      <c r="AB524" s="142" t="s">
        <v>14</v>
      </c>
      <c r="AC524" s="142" t="s">
        <v>14</v>
      </c>
      <c r="AD524" s="161" t="s">
        <v>253</v>
      </c>
      <c r="AE524" s="83" t="s">
        <v>254</v>
      </c>
      <c r="AF524" s="338" t="s">
        <v>253</v>
      </c>
      <c r="AG524" s="144" t="s">
        <v>254</v>
      </c>
      <c r="AH524" s="163" t="s">
        <v>253</v>
      </c>
      <c r="AI524" s="175"/>
      <c r="AJ524" s="140" t="s">
        <v>13</v>
      </c>
      <c r="AK524" s="171" t="s">
        <v>13</v>
      </c>
      <c r="AL524" s="178" t="s">
        <v>14</v>
      </c>
      <c r="AM524" s="177" t="s">
        <v>1283</v>
      </c>
      <c r="AN524" s="98"/>
      <c r="AO524" s="98"/>
      <c r="AP524" s="98"/>
      <c r="AQ524" s="98"/>
      <c r="AR524" s="98"/>
      <c r="AS524" s="98"/>
      <c r="AT524" s="267"/>
      <c r="AU524" s="253" t="s">
        <v>1418</v>
      </c>
      <c r="AV524" s="278"/>
      <c r="AW524" s="83"/>
      <c r="AX524" s="57"/>
      <c r="AY524" s="212" t="str">
        <f t="shared" si="83"/>
        <v/>
      </c>
      <c r="AZ524" s="97" t="str">
        <f t="shared" si="89"/>
        <v/>
      </c>
      <c r="BA524" s="97" t="str">
        <f t="shared" si="90"/>
        <v/>
      </c>
      <c r="BB524" s="97"/>
      <c r="BC524" s="213"/>
      <c r="BD524" s="143" t="str">
        <f t="shared" si="84"/>
        <v/>
      </c>
      <c r="BE524" s="146" t="e">
        <f>IF(BF524="",IF(#REF!="","",IF(#REF!="ongebruikt","Ja","")),"")</f>
        <v>#REF!</v>
      </c>
      <c r="BF524" s="322" t="str">
        <f>IF($J524="LVBB-BHK",$C524,IFERROR(VLOOKUP($C524,'[1]CDS-VM-delta'!$A$2:$E$470,1,FALSE),""))</f>
        <v/>
      </c>
      <c r="BG524" s="253" t="str">
        <f>IF($J524="LVBB-BHK",$AN524,IF($BF524="","",IFERROR(VLOOKUP($BF524,'[1]CDS-VM-delta'!$A$2:$E$470,2,FALSE),"")))</f>
        <v/>
      </c>
      <c r="BH524" s="301" t="str">
        <f>IF($BF524="","",IFERROR(VLOOKUP($C524,'[1]CDS-VM-delta'!$A$2:$E$470,3,FALSE),""))</f>
        <v/>
      </c>
      <c r="BI524" s="301" t="str">
        <f>IF($BF524="","",IFERROR(VLOOKUP($C524,'[1]CDS-VM-delta'!$A$2:$E$470,4,FALSE),""))</f>
        <v/>
      </c>
      <c r="BJ524" s="302" t="str">
        <f>IF($BF524="","",IFERROR(VLOOKUP($C524,'[1]CDS-VM-delta'!$A$2:$E$470,5,FALSE),""))</f>
        <v/>
      </c>
      <c r="BK524" s="302" t="str">
        <f>IF($C524="","",IFERROR(VLOOKUP($C524,'[1]CDS-VM-delta'!$L$1:$M$470,1,FALSE),""))</f>
        <v/>
      </c>
      <c r="BL524" s="302" t="str">
        <f>IF($BK524="","",IFERROR(VLOOKUP($BK524,'[1]CDS-VM-delta'!$L$1:$M$470,2,FALSE),""))</f>
        <v/>
      </c>
      <c r="BM524" s="83"/>
      <c r="BN524" s="210" t="str">
        <f t="shared" si="91"/>
        <v>NOK</v>
      </c>
      <c r="BO524" s="141" t="s">
        <v>1858</v>
      </c>
      <c r="BP524" s="142"/>
      <c r="BQ524" s="142"/>
      <c r="BR524" s="142"/>
      <c r="BS524" s="83"/>
      <c r="BT524" s="57"/>
      <c r="BU524" s="7" t="str">
        <f t="shared" si="92"/>
        <v/>
      </c>
      <c r="BV524" s="7" t="str">
        <f t="shared" si="93"/>
        <v/>
      </c>
      <c r="BW524" s="7" t="str">
        <f t="shared" si="94"/>
        <v/>
      </c>
      <c r="BX524" s="97" t="s">
        <v>1283</v>
      </c>
      <c r="BY524" s="98" t="s">
        <v>1417</v>
      </c>
      <c r="BZ524" s="97" t="s">
        <v>1684</v>
      </c>
      <c r="CA524" s="97"/>
      <c r="CB524" s="97"/>
      <c r="CC524" s="97"/>
      <c r="CD524" s="98"/>
      <c r="CE524" s="97"/>
      <c r="CF524" s="97"/>
      <c r="CG524" s="97"/>
      <c r="CH524" s="97"/>
      <c r="CI524" s="97"/>
      <c r="CJ524" s="97"/>
      <c r="CK524" s="86" t="s">
        <v>1418</v>
      </c>
      <c r="CL524" s="109" t="s">
        <v>1686</v>
      </c>
      <c r="CM524" s="101" t="s">
        <v>255</v>
      </c>
      <c r="CN524" s="101" t="s">
        <v>255</v>
      </c>
      <c r="CO524" s="101" t="s">
        <v>1714</v>
      </c>
    </row>
    <row r="525" spans="1:93" ht="64" x14ac:dyDescent="0.2">
      <c r="A525" s="172" t="s">
        <v>338</v>
      </c>
      <c r="B525" s="140">
        <v>2</v>
      </c>
      <c r="C525" s="142" t="s">
        <v>1286</v>
      </c>
      <c r="D525" s="142" t="s">
        <v>1419</v>
      </c>
      <c r="E525" s="185" t="s">
        <v>0</v>
      </c>
      <c r="F525" s="185" t="s">
        <v>244</v>
      </c>
      <c r="G525" s="140" t="s">
        <v>146</v>
      </c>
      <c r="H525" s="185" t="s">
        <v>4</v>
      </c>
      <c r="I525" s="140" t="s">
        <v>8</v>
      </c>
      <c r="J525" s="140" t="s">
        <v>22</v>
      </c>
      <c r="K525" s="140" t="s">
        <v>127</v>
      </c>
      <c r="L525" s="98" t="str">
        <f>IFERROR(VLOOKUP($C525,'[2]1.3.7 validaties'!$AL$3:$AY$999,14,FALSE),"")</f>
        <v/>
      </c>
      <c r="M525" s="98" t="str">
        <f>IFERROR(VLOOKUP($C525,'[2]1.3.7 validaties'!$AL$3:$AY$999,13,FALSE),"")</f>
        <v/>
      </c>
      <c r="N525" s="142" t="s">
        <v>319</v>
      </c>
      <c r="O525" s="142" t="s">
        <v>23</v>
      </c>
      <c r="P525" s="142" t="s">
        <v>23</v>
      </c>
      <c r="Q525" s="142" t="s">
        <v>23</v>
      </c>
      <c r="R525" s="142" t="s">
        <v>23</v>
      </c>
      <c r="S525" s="142" t="s">
        <v>23</v>
      </c>
      <c r="T525" s="142" t="s">
        <v>14</v>
      </c>
      <c r="U525" s="142" t="s">
        <v>14</v>
      </c>
      <c r="V525" s="142" t="s">
        <v>14</v>
      </c>
      <c r="W525" s="142" t="s">
        <v>14</v>
      </c>
      <c r="X525" s="142" t="s">
        <v>14</v>
      </c>
      <c r="Y525" s="142" t="s">
        <v>14</v>
      </c>
      <c r="Z525" s="142" t="s">
        <v>14</v>
      </c>
      <c r="AA525" s="142" t="s">
        <v>14</v>
      </c>
      <c r="AB525" s="142" t="s">
        <v>14</v>
      </c>
      <c r="AC525" s="142" t="s">
        <v>14</v>
      </c>
      <c r="AD525" s="161" t="s">
        <v>253</v>
      </c>
      <c r="AE525" s="83" t="s">
        <v>254</v>
      </c>
      <c r="AF525" s="338" t="s">
        <v>253</v>
      </c>
      <c r="AG525" s="144" t="s">
        <v>254</v>
      </c>
      <c r="AH525" s="163" t="s">
        <v>253</v>
      </c>
      <c r="AI525" s="175"/>
      <c r="AJ525" s="140" t="s">
        <v>13</v>
      </c>
      <c r="AK525" s="171" t="s">
        <v>13</v>
      </c>
      <c r="AL525" s="178" t="s">
        <v>14</v>
      </c>
      <c r="AM525" s="177" t="s">
        <v>1286</v>
      </c>
      <c r="AN525" s="98"/>
      <c r="AO525" s="98"/>
      <c r="AP525" s="98"/>
      <c r="AQ525" s="98"/>
      <c r="AR525" s="98"/>
      <c r="AS525" s="98"/>
      <c r="AT525" s="267"/>
      <c r="AU525" s="253" t="s">
        <v>1389</v>
      </c>
      <c r="AV525" s="278"/>
      <c r="AW525" s="83"/>
      <c r="AX525" s="57"/>
      <c r="AY525" s="212" t="str">
        <f t="shared" si="83"/>
        <v/>
      </c>
      <c r="AZ525" s="97" t="str">
        <f t="shared" si="89"/>
        <v/>
      </c>
      <c r="BA525" s="97" t="str">
        <f t="shared" si="90"/>
        <v/>
      </c>
      <c r="BB525" s="97"/>
      <c r="BC525" s="213"/>
      <c r="BD525" s="143" t="str">
        <f t="shared" si="84"/>
        <v/>
      </c>
      <c r="BE525" s="146" t="e">
        <f>IF(BF525="",IF(#REF!="","",IF(#REF!="ongebruikt","Ja","")),"")</f>
        <v>#REF!</v>
      </c>
      <c r="BF525" s="322" t="str">
        <f>IF($J525="LVBB-BHK",$C525,IFERROR(VLOOKUP($C525,'[1]CDS-VM-delta'!$A$2:$E$470,1,FALSE),""))</f>
        <v/>
      </c>
      <c r="BG525" s="253" t="str">
        <f>IF($J525="LVBB-BHK",$AN525,IF($BF525="","",IFERROR(VLOOKUP($BF525,'[1]CDS-VM-delta'!$A$2:$E$470,2,FALSE),"")))</f>
        <v/>
      </c>
      <c r="BH525" s="301" t="str">
        <f>IF($BF525="","",IFERROR(VLOOKUP($C525,'[1]CDS-VM-delta'!$A$2:$E$470,3,FALSE),""))</f>
        <v/>
      </c>
      <c r="BI525" s="301" t="str">
        <f>IF($BF525="","",IFERROR(VLOOKUP($C525,'[1]CDS-VM-delta'!$A$2:$E$470,4,FALSE),""))</f>
        <v/>
      </c>
      <c r="BJ525" s="302" t="str">
        <f>IF($BF525="","",IFERROR(VLOOKUP($C525,'[1]CDS-VM-delta'!$A$2:$E$470,5,FALSE),""))</f>
        <v/>
      </c>
      <c r="BK525" s="302" t="str">
        <f>IF($C525="","",IFERROR(VLOOKUP($C525,'[1]CDS-VM-delta'!$L$1:$M$470,1,FALSE),""))</f>
        <v/>
      </c>
      <c r="BL525" s="302" t="str">
        <f>IF($BK525="","",IFERROR(VLOOKUP($BK525,'[1]CDS-VM-delta'!$L$1:$M$470,2,FALSE),""))</f>
        <v/>
      </c>
      <c r="BM525" s="83"/>
      <c r="BN525" s="210" t="str">
        <f t="shared" si="91"/>
        <v>NOK</v>
      </c>
      <c r="BO525" s="141" t="s">
        <v>1858</v>
      </c>
      <c r="BP525" s="142"/>
      <c r="BQ525" s="142"/>
      <c r="BR525" s="142"/>
      <c r="BS525" s="83"/>
      <c r="BT525" s="57"/>
      <c r="BU525" s="7" t="str">
        <f t="shared" si="92"/>
        <v/>
      </c>
      <c r="BV525" s="7" t="str">
        <f t="shared" si="93"/>
        <v/>
      </c>
      <c r="BW525" s="7" t="str">
        <f t="shared" si="94"/>
        <v/>
      </c>
      <c r="BX525" s="97" t="s">
        <v>1286</v>
      </c>
      <c r="BY525" s="98" t="s">
        <v>1419</v>
      </c>
      <c r="BZ525" s="97" t="s">
        <v>1684</v>
      </c>
      <c r="CA525" s="97"/>
      <c r="CB525" s="97"/>
      <c r="CC525" s="97"/>
      <c r="CD525" s="98"/>
      <c r="CE525" s="97"/>
      <c r="CF525" s="97"/>
      <c r="CG525" s="97"/>
      <c r="CH525" s="97"/>
      <c r="CI525" s="97"/>
      <c r="CJ525" s="97"/>
      <c r="CK525" s="86" t="s">
        <v>1389</v>
      </c>
      <c r="CL525" s="109" t="s">
        <v>1686</v>
      </c>
      <c r="CM525" s="101" t="s">
        <v>255</v>
      </c>
      <c r="CN525" s="101" t="s">
        <v>255</v>
      </c>
      <c r="CO525" s="101" t="s">
        <v>1714</v>
      </c>
    </row>
    <row r="526" spans="1:93" s="408" customFormat="1" ht="96" x14ac:dyDescent="0.2">
      <c r="A526" s="505" t="s">
        <v>2431</v>
      </c>
      <c r="B526" s="335">
        <v>2</v>
      </c>
      <c r="C526" s="335" t="s">
        <v>1290</v>
      </c>
      <c r="D526" s="335" t="s">
        <v>2179</v>
      </c>
      <c r="E526" s="508" t="s">
        <v>0</v>
      </c>
      <c r="F526" s="508" t="s">
        <v>244</v>
      </c>
      <c r="G526" s="335" t="s">
        <v>146</v>
      </c>
      <c r="H526" s="508" t="s">
        <v>4</v>
      </c>
      <c r="I526" s="335" t="s">
        <v>8</v>
      </c>
      <c r="J526" s="335" t="s">
        <v>22</v>
      </c>
      <c r="K526" s="335" t="s">
        <v>127</v>
      </c>
      <c r="L526" s="410" t="str">
        <f>IFERROR(VLOOKUP($C526,'[2]1.3.7 validaties'!$AL$3:$AY$999,14,FALSE),"")</f>
        <v/>
      </c>
      <c r="M526" s="410" t="str">
        <f>IFERROR(VLOOKUP($C526,'[2]1.3.7 validaties'!$AL$3:$AY$999,13,FALSE),"")</f>
        <v/>
      </c>
      <c r="N526" s="335" t="s">
        <v>319</v>
      </c>
      <c r="O526" s="335" t="s">
        <v>23</v>
      </c>
      <c r="P526" s="335" t="s">
        <v>23</v>
      </c>
      <c r="Q526" s="335" t="s">
        <v>319</v>
      </c>
      <c r="R526" s="335" t="s">
        <v>319</v>
      </c>
      <c r="S526" s="335" t="s">
        <v>319</v>
      </c>
      <c r="T526" s="335" t="s">
        <v>319</v>
      </c>
      <c r="U526" s="335" t="s">
        <v>319</v>
      </c>
      <c r="V526" s="335" t="s">
        <v>13</v>
      </c>
      <c r="W526" s="335" t="s">
        <v>2175</v>
      </c>
      <c r="X526" s="335" t="s">
        <v>14</v>
      </c>
      <c r="Y526" s="335" t="s">
        <v>14</v>
      </c>
      <c r="Z526" s="335" t="s">
        <v>14</v>
      </c>
      <c r="AA526" s="335" t="s">
        <v>14</v>
      </c>
      <c r="AB526" s="335" t="s">
        <v>14</v>
      </c>
      <c r="AC526" s="335" t="s">
        <v>14</v>
      </c>
      <c r="AD526" s="391" t="s">
        <v>253</v>
      </c>
      <c r="AE526" s="385" t="s">
        <v>254</v>
      </c>
      <c r="AF526" s="392" t="s">
        <v>253</v>
      </c>
      <c r="AG526" s="517" t="s">
        <v>254</v>
      </c>
      <c r="AH526" s="380" t="s">
        <v>255</v>
      </c>
      <c r="AI526" s="381"/>
      <c r="AJ526" s="335" t="s">
        <v>13</v>
      </c>
      <c r="AK526" s="400" t="s">
        <v>13</v>
      </c>
      <c r="AL526" s="385" t="s">
        <v>14</v>
      </c>
      <c r="AM526" s="384" t="s">
        <v>1290</v>
      </c>
      <c r="AN526" s="410"/>
      <c r="AO526" s="410"/>
      <c r="AP526" s="410"/>
      <c r="AQ526" s="410"/>
      <c r="AR526" s="410"/>
      <c r="AS526" s="410"/>
      <c r="AT526" s="506"/>
      <c r="AU526" s="395" t="s">
        <v>2145</v>
      </c>
      <c r="AV526" s="393"/>
      <c r="AW526" s="385" t="s">
        <v>2506</v>
      </c>
      <c r="AX526" s="397"/>
      <c r="AY526" s="398" t="str">
        <f t="shared" si="83"/>
        <v/>
      </c>
      <c r="AZ526" s="399" t="str">
        <f t="shared" si="89"/>
        <v/>
      </c>
      <c r="BA526" s="399" t="str">
        <f t="shared" si="90"/>
        <v/>
      </c>
      <c r="BB526" s="399"/>
      <c r="BC526" s="400"/>
      <c r="BD526" s="500" t="str">
        <f t="shared" si="84"/>
        <v/>
      </c>
      <c r="BE526" s="501" t="e">
        <f>IF(BF526="",IF(#REF!="","",IF(#REF!="ongebruikt","Ja","")),"")</f>
        <v>#REF!</v>
      </c>
      <c r="BF526" s="502" t="str">
        <f>IF($J526="LVBB-BHK",$C526,IFERROR(VLOOKUP($C526,'[1]CDS-VM-delta'!$A$2:$E$470,1,FALSE),""))</f>
        <v/>
      </c>
      <c r="BG526" s="395" t="str">
        <f>IF($J526="LVBB-BHK",$AN526,IF($BF526="","",IFERROR(VLOOKUP($BF526,'[1]CDS-VM-delta'!$A$2:$E$470,2,FALSE),"")))</f>
        <v/>
      </c>
      <c r="BH526" s="503" t="str">
        <f>IF($BF526="","",IFERROR(VLOOKUP($C526,'[1]CDS-VM-delta'!$A$2:$E$470,3,FALSE),""))</f>
        <v/>
      </c>
      <c r="BI526" s="503" t="str">
        <f>IF($BF526="","",IFERROR(VLOOKUP($C526,'[1]CDS-VM-delta'!$A$2:$E$470,4,FALSE),""))</f>
        <v/>
      </c>
      <c r="BJ526" s="504" t="str">
        <f>IF($BF526="","",IFERROR(VLOOKUP($C526,'[1]CDS-VM-delta'!$A$2:$E$470,5,FALSE),""))</f>
        <v/>
      </c>
      <c r="BK526" s="504" t="str">
        <f>IF($C526="","",IFERROR(VLOOKUP($C526,'[1]CDS-VM-delta'!$L$1:$M$470,1,FALSE),""))</f>
        <v/>
      </c>
      <c r="BL526" s="504" t="str">
        <f>IF($BK526="","",IFERROR(VLOOKUP($BK526,'[1]CDS-VM-delta'!$L$1:$M$470,2,FALSE),""))</f>
        <v/>
      </c>
      <c r="BM526" s="385"/>
      <c r="BN526" s="406" t="str">
        <f t="shared" si="91"/>
        <v>NOK</v>
      </c>
      <c r="BO526" s="384" t="s">
        <v>1858</v>
      </c>
      <c r="BP526" s="335"/>
      <c r="BQ526" s="335"/>
      <c r="BR526" s="335"/>
      <c r="BS526" s="385"/>
      <c r="BT526" s="397"/>
      <c r="BU526" s="408" t="str">
        <f t="shared" si="92"/>
        <v/>
      </c>
      <c r="BV526" s="408" t="str">
        <f t="shared" si="93"/>
        <v>***</v>
      </c>
      <c r="BW526" s="408" t="str">
        <f t="shared" si="94"/>
        <v/>
      </c>
      <c r="BX526" s="399" t="s">
        <v>1290</v>
      </c>
      <c r="BY526" s="410" t="s">
        <v>1420</v>
      </c>
      <c r="BZ526" s="399" t="s">
        <v>1684</v>
      </c>
      <c r="CA526" s="399"/>
      <c r="CB526" s="399"/>
      <c r="CC526" s="399"/>
      <c r="CD526" s="410"/>
      <c r="CE526" s="399"/>
      <c r="CF526" s="399"/>
      <c r="CG526" s="399"/>
      <c r="CH526" s="399"/>
      <c r="CI526" s="399"/>
      <c r="CJ526" s="399"/>
      <c r="CK526" s="383" t="s">
        <v>2145</v>
      </c>
      <c r="CL526" s="409" t="s">
        <v>1686</v>
      </c>
      <c r="CM526" s="410" t="s">
        <v>255</v>
      </c>
      <c r="CN526" s="410" t="s">
        <v>255</v>
      </c>
      <c r="CO526" s="410" t="s">
        <v>1687</v>
      </c>
    </row>
    <row r="527" spans="1:93" s="408" customFormat="1" ht="96" x14ac:dyDescent="0.2">
      <c r="A527" s="505" t="s">
        <v>2431</v>
      </c>
      <c r="B527" s="335">
        <v>2</v>
      </c>
      <c r="C527" s="335" t="s">
        <v>1308</v>
      </c>
      <c r="D527" s="335" t="s">
        <v>2180</v>
      </c>
      <c r="E527" s="508" t="s">
        <v>0</v>
      </c>
      <c r="F527" s="508" t="s">
        <v>244</v>
      </c>
      <c r="G527" s="335" t="s">
        <v>146</v>
      </c>
      <c r="H527" s="508" t="s">
        <v>4</v>
      </c>
      <c r="I527" s="335" t="s">
        <v>8</v>
      </c>
      <c r="J527" s="335" t="s">
        <v>22</v>
      </c>
      <c r="K527" s="335" t="s">
        <v>127</v>
      </c>
      <c r="L527" s="410" t="str">
        <f>IFERROR(VLOOKUP($C527,'[2]1.3.7 validaties'!$AL$3:$AY$999,14,FALSE),"")</f>
        <v/>
      </c>
      <c r="M527" s="410" t="str">
        <f>IFERROR(VLOOKUP($C527,'[2]1.3.7 validaties'!$AL$3:$AY$999,13,FALSE),"")</f>
        <v/>
      </c>
      <c r="N527" s="335" t="s">
        <v>319</v>
      </c>
      <c r="O527" s="335" t="s">
        <v>23</v>
      </c>
      <c r="P527" s="335" t="s">
        <v>23</v>
      </c>
      <c r="Q527" s="335" t="s">
        <v>319</v>
      </c>
      <c r="R527" s="335" t="s">
        <v>319</v>
      </c>
      <c r="S527" s="335" t="s">
        <v>319</v>
      </c>
      <c r="T527" s="335" t="s">
        <v>319</v>
      </c>
      <c r="U527" s="335" t="s">
        <v>319</v>
      </c>
      <c r="V527" s="335" t="s">
        <v>13</v>
      </c>
      <c r="W527" s="335" t="s">
        <v>2175</v>
      </c>
      <c r="X527" s="335" t="s">
        <v>14</v>
      </c>
      <c r="Y527" s="335" t="s">
        <v>14</v>
      </c>
      <c r="Z527" s="335" t="s">
        <v>14</v>
      </c>
      <c r="AA527" s="335" t="s">
        <v>14</v>
      </c>
      <c r="AB527" s="335" t="s">
        <v>14</v>
      </c>
      <c r="AC527" s="335" t="s">
        <v>14</v>
      </c>
      <c r="AD527" s="391" t="s">
        <v>253</v>
      </c>
      <c r="AE527" s="385" t="s">
        <v>254</v>
      </c>
      <c r="AF527" s="392" t="s">
        <v>253</v>
      </c>
      <c r="AG527" s="517" t="s">
        <v>254</v>
      </c>
      <c r="AH527" s="380" t="s">
        <v>255</v>
      </c>
      <c r="AI527" s="381"/>
      <c r="AJ527" s="335" t="s">
        <v>13</v>
      </c>
      <c r="AK527" s="400" t="s">
        <v>13</v>
      </c>
      <c r="AL527" s="385" t="s">
        <v>14</v>
      </c>
      <c r="AM527" s="384" t="s">
        <v>1308</v>
      </c>
      <c r="AN527" s="410"/>
      <c r="AO527" s="410"/>
      <c r="AP527" s="410"/>
      <c r="AQ527" s="410"/>
      <c r="AR527" s="410"/>
      <c r="AS527" s="410"/>
      <c r="AT527" s="506"/>
      <c r="AU527" s="395" t="s">
        <v>2146</v>
      </c>
      <c r="AV527" s="393"/>
      <c r="AW527" s="385" t="s">
        <v>2507</v>
      </c>
      <c r="AX527" s="397"/>
      <c r="AY527" s="398" t="str">
        <f t="shared" si="83"/>
        <v/>
      </c>
      <c r="AZ527" s="399" t="str">
        <f t="shared" si="89"/>
        <v/>
      </c>
      <c r="BA527" s="399" t="str">
        <f t="shared" si="90"/>
        <v/>
      </c>
      <c r="BB527" s="399"/>
      <c r="BC527" s="400"/>
      <c r="BD527" s="500" t="str">
        <f t="shared" si="84"/>
        <v/>
      </c>
      <c r="BE527" s="501" t="e">
        <f>IF(BF527="",IF(#REF!="","",IF(#REF!="ongebruikt","Ja","")),"")</f>
        <v>#REF!</v>
      </c>
      <c r="BF527" s="502" t="str">
        <f>IF($J527="LVBB-BHK",$C527,IFERROR(VLOOKUP($C527,'[1]CDS-VM-delta'!$A$2:$E$470,1,FALSE),""))</f>
        <v/>
      </c>
      <c r="BG527" s="395" t="str">
        <f>IF($J527="LVBB-BHK",$AN527,IF($BF527="","",IFERROR(VLOOKUP($BF527,'[1]CDS-VM-delta'!$A$2:$E$470,2,FALSE),"")))</f>
        <v/>
      </c>
      <c r="BH527" s="503" t="str">
        <f>IF($BF527="","",IFERROR(VLOOKUP($C527,'[1]CDS-VM-delta'!$A$2:$E$470,3,FALSE),""))</f>
        <v/>
      </c>
      <c r="BI527" s="503" t="str">
        <f>IF($BF527="","",IFERROR(VLOOKUP($C527,'[1]CDS-VM-delta'!$A$2:$E$470,4,FALSE),""))</f>
        <v/>
      </c>
      <c r="BJ527" s="504" t="str">
        <f>IF($BF527="","",IFERROR(VLOOKUP($C527,'[1]CDS-VM-delta'!$A$2:$E$470,5,FALSE),""))</f>
        <v/>
      </c>
      <c r="BK527" s="504" t="str">
        <f>IF($C527="","",IFERROR(VLOOKUP($C527,'[1]CDS-VM-delta'!$L$1:$M$470,1,FALSE),""))</f>
        <v/>
      </c>
      <c r="BL527" s="504" t="str">
        <f>IF($BK527="","",IFERROR(VLOOKUP($BK527,'[1]CDS-VM-delta'!$L$1:$M$470,2,FALSE),""))</f>
        <v/>
      </c>
      <c r="BM527" s="385"/>
      <c r="BN527" s="406" t="str">
        <f t="shared" si="91"/>
        <v>NOK</v>
      </c>
      <c r="BO527" s="384" t="s">
        <v>1858</v>
      </c>
      <c r="BP527" s="335"/>
      <c r="BQ527" s="335"/>
      <c r="BR527" s="335"/>
      <c r="BS527" s="385"/>
      <c r="BT527" s="397"/>
      <c r="BU527" s="408" t="str">
        <f t="shared" si="92"/>
        <v/>
      </c>
      <c r="BV527" s="408" t="str">
        <f t="shared" si="93"/>
        <v>***</v>
      </c>
      <c r="BW527" s="408" t="str">
        <f t="shared" si="94"/>
        <v/>
      </c>
      <c r="BX527" s="399" t="s">
        <v>1308</v>
      </c>
      <c r="BY527" s="410" t="s">
        <v>1421</v>
      </c>
      <c r="BZ527" s="399" t="s">
        <v>1684</v>
      </c>
      <c r="CA527" s="399"/>
      <c r="CB527" s="399"/>
      <c r="CC527" s="399"/>
      <c r="CD527" s="410"/>
      <c r="CE527" s="399"/>
      <c r="CF527" s="399"/>
      <c r="CG527" s="399"/>
      <c r="CH527" s="399"/>
      <c r="CI527" s="399"/>
      <c r="CJ527" s="399"/>
      <c r="CK527" s="383" t="s">
        <v>2146</v>
      </c>
      <c r="CL527" s="409" t="s">
        <v>1686</v>
      </c>
      <c r="CM527" s="410" t="s">
        <v>255</v>
      </c>
      <c r="CN527" s="410" t="s">
        <v>255</v>
      </c>
      <c r="CO527" s="410" t="s">
        <v>1687</v>
      </c>
    </row>
    <row r="528" spans="1:93" s="408" customFormat="1" ht="96" x14ac:dyDescent="0.2">
      <c r="A528" s="505" t="s">
        <v>2431</v>
      </c>
      <c r="B528" s="335">
        <v>2</v>
      </c>
      <c r="C528" s="335" t="s">
        <v>1312</v>
      </c>
      <c r="D528" s="335" t="s">
        <v>1422</v>
      </c>
      <c r="E528" s="508" t="s">
        <v>6</v>
      </c>
      <c r="F528" s="508" t="s">
        <v>244</v>
      </c>
      <c r="G528" s="335" t="s">
        <v>146</v>
      </c>
      <c r="H528" s="508" t="s">
        <v>4</v>
      </c>
      <c r="I528" s="335" t="s">
        <v>8</v>
      </c>
      <c r="J528" s="335" t="s">
        <v>22</v>
      </c>
      <c r="K528" s="335" t="s">
        <v>127</v>
      </c>
      <c r="L528" s="410" t="str">
        <f>IFERROR(VLOOKUP($C528,'[2]1.3.7 validaties'!$AL$3:$AY$999,14,FALSE),"")</f>
        <v/>
      </c>
      <c r="M528" s="410" t="str">
        <f>IFERROR(VLOOKUP($C528,'[2]1.3.7 validaties'!$AL$3:$AY$999,13,FALSE),"")</f>
        <v/>
      </c>
      <c r="N528" s="335" t="s">
        <v>319</v>
      </c>
      <c r="O528" s="335" t="s">
        <v>23</v>
      </c>
      <c r="P528" s="335" t="s">
        <v>23</v>
      </c>
      <c r="Q528" s="335" t="s">
        <v>319</v>
      </c>
      <c r="R528" s="335" t="s">
        <v>319</v>
      </c>
      <c r="S528" s="335" t="s">
        <v>319</v>
      </c>
      <c r="T528" s="335" t="s">
        <v>319</v>
      </c>
      <c r="U528" s="335" t="s">
        <v>319</v>
      </c>
      <c r="V528" s="335" t="s">
        <v>13</v>
      </c>
      <c r="W528" s="335" t="s">
        <v>13</v>
      </c>
      <c r="X528" s="335" t="s">
        <v>13</v>
      </c>
      <c r="Y528" s="335" t="s">
        <v>13</v>
      </c>
      <c r="Z528" s="335" t="s">
        <v>13</v>
      </c>
      <c r="AA528" s="335" t="s">
        <v>13</v>
      </c>
      <c r="AB528" s="335" t="s">
        <v>13</v>
      </c>
      <c r="AC528" s="335" t="s">
        <v>13</v>
      </c>
      <c r="AD528" s="391" t="s">
        <v>253</v>
      </c>
      <c r="AE528" s="385" t="s">
        <v>254</v>
      </c>
      <c r="AF528" s="392" t="s">
        <v>253</v>
      </c>
      <c r="AG528" s="517" t="s">
        <v>254</v>
      </c>
      <c r="AH528" s="380" t="s">
        <v>255</v>
      </c>
      <c r="AI528" s="381"/>
      <c r="AJ528" s="335" t="s">
        <v>13</v>
      </c>
      <c r="AK528" s="400" t="s">
        <v>13</v>
      </c>
      <c r="AL528" s="385" t="s">
        <v>14</v>
      </c>
      <c r="AM528" s="384" t="s">
        <v>1312</v>
      </c>
      <c r="AN528" s="410"/>
      <c r="AO528" s="410"/>
      <c r="AP528" s="410"/>
      <c r="AQ528" s="410"/>
      <c r="AR528" s="410"/>
      <c r="AS528" s="410"/>
      <c r="AT528" s="506"/>
      <c r="AU528" s="395" t="s">
        <v>2147</v>
      </c>
      <c r="AV528" s="393"/>
      <c r="AW528" s="385" t="s">
        <v>2438</v>
      </c>
      <c r="AX528" s="397"/>
      <c r="AY528" s="398" t="str">
        <f t="shared" si="83"/>
        <v/>
      </c>
      <c r="AZ528" s="399" t="str">
        <f t="shared" si="89"/>
        <v/>
      </c>
      <c r="BA528" s="399" t="str">
        <f t="shared" si="90"/>
        <v/>
      </c>
      <c r="BB528" s="399"/>
      <c r="BC528" s="400"/>
      <c r="BD528" s="500" t="str">
        <f t="shared" si="84"/>
        <v/>
      </c>
      <c r="BE528" s="501" t="e">
        <f>IF(BF528="",IF(#REF!="","",IF(#REF!="ongebruikt","Ja","")),"")</f>
        <v>#REF!</v>
      </c>
      <c r="BF528" s="502" t="str">
        <f>IF($J528="LVBB-BHK",$C528,IFERROR(VLOOKUP($C528,'[1]CDS-VM-delta'!$A$2:$E$470,1,FALSE),""))</f>
        <v/>
      </c>
      <c r="BG528" s="395" t="str">
        <f>IF($J528="LVBB-BHK",$AN528,IF($BF528="","",IFERROR(VLOOKUP($BF528,'[1]CDS-VM-delta'!$A$2:$E$470,2,FALSE),"")))</f>
        <v/>
      </c>
      <c r="BH528" s="503" t="str">
        <f>IF($BF528="","",IFERROR(VLOOKUP($C528,'[1]CDS-VM-delta'!$A$2:$E$470,3,FALSE),""))</f>
        <v/>
      </c>
      <c r="BI528" s="503" t="str">
        <f>IF($BF528="","",IFERROR(VLOOKUP($C528,'[1]CDS-VM-delta'!$A$2:$E$470,4,FALSE),""))</f>
        <v/>
      </c>
      <c r="BJ528" s="504" t="str">
        <f>IF($BF528="","",IFERROR(VLOOKUP($C528,'[1]CDS-VM-delta'!$A$2:$E$470,5,FALSE),""))</f>
        <v/>
      </c>
      <c r="BK528" s="504" t="str">
        <f>IF($C528="","",IFERROR(VLOOKUP($C528,'[1]CDS-VM-delta'!$L$1:$M$470,1,FALSE),""))</f>
        <v/>
      </c>
      <c r="BL528" s="504" t="str">
        <f>IF($BK528="","",IFERROR(VLOOKUP($BK528,'[1]CDS-VM-delta'!$L$1:$M$470,2,FALSE),""))</f>
        <v/>
      </c>
      <c r="BM528" s="385"/>
      <c r="BN528" s="406" t="str">
        <f t="shared" si="91"/>
        <v>NOK</v>
      </c>
      <c r="BO528" s="384" t="s">
        <v>1858</v>
      </c>
      <c r="BP528" s="335"/>
      <c r="BQ528" s="335"/>
      <c r="BR528" s="335"/>
      <c r="BS528" s="385"/>
      <c r="BT528" s="397"/>
      <c r="BU528" s="408" t="str">
        <f t="shared" si="92"/>
        <v/>
      </c>
      <c r="BV528" s="408" t="str">
        <f t="shared" si="93"/>
        <v/>
      </c>
      <c r="BW528" s="408" t="str">
        <f t="shared" si="94"/>
        <v/>
      </c>
      <c r="BX528" s="399" t="s">
        <v>1312</v>
      </c>
      <c r="BY528" s="410" t="s">
        <v>1422</v>
      </c>
      <c r="BZ528" s="399" t="s">
        <v>1684</v>
      </c>
      <c r="CA528" s="399"/>
      <c r="CB528" s="399"/>
      <c r="CC528" s="399"/>
      <c r="CD528" s="410"/>
      <c r="CE528" s="399"/>
      <c r="CF528" s="399"/>
      <c r="CG528" s="399"/>
      <c r="CH528" s="399"/>
      <c r="CI528" s="399"/>
      <c r="CJ528" s="399"/>
      <c r="CK528" s="383" t="s">
        <v>2147</v>
      </c>
      <c r="CL528" s="409" t="s">
        <v>1686</v>
      </c>
      <c r="CM528" s="410" t="s">
        <v>255</v>
      </c>
      <c r="CN528" s="410" t="s">
        <v>255</v>
      </c>
      <c r="CO528" s="410" t="s">
        <v>1687</v>
      </c>
    </row>
    <row r="529" spans="1:93" s="408" customFormat="1" ht="80" x14ac:dyDescent="0.2">
      <c r="A529" s="505" t="s">
        <v>2426</v>
      </c>
      <c r="B529" s="335">
        <v>2</v>
      </c>
      <c r="C529" s="335" t="s">
        <v>1315</v>
      </c>
      <c r="D529" s="335" t="s">
        <v>1423</v>
      </c>
      <c r="E529" s="508" t="s">
        <v>6</v>
      </c>
      <c r="F529" s="508" t="s">
        <v>244</v>
      </c>
      <c r="G529" s="335" t="s">
        <v>146</v>
      </c>
      <c r="H529" s="508" t="s">
        <v>4</v>
      </c>
      <c r="I529" s="335" t="s">
        <v>8</v>
      </c>
      <c r="J529" s="335" t="s">
        <v>22</v>
      </c>
      <c r="K529" s="335" t="s">
        <v>127</v>
      </c>
      <c r="L529" s="410" t="str">
        <f>IFERROR(VLOOKUP($C529,'[2]1.3.7 validaties'!$AL$3:$AY$999,14,FALSE),"")</f>
        <v/>
      </c>
      <c r="M529" s="410" t="str">
        <f>IFERROR(VLOOKUP($C529,'[2]1.3.7 validaties'!$AL$3:$AY$999,13,FALSE),"")</f>
        <v/>
      </c>
      <c r="N529" s="335" t="s">
        <v>319</v>
      </c>
      <c r="O529" s="335" t="s">
        <v>23</v>
      </c>
      <c r="P529" s="335" t="s">
        <v>23</v>
      </c>
      <c r="Q529" s="335" t="s">
        <v>14</v>
      </c>
      <c r="R529" s="335" t="s">
        <v>14</v>
      </c>
      <c r="S529" s="335" t="s">
        <v>14</v>
      </c>
      <c r="T529" s="335" t="s">
        <v>14</v>
      </c>
      <c r="U529" s="335" t="s">
        <v>14</v>
      </c>
      <c r="V529" s="335" t="s">
        <v>14</v>
      </c>
      <c r="W529" s="335" t="s">
        <v>14</v>
      </c>
      <c r="X529" s="335" t="s">
        <v>14</v>
      </c>
      <c r="Y529" s="335" t="s">
        <v>14</v>
      </c>
      <c r="Z529" s="335" t="s">
        <v>14</v>
      </c>
      <c r="AA529" s="335" t="s">
        <v>14</v>
      </c>
      <c r="AB529" s="335" t="s">
        <v>14</v>
      </c>
      <c r="AC529" s="335" t="s">
        <v>14</v>
      </c>
      <c r="AD529" s="391" t="s">
        <v>253</v>
      </c>
      <c r="AE529" s="385" t="s">
        <v>254</v>
      </c>
      <c r="AF529" s="392" t="s">
        <v>253</v>
      </c>
      <c r="AG529" s="517" t="s">
        <v>254</v>
      </c>
      <c r="AH529" s="380" t="s">
        <v>255</v>
      </c>
      <c r="AI529" s="381"/>
      <c r="AJ529" s="335" t="s">
        <v>13</v>
      </c>
      <c r="AK529" s="400" t="s">
        <v>13</v>
      </c>
      <c r="AL529" s="385" t="s">
        <v>14</v>
      </c>
      <c r="AM529" s="384" t="s">
        <v>1315</v>
      </c>
      <c r="AN529" s="410"/>
      <c r="AO529" s="410"/>
      <c r="AP529" s="410"/>
      <c r="AQ529" s="410"/>
      <c r="AR529" s="410"/>
      <c r="AS529" s="410"/>
      <c r="AT529" s="506"/>
      <c r="AU529" s="395" t="s">
        <v>2226</v>
      </c>
      <c r="AV529" s="393"/>
      <c r="AW529" s="385" t="s">
        <v>2439</v>
      </c>
      <c r="AX529" s="397"/>
      <c r="AY529" s="398" t="str">
        <f t="shared" si="83"/>
        <v/>
      </c>
      <c r="AZ529" s="399" t="str">
        <f t="shared" si="89"/>
        <v/>
      </c>
      <c r="BA529" s="399" t="str">
        <f t="shared" si="90"/>
        <v/>
      </c>
      <c r="BB529" s="399"/>
      <c r="BC529" s="400"/>
      <c r="BD529" s="500" t="str">
        <f t="shared" si="84"/>
        <v/>
      </c>
      <c r="BE529" s="501" t="e">
        <f>IF(BF529="",IF(#REF!="","",IF(#REF!="ongebruikt","Ja","")),"")</f>
        <v>#REF!</v>
      </c>
      <c r="BF529" s="502" t="str">
        <f>IF($J529="LVBB-BHK",$C529,IFERROR(VLOOKUP($C529,'[1]CDS-VM-delta'!$A$2:$E$470,1,FALSE),""))</f>
        <v/>
      </c>
      <c r="BG529" s="395" t="str">
        <f>IF($J529="LVBB-BHK",$AN529,IF($BF529="","",IFERROR(VLOOKUP($BF529,'[1]CDS-VM-delta'!$A$2:$E$470,2,FALSE),"")))</f>
        <v/>
      </c>
      <c r="BH529" s="503" t="str">
        <f>IF($BF529="","",IFERROR(VLOOKUP($C529,'[1]CDS-VM-delta'!$A$2:$E$470,3,FALSE),""))</f>
        <v/>
      </c>
      <c r="BI529" s="503" t="str">
        <f>IF($BF529="","",IFERROR(VLOOKUP($C529,'[1]CDS-VM-delta'!$A$2:$E$470,4,FALSE),""))</f>
        <v/>
      </c>
      <c r="BJ529" s="504" t="str">
        <f>IF($BF529="","",IFERROR(VLOOKUP($C529,'[1]CDS-VM-delta'!$A$2:$E$470,5,FALSE),""))</f>
        <v/>
      </c>
      <c r="BK529" s="504" t="str">
        <f>IF($C529="","",IFERROR(VLOOKUP($C529,'[1]CDS-VM-delta'!$L$1:$M$470,1,FALSE),""))</f>
        <v/>
      </c>
      <c r="BL529" s="504" t="str">
        <f>IF($BK529="","",IFERROR(VLOOKUP($BK529,'[1]CDS-VM-delta'!$L$1:$M$470,2,FALSE),""))</f>
        <v/>
      </c>
      <c r="BM529" s="385"/>
      <c r="BN529" s="406" t="str">
        <f t="shared" si="91"/>
        <v>NOK</v>
      </c>
      <c r="BO529" s="384" t="s">
        <v>1858</v>
      </c>
      <c r="BP529" s="335"/>
      <c r="BQ529" s="335"/>
      <c r="BR529" s="335"/>
      <c r="BS529" s="385"/>
      <c r="BT529" s="397"/>
      <c r="BU529" s="408" t="str">
        <f t="shared" si="92"/>
        <v/>
      </c>
      <c r="BV529" s="408" t="str">
        <f t="shared" si="93"/>
        <v/>
      </c>
      <c r="BW529" s="408" t="str">
        <f t="shared" si="94"/>
        <v/>
      </c>
      <c r="BX529" s="399" t="s">
        <v>1315</v>
      </c>
      <c r="BY529" s="410" t="s">
        <v>1423</v>
      </c>
      <c r="BZ529" s="399" t="s">
        <v>1684</v>
      </c>
      <c r="CA529" s="399"/>
      <c r="CB529" s="399"/>
      <c r="CC529" s="399"/>
      <c r="CD529" s="410"/>
      <c r="CE529" s="399"/>
      <c r="CF529" s="399"/>
      <c r="CG529" s="399"/>
      <c r="CH529" s="399"/>
      <c r="CI529" s="399"/>
      <c r="CJ529" s="399"/>
      <c r="CK529" s="383" t="s">
        <v>2465</v>
      </c>
      <c r="CL529" s="409" t="s">
        <v>1686</v>
      </c>
      <c r="CM529" s="410" t="s">
        <v>255</v>
      </c>
      <c r="CN529" s="410" t="s">
        <v>255</v>
      </c>
      <c r="CO529" s="410" t="s">
        <v>1687</v>
      </c>
    </row>
    <row r="530" spans="1:93" s="408" customFormat="1" ht="48" x14ac:dyDescent="0.2">
      <c r="A530" s="505" t="s">
        <v>2426</v>
      </c>
      <c r="B530" s="335">
        <v>2</v>
      </c>
      <c r="C530" s="335" t="s">
        <v>1318</v>
      </c>
      <c r="D530" s="335" t="s">
        <v>1424</v>
      </c>
      <c r="E530" s="508" t="s">
        <v>0</v>
      </c>
      <c r="F530" s="508" t="s">
        <v>244</v>
      </c>
      <c r="G530" s="335" t="s">
        <v>146</v>
      </c>
      <c r="H530" s="508" t="s">
        <v>4</v>
      </c>
      <c r="I530" s="335" t="s">
        <v>8</v>
      </c>
      <c r="J530" s="335" t="s">
        <v>22</v>
      </c>
      <c r="K530" s="335" t="s">
        <v>127</v>
      </c>
      <c r="L530" s="410" t="str">
        <f>IFERROR(VLOOKUP($C530,'[2]1.3.7 validaties'!$AL$3:$AY$999,14,FALSE),"")</f>
        <v/>
      </c>
      <c r="M530" s="410" t="str">
        <f>IFERROR(VLOOKUP($C530,'[2]1.3.7 validaties'!$AL$3:$AY$999,13,FALSE),"")</f>
        <v/>
      </c>
      <c r="N530" s="335" t="s">
        <v>319</v>
      </c>
      <c r="O530" s="335" t="s">
        <v>23</v>
      </c>
      <c r="P530" s="335" t="s">
        <v>23</v>
      </c>
      <c r="Q530" s="335" t="s">
        <v>14</v>
      </c>
      <c r="R530" s="335" t="s">
        <v>14</v>
      </c>
      <c r="S530" s="335" t="s">
        <v>14</v>
      </c>
      <c r="T530" s="335" t="s">
        <v>14</v>
      </c>
      <c r="U530" s="335" t="s">
        <v>14</v>
      </c>
      <c r="V530" s="335" t="s">
        <v>14</v>
      </c>
      <c r="W530" s="335" t="s">
        <v>14</v>
      </c>
      <c r="X530" s="335" t="s">
        <v>14</v>
      </c>
      <c r="Y530" s="335" t="s">
        <v>14</v>
      </c>
      <c r="Z530" s="335" t="s">
        <v>14</v>
      </c>
      <c r="AA530" s="335" t="s">
        <v>14</v>
      </c>
      <c r="AB530" s="335" t="s">
        <v>14</v>
      </c>
      <c r="AC530" s="335" t="s">
        <v>14</v>
      </c>
      <c r="AD530" s="391" t="s">
        <v>253</v>
      </c>
      <c r="AE530" s="385" t="s">
        <v>254</v>
      </c>
      <c r="AF530" s="392" t="s">
        <v>253</v>
      </c>
      <c r="AG530" s="517" t="s">
        <v>254</v>
      </c>
      <c r="AH530" s="380" t="s">
        <v>255</v>
      </c>
      <c r="AI530" s="381"/>
      <c r="AJ530" s="335" t="s">
        <v>13</v>
      </c>
      <c r="AK530" s="400" t="s">
        <v>13</v>
      </c>
      <c r="AL530" s="385" t="s">
        <v>14</v>
      </c>
      <c r="AM530" s="384" t="s">
        <v>1318</v>
      </c>
      <c r="AN530" s="410"/>
      <c r="AO530" s="410"/>
      <c r="AP530" s="410"/>
      <c r="AQ530" s="410"/>
      <c r="AR530" s="410"/>
      <c r="AS530" s="410"/>
      <c r="AT530" s="506"/>
      <c r="AU530" s="395" t="s">
        <v>2216</v>
      </c>
      <c r="AV530" s="393"/>
      <c r="AW530" s="385" t="s">
        <v>2440</v>
      </c>
      <c r="AX530" s="397"/>
      <c r="AY530" s="398" t="str">
        <f t="shared" ref="AY530:AY593" si="95">IF(BF530="","",IF(BF530=$C530,"",IF(BB530="","***","")))</f>
        <v/>
      </c>
      <c r="AZ530" s="399" t="str">
        <f t="shared" si="89"/>
        <v/>
      </c>
      <c r="BA530" s="399" t="str">
        <f t="shared" si="90"/>
        <v/>
      </c>
      <c r="BB530" s="399"/>
      <c r="BC530" s="400"/>
      <c r="BD530" s="500" t="str">
        <f t="shared" ref="BD530:BD593" si="96">IF(MID($C530,1,4)&amp;$J530="LVBB"&amp;"LVBB-BHK","(Regisseur)",IF(BF530="",IF(BK530="","","verwijderd"),IF(BK530="","toegevoegd",IF(BG530=BL530,"ongewijzigd","gewijzigd"))))</f>
        <v/>
      </c>
      <c r="BE530" s="501" t="e">
        <f>IF(BF530="",IF(#REF!="","",IF(#REF!="ongebruikt","Ja","")),"")</f>
        <v>#REF!</v>
      </c>
      <c r="BF530" s="502" t="str">
        <f>IF($J530="LVBB-BHK",$C530,IFERROR(VLOOKUP($C530,'[1]CDS-VM-delta'!$A$2:$E$470,1,FALSE),""))</f>
        <v/>
      </c>
      <c r="BG530" s="395" t="str">
        <f>IF($J530="LVBB-BHK",$AN530,IF($BF530="","",IFERROR(VLOOKUP($BF530,'[1]CDS-VM-delta'!$A$2:$E$470,2,FALSE),"")))</f>
        <v/>
      </c>
      <c r="BH530" s="503" t="str">
        <f>IF($BF530="","",IFERROR(VLOOKUP($C530,'[1]CDS-VM-delta'!$A$2:$E$470,3,FALSE),""))</f>
        <v/>
      </c>
      <c r="BI530" s="503" t="str">
        <f>IF($BF530="","",IFERROR(VLOOKUP($C530,'[1]CDS-VM-delta'!$A$2:$E$470,4,FALSE),""))</f>
        <v/>
      </c>
      <c r="BJ530" s="504" t="str">
        <f>IF($BF530="","",IFERROR(VLOOKUP($C530,'[1]CDS-VM-delta'!$A$2:$E$470,5,FALSE),""))</f>
        <v/>
      </c>
      <c r="BK530" s="504" t="str">
        <f>IF($C530="","",IFERROR(VLOOKUP($C530,'[1]CDS-VM-delta'!$L$1:$M$470,1,FALSE),""))</f>
        <v/>
      </c>
      <c r="BL530" s="504" t="str">
        <f>IF($BK530="","",IFERROR(VLOOKUP($BK530,'[1]CDS-VM-delta'!$L$1:$M$470,2,FALSE),""))</f>
        <v/>
      </c>
      <c r="BM530" s="385"/>
      <c r="BN530" s="406" t="str">
        <f t="shared" si="91"/>
        <v>NOK</v>
      </c>
      <c r="BO530" s="384" t="s">
        <v>1858</v>
      </c>
      <c r="BP530" s="335"/>
      <c r="BQ530" s="335"/>
      <c r="BR530" s="335"/>
      <c r="BS530" s="385"/>
      <c r="BT530" s="397"/>
      <c r="BU530" s="408" t="str">
        <f t="shared" si="92"/>
        <v/>
      </c>
      <c r="BV530" s="408" t="str">
        <f t="shared" si="93"/>
        <v/>
      </c>
      <c r="BW530" s="408" t="str">
        <f t="shared" si="94"/>
        <v/>
      </c>
      <c r="BX530" s="399" t="s">
        <v>1318</v>
      </c>
      <c r="BY530" s="410" t="s">
        <v>1424</v>
      </c>
      <c r="BZ530" s="399" t="s">
        <v>1684</v>
      </c>
      <c r="CA530" s="399"/>
      <c r="CB530" s="399"/>
      <c r="CC530" s="399"/>
      <c r="CD530" s="410"/>
      <c r="CE530" s="399"/>
      <c r="CF530" s="399"/>
      <c r="CG530" s="399"/>
      <c r="CH530" s="399"/>
      <c r="CI530" s="399"/>
      <c r="CJ530" s="399"/>
      <c r="CK530" s="383" t="s">
        <v>1685</v>
      </c>
      <c r="CL530" s="409" t="s">
        <v>1686</v>
      </c>
      <c r="CM530" s="410" t="s">
        <v>255</v>
      </c>
      <c r="CN530" s="410" t="s">
        <v>255</v>
      </c>
      <c r="CO530" s="410" t="s">
        <v>1687</v>
      </c>
    </row>
    <row r="531" spans="1:93" s="408" customFormat="1" ht="64" x14ac:dyDescent="0.2">
      <c r="A531" s="505" t="s">
        <v>2426</v>
      </c>
      <c r="B531" s="335">
        <v>2</v>
      </c>
      <c r="C531" s="335" t="s">
        <v>1320</v>
      </c>
      <c r="D531" s="335" t="s">
        <v>1425</v>
      </c>
      <c r="E531" s="508" t="s">
        <v>0</v>
      </c>
      <c r="F531" s="508" t="s">
        <v>244</v>
      </c>
      <c r="G531" s="335" t="s">
        <v>146</v>
      </c>
      <c r="H531" s="508" t="s">
        <v>4</v>
      </c>
      <c r="I531" s="335" t="s">
        <v>8</v>
      </c>
      <c r="J531" s="335" t="s">
        <v>22</v>
      </c>
      <c r="K531" s="335" t="s">
        <v>127</v>
      </c>
      <c r="L531" s="410" t="str">
        <f>IFERROR(VLOOKUP($C531,'[2]1.3.7 validaties'!$AL$3:$AY$999,14,FALSE),"")</f>
        <v/>
      </c>
      <c r="M531" s="410" t="str">
        <f>IFERROR(VLOOKUP($C531,'[2]1.3.7 validaties'!$AL$3:$AY$999,13,FALSE),"")</f>
        <v/>
      </c>
      <c r="N531" s="335" t="s">
        <v>319</v>
      </c>
      <c r="O531" s="335" t="s">
        <v>23</v>
      </c>
      <c r="P531" s="335" t="s">
        <v>23</v>
      </c>
      <c r="Q531" s="335" t="s">
        <v>14</v>
      </c>
      <c r="R531" s="335" t="s">
        <v>14</v>
      </c>
      <c r="S531" s="335" t="s">
        <v>14</v>
      </c>
      <c r="T531" s="335" t="s">
        <v>14</v>
      </c>
      <c r="U531" s="335" t="s">
        <v>14</v>
      </c>
      <c r="V531" s="335" t="s">
        <v>14</v>
      </c>
      <c r="W531" s="335" t="s">
        <v>14</v>
      </c>
      <c r="X531" s="335" t="s">
        <v>14</v>
      </c>
      <c r="Y531" s="335" t="s">
        <v>14</v>
      </c>
      <c r="Z531" s="335" t="s">
        <v>14</v>
      </c>
      <c r="AA531" s="335" t="s">
        <v>14</v>
      </c>
      <c r="AB531" s="335" t="s">
        <v>14</v>
      </c>
      <c r="AC531" s="335" t="s">
        <v>14</v>
      </c>
      <c r="AD531" s="391" t="s">
        <v>253</v>
      </c>
      <c r="AE531" s="385" t="s">
        <v>254</v>
      </c>
      <c r="AF531" s="392" t="s">
        <v>253</v>
      </c>
      <c r="AG531" s="517" t="s">
        <v>254</v>
      </c>
      <c r="AH531" s="380" t="s">
        <v>255</v>
      </c>
      <c r="AI531" s="381"/>
      <c r="AJ531" s="335" t="s">
        <v>13</v>
      </c>
      <c r="AK531" s="400" t="s">
        <v>13</v>
      </c>
      <c r="AL531" s="385" t="s">
        <v>14</v>
      </c>
      <c r="AM531" s="384" t="s">
        <v>1320</v>
      </c>
      <c r="AN531" s="410"/>
      <c r="AO531" s="410"/>
      <c r="AP531" s="410"/>
      <c r="AQ531" s="410"/>
      <c r="AR531" s="410"/>
      <c r="AS531" s="410"/>
      <c r="AT531" s="506"/>
      <c r="AU531" s="395" t="s">
        <v>2217</v>
      </c>
      <c r="AV531" s="393"/>
      <c r="AW531" s="385" t="s">
        <v>2441</v>
      </c>
      <c r="AX531" s="397"/>
      <c r="AY531" s="398" t="str">
        <f t="shared" si="95"/>
        <v/>
      </c>
      <c r="AZ531" s="399" t="str">
        <f t="shared" si="89"/>
        <v/>
      </c>
      <c r="BA531" s="399" t="str">
        <f t="shared" si="90"/>
        <v/>
      </c>
      <c r="BB531" s="399"/>
      <c r="BC531" s="400"/>
      <c r="BD531" s="500" t="str">
        <f t="shared" si="96"/>
        <v/>
      </c>
      <c r="BE531" s="501" t="e">
        <f>IF(BF531="",IF(#REF!="","",IF(#REF!="ongebruikt","Ja","")),"")</f>
        <v>#REF!</v>
      </c>
      <c r="BF531" s="502" t="str">
        <f>IF($J531="LVBB-BHK",$C531,IFERROR(VLOOKUP($C531,'[1]CDS-VM-delta'!$A$2:$E$470,1,FALSE),""))</f>
        <v/>
      </c>
      <c r="BG531" s="395" t="str">
        <f>IF($J531="LVBB-BHK",$AN531,IF($BF531="","",IFERROR(VLOOKUP($BF531,'[1]CDS-VM-delta'!$A$2:$E$470,2,FALSE),"")))</f>
        <v/>
      </c>
      <c r="BH531" s="503" t="str">
        <f>IF($BF531="","",IFERROR(VLOOKUP($C531,'[1]CDS-VM-delta'!$A$2:$E$470,3,FALSE),""))</f>
        <v/>
      </c>
      <c r="BI531" s="503" t="str">
        <f>IF($BF531="","",IFERROR(VLOOKUP($C531,'[1]CDS-VM-delta'!$A$2:$E$470,4,FALSE),""))</f>
        <v/>
      </c>
      <c r="BJ531" s="504" t="str">
        <f>IF($BF531="","",IFERROR(VLOOKUP($C531,'[1]CDS-VM-delta'!$A$2:$E$470,5,FALSE),""))</f>
        <v/>
      </c>
      <c r="BK531" s="504" t="str">
        <f>IF($C531="","",IFERROR(VLOOKUP($C531,'[1]CDS-VM-delta'!$L$1:$M$470,1,FALSE),""))</f>
        <v/>
      </c>
      <c r="BL531" s="504" t="str">
        <f>IF($BK531="","",IFERROR(VLOOKUP($BK531,'[1]CDS-VM-delta'!$L$1:$M$470,2,FALSE),""))</f>
        <v/>
      </c>
      <c r="BM531" s="385"/>
      <c r="BN531" s="406" t="str">
        <f t="shared" si="91"/>
        <v>NOK</v>
      </c>
      <c r="BO531" s="384" t="s">
        <v>1858</v>
      </c>
      <c r="BP531" s="335"/>
      <c r="BQ531" s="335"/>
      <c r="BR531" s="335"/>
      <c r="BS531" s="385"/>
      <c r="BT531" s="397"/>
      <c r="BU531" s="408" t="str">
        <f t="shared" si="92"/>
        <v/>
      </c>
      <c r="BV531" s="408" t="str">
        <f t="shared" si="93"/>
        <v/>
      </c>
      <c r="BW531" s="408" t="str">
        <f t="shared" si="94"/>
        <v/>
      </c>
      <c r="BX531" s="399" t="s">
        <v>1320</v>
      </c>
      <c r="BY531" s="410" t="s">
        <v>1425</v>
      </c>
      <c r="BZ531" s="399" t="s">
        <v>1684</v>
      </c>
      <c r="CA531" s="399"/>
      <c r="CB531" s="399"/>
      <c r="CC531" s="399"/>
      <c r="CD531" s="410"/>
      <c r="CE531" s="399"/>
      <c r="CF531" s="399"/>
      <c r="CG531" s="399"/>
      <c r="CH531" s="399"/>
      <c r="CI531" s="399"/>
      <c r="CJ531" s="399"/>
      <c r="CK531" s="383" t="s">
        <v>1685</v>
      </c>
      <c r="CL531" s="409" t="s">
        <v>1686</v>
      </c>
      <c r="CM531" s="410" t="s">
        <v>255</v>
      </c>
      <c r="CN531" s="410" t="s">
        <v>255</v>
      </c>
      <c r="CO531" s="410" t="s">
        <v>1687</v>
      </c>
    </row>
    <row r="532" spans="1:93" s="408" customFormat="1" ht="64" x14ac:dyDescent="0.2">
      <c r="A532" s="505" t="s">
        <v>2426</v>
      </c>
      <c r="B532" s="335">
        <v>2</v>
      </c>
      <c r="C532" s="335" t="s">
        <v>1323</v>
      </c>
      <c r="D532" s="410" t="s">
        <v>2107</v>
      </c>
      <c r="E532" s="508" t="s">
        <v>0</v>
      </c>
      <c r="F532" s="508" t="s">
        <v>244</v>
      </c>
      <c r="G532" s="335" t="s">
        <v>146</v>
      </c>
      <c r="H532" s="508" t="s">
        <v>4</v>
      </c>
      <c r="I532" s="335" t="s">
        <v>8</v>
      </c>
      <c r="J532" s="335" t="s">
        <v>22</v>
      </c>
      <c r="K532" s="335" t="s">
        <v>127</v>
      </c>
      <c r="L532" s="410" t="str">
        <f>IFERROR(VLOOKUP($C532,'[2]1.3.7 validaties'!$AL$3:$AY$999,14,FALSE),"")</f>
        <v/>
      </c>
      <c r="M532" s="410" t="str">
        <f>IFERROR(VLOOKUP($C532,'[2]1.3.7 validaties'!$AL$3:$AY$999,13,FALSE),"")</f>
        <v/>
      </c>
      <c r="N532" s="335" t="s">
        <v>319</v>
      </c>
      <c r="O532" s="335" t="s">
        <v>23</v>
      </c>
      <c r="P532" s="335" t="s">
        <v>23</v>
      </c>
      <c r="Q532" s="335" t="s">
        <v>23</v>
      </c>
      <c r="R532" s="335" t="s">
        <v>23</v>
      </c>
      <c r="S532" s="335" t="s">
        <v>23</v>
      </c>
      <c r="T532" s="335" t="s">
        <v>14</v>
      </c>
      <c r="U532" s="335" t="s">
        <v>14</v>
      </c>
      <c r="V532" s="335" t="s">
        <v>14</v>
      </c>
      <c r="W532" s="335" t="s">
        <v>14</v>
      </c>
      <c r="X532" s="335" t="s">
        <v>14</v>
      </c>
      <c r="Y532" s="335" t="s">
        <v>14</v>
      </c>
      <c r="Z532" s="335" t="s">
        <v>14</v>
      </c>
      <c r="AA532" s="335" t="s">
        <v>14</v>
      </c>
      <c r="AB532" s="335" t="s">
        <v>14</v>
      </c>
      <c r="AC532" s="335" t="s">
        <v>14</v>
      </c>
      <c r="AD532" s="391" t="s">
        <v>253</v>
      </c>
      <c r="AE532" s="385" t="s">
        <v>254</v>
      </c>
      <c r="AF532" s="392" t="s">
        <v>253</v>
      </c>
      <c r="AG532" s="517" t="s">
        <v>254</v>
      </c>
      <c r="AH532" s="380" t="s">
        <v>253</v>
      </c>
      <c r="AI532" s="381"/>
      <c r="AJ532" s="335" t="s">
        <v>13</v>
      </c>
      <c r="AK532" s="400" t="s">
        <v>13</v>
      </c>
      <c r="AL532" s="385" t="s">
        <v>14</v>
      </c>
      <c r="AM532" s="384" t="s">
        <v>1323</v>
      </c>
      <c r="AN532" s="410"/>
      <c r="AO532" s="410"/>
      <c r="AP532" s="410"/>
      <c r="AQ532" s="410"/>
      <c r="AR532" s="410"/>
      <c r="AS532" s="410"/>
      <c r="AT532" s="506"/>
      <c r="AU532" s="395" t="s">
        <v>1426</v>
      </c>
      <c r="AV532" s="393"/>
      <c r="AW532" s="385" t="s">
        <v>2186</v>
      </c>
      <c r="AX532" s="397"/>
      <c r="AY532" s="398" t="str">
        <f t="shared" si="95"/>
        <v/>
      </c>
      <c r="AZ532" s="399" t="str">
        <f t="shared" si="89"/>
        <v/>
      </c>
      <c r="BA532" s="399" t="str">
        <f t="shared" si="90"/>
        <v/>
      </c>
      <c r="BB532" s="399"/>
      <c r="BC532" s="400"/>
      <c r="BD532" s="500" t="str">
        <f t="shared" si="96"/>
        <v/>
      </c>
      <c r="BE532" s="501" t="e">
        <f>IF(BF532="",IF(#REF!="","",IF(#REF!="ongebruikt","Ja","")),"")</f>
        <v>#REF!</v>
      </c>
      <c r="BF532" s="502" t="str">
        <f>IF($J532="LVBB-BHK",$C532,IFERROR(VLOOKUP($C532,'[1]CDS-VM-delta'!$A$2:$E$470,1,FALSE),""))</f>
        <v/>
      </c>
      <c r="BG532" s="395" t="str">
        <f>IF($J532="LVBB-BHK",$AN532,IF($BF532="","",IFERROR(VLOOKUP($BF532,'[1]CDS-VM-delta'!$A$2:$E$470,2,FALSE),"")))</f>
        <v/>
      </c>
      <c r="BH532" s="503" t="str">
        <f>IF($BF532="","",IFERROR(VLOOKUP($C532,'[1]CDS-VM-delta'!$A$2:$E$470,3,FALSE),""))</f>
        <v/>
      </c>
      <c r="BI532" s="503" t="str">
        <f>IF($BF532="","",IFERROR(VLOOKUP($C532,'[1]CDS-VM-delta'!$A$2:$E$470,4,FALSE),""))</f>
        <v/>
      </c>
      <c r="BJ532" s="504" t="str">
        <f>IF($BF532="","",IFERROR(VLOOKUP($C532,'[1]CDS-VM-delta'!$A$2:$E$470,5,FALSE),""))</f>
        <v/>
      </c>
      <c r="BK532" s="504" t="str">
        <f>IF($C532="","",IFERROR(VLOOKUP($C532,'[1]CDS-VM-delta'!$L$1:$M$470,1,FALSE),""))</f>
        <v/>
      </c>
      <c r="BL532" s="504" t="str">
        <f>IF($BK532="","",IFERROR(VLOOKUP($BK532,'[1]CDS-VM-delta'!$L$1:$M$470,2,FALSE),""))</f>
        <v/>
      </c>
      <c r="BM532" s="385"/>
      <c r="BN532" s="406" t="str">
        <f t="shared" si="91"/>
        <v>NOK</v>
      </c>
      <c r="BO532" s="384" t="s">
        <v>1858</v>
      </c>
      <c r="BP532" s="335"/>
      <c r="BQ532" s="335"/>
      <c r="BR532" s="335"/>
      <c r="BS532" s="385"/>
      <c r="BT532" s="397"/>
      <c r="BU532" s="408" t="str">
        <f t="shared" si="92"/>
        <v/>
      </c>
      <c r="BV532" s="408" t="str">
        <f t="shared" si="93"/>
        <v/>
      </c>
      <c r="BW532" s="408" t="str">
        <f t="shared" si="94"/>
        <v/>
      </c>
      <c r="BX532" s="399" t="s">
        <v>1323</v>
      </c>
      <c r="BY532" s="410" t="s">
        <v>2107</v>
      </c>
      <c r="BZ532" s="399" t="s">
        <v>1684</v>
      </c>
      <c r="CA532" s="399"/>
      <c r="CB532" s="399"/>
      <c r="CC532" s="399"/>
      <c r="CD532" s="410"/>
      <c r="CE532" s="399"/>
      <c r="CF532" s="399"/>
      <c r="CG532" s="399"/>
      <c r="CH532" s="399"/>
      <c r="CI532" s="399"/>
      <c r="CJ532" s="399"/>
      <c r="CK532" s="383" t="s">
        <v>1426</v>
      </c>
      <c r="CL532" s="409" t="s">
        <v>1686</v>
      </c>
      <c r="CM532" s="410" t="s">
        <v>255</v>
      </c>
      <c r="CN532" s="410" t="s">
        <v>255</v>
      </c>
      <c r="CO532" s="410" t="s">
        <v>1714</v>
      </c>
    </row>
    <row r="533" spans="1:93" s="408" customFormat="1" ht="64" x14ac:dyDescent="0.2">
      <c r="A533" s="505" t="s">
        <v>2426</v>
      </c>
      <c r="B533" s="335">
        <v>2</v>
      </c>
      <c r="C533" s="335" t="s">
        <v>1326</v>
      </c>
      <c r="D533" s="410" t="s">
        <v>2108</v>
      </c>
      <c r="E533" s="508" t="s">
        <v>0</v>
      </c>
      <c r="F533" s="508" t="s">
        <v>244</v>
      </c>
      <c r="G533" s="335" t="s">
        <v>146</v>
      </c>
      <c r="H533" s="508" t="s">
        <v>4</v>
      </c>
      <c r="I533" s="335" t="s">
        <v>8</v>
      </c>
      <c r="J533" s="335" t="s">
        <v>22</v>
      </c>
      <c r="K533" s="335" t="s">
        <v>127</v>
      </c>
      <c r="L533" s="410" t="str">
        <f>IFERROR(VLOOKUP($C533,'[2]1.3.7 validaties'!$AL$3:$AY$999,14,FALSE),"")</f>
        <v/>
      </c>
      <c r="M533" s="410" t="str">
        <f>IFERROR(VLOOKUP($C533,'[2]1.3.7 validaties'!$AL$3:$AY$999,13,FALSE),"")</f>
        <v/>
      </c>
      <c r="N533" s="335" t="s">
        <v>319</v>
      </c>
      <c r="O533" s="335" t="s">
        <v>23</v>
      </c>
      <c r="P533" s="335" t="s">
        <v>23</v>
      </c>
      <c r="Q533" s="335" t="s">
        <v>23</v>
      </c>
      <c r="R533" s="335" t="s">
        <v>23</v>
      </c>
      <c r="S533" s="335" t="s">
        <v>23</v>
      </c>
      <c r="T533" s="335" t="s">
        <v>14</v>
      </c>
      <c r="U533" s="335" t="s">
        <v>14</v>
      </c>
      <c r="V533" s="335" t="s">
        <v>14</v>
      </c>
      <c r="W533" s="335" t="s">
        <v>14</v>
      </c>
      <c r="X533" s="335" t="s">
        <v>14</v>
      </c>
      <c r="Y533" s="335" t="s">
        <v>14</v>
      </c>
      <c r="Z533" s="335" t="s">
        <v>14</v>
      </c>
      <c r="AA533" s="335" t="s">
        <v>14</v>
      </c>
      <c r="AB533" s="335" t="s">
        <v>14</v>
      </c>
      <c r="AC533" s="335" t="s">
        <v>14</v>
      </c>
      <c r="AD533" s="391" t="s">
        <v>253</v>
      </c>
      <c r="AE533" s="385" t="s">
        <v>254</v>
      </c>
      <c r="AF533" s="392" t="s">
        <v>253</v>
      </c>
      <c r="AG533" s="517" t="s">
        <v>254</v>
      </c>
      <c r="AH533" s="380" t="s">
        <v>253</v>
      </c>
      <c r="AI533" s="381"/>
      <c r="AJ533" s="335" t="s">
        <v>13</v>
      </c>
      <c r="AK533" s="400" t="s">
        <v>13</v>
      </c>
      <c r="AL533" s="385" t="s">
        <v>14</v>
      </c>
      <c r="AM533" s="384" t="s">
        <v>1326</v>
      </c>
      <c r="AN533" s="410"/>
      <c r="AO533" s="410"/>
      <c r="AP533" s="410"/>
      <c r="AQ533" s="410"/>
      <c r="AR533" s="410"/>
      <c r="AS533" s="410"/>
      <c r="AT533" s="506"/>
      <c r="AU533" s="395" t="s">
        <v>1427</v>
      </c>
      <c r="AV533" s="393"/>
      <c r="AW533" s="385" t="s">
        <v>2187</v>
      </c>
      <c r="AX533" s="397"/>
      <c r="AY533" s="398" t="str">
        <f t="shared" si="95"/>
        <v/>
      </c>
      <c r="AZ533" s="399" t="str">
        <f t="shared" si="89"/>
        <v/>
      </c>
      <c r="BA533" s="399" t="str">
        <f t="shared" si="90"/>
        <v/>
      </c>
      <c r="BB533" s="399"/>
      <c r="BC533" s="400"/>
      <c r="BD533" s="500" t="str">
        <f t="shared" si="96"/>
        <v/>
      </c>
      <c r="BE533" s="501" t="e">
        <f>IF(BF533="",IF(#REF!="","",IF(#REF!="ongebruikt","Ja","")),"")</f>
        <v>#REF!</v>
      </c>
      <c r="BF533" s="502" t="str">
        <f>IF($J533="LVBB-BHK",$C533,IFERROR(VLOOKUP($C533,'[1]CDS-VM-delta'!$A$2:$E$470,1,FALSE),""))</f>
        <v/>
      </c>
      <c r="BG533" s="395" t="str">
        <f>IF($J533="LVBB-BHK",$AN533,IF($BF533="","",IFERROR(VLOOKUP($BF533,'[1]CDS-VM-delta'!$A$2:$E$470,2,FALSE),"")))</f>
        <v/>
      </c>
      <c r="BH533" s="503" t="str">
        <f>IF($BF533="","",IFERROR(VLOOKUP($C533,'[1]CDS-VM-delta'!$A$2:$E$470,3,FALSE),""))</f>
        <v/>
      </c>
      <c r="BI533" s="503" t="str">
        <f>IF($BF533="","",IFERROR(VLOOKUP($C533,'[1]CDS-VM-delta'!$A$2:$E$470,4,FALSE),""))</f>
        <v/>
      </c>
      <c r="BJ533" s="504" t="str">
        <f>IF($BF533="","",IFERROR(VLOOKUP($C533,'[1]CDS-VM-delta'!$A$2:$E$470,5,FALSE),""))</f>
        <v/>
      </c>
      <c r="BK533" s="504" t="str">
        <f>IF($C533="","",IFERROR(VLOOKUP($C533,'[1]CDS-VM-delta'!$L$1:$M$470,1,FALSE),""))</f>
        <v/>
      </c>
      <c r="BL533" s="504" t="str">
        <f>IF($BK533="","",IFERROR(VLOOKUP($BK533,'[1]CDS-VM-delta'!$L$1:$M$470,2,FALSE),""))</f>
        <v/>
      </c>
      <c r="BM533" s="385"/>
      <c r="BN533" s="406" t="str">
        <f t="shared" si="91"/>
        <v>NOK</v>
      </c>
      <c r="BO533" s="384" t="s">
        <v>1858</v>
      </c>
      <c r="BP533" s="335"/>
      <c r="BQ533" s="335"/>
      <c r="BR533" s="335"/>
      <c r="BS533" s="385"/>
      <c r="BT533" s="397"/>
      <c r="BU533" s="408" t="str">
        <f t="shared" si="92"/>
        <v/>
      </c>
      <c r="BV533" s="408" t="str">
        <f t="shared" si="93"/>
        <v/>
      </c>
      <c r="BW533" s="408" t="str">
        <f t="shared" si="94"/>
        <v/>
      </c>
      <c r="BX533" s="399" t="s">
        <v>1326</v>
      </c>
      <c r="BY533" s="410" t="s">
        <v>2108</v>
      </c>
      <c r="BZ533" s="399" t="s">
        <v>1684</v>
      </c>
      <c r="CA533" s="399"/>
      <c r="CB533" s="399"/>
      <c r="CC533" s="399"/>
      <c r="CD533" s="410"/>
      <c r="CE533" s="399"/>
      <c r="CF533" s="399"/>
      <c r="CG533" s="399"/>
      <c r="CH533" s="399"/>
      <c r="CI533" s="399"/>
      <c r="CJ533" s="399"/>
      <c r="CK533" s="383" t="s">
        <v>1427</v>
      </c>
      <c r="CL533" s="409" t="s">
        <v>1686</v>
      </c>
      <c r="CM533" s="410" t="s">
        <v>255</v>
      </c>
      <c r="CN533" s="410" t="s">
        <v>255</v>
      </c>
      <c r="CO533" s="410" t="s">
        <v>1714</v>
      </c>
    </row>
    <row r="534" spans="1:93" s="408" customFormat="1" ht="64" x14ac:dyDescent="0.2">
      <c r="A534" s="505" t="s">
        <v>338</v>
      </c>
      <c r="B534" s="335">
        <v>2</v>
      </c>
      <c r="C534" s="335" t="s">
        <v>1328</v>
      </c>
      <c r="D534" s="335" t="s">
        <v>1428</v>
      </c>
      <c r="E534" s="508" t="s">
        <v>0</v>
      </c>
      <c r="F534" s="508" t="s">
        <v>244</v>
      </c>
      <c r="G534" s="335" t="s">
        <v>146</v>
      </c>
      <c r="H534" s="508" t="s">
        <v>4</v>
      </c>
      <c r="I534" s="335" t="s">
        <v>8</v>
      </c>
      <c r="J534" s="335" t="s">
        <v>22</v>
      </c>
      <c r="K534" s="335" t="s">
        <v>127</v>
      </c>
      <c r="L534" s="410" t="str">
        <f>IFERROR(VLOOKUP($C534,'[2]1.3.7 validaties'!$AL$3:$AY$999,14,FALSE),"")</f>
        <v/>
      </c>
      <c r="M534" s="410" t="str">
        <f>IFERROR(VLOOKUP($C534,'[2]1.3.7 validaties'!$AL$3:$AY$999,13,FALSE),"")</f>
        <v/>
      </c>
      <c r="N534" s="335" t="s">
        <v>319</v>
      </c>
      <c r="O534" s="335" t="s">
        <v>13</v>
      </c>
      <c r="P534" s="335" t="s">
        <v>13</v>
      </c>
      <c r="Q534" s="335" t="s">
        <v>13</v>
      </c>
      <c r="R534" s="335" t="s">
        <v>13</v>
      </c>
      <c r="S534" s="335" t="s">
        <v>13</v>
      </c>
      <c r="T534" s="335" t="s">
        <v>13</v>
      </c>
      <c r="U534" s="335" t="s">
        <v>13</v>
      </c>
      <c r="V534" s="335" t="s">
        <v>13</v>
      </c>
      <c r="W534" s="335" t="s">
        <v>13</v>
      </c>
      <c r="X534" s="335" t="s">
        <v>13</v>
      </c>
      <c r="Y534" s="335" t="s">
        <v>13</v>
      </c>
      <c r="Z534" s="335" t="s">
        <v>13</v>
      </c>
      <c r="AA534" s="335" t="s">
        <v>13</v>
      </c>
      <c r="AB534" s="335" t="s">
        <v>13</v>
      </c>
      <c r="AC534" s="335" t="s">
        <v>13</v>
      </c>
      <c r="AD534" s="391" t="s">
        <v>253</v>
      </c>
      <c r="AE534" s="385" t="s">
        <v>254</v>
      </c>
      <c r="AF534" s="392" t="s">
        <v>255</v>
      </c>
      <c r="AG534" s="517" t="s">
        <v>1155</v>
      </c>
      <c r="AH534" s="380" t="s">
        <v>253</v>
      </c>
      <c r="AI534" s="381"/>
      <c r="AJ534" s="335" t="s">
        <v>13</v>
      </c>
      <c r="AK534" s="400" t="s">
        <v>13</v>
      </c>
      <c r="AL534" s="385" t="s">
        <v>14</v>
      </c>
      <c r="AM534" s="384" t="s">
        <v>1328</v>
      </c>
      <c r="AN534" s="410" t="s">
        <v>1429</v>
      </c>
      <c r="AO534" s="410" t="s">
        <v>1164</v>
      </c>
      <c r="AP534" s="410" t="s">
        <v>1397</v>
      </c>
      <c r="AQ534" s="410"/>
      <c r="AR534" s="410"/>
      <c r="AS534" s="410"/>
      <c r="AT534" s="506"/>
      <c r="AU534" s="395">
        <v>0</v>
      </c>
      <c r="AV534" s="393"/>
      <c r="AW534" s="385"/>
      <c r="AX534" s="397"/>
      <c r="AY534" s="398" t="str">
        <f t="shared" si="95"/>
        <v/>
      </c>
      <c r="AZ534" s="399" t="str">
        <f t="shared" si="89"/>
        <v/>
      </c>
      <c r="BA534" s="399" t="str">
        <f t="shared" si="90"/>
        <v/>
      </c>
      <c r="BB534" s="399"/>
      <c r="BC534" s="400" t="s">
        <v>2261</v>
      </c>
      <c r="BD534" s="500" t="str">
        <f t="shared" si="96"/>
        <v>ongewijzigd</v>
      </c>
      <c r="BE534" s="501" t="str">
        <f>IF(BF534="",IF(#REF!="","",IF(#REF!="ongebruikt","Ja","")),"")</f>
        <v/>
      </c>
      <c r="BF534" s="502" t="str">
        <f>IF($J534="LVBB-BHK",$C534,IFERROR(VLOOKUP($C534,'[1]CDS-VM-delta'!$A$2:$E$470,1,FALSE),""))</f>
        <v>STOP2052</v>
      </c>
      <c r="BG534" s="395" t="str">
        <f>IF($J534="LVBB-BHK",$AN534,IF($BF534="","",IFERROR(VLOOKUP($BF534,'[1]CDS-VM-delta'!$A$2:$E$470,2,FALSE),"")))</f>
        <v>FRBRWork '%1' begint met '/akn/nl/doc/' maar soortwork %2' is niet gelijk aan '/join/id/stop/work_018'(rectificatie) of '/join/id/stop/work_023'(kennisgeving).</v>
      </c>
      <c r="BH534" s="503" t="str">
        <f>IF($BF534="","",IFERROR(VLOOKUP($C534,'[1]CDS-VM-delta'!$A$2:$E$470,3,FALSE),""))</f>
        <v>imop-aknjoin.sch</v>
      </c>
      <c r="BI534" s="503" t="str">
        <f>IF($BF534="","",IFERROR(VLOOKUP($C534,'[1]CDS-VM-delta'!$A$2:$E$470,4,FALSE),""))</f>
        <v>AKN/JOIN validaties Expression/Work icm soortWork in ExpressionIdentificatie</v>
      </c>
      <c r="BJ534" s="504" t="str">
        <f>IF($BF534="","",IFERROR(VLOOKUP($C534,'[1]CDS-VM-delta'!$A$2:$E$470,5,FALSE),""))</f>
        <v/>
      </c>
      <c r="BK534" s="504" t="str">
        <f>IF($C534="","",IFERROR(VLOOKUP($C534,'[1]CDS-VM-delta'!$L$1:$M$470,1,FALSE),""))</f>
        <v>STOP2052</v>
      </c>
      <c r="BL534" s="504" t="str">
        <f>IF($BK534="","",IFERROR(VLOOKUP($BK534,'[1]CDS-VM-delta'!$L$1:$M$470,2,FALSE),""))</f>
        <v>FRBRWork '%1' begint met '/akn/nl/doc/' maar soortwork %2' is niet gelijk aan '/join/id/stop/work_018'(rectificatie) of '/join/id/stop/work_023'(kennisgeving).</v>
      </c>
      <c r="BM534" s="385"/>
      <c r="BN534" s="406" t="str">
        <f t="shared" si="91"/>
        <v>NOK</v>
      </c>
      <c r="BO534" s="384" t="s">
        <v>1858</v>
      </c>
      <c r="BP534" s="335"/>
      <c r="BQ534" s="335"/>
      <c r="BR534" s="335"/>
      <c r="BS534" s="385"/>
      <c r="BT534" s="397"/>
      <c r="BU534" s="408" t="str">
        <f t="shared" si="92"/>
        <v/>
      </c>
      <c r="BV534" s="408" t="str">
        <f t="shared" si="93"/>
        <v/>
      </c>
      <c r="BW534" s="408" t="str">
        <f t="shared" si="94"/>
        <v/>
      </c>
      <c r="BX534" s="399" t="s">
        <v>1328</v>
      </c>
      <c r="BY534" s="410" t="s">
        <v>1428</v>
      </c>
      <c r="BZ534" s="399" t="s">
        <v>1684</v>
      </c>
      <c r="CA534" s="399"/>
      <c r="CB534" s="399"/>
      <c r="CC534" s="399"/>
      <c r="CD534" s="410" t="s">
        <v>1429</v>
      </c>
      <c r="CE534" s="399" t="s">
        <v>1164</v>
      </c>
      <c r="CF534" s="399" t="s">
        <v>1397</v>
      </c>
      <c r="CG534" s="399"/>
      <c r="CH534" s="399"/>
      <c r="CI534" s="399"/>
      <c r="CJ534" s="399"/>
      <c r="CK534" s="383"/>
      <c r="CL534" s="409" t="s">
        <v>1686</v>
      </c>
      <c r="CM534" s="410" t="s">
        <v>255</v>
      </c>
      <c r="CN534" s="410" t="s">
        <v>255</v>
      </c>
      <c r="CO534" s="410"/>
    </row>
    <row r="535" spans="1:93" s="408" customFormat="1" ht="64" x14ac:dyDescent="0.2">
      <c r="A535" s="505" t="s">
        <v>2431</v>
      </c>
      <c r="B535" s="335">
        <v>2</v>
      </c>
      <c r="C535" s="335" t="s">
        <v>1329</v>
      </c>
      <c r="D535" s="335" t="s">
        <v>1430</v>
      </c>
      <c r="E535" s="508" t="s">
        <v>0</v>
      </c>
      <c r="F535" s="508" t="s">
        <v>244</v>
      </c>
      <c r="G535" s="335" t="s">
        <v>146</v>
      </c>
      <c r="H535" s="508" t="s">
        <v>4</v>
      </c>
      <c r="I535" s="335" t="s">
        <v>8</v>
      </c>
      <c r="J535" s="335" t="s">
        <v>22</v>
      </c>
      <c r="K535" s="335" t="s">
        <v>127</v>
      </c>
      <c r="L535" s="410" t="str">
        <f>IFERROR(VLOOKUP($C535,'[2]1.3.7 validaties'!$AL$3:$AY$999,14,FALSE),"")</f>
        <v/>
      </c>
      <c r="M535" s="410" t="str">
        <f>IFERROR(VLOOKUP($C535,'[2]1.3.7 validaties'!$AL$3:$AY$999,13,FALSE),"")</f>
        <v/>
      </c>
      <c r="N535" s="335" t="s">
        <v>319</v>
      </c>
      <c r="O535" s="335" t="s">
        <v>14</v>
      </c>
      <c r="P535" s="335" t="s">
        <v>14</v>
      </c>
      <c r="Q535" s="335" t="s">
        <v>319</v>
      </c>
      <c r="R535" s="335" t="s">
        <v>319</v>
      </c>
      <c r="S535" s="335" t="s">
        <v>319</v>
      </c>
      <c r="T535" s="335" t="s">
        <v>319</v>
      </c>
      <c r="U535" s="335" t="s">
        <v>319</v>
      </c>
      <c r="V535" s="335" t="s">
        <v>13</v>
      </c>
      <c r="W535" s="335" t="s">
        <v>13</v>
      </c>
      <c r="X535" s="335" t="s">
        <v>13</v>
      </c>
      <c r="Y535" s="335" t="s">
        <v>13</v>
      </c>
      <c r="Z535" s="335" t="s">
        <v>13</v>
      </c>
      <c r="AA535" s="335" t="s">
        <v>13</v>
      </c>
      <c r="AB535" s="335" t="s">
        <v>13</v>
      </c>
      <c r="AC535" s="335" t="s">
        <v>13</v>
      </c>
      <c r="AD535" s="391" t="s">
        <v>253</v>
      </c>
      <c r="AE535" s="385" t="s">
        <v>254</v>
      </c>
      <c r="AF535" s="392" t="s">
        <v>253</v>
      </c>
      <c r="AG535" s="517" t="s">
        <v>254</v>
      </c>
      <c r="AH535" s="380" t="s">
        <v>255</v>
      </c>
      <c r="AI535" s="381"/>
      <c r="AJ535" s="335" t="s">
        <v>13</v>
      </c>
      <c r="AK535" s="400" t="s">
        <v>13</v>
      </c>
      <c r="AL535" s="385" t="s">
        <v>14</v>
      </c>
      <c r="AM535" s="384" t="s">
        <v>1329</v>
      </c>
      <c r="AN535" s="410"/>
      <c r="AO535" s="410"/>
      <c r="AP535" s="410"/>
      <c r="AQ535" s="410"/>
      <c r="AR535" s="410"/>
      <c r="AS535" s="410"/>
      <c r="AT535" s="506"/>
      <c r="AU535" s="395" t="s">
        <v>673</v>
      </c>
      <c r="AV535" s="393"/>
      <c r="AW535" s="385" t="s">
        <v>2949</v>
      </c>
      <c r="AX535" s="397"/>
      <c r="AY535" s="398" t="str">
        <f t="shared" si="95"/>
        <v/>
      </c>
      <c r="AZ535" s="399" t="str">
        <f t="shared" si="89"/>
        <v/>
      </c>
      <c r="BA535" s="399" t="str">
        <f t="shared" si="90"/>
        <v/>
      </c>
      <c r="BB535" s="399"/>
      <c r="BC535" s="400"/>
      <c r="BD535" s="500" t="str">
        <f t="shared" si="96"/>
        <v/>
      </c>
      <c r="BE535" s="501" t="e">
        <f>IF(BF535="",IF(#REF!="","",IF(#REF!="ongebruikt","Ja","")),"")</f>
        <v>#REF!</v>
      </c>
      <c r="BF535" s="502" t="str">
        <f>IF($J535="LVBB-BHK",$C535,IFERROR(VLOOKUP($C535,'[1]CDS-VM-delta'!$A$2:$E$470,1,FALSE),""))</f>
        <v/>
      </c>
      <c r="BG535" s="395" t="str">
        <f>IF($J535="LVBB-BHK",$AN535,IF($BF535="","",IFERROR(VLOOKUP($BF535,'[1]CDS-VM-delta'!$A$2:$E$470,2,FALSE),"")))</f>
        <v/>
      </c>
      <c r="BH535" s="503" t="str">
        <f>IF($BF535="","",IFERROR(VLOOKUP($C535,'[1]CDS-VM-delta'!$A$2:$E$470,3,FALSE),""))</f>
        <v/>
      </c>
      <c r="BI535" s="503" t="str">
        <f>IF($BF535="","",IFERROR(VLOOKUP($C535,'[1]CDS-VM-delta'!$A$2:$E$470,4,FALSE),""))</f>
        <v/>
      </c>
      <c r="BJ535" s="504" t="str">
        <f>IF($BF535="","",IFERROR(VLOOKUP($C535,'[1]CDS-VM-delta'!$A$2:$E$470,5,FALSE),""))</f>
        <v/>
      </c>
      <c r="BK535" s="504" t="str">
        <f>IF($C535="","",IFERROR(VLOOKUP($C535,'[1]CDS-VM-delta'!$L$1:$M$470,1,FALSE),""))</f>
        <v/>
      </c>
      <c r="BL535" s="504" t="str">
        <f>IF($BK535="","",IFERROR(VLOOKUP($BK535,'[1]CDS-VM-delta'!$L$1:$M$470,2,FALSE),""))</f>
        <v/>
      </c>
      <c r="BM535" s="385"/>
      <c r="BN535" s="406" t="str">
        <f t="shared" si="91"/>
        <v>NOK</v>
      </c>
      <c r="BO535" s="384" t="s">
        <v>1858</v>
      </c>
      <c r="BP535" s="335"/>
      <c r="BQ535" s="335"/>
      <c r="BR535" s="335"/>
      <c r="BS535" s="385"/>
      <c r="BT535" s="397"/>
      <c r="BU535" s="408" t="str">
        <f t="shared" si="92"/>
        <v/>
      </c>
      <c r="BV535" s="408" t="str">
        <f t="shared" si="93"/>
        <v/>
      </c>
      <c r="BW535" s="408" t="str">
        <f t="shared" si="94"/>
        <v/>
      </c>
      <c r="BX535" s="399" t="s">
        <v>1329</v>
      </c>
      <c r="BY535" s="410" t="s">
        <v>1430</v>
      </c>
      <c r="BZ535" s="399" t="s">
        <v>1684</v>
      </c>
      <c r="CA535" s="399"/>
      <c r="CB535" s="399"/>
      <c r="CC535" s="399"/>
      <c r="CD535" s="410"/>
      <c r="CE535" s="399"/>
      <c r="CF535" s="399"/>
      <c r="CG535" s="399"/>
      <c r="CH535" s="399"/>
      <c r="CI535" s="399"/>
      <c r="CJ535" s="399"/>
      <c r="CK535" s="383" t="s">
        <v>2466</v>
      </c>
      <c r="CL535" s="409" t="s">
        <v>1686</v>
      </c>
      <c r="CM535" s="410" t="s">
        <v>255</v>
      </c>
      <c r="CN535" s="410" t="s">
        <v>255</v>
      </c>
      <c r="CO535" s="410" t="s">
        <v>1714</v>
      </c>
    </row>
    <row r="536" spans="1:93" ht="64" x14ac:dyDescent="0.2">
      <c r="A536" s="172" t="s">
        <v>338</v>
      </c>
      <c r="B536" s="140">
        <v>2</v>
      </c>
      <c r="C536" s="142" t="s">
        <v>1332</v>
      </c>
      <c r="D536" s="142" t="s">
        <v>1431</v>
      </c>
      <c r="E536" s="185" t="s">
        <v>0</v>
      </c>
      <c r="F536" s="185" t="s">
        <v>244</v>
      </c>
      <c r="G536" s="140" t="s">
        <v>146</v>
      </c>
      <c r="H536" s="185" t="s">
        <v>4</v>
      </c>
      <c r="I536" s="140" t="s">
        <v>8</v>
      </c>
      <c r="J536" s="140" t="s">
        <v>22</v>
      </c>
      <c r="K536" s="140" t="s">
        <v>127</v>
      </c>
      <c r="L536" s="98" t="str">
        <f>IFERROR(VLOOKUP($C536,'[2]1.3.7 validaties'!$AL$3:$AY$999,14,FALSE),"")</f>
        <v/>
      </c>
      <c r="M536" s="98" t="str">
        <f>IFERROR(VLOOKUP($C536,'[2]1.3.7 validaties'!$AL$3:$AY$999,13,FALSE),"")</f>
        <v/>
      </c>
      <c r="N536" s="142" t="s">
        <v>319</v>
      </c>
      <c r="O536" s="142" t="s">
        <v>23</v>
      </c>
      <c r="P536" s="142" t="s">
        <v>23</v>
      </c>
      <c r="Q536" s="142" t="s">
        <v>23</v>
      </c>
      <c r="R536" s="142" t="s">
        <v>23</v>
      </c>
      <c r="S536" s="142" t="s">
        <v>23</v>
      </c>
      <c r="T536" s="142" t="s">
        <v>14</v>
      </c>
      <c r="U536" s="142" t="s">
        <v>14</v>
      </c>
      <c r="V536" s="142" t="s">
        <v>14</v>
      </c>
      <c r="W536" s="142" t="s">
        <v>14</v>
      </c>
      <c r="X536" s="142" t="s">
        <v>14</v>
      </c>
      <c r="Y536" s="142" t="s">
        <v>14</v>
      </c>
      <c r="Z536" s="142" t="s">
        <v>14</v>
      </c>
      <c r="AA536" s="142" t="s">
        <v>14</v>
      </c>
      <c r="AB536" s="142" t="s">
        <v>14</v>
      </c>
      <c r="AC536" s="142" t="s">
        <v>14</v>
      </c>
      <c r="AD536" s="161" t="s">
        <v>253</v>
      </c>
      <c r="AE536" s="83" t="s">
        <v>254</v>
      </c>
      <c r="AF536" s="338" t="s">
        <v>253</v>
      </c>
      <c r="AG536" s="144" t="s">
        <v>254</v>
      </c>
      <c r="AH536" s="163" t="s">
        <v>253</v>
      </c>
      <c r="AI536" s="175"/>
      <c r="AJ536" s="140" t="s">
        <v>13</v>
      </c>
      <c r="AK536" s="171" t="s">
        <v>13</v>
      </c>
      <c r="AL536" s="178" t="s">
        <v>14</v>
      </c>
      <c r="AM536" s="177" t="s">
        <v>1332</v>
      </c>
      <c r="AN536" s="98"/>
      <c r="AO536" s="98"/>
      <c r="AP536" s="98"/>
      <c r="AQ536" s="98"/>
      <c r="AR536" s="98"/>
      <c r="AS536" s="98"/>
      <c r="AT536" s="267"/>
      <c r="AU536" s="253" t="s">
        <v>1432</v>
      </c>
      <c r="AV536" s="278"/>
      <c r="AW536" s="229" t="s">
        <v>2188</v>
      </c>
      <c r="AX536" s="57"/>
      <c r="AY536" s="212" t="str">
        <f t="shared" si="95"/>
        <v/>
      </c>
      <c r="AZ536" s="97" t="str">
        <f t="shared" si="89"/>
        <v/>
      </c>
      <c r="BA536" s="97" t="str">
        <f t="shared" si="90"/>
        <v/>
      </c>
      <c r="BB536" s="97"/>
      <c r="BC536" s="213"/>
      <c r="BD536" s="143" t="str">
        <f t="shared" si="96"/>
        <v/>
      </c>
      <c r="BE536" s="146" t="e">
        <f>IF(BF536="",IF(#REF!="","",IF(#REF!="ongebruikt","Ja","")),"")</f>
        <v>#REF!</v>
      </c>
      <c r="BF536" s="322" t="str">
        <f>IF($J536="LVBB-BHK",$C536,IFERROR(VLOOKUP($C536,'[1]CDS-VM-delta'!$A$2:$E$470,1,FALSE),""))</f>
        <v/>
      </c>
      <c r="BG536" s="253" t="str">
        <f>IF($J536="LVBB-BHK",$AN536,IF($BF536="","",IFERROR(VLOOKUP($BF536,'[1]CDS-VM-delta'!$A$2:$E$470,2,FALSE),"")))</f>
        <v/>
      </c>
      <c r="BH536" s="301" t="str">
        <f>IF($BF536="","",IFERROR(VLOOKUP($C536,'[1]CDS-VM-delta'!$A$2:$E$470,3,FALSE),""))</f>
        <v/>
      </c>
      <c r="BI536" s="301" t="str">
        <f>IF($BF536="","",IFERROR(VLOOKUP($C536,'[1]CDS-VM-delta'!$A$2:$E$470,4,FALSE),""))</f>
        <v/>
      </c>
      <c r="BJ536" s="302" t="str">
        <f>IF($BF536="","",IFERROR(VLOOKUP($C536,'[1]CDS-VM-delta'!$A$2:$E$470,5,FALSE),""))</f>
        <v/>
      </c>
      <c r="BK536" s="302" t="str">
        <f>IF($C536="","",IFERROR(VLOOKUP($C536,'[1]CDS-VM-delta'!$L$1:$M$470,1,FALSE),""))</f>
        <v/>
      </c>
      <c r="BL536" s="302" t="str">
        <f>IF($BK536="","",IFERROR(VLOOKUP($BK536,'[1]CDS-VM-delta'!$L$1:$M$470,2,FALSE),""))</f>
        <v/>
      </c>
      <c r="BM536" s="83"/>
      <c r="BN536" s="210" t="str">
        <f t="shared" si="91"/>
        <v>NOK</v>
      </c>
      <c r="BO536" s="141" t="s">
        <v>1858</v>
      </c>
      <c r="BP536" s="142"/>
      <c r="BQ536" s="142"/>
      <c r="BR536" s="142"/>
      <c r="BS536" s="83"/>
      <c r="BT536" s="57"/>
      <c r="BU536" s="7" t="str">
        <f t="shared" si="92"/>
        <v/>
      </c>
      <c r="BV536" s="7" t="str">
        <f t="shared" si="93"/>
        <v/>
      </c>
      <c r="BW536" s="7" t="str">
        <f t="shared" si="94"/>
        <v/>
      </c>
      <c r="BX536" s="97" t="s">
        <v>1332</v>
      </c>
      <c r="BY536" s="98" t="s">
        <v>1431</v>
      </c>
      <c r="BZ536" s="97" t="s">
        <v>1684</v>
      </c>
      <c r="CA536" s="97"/>
      <c r="CB536" s="97"/>
      <c r="CC536" s="97"/>
      <c r="CD536" s="98"/>
      <c r="CE536" s="97"/>
      <c r="CF536" s="97"/>
      <c r="CG536" s="97"/>
      <c r="CH536" s="97"/>
      <c r="CI536" s="97"/>
      <c r="CJ536" s="97"/>
      <c r="CK536" s="85" t="s">
        <v>1685</v>
      </c>
      <c r="CL536" s="109" t="s">
        <v>1686</v>
      </c>
      <c r="CM536" s="101" t="s">
        <v>255</v>
      </c>
      <c r="CN536" s="101" t="s">
        <v>255</v>
      </c>
      <c r="CO536" s="101" t="s">
        <v>1687</v>
      </c>
    </row>
    <row r="537" spans="1:93" ht="64" x14ac:dyDescent="0.2">
      <c r="A537" s="172" t="s">
        <v>338</v>
      </c>
      <c r="B537" s="140">
        <v>2</v>
      </c>
      <c r="C537" s="142" t="s">
        <v>1334</v>
      </c>
      <c r="D537" s="142" t="s">
        <v>1433</v>
      </c>
      <c r="E537" s="185" t="s">
        <v>0</v>
      </c>
      <c r="F537" s="185" t="s">
        <v>244</v>
      </c>
      <c r="G537" s="140" t="s">
        <v>146</v>
      </c>
      <c r="H537" s="185" t="s">
        <v>4</v>
      </c>
      <c r="I537" s="140" t="s">
        <v>8</v>
      </c>
      <c r="J537" s="140" t="s">
        <v>22</v>
      </c>
      <c r="K537" s="140" t="s">
        <v>127</v>
      </c>
      <c r="L537" s="98" t="str">
        <f>IFERROR(VLOOKUP($C537,'[2]1.3.7 validaties'!$AL$3:$AY$999,14,FALSE),"")</f>
        <v/>
      </c>
      <c r="M537" s="98" t="str">
        <f>IFERROR(VLOOKUP($C537,'[2]1.3.7 validaties'!$AL$3:$AY$999,13,FALSE),"")</f>
        <v/>
      </c>
      <c r="N537" s="142" t="s">
        <v>319</v>
      </c>
      <c r="O537" s="142" t="s">
        <v>23</v>
      </c>
      <c r="P537" s="142" t="s">
        <v>23</v>
      </c>
      <c r="Q537" s="142" t="s">
        <v>23</v>
      </c>
      <c r="R537" s="142" t="s">
        <v>23</v>
      </c>
      <c r="S537" s="142" t="s">
        <v>23</v>
      </c>
      <c r="T537" s="142" t="s">
        <v>14</v>
      </c>
      <c r="U537" s="142" t="s">
        <v>14</v>
      </c>
      <c r="V537" s="142" t="s">
        <v>14</v>
      </c>
      <c r="W537" s="142" t="s">
        <v>14</v>
      </c>
      <c r="X537" s="142" t="s">
        <v>14</v>
      </c>
      <c r="Y537" s="142" t="s">
        <v>14</v>
      </c>
      <c r="Z537" s="142" t="s">
        <v>14</v>
      </c>
      <c r="AA537" s="142" t="s">
        <v>14</v>
      </c>
      <c r="AB537" s="142" t="s">
        <v>14</v>
      </c>
      <c r="AC537" s="142" t="s">
        <v>14</v>
      </c>
      <c r="AD537" s="161" t="s">
        <v>253</v>
      </c>
      <c r="AE537" s="83" t="s">
        <v>254</v>
      </c>
      <c r="AF537" s="338" t="s">
        <v>253</v>
      </c>
      <c r="AG537" s="144" t="s">
        <v>254</v>
      </c>
      <c r="AH537" s="163" t="s">
        <v>253</v>
      </c>
      <c r="AI537" s="175"/>
      <c r="AJ537" s="140" t="s">
        <v>13</v>
      </c>
      <c r="AK537" s="171" t="s">
        <v>13</v>
      </c>
      <c r="AL537" s="178" t="s">
        <v>14</v>
      </c>
      <c r="AM537" s="177" t="s">
        <v>1334</v>
      </c>
      <c r="AN537" s="98"/>
      <c r="AO537" s="98"/>
      <c r="AP537" s="98"/>
      <c r="AQ537" s="98"/>
      <c r="AR537" s="98"/>
      <c r="AS537" s="98"/>
      <c r="AT537" s="267"/>
      <c r="AU537" s="253" t="s">
        <v>1434</v>
      </c>
      <c r="AV537" s="278"/>
      <c r="AW537" s="229" t="s">
        <v>2188</v>
      </c>
      <c r="AX537" s="57"/>
      <c r="AY537" s="212" t="str">
        <f t="shared" si="95"/>
        <v/>
      </c>
      <c r="AZ537" s="97" t="str">
        <f t="shared" si="89"/>
        <v/>
      </c>
      <c r="BA537" s="97" t="str">
        <f t="shared" si="90"/>
        <v/>
      </c>
      <c r="BB537" s="97"/>
      <c r="BC537" s="213"/>
      <c r="BD537" s="143" t="str">
        <f t="shared" si="96"/>
        <v/>
      </c>
      <c r="BE537" s="146" t="e">
        <f>IF(BF537="",IF(#REF!="","",IF(#REF!="ongebruikt","Ja","")),"")</f>
        <v>#REF!</v>
      </c>
      <c r="BF537" s="322" t="str">
        <f>IF($J537="LVBB-BHK",$C537,IFERROR(VLOOKUP($C537,'[1]CDS-VM-delta'!$A$2:$E$470,1,FALSE),""))</f>
        <v/>
      </c>
      <c r="BG537" s="253" t="str">
        <f>IF($J537="LVBB-BHK",$AN537,IF($BF537="","",IFERROR(VLOOKUP($BF537,'[1]CDS-VM-delta'!$A$2:$E$470,2,FALSE),"")))</f>
        <v/>
      </c>
      <c r="BH537" s="301" t="str">
        <f>IF($BF537="","",IFERROR(VLOOKUP($C537,'[1]CDS-VM-delta'!$A$2:$E$470,3,FALSE),""))</f>
        <v/>
      </c>
      <c r="BI537" s="301" t="str">
        <f>IF($BF537="","",IFERROR(VLOOKUP($C537,'[1]CDS-VM-delta'!$A$2:$E$470,4,FALSE),""))</f>
        <v/>
      </c>
      <c r="BJ537" s="302" t="str">
        <f>IF($BF537="","",IFERROR(VLOOKUP($C537,'[1]CDS-VM-delta'!$A$2:$E$470,5,FALSE),""))</f>
        <v/>
      </c>
      <c r="BK537" s="302" t="str">
        <f>IF($C537="","",IFERROR(VLOOKUP($C537,'[1]CDS-VM-delta'!$L$1:$M$470,1,FALSE),""))</f>
        <v/>
      </c>
      <c r="BL537" s="302" t="str">
        <f>IF($BK537="","",IFERROR(VLOOKUP($BK537,'[1]CDS-VM-delta'!$L$1:$M$470,2,FALSE),""))</f>
        <v/>
      </c>
      <c r="BM537" s="83"/>
      <c r="BN537" s="210" t="str">
        <f t="shared" si="91"/>
        <v>NOK</v>
      </c>
      <c r="BO537" s="141" t="s">
        <v>1858</v>
      </c>
      <c r="BP537" s="142"/>
      <c r="BQ537" s="142"/>
      <c r="BR537" s="142"/>
      <c r="BS537" s="83"/>
      <c r="BT537" s="57"/>
      <c r="BU537" s="7" t="str">
        <f t="shared" si="92"/>
        <v/>
      </c>
      <c r="BV537" s="7" t="str">
        <f t="shared" si="93"/>
        <v/>
      </c>
      <c r="BW537" s="7" t="str">
        <f t="shared" si="94"/>
        <v/>
      </c>
      <c r="BX537" s="97" t="s">
        <v>1334</v>
      </c>
      <c r="BY537" s="98" t="s">
        <v>1433</v>
      </c>
      <c r="BZ537" s="97" t="s">
        <v>1684</v>
      </c>
      <c r="CA537" s="97"/>
      <c r="CB537" s="97"/>
      <c r="CC537" s="97"/>
      <c r="CD537" s="98"/>
      <c r="CE537" s="97"/>
      <c r="CF537" s="97"/>
      <c r="CG537" s="97"/>
      <c r="CH537" s="97"/>
      <c r="CI537" s="97"/>
      <c r="CJ537" s="97"/>
      <c r="CK537" s="85" t="s">
        <v>1685</v>
      </c>
      <c r="CL537" s="109" t="s">
        <v>1686</v>
      </c>
      <c r="CM537" s="101" t="s">
        <v>255</v>
      </c>
      <c r="CN537" s="101" t="s">
        <v>255</v>
      </c>
      <c r="CO537" s="101" t="s">
        <v>1687</v>
      </c>
    </row>
    <row r="538" spans="1:93" ht="80" x14ac:dyDescent="0.2">
      <c r="A538" s="172" t="s">
        <v>338</v>
      </c>
      <c r="B538" s="140">
        <v>2</v>
      </c>
      <c r="C538" s="142" t="s">
        <v>1336</v>
      </c>
      <c r="D538" s="142" t="s">
        <v>1435</v>
      </c>
      <c r="E538" s="185" t="s">
        <v>0</v>
      </c>
      <c r="F538" s="185" t="s">
        <v>244</v>
      </c>
      <c r="G538" s="140" t="s">
        <v>146</v>
      </c>
      <c r="H538" s="185" t="s">
        <v>4</v>
      </c>
      <c r="I538" s="140" t="s">
        <v>8</v>
      </c>
      <c r="J538" s="140" t="s">
        <v>22</v>
      </c>
      <c r="K538" s="140" t="s">
        <v>127</v>
      </c>
      <c r="L538" s="98" t="str">
        <f>IFERROR(VLOOKUP($C538,'[2]1.3.7 validaties'!$AL$3:$AY$999,14,FALSE),"")</f>
        <v/>
      </c>
      <c r="M538" s="98" t="str">
        <f>IFERROR(VLOOKUP($C538,'[2]1.3.7 validaties'!$AL$3:$AY$999,13,FALSE),"")</f>
        <v/>
      </c>
      <c r="N538" s="142" t="s">
        <v>319</v>
      </c>
      <c r="O538" s="142" t="s">
        <v>13</v>
      </c>
      <c r="P538" s="142" t="s">
        <v>13</v>
      </c>
      <c r="Q538" s="142" t="s">
        <v>13</v>
      </c>
      <c r="R538" s="142" t="s">
        <v>13</v>
      </c>
      <c r="S538" s="142" t="s">
        <v>13</v>
      </c>
      <c r="T538" s="142" t="s">
        <v>13</v>
      </c>
      <c r="U538" s="142" t="s">
        <v>13</v>
      </c>
      <c r="V538" s="142" t="s">
        <v>13</v>
      </c>
      <c r="W538" s="142" t="s">
        <v>13</v>
      </c>
      <c r="X538" s="142" t="s">
        <v>13</v>
      </c>
      <c r="Y538" s="142" t="s">
        <v>13</v>
      </c>
      <c r="Z538" s="142" t="s">
        <v>13</v>
      </c>
      <c r="AA538" s="142" t="s">
        <v>13</v>
      </c>
      <c r="AB538" s="142" t="s">
        <v>13</v>
      </c>
      <c r="AC538" s="142" t="s">
        <v>13</v>
      </c>
      <c r="AD538" s="161" t="s">
        <v>253</v>
      </c>
      <c r="AE538" s="83" t="s">
        <v>254</v>
      </c>
      <c r="AF538" s="162" t="s">
        <v>255</v>
      </c>
      <c r="AG538" s="144" t="s">
        <v>1155</v>
      </c>
      <c r="AH538" s="163" t="s">
        <v>253</v>
      </c>
      <c r="AI538" s="175"/>
      <c r="AJ538" s="140" t="s">
        <v>13</v>
      </c>
      <c r="AK538" s="171" t="s">
        <v>13</v>
      </c>
      <c r="AL538" s="178" t="s">
        <v>14</v>
      </c>
      <c r="AM538" s="177" t="s">
        <v>1336</v>
      </c>
      <c r="AN538" s="98" t="s">
        <v>1436</v>
      </c>
      <c r="AO538" s="98" t="s">
        <v>1397</v>
      </c>
      <c r="AP538" s="98"/>
      <c r="AQ538" s="98"/>
      <c r="AR538" s="98"/>
      <c r="AS538" s="98"/>
      <c r="AT538" s="267"/>
      <c r="AU538" s="253">
        <v>0</v>
      </c>
      <c r="AV538" s="278"/>
      <c r="AW538" s="83"/>
      <c r="AX538" s="57"/>
      <c r="AY538" s="212" t="str">
        <f t="shared" si="95"/>
        <v/>
      </c>
      <c r="AZ538" s="97" t="str">
        <f t="shared" si="89"/>
        <v/>
      </c>
      <c r="BA538" s="97" t="str">
        <f t="shared" si="90"/>
        <v/>
      </c>
      <c r="BB538" s="97"/>
      <c r="BC538" s="213" t="s">
        <v>2261</v>
      </c>
      <c r="BD538" s="143" t="str">
        <f t="shared" si="96"/>
        <v>ongewijzigd</v>
      </c>
      <c r="BE538" s="146" t="str">
        <f>IF(BF538="",IF(#REF!="","",IF(#REF!="ongebruikt","Ja","")),"")</f>
        <v/>
      </c>
      <c r="BF538" s="322" t="str">
        <f>IF($J538="LVBB-BHK",$C538,IFERROR(VLOOKUP($C538,'[1]CDS-VM-delta'!$A$2:$E$470,1,FALSE),""))</f>
        <v>STOP2057</v>
      </c>
      <c r="BG538" s="253" t="str">
        <f>IF($J538="LVBB-BHK",$AN538,IF($BF538="","",IFERROR(VLOOKUP($BF538,'[1]CDS-VM-delta'!$A$2:$E$470,2,FALSE),"")))</f>
        <v>De ExpressionIdentificatie bevat data:isTijdelijkDeelVan, maar het soortWork('%1') van de regeling waar deze regeling een tijdelijk deel van is, is niet gelijk aan '/join/id/stop/work_019' (regeling). Pas soortWork aan.</v>
      </c>
      <c r="BH538" s="301" t="str">
        <f>IF($BF538="","",IFERROR(VLOOKUP($C538,'[1]CDS-VM-delta'!$A$2:$E$470,3,FALSE),""))</f>
        <v>imop-aknjoin.sch</v>
      </c>
      <c r="BI538" s="301" t="str">
        <f>IF($BF538="","",IFERROR(VLOOKUP($C538,'[1]CDS-VM-delta'!$A$2:$E$470,4,FALSE),""))</f>
        <v>Tijdelijk regelingdeel</v>
      </c>
      <c r="BJ538" s="302" t="str">
        <f>IF($BF538="","",IFERROR(VLOOKUP($C538,'[1]CDS-VM-delta'!$A$2:$E$470,5,FALSE),""))</f>
        <v/>
      </c>
      <c r="BK538" s="302" t="str">
        <f>IF($C538="","",IFERROR(VLOOKUP($C538,'[1]CDS-VM-delta'!$L$1:$M$470,1,FALSE),""))</f>
        <v>STOP2057</v>
      </c>
      <c r="BL538" s="302" t="str">
        <f>IF($BK538="","",IFERROR(VLOOKUP($BK538,'[1]CDS-VM-delta'!$L$1:$M$470,2,FALSE),""))</f>
        <v>De ExpressionIdentificatie bevat data:isTijdelijkDeelVan, maar het soortWork('%1') van de regeling waar deze regeling een tijdelijk deel van is, is niet gelijk aan '/join/id/stop/work_019' (regeling). Pas soortWork aan.</v>
      </c>
      <c r="BM538" s="83"/>
      <c r="BN538" s="210" t="str">
        <f t="shared" si="91"/>
        <v>NOK</v>
      </c>
      <c r="BO538" s="141" t="s">
        <v>1858</v>
      </c>
      <c r="BP538" s="142"/>
      <c r="BQ538" s="142"/>
      <c r="BR538" s="142"/>
      <c r="BS538" s="83"/>
      <c r="BT538" s="57"/>
      <c r="BU538" s="7" t="str">
        <f t="shared" si="92"/>
        <v/>
      </c>
      <c r="BV538" s="7" t="str">
        <f t="shared" si="93"/>
        <v/>
      </c>
      <c r="BW538" s="7" t="str">
        <f t="shared" si="94"/>
        <v/>
      </c>
      <c r="BX538" s="97" t="s">
        <v>1336</v>
      </c>
      <c r="BY538" s="98" t="s">
        <v>1435</v>
      </c>
      <c r="BZ538" s="97" t="s">
        <v>1684</v>
      </c>
      <c r="CA538" s="97"/>
      <c r="CB538" s="97"/>
      <c r="CC538" s="97"/>
      <c r="CD538" s="98" t="s">
        <v>1436</v>
      </c>
      <c r="CE538" s="97" t="s">
        <v>1397</v>
      </c>
      <c r="CF538" s="97"/>
      <c r="CG538" s="97"/>
      <c r="CH538" s="97"/>
      <c r="CI538" s="97"/>
      <c r="CJ538" s="97"/>
      <c r="CK538" s="85"/>
      <c r="CL538" s="109" t="s">
        <v>1686</v>
      </c>
      <c r="CM538" s="101" t="s">
        <v>255</v>
      </c>
      <c r="CN538" s="101" t="s">
        <v>255</v>
      </c>
      <c r="CO538" s="101"/>
    </row>
    <row r="539" spans="1:93" ht="80" x14ac:dyDescent="0.2">
      <c r="A539" s="172" t="s">
        <v>338</v>
      </c>
      <c r="B539" s="140">
        <v>2</v>
      </c>
      <c r="C539" s="142" t="s">
        <v>1352</v>
      </c>
      <c r="D539" s="142" t="s">
        <v>1437</v>
      </c>
      <c r="E539" s="185" t="s">
        <v>0</v>
      </c>
      <c r="F539" s="185" t="s">
        <v>244</v>
      </c>
      <c r="G539" s="140" t="s">
        <v>146</v>
      </c>
      <c r="H539" s="185" t="s">
        <v>4</v>
      </c>
      <c r="I539" s="140" t="s">
        <v>8</v>
      </c>
      <c r="J539" s="140" t="s">
        <v>22</v>
      </c>
      <c r="K539" s="140" t="s">
        <v>127</v>
      </c>
      <c r="L539" s="98" t="str">
        <f>IFERROR(VLOOKUP($C539,'[2]1.3.7 validaties'!$AL$3:$AY$999,14,FALSE),"")</f>
        <v/>
      </c>
      <c r="M539" s="98" t="str">
        <f>IFERROR(VLOOKUP($C539,'[2]1.3.7 validaties'!$AL$3:$AY$999,13,FALSE),"")</f>
        <v/>
      </c>
      <c r="N539" s="142" t="s">
        <v>319</v>
      </c>
      <c r="O539" s="142" t="s">
        <v>13</v>
      </c>
      <c r="P539" s="142" t="s">
        <v>13</v>
      </c>
      <c r="Q539" s="142" t="s">
        <v>13</v>
      </c>
      <c r="R539" s="142" t="s">
        <v>13</v>
      </c>
      <c r="S539" s="142" t="s">
        <v>13</v>
      </c>
      <c r="T539" s="142" t="s">
        <v>13</v>
      </c>
      <c r="U539" s="142" t="s">
        <v>13</v>
      </c>
      <c r="V539" s="142" t="s">
        <v>13</v>
      </c>
      <c r="W539" s="142" t="s">
        <v>13</v>
      </c>
      <c r="X539" s="142" t="s">
        <v>13</v>
      </c>
      <c r="Y539" s="142" t="s">
        <v>13</v>
      </c>
      <c r="Z539" s="142" t="s">
        <v>13</v>
      </c>
      <c r="AA539" s="142" t="s">
        <v>13</v>
      </c>
      <c r="AB539" s="142" t="s">
        <v>13</v>
      </c>
      <c r="AC539" s="142" t="s">
        <v>13</v>
      </c>
      <c r="AD539" s="161" t="s">
        <v>253</v>
      </c>
      <c r="AE539" s="83" t="s">
        <v>254</v>
      </c>
      <c r="AF539" s="162" t="s">
        <v>255</v>
      </c>
      <c r="AG539" s="144" t="s">
        <v>1155</v>
      </c>
      <c r="AH539" s="163" t="s">
        <v>253</v>
      </c>
      <c r="AI539" s="175"/>
      <c r="AJ539" s="140" t="s">
        <v>13</v>
      </c>
      <c r="AK539" s="171" t="s">
        <v>13</v>
      </c>
      <c r="AL539" s="178" t="s">
        <v>14</v>
      </c>
      <c r="AM539" s="177" t="s">
        <v>1352</v>
      </c>
      <c r="AN539" s="98" t="s">
        <v>1438</v>
      </c>
      <c r="AO539" s="98" t="s">
        <v>1164</v>
      </c>
      <c r="AP539" s="98"/>
      <c r="AQ539" s="98"/>
      <c r="AR539" s="98"/>
      <c r="AS539" s="98"/>
      <c r="AT539" s="267"/>
      <c r="AU539" s="253">
        <v>0</v>
      </c>
      <c r="AV539" s="278"/>
      <c r="AW539" s="83"/>
      <c r="AX539" s="57"/>
      <c r="AY539" s="212" t="str">
        <f t="shared" si="95"/>
        <v/>
      </c>
      <c r="AZ539" s="97" t="str">
        <f t="shared" si="89"/>
        <v/>
      </c>
      <c r="BA539" s="97" t="str">
        <f t="shared" si="90"/>
        <v/>
      </c>
      <c r="BB539" s="97"/>
      <c r="BC539" s="213" t="s">
        <v>2261</v>
      </c>
      <c r="BD539" s="143" t="str">
        <f t="shared" si="96"/>
        <v>ongewijzigd</v>
      </c>
      <c r="BE539" s="146" t="str">
        <f>IF(BF539="",IF(#REF!="","",IF(#REF!="ongebruikt","Ja","")),"")</f>
        <v/>
      </c>
      <c r="BF539" s="322" t="str">
        <f>IF($J539="LVBB-BHK",$C539,IFERROR(VLOOKUP($C539,'[1]CDS-VM-delta'!$A$2:$E$470,1,FALSE),""))</f>
        <v>STOP2058</v>
      </c>
      <c r="BG539" s="253" t="str">
        <f>IF($J539="LVBB-BHK",$AN539,IF($BF539="","",IFERROR(VLOOKUP($BF539,'[1]CDS-VM-delta'!$A$2:$E$470,2,FALSE),"")))</f>
        <v>De ExpressionIdentificatie('%1') is van een tijdelijk regelingdeel (data:soortWork = '/join/id/stop/work_021') maar deze geeft niet aan van welke regeling het een tijdelijk deel is. Voeg data:isTijdelijkDeelVan toe.</v>
      </c>
      <c r="BH539" s="301" t="str">
        <f>IF($BF539="","",IFERROR(VLOOKUP($C539,'[1]CDS-VM-delta'!$A$2:$E$470,3,FALSE),""))</f>
        <v>imop-aknjoin.sch</v>
      </c>
      <c r="BI539" s="301" t="str">
        <f>IF($BF539="","",IFERROR(VLOOKUP($C539,'[1]CDS-VM-delta'!$A$2:$E$470,4,FALSE),""))</f>
        <v/>
      </c>
      <c r="BJ539" s="302" t="str">
        <f>IF($BF539="","",IFERROR(VLOOKUP($C539,'[1]CDS-VM-delta'!$A$2:$E$470,5,FALSE),""))</f>
        <v/>
      </c>
      <c r="BK539" s="302" t="str">
        <f>IF($C539="","",IFERROR(VLOOKUP($C539,'[1]CDS-VM-delta'!$L$1:$M$470,1,FALSE),""))</f>
        <v>STOP2058</v>
      </c>
      <c r="BL539" s="302" t="str">
        <f>IF($BK539="","",IFERROR(VLOOKUP($BK539,'[1]CDS-VM-delta'!$L$1:$M$470,2,FALSE),""))</f>
        <v>De ExpressionIdentificatie('%1') is van een tijdelijk regelingdeel (data:soortWork = '/join/id/stop/work_021') maar deze geeft niet aan van welke regeling het een tijdelijk deel is. Voeg data:isTijdelijkDeelVan toe.</v>
      </c>
      <c r="BM539" s="83"/>
      <c r="BN539" s="210" t="str">
        <f t="shared" si="91"/>
        <v>NOK</v>
      </c>
      <c r="BO539" s="141" t="s">
        <v>1858</v>
      </c>
      <c r="BP539" s="142"/>
      <c r="BQ539" s="142"/>
      <c r="BR539" s="142"/>
      <c r="BS539" s="83"/>
      <c r="BT539" s="57"/>
      <c r="BU539" s="7" t="str">
        <f t="shared" si="92"/>
        <v/>
      </c>
      <c r="BV539" s="7" t="str">
        <f t="shared" si="93"/>
        <v/>
      </c>
      <c r="BW539" s="7" t="str">
        <f t="shared" si="94"/>
        <v/>
      </c>
      <c r="BX539" s="97" t="s">
        <v>1352</v>
      </c>
      <c r="BY539" s="98" t="s">
        <v>1437</v>
      </c>
      <c r="BZ539" s="97" t="s">
        <v>1684</v>
      </c>
      <c r="CA539" s="97"/>
      <c r="CB539" s="97"/>
      <c r="CC539" s="97"/>
      <c r="CD539" s="98" t="s">
        <v>1438</v>
      </c>
      <c r="CE539" s="97" t="s">
        <v>1164</v>
      </c>
      <c r="CF539" s="97"/>
      <c r="CG539" s="97"/>
      <c r="CH539" s="97"/>
      <c r="CI539" s="97"/>
      <c r="CJ539" s="97"/>
      <c r="CK539" s="85"/>
      <c r="CL539" s="109" t="s">
        <v>1686</v>
      </c>
      <c r="CM539" s="101" t="s">
        <v>255</v>
      </c>
      <c r="CN539" s="101" t="s">
        <v>255</v>
      </c>
      <c r="CO539" s="101"/>
    </row>
    <row r="540" spans="1:93" s="408" customFormat="1" ht="96" x14ac:dyDescent="0.2">
      <c r="A540" s="505" t="s">
        <v>2431</v>
      </c>
      <c r="B540" s="335">
        <v>2</v>
      </c>
      <c r="C540" s="335" t="s">
        <v>1356</v>
      </c>
      <c r="D540" s="335" t="s">
        <v>1439</v>
      </c>
      <c r="E540" s="508" t="s">
        <v>0</v>
      </c>
      <c r="F540" s="508" t="s">
        <v>244</v>
      </c>
      <c r="G540" s="335" t="s">
        <v>146</v>
      </c>
      <c r="H540" s="508" t="s">
        <v>4</v>
      </c>
      <c r="I540" s="335" t="s">
        <v>8</v>
      </c>
      <c r="J540" s="335" t="s">
        <v>22</v>
      </c>
      <c r="K540" s="335" t="s">
        <v>127</v>
      </c>
      <c r="L540" s="410" t="str">
        <f>IFERROR(VLOOKUP($C540,'[2]1.3.7 validaties'!$AL$3:$AY$999,14,FALSE),"")</f>
        <v/>
      </c>
      <c r="M540" s="410" t="str">
        <f>IFERROR(VLOOKUP($C540,'[2]1.3.7 validaties'!$AL$3:$AY$999,13,FALSE),"")</f>
        <v/>
      </c>
      <c r="N540" s="335" t="s">
        <v>319</v>
      </c>
      <c r="O540" s="335" t="s">
        <v>23</v>
      </c>
      <c r="P540" s="335" t="s">
        <v>23</v>
      </c>
      <c r="Q540" s="335" t="s">
        <v>319</v>
      </c>
      <c r="R540" s="335" t="s">
        <v>319</v>
      </c>
      <c r="S540" s="335" t="s">
        <v>319</v>
      </c>
      <c r="T540" s="335" t="s">
        <v>319</v>
      </c>
      <c r="U540" s="335" t="s">
        <v>319</v>
      </c>
      <c r="V540" s="335" t="s">
        <v>13</v>
      </c>
      <c r="W540" s="335" t="s">
        <v>13</v>
      </c>
      <c r="X540" s="335" t="s">
        <v>13</v>
      </c>
      <c r="Y540" s="335" t="s">
        <v>13</v>
      </c>
      <c r="Z540" s="335" t="s">
        <v>13</v>
      </c>
      <c r="AA540" s="335" t="s">
        <v>13</v>
      </c>
      <c r="AB540" s="335" t="s">
        <v>13</v>
      </c>
      <c r="AC540" s="335" t="s">
        <v>13</v>
      </c>
      <c r="AD540" s="391" t="s">
        <v>253</v>
      </c>
      <c r="AE540" s="385" t="s">
        <v>254</v>
      </c>
      <c r="AF540" s="392" t="s">
        <v>253</v>
      </c>
      <c r="AG540" s="517" t="s">
        <v>254</v>
      </c>
      <c r="AH540" s="380" t="s">
        <v>255</v>
      </c>
      <c r="AI540" s="381"/>
      <c r="AJ540" s="335" t="s">
        <v>13</v>
      </c>
      <c r="AK540" s="400" t="s">
        <v>13</v>
      </c>
      <c r="AL540" s="385" t="s">
        <v>14</v>
      </c>
      <c r="AM540" s="384" t="s">
        <v>1356</v>
      </c>
      <c r="AN540" s="410"/>
      <c r="AO540" s="410"/>
      <c r="AP540" s="410"/>
      <c r="AQ540" s="410"/>
      <c r="AR540" s="410"/>
      <c r="AS540" s="410"/>
      <c r="AT540" s="506"/>
      <c r="AU540" s="395" t="s">
        <v>2228</v>
      </c>
      <c r="AV540" s="393"/>
      <c r="AW540" s="385" t="s">
        <v>2442</v>
      </c>
      <c r="AX540" s="397"/>
      <c r="AY540" s="398" t="str">
        <f t="shared" si="95"/>
        <v/>
      </c>
      <c r="AZ540" s="399" t="str">
        <f t="shared" si="89"/>
        <v/>
      </c>
      <c r="BA540" s="399" t="str">
        <f t="shared" si="90"/>
        <v/>
      </c>
      <c r="BB540" s="399"/>
      <c r="BC540" s="400"/>
      <c r="BD540" s="500" t="str">
        <f t="shared" si="96"/>
        <v/>
      </c>
      <c r="BE540" s="501" t="e">
        <f>IF(BF540="",IF(#REF!="","",IF(#REF!="ongebruikt","Ja","")),"")</f>
        <v>#REF!</v>
      </c>
      <c r="BF540" s="502" t="str">
        <f>IF($J540="LVBB-BHK",$C540,IFERROR(VLOOKUP($C540,'[1]CDS-VM-delta'!$A$2:$E$470,1,FALSE),""))</f>
        <v/>
      </c>
      <c r="BG540" s="395" t="str">
        <f>IF($J540="LVBB-BHK",$AN540,IF($BF540="","",IFERROR(VLOOKUP($BF540,'[1]CDS-VM-delta'!$A$2:$E$470,2,FALSE),"")))</f>
        <v/>
      </c>
      <c r="BH540" s="503" t="str">
        <f>IF($BF540="","",IFERROR(VLOOKUP($C540,'[1]CDS-VM-delta'!$A$2:$E$470,3,FALSE),""))</f>
        <v/>
      </c>
      <c r="BI540" s="503" t="str">
        <f>IF($BF540="","",IFERROR(VLOOKUP($C540,'[1]CDS-VM-delta'!$A$2:$E$470,4,FALSE),""))</f>
        <v/>
      </c>
      <c r="BJ540" s="504" t="str">
        <f>IF($BF540="","",IFERROR(VLOOKUP($C540,'[1]CDS-VM-delta'!$A$2:$E$470,5,FALSE),""))</f>
        <v/>
      </c>
      <c r="BK540" s="504" t="str">
        <f>IF($C540="","",IFERROR(VLOOKUP($C540,'[1]CDS-VM-delta'!$L$1:$M$470,1,FALSE),""))</f>
        <v/>
      </c>
      <c r="BL540" s="504" t="str">
        <f>IF($BK540="","",IFERROR(VLOOKUP($BK540,'[1]CDS-VM-delta'!$L$1:$M$470,2,FALSE),""))</f>
        <v/>
      </c>
      <c r="BM540" s="385"/>
      <c r="BN540" s="406" t="str">
        <f t="shared" si="91"/>
        <v>NOK</v>
      </c>
      <c r="BO540" s="384" t="s">
        <v>1858</v>
      </c>
      <c r="BP540" s="335"/>
      <c r="BQ540" s="335"/>
      <c r="BR540" s="335"/>
      <c r="BS540" s="385"/>
      <c r="BT540" s="397"/>
      <c r="BU540" s="408" t="str">
        <f t="shared" si="92"/>
        <v/>
      </c>
      <c r="BV540" s="408" t="str">
        <f t="shared" si="93"/>
        <v/>
      </c>
      <c r="BW540" s="408" t="str">
        <f t="shared" si="94"/>
        <v/>
      </c>
      <c r="BX540" s="399" t="s">
        <v>1356</v>
      </c>
      <c r="BY540" s="410" t="s">
        <v>1439</v>
      </c>
      <c r="BZ540" s="399" t="s">
        <v>1684</v>
      </c>
      <c r="CA540" s="399"/>
      <c r="CB540" s="399"/>
      <c r="CC540" s="399"/>
      <c r="CD540" s="410"/>
      <c r="CE540" s="399"/>
      <c r="CF540" s="399"/>
      <c r="CG540" s="399"/>
      <c r="CH540" s="399"/>
      <c r="CI540" s="399"/>
      <c r="CJ540" s="399"/>
      <c r="CK540" s="383" t="s">
        <v>2467</v>
      </c>
      <c r="CL540" s="409" t="s">
        <v>1686</v>
      </c>
      <c r="CM540" s="410" t="s">
        <v>255</v>
      </c>
      <c r="CN540" s="410" t="s">
        <v>255</v>
      </c>
      <c r="CO540" s="410" t="s">
        <v>1687</v>
      </c>
    </row>
    <row r="541" spans="1:93" s="408" customFormat="1" ht="64" x14ac:dyDescent="0.2">
      <c r="A541" s="505" t="s">
        <v>338</v>
      </c>
      <c r="B541" s="335">
        <v>2</v>
      </c>
      <c r="C541" s="335" t="s">
        <v>1358</v>
      </c>
      <c r="D541" s="335" t="s">
        <v>1440</v>
      </c>
      <c r="E541" s="508" t="s">
        <v>0</v>
      </c>
      <c r="F541" s="508" t="s">
        <v>244</v>
      </c>
      <c r="G541" s="335" t="s">
        <v>146</v>
      </c>
      <c r="H541" s="508" t="s">
        <v>4</v>
      </c>
      <c r="I541" s="335" t="s">
        <v>8</v>
      </c>
      <c r="J541" s="335" t="s">
        <v>22</v>
      </c>
      <c r="K541" s="335" t="s">
        <v>127</v>
      </c>
      <c r="L541" s="410" t="str">
        <f>IFERROR(VLOOKUP($C541,'[2]1.3.7 validaties'!$AL$3:$AY$999,14,FALSE),"")</f>
        <v/>
      </c>
      <c r="M541" s="410" t="str">
        <f>IFERROR(VLOOKUP($C541,'[2]1.3.7 validaties'!$AL$3:$AY$999,13,FALSE),"")</f>
        <v/>
      </c>
      <c r="N541" s="335" t="s">
        <v>319</v>
      </c>
      <c r="O541" s="335" t="s">
        <v>23</v>
      </c>
      <c r="P541" s="335" t="s">
        <v>23</v>
      </c>
      <c r="Q541" s="335" t="s">
        <v>23</v>
      </c>
      <c r="R541" s="335" t="s">
        <v>23</v>
      </c>
      <c r="S541" s="335" t="s">
        <v>23</v>
      </c>
      <c r="T541" s="335" t="s">
        <v>14</v>
      </c>
      <c r="U541" s="335" t="s">
        <v>14</v>
      </c>
      <c r="V541" s="335" t="s">
        <v>14</v>
      </c>
      <c r="W541" s="335" t="s">
        <v>14</v>
      </c>
      <c r="X541" s="335" t="s">
        <v>14</v>
      </c>
      <c r="Y541" s="335" t="s">
        <v>14</v>
      </c>
      <c r="Z541" s="335" t="s">
        <v>14</v>
      </c>
      <c r="AA541" s="335" t="s">
        <v>14</v>
      </c>
      <c r="AB541" s="335" t="s">
        <v>14</v>
      </c>
      <c r="AC541" s="335" t="s">
        <v>14</v>
      </c>
      <c r="AD541" s="391" t="s">
        <v>253</v>
      </c>
      <c r="AE541" s="385" t="s">
        <v>254</v>
      </c>
      <c r="AF541" s="392" t="s">
        <v>253</v>
      </c>
      <c r="AG541" s="517" t="s">
        <v>254</v>
      </c>
      <c r="AH541" s="380" t="s">
        <v>253</v>
      </c>
      <c r="AI541" s="381"/>
      <c r="AJ541" s="335" t="s">
        <v>13</v>
      </c>
      <c r="AK541" s="400" t="s">
        <v>13</v>
      </c>
      <c r="AL541" s="385" t="s">
        <v>14</v>
      </c>
      <c r="AM541" s="384" t="s">
        <v>1358</v>
      </c>
      <c r="AN541" s="410"/>
      <c r="AO541" s="410"/>
      <c r="AP541" s="410"/>
      <c r="AQ541" s="410"/>
      <c r="AR541" s="410"/>
      <c r="AS541" s="410"/>
      <c r="AT541" s="506"/>
      <c r="AU541" s="395" t="s">
        <v>2138</v>
      </c>
      <c r="AV541" s="393"/>
      <c r="AW541" s="385" t="s">
        <v>2950</v>
      </c>
      <c r="AX541" s="397"/>
      <c r="AY541" s="398" t="str">
        <f t="shared" si="95"/>
        <v/>
      </c>
      <c r="AZ541" s="399" t="str">
        <f t="shared" si="89"/>
        <v/>
      </c>
      <c r="BA541" s="399" t="str">
        <f t="shared" si="90"/>
        <v/>
      </c>
      <c r="BB541" s="399"/>
      <c r="BC541" s="400"/>
      <c r="BD541" s="500" t="str">
        <f t="shared" si="96"/>
        <v/>
      </c>
      <c r="BE541" s="501" t="e">
        <f>IF(BF541="",IF(#REF!="","",IF(#REF!="ongebruikt","Ja","")),"")</f>
        <v>#REF!</v>
      </c>
      <c r="BF541" s="502" t="str">
        <f>IF($J541="LVBB-BHK",$C541,IFERROR(VLOOKUP($C541,'[1]CDS-VM-delta'!$A$2:$E$470,1,FALSE),""))</f>
        <v/>
      </c>
      <c r="BG541" s="395" t="str">
        <f>IF($J541="LVBB-BHK",$AN541,IF($BF541="","",IFERROR(VLOOKUP($BF541,'[1]CDS-VM-delta'!$A$2:$E$470,2,FALSE),"")))</f>
        <v/>
      </c>
      <c r="BH541" s="503" t="str">
        <f>IF($BF541="","",IFERROR(VLOOKUP($C541,'[1]CDS-VM-delta'!$A$2:$E$470,3,FALSE),""))</f>
        <v/>
      </c>
      <c r="BI541" s="503" t="str">
        <f>IF($BF541="","",IFERROR(VLOOKUP($C541,'[1]CDS-VM-delta'!$A$2:$E$470,4,FALSE),""))</f>
        <v/>
      </c>
      <c r="BJ541" s="504" t="str">
        <f>IF($BF541="","",IFERROR(VLOOKUP($C541,'[1]CDS-VM-delta'!$A$2:$E$470,5,FALSE),""))</f>
        <v/>
      </c>
      <c r="BK541" s="504" t="str">
        <f>IF($C541="","",IFERROR(VLOOKUP($C541,'[1]CDS-VM-delta'!$L$1:$M$470,1,FALSE),""))</f>
        <v/>
      </c>
      <c r="BL541" s="504" t="str">
        <f>IF($BK541="","",IFERROR(VLOOKUP($BK541,'[1]CDS-VM-delta'!$L$1:$M$470,2,FALSE),""))</f>
        <v/>
      </c>
      <c r="BM541" s="385"/>
      <c r="BN541" s="406" t="str">
        <f t="shared" si="91"/>
        <v>NOK</v>
      </c>
      <c r="BO541" s="384" t="s">
        <v>1858</v>
      </c>
      <c r="BP541" s="335"/>
      <c r="BQ541" s="335"/>
      <c r="BR541" s="335"/>
      <c r="BS541" s="385"/>
      <c r="BT541" s="397"/>
      <c r="BU541" s="408" t="str">
        <f t="shared" si="92"/>
        <v/>
      </c>
      <c r="BV541" s="408" t="str">
        <f t="shared" si="93"/>
        <v/>
      </c>
      <c r="BW541" s="408" t="str">
        <f t="shared" si="94"/>
        <v/>
      </c>
      <c r="BX541" s="399" t="s">
        <v>1358</v>
      </c>
      <c r="BY541" s="410" t="s">
        <v>1440</v>
      </c>
      <c r="BZ541" s="399" t="s">
        <v>1684</v>
      </c>
      <c r="CA541" s="399"/>
      <c r="CB541" s="399"/>
      <c r="CC541" s="399"/>
      <c r="CD541" s="410"/>
      <c r="CE541" s="399"/>
      <c r="CF541" s="399"/>
      <c r="CG541" s="399"/>
      <c r="CH541" s="399"/>
      <c r="CI541" s="399"/>
      <c r="CJ541" s="399"/>
      <c r="CK541" s="383" t="s">
        <v>1623</v>
      </c>
      <c r="CL541" s="409" t="s">
        <v>1686</v>
      </c>
      <c r="CM541" s="410" t="s">
        <v>255</v>
      </c>
      <c r="CN541" s="410" t="s">
        <v>255</v>
      </c>
      <c r="CO541" s="410" t="s">
        <v>1714</v>
      </c>
    </row>
    <row r="542" spans="1:93" s="408" customFormat="1" ht="80" x14ac:dyDescent="0.2">
      <c r="A542" s="505" t="s">
        <v>338</v>
      </c>
      <c r="B542" s="335">
        <v>2</v>
      </c>
      <c r="C542" s="335" t="s">
        <v>1364</v>
      </c>
      <c r="D542" s="335" t="s">
        <v>1441</v>
      </c>
      <c r="E542" s="508" t="s">
        <v>0</v>
      </c>
      <c r="F542" s="508" t="s">
        <v>244</v>
      </c>
      <c r="G542" s="335" t="s">
        <v>146</v>
      </c>
      <c r="H542" s="508" t="s">
        <v>4</v>
      </c>
      <c r="I542" s="335" t="s">
        <v>8</v>
      </c>
      <c r="J542" s="335" t="s">
        <v>22</v>
      </c>
      <c r="K542" s="335" t="s">
        <v>127</v>
      </c>
      <c r="L542" s="410" t="str">
        <f>IFERROR(VLOOKUP($C542,'[2]1.3.7 validaties'!$AL$3:$AY$999,14,FALSE),"")</f>
        <v/>
      </c>
      <c r="M542" s="410" t="str">
        <f>IFERROR(VLOOKUP($C542,'[2]1.3.7 validaties'!$AL$3:$AY$999,13,FALSE),"")</f>
        <v/>
      </c>
      <c r="N542" s="335" t="s">
        <v>319</v>
      </c>
      <c r="O542" s="335" t="s">
        <v>13</v>
      </c>
      <c r="P542" s="335" t="s">
        <v>13</v>
      </c>
      <c r="Q542" s="335" t="s">
        <v>13</v>
      </c>
      <c r="R542" s="335" t="s">
        <v>13</v>
      </c>
      <c r="S542" s="335" t="s">
        <v>13</v>
      </c>
      <c r="T542" s="335" t="s">
        <v>13</v>
      </c>
      <c r="U542" s="335" t="s">
        <v>13</v>
      </c>
      <c r="V542" s="335" t="s">
        <v>13</v>
      </c>
      <c r="W542" s="335" t="s">
        <v>13</v>
      </c>
      <c r="X542" s="335" t="s">
        <v>13</v>
      </c>
      <c r="Y542" s="335" t="s">
        <v>13</v>
      </c>
      <c r="Z542" s="335" t="s">
        <v>13</v>
      </c>
      <c r="AA542" s="335" t="s">
        <v>13</v>
      </c>
      <c r="AB542" s="335" t="s">
        <v>13</v>
      </c>
      <c r="AC542" s="335" t="s">
        <v>13</v>
      </c>
      <c r="AD542" s="391" t="s">
        <v>253</v>
      </c>
      <c r="AE542" s="385" t="s">
        <v>254</v>
      </c>
      <c r="AF542" s="392" t="s">
        <v>255</v>
      </c>
      <c r="AG542" s="517" t="s">
        <v>1155</v>
      </c>
      <c r="AH542" s="380" t="s">
        <v>253</v>
      </c>
      <c r="AI542" s="381"/>
      <c r="AJ542" s="335" t="s">
        <v>13</v>
      </c>
      <c r="AK542" s="400" t="s">
        <v>13</v>
      </c>
      <c r="AL542" s="385" t="s">
        <v>14</v>
      </c>
      <c r="AM542" s="384" t="s">
        <v>1364</v>
      </c>
      <c r="AN542" s="410" t="s">
        <v>1442</v>
      </c>
      <c r="AO542" s="410" t="s">
        <v>1310</v>
      </c>
      <c r="AP542" s="410"/>
      <c r="AQ542" s="410"/>
      <c r="AR542" s="410"/>
      <c r="AS542" s="410"/>
      <c r="AT542" s="506"/>
      <c r="AU542" s="395">
        <v>0</v>
      </c>
      <c r="AV542" s="393"/>
      <c r="AW542" s="385"/>
      <c r="AX542" s="397"/>
      <c r="AY542" s="398" t="str">
        <f t="shared" si="95"/>
        <v/>
      </c>
      <c r="AZ542" s="399" t="str">
        <f t="shared" si="89"/>
        <v/>
      </c>
      <c r="BA542" s="399" t="str">
        <f t="shared" si="90"/>
        <v/>
      </c>
      <c r="BB542" s="399"/>
      <c r="BC542" s="400" t="s">
        <v>2261</v>
      </c>
      <c r="BD542" s="500" t="str">
        <f t="shared" si="96"/>
        <v>ongewijzigd</v>
      </c>
      <c r="BE542" s="501" t="str">
        <f>IF(BF542="",IF(#REF!="","",IF(#REF!="ongebruikt","Ja","")),"")</f>
        <v/>
      </c>
      <c r="BF542" s="502" t="str">
        <f>IF($J542="LVBB-BHK",$C542,IFERROR(VLOOKUP($C542,'[1]CDS-VM-delta'!$A$2:$E$470,1,FALSE),""))</f>
        <v>STOP2063</v>
      </c>
      <c r="BG542" s="395" t="str">
        <f>IF($J542="LVBB-BHK",$AN542,IF($BF542="","",IFERROR(VLOOKUP($BF542,'[1]CDS-VM-delta'!$A$2:$E$470,2,FALSE),"")))</f>
        <v>De ExpressionIdentificatie bevat een isTijdelijkdeelVan:WorkIdentificatie:soortWork met '/join/id/stop/work_019' (regeling), maar het derde deel van isTijdelijkdeelVan:WorkIdentificatie:FRBRWork('%1') is niet gelijk aan '/act/'. Pas FRBRWork aan.</v>
      </c>
      <c r="BH542" s="503" t="str">
        <f>IF($BF542="","",IFERROR(VLOOKUP($C542,'[1]CDS-VM-delta'!$A$2:$E$470,3,FALSE),""))</f>
        <v>imop-aknjoin.sch</v>
      </c>
      <c r="BI542" s="503" t="str">
        <f>IF($BF542="","",IFERROR(VLOOKUP($C542,'[1]CDS-VM-delta'!$A$2:$E$470,4,FALSE),""))</f>
        <v>Tijdelijk regelingdeel</v>
      </c>
      <c r="BJ542" s="504" t="str">
        <f>IF($BF542="","",IFERROR(VLOOKUP($C542,'[1]CDS-VM-delta'!$A$2:$E$470,5,FALSE),""))</f>
        <v/>
      </c>
      <c r="BK542" s="504" t="str">
        <f>IF($C542="","",IFERROR(VLOOKUP($C542,'[1]CDS-VM-delta'!$L$1:$M$470,1,FALSE),""))</f>
        <v>STOP2063</v>
      </c>
      <c r="BL542" s="504" t="str">
        <f>IF($BK542="","",IFERROR(VLOOKUP($BK542,'[1]CDS-VM-delta'!$L$1:$M$470,2,FALSE),""))</f>
        <v>De ExpressionIdentificatie bevat een isTijdelijkdeelVan:WorkIdentificatie:soortWork met '/join/id/stop/work_019' (regeling), maar het derde deel van isTijdelijkdeelVan:WorkIdentificatie:FRBRWork('%1') is niet gelijk aan '/act/'. Pas FRBRWork aan.</v>
      </c>
      <c r="BM542" s="385"/>
      <c r="BN542" s="406" t="str">
        <f t="shared" si="91"/>
        <v>NOK</v>
      </c>
      <c r="BO542" s="384" t="s">
        <v>1858</v>
      </c>
      <c r="BP542" s="335"/>
      <c r="BQ542" s="335"/>
      <c r="BR542" s="335"/>
      <c r="BS542" s="385"/>
      <c r="BT542" s="397"/>
      <c r="BU542" s="408" t="str">
        <f t="shared" si="92"/>
        <v/>
      </c>
      <c r="BV542" s="408" t="str">
        <f t="shared" si="93"/>
        <v/>
      </c>
      <c r="BW542" s="408" t="str">
        <f t="shared" si="94"/>
        <v/>
      </c>
      <c r="BX542" s="399" t="s">
        <v>1364</v>
      </c>
      <c r="BY542" s="410" t="s">
        <v>1441</v>
      </c>
      <c r="BZ542" s="399" t="s">
        <v>1684</v>
      </c>
      <c r="CA542" s="399"/>
      <c r="CB542" s="399"/>
      <c r="CC542" s="399"/>
      <c r="CD542" s="410" t="s">
        <v>1442</v>
      </c>
      <c r="CE542" s="399" t="s">
        <v>1310</v>
      </c>
      <c r="CF542" s="399"/>
      <c r="CG542" s="399"/>
      <c r="CH542" s="399"/>
      <c r="CI542" s="399"/>
      <c r="CJ542" s="399"/>
      <c r="CK542" s="383"/>
      <c r="CL542" s="409" t="s">
        <v>1686</v>
      </c>
      <c r="CM542" s="410" t="s">
        <v>255</v>
      </c>
      <c r="CN542" s="410" t="s">
        <v>255</v>
      </c>
      <c r="CO542" s="410"/>
    </row>
    <row r="543" spans="1:93" s="408" customFormat="1" ht="80" x14ac:dyDescent="0.2">
      <c r="A543" s="505" t="s">
        <v>2426</v>
      </c>
      <c r="B543" s="335">
        <v>2</v>
      </c>
      <c r="C543" s="335" t="s">
        <v>1367</v>
      </c>
      <c r="D543" s="335" t="s">
        <v>1443</v>
      </c>
      <c r="E543" s="508" t="s">
        <v>0</v>
      </c>
      <c r="F543" s="508" t="s">
        <v>244</v>
      </c>
      <c r="G543" s="335" t="s">
        <v>146</v>
      </c>
      <c r="H543" s="508" t="s">
        <v>4</v>
      </c>
      <c r="I543" s="335" t="s">
        <v>8</v>
      </c>
      <c r="J543" s="335" t="s">
        <v>22</v>
      </c>
      <c r="K543" s="335" t="s">
        <v>127</v>
      </c>
      <c r="L543" s="410" t="str">
        <f>IFERROR(VLOOKUP($C543,'[2]1.3.7 validaties'!$AL$3:$AY$999,14,FALSE),"")</f>
        <v/>
      </c>
      <c r="M543" s="410" t="str">
        <f>IFERROR(VLOOKUP($C543,'[2]1.3.7 validaties'!$AL$3:$AY$999,13,FALSE),"")</f>
        <v/>
      </c>
      <c r="N543" s="335" t="s">
        <v>319</v>
      </c>
      <c r="O543" s="335" t="s">
        <v>23</v>
      </c>
      <c r="P543" s="335" t="s">
        <v>23</v>
      </c>
      <c r="Q543" s="335" t="s">
        <v>14</v>
      </c>
      <c r="R543" s="335" t="s">
        <v>14</v>
      </c>
      <c r="S543" s="335" t="s">
        <v>14</v>
      </c>
      <c r="T543" s="335" t="s">
        <v>14</v>
      </c>
      <c r="U543" s="335" t="s">
        <v>14</v>
      </c>
      <c r="V543" s="335" t="s">
        <v>14</v>
      </c>
      <c r="W543" s="335" t="s">
        <v>14</v>
      </c>
      <c r="X543" s="335" t="s">
        <v>14</v>
      </c>
      <c r="Y543" s="335" t="s">
        <v>14</v>
      </c>
      <c r="Z543" s="335" t="s">
        <v>14</v>
      </c>
      <c r="AA543" s="335" t="s">
        <v>14</v>
      </c>
      <c r="AB543" s="335" t="s">
        <v>14</v>
      </c>
      <c r="AC543" s="335" t="s">
        <v>14</v>
      </c>
      <c r="AD543" s="391" t="s">
        <v>253</v>
      </c>
      <c r="AE543" s="385" t="s">
        <v>254</v>
      </c>
      <c r="AF543" s="392" t="s">
        <v>253</v>
      </c>
      <c r="AG543" s="517" t="s">
        <v>254</v>
      </c>
      <c r="AH543" s="380" t="s">
        <v>255</v>
      </c>
      <c r="AI543" s="381"/>
      <c r="AJ543" s="335" t="s">
        <v>13</v>
      </c>
      <c r="AK543" s="400" t="s">
        <v>13</v>
      </c>
      <c r="AL543" s="385" t="s">
        <v>14</v>
      </c>
      <c r="AM543" s="384" t="s">
        <v>1367</v>
      </c>
      <c r="AN543" s="410"/>
      <c r="AO543" s="410"/>
      <c r="AP543" s="410"/>
      <c r="AQ543" s="410"/>
      <c r="AR543" s="410"/>
      <c r="AS543" s="410"/>
      <c r="AT543" s="506"/>
      <c r="AU543" s="395" t="s">
        <v>2218</v>
      </c>
      <c r="AV543" s="393"/>
      <c r="AW543" s="385" t="s">
        <v>2443</v>
      </c>
      <c r="AX543" s="397"/>
      <c r="AY543" s="398" t="str">
        <f t="shared" si="95"/>
        <v/>
      </c>
      <c r="AZ543" s="399" t="str">
        <f t="shared" si="89"/>
        <v/>
      </c>
      <c r="BA543" s="399" t="str">
        <f t="shared" si="90"/>
        <v/>
      </c>
      <c r="BB543" s="399"/>
      <c r="BC543" s="400"/>
      <c r="BD543" s="500" t="str">
        <f t="shared" si="96"/>
        <v/>
      </c>
      <c r="BE543" s="501" t="e">
        <f>IF(BF543="",IF(#REF!="","",IF(#REF!="ongebruikt","Ja","")),"")</f>
        <v>#REF!</v>
      </c>
      <c r="BF543" s="502" t="str">
        <f>IF($J543="LVBB-BHK",$C543,IFERROR(VLOOKUP($C543,'[1]CDS-VM-delta'!$A$2:$E$470,1,FALSE),""))</f>
        <v/>
      </c>
      <c r="BG543" s="395" t="str">
        <f>IF($J543="LVBB-BHK",$AN543,IF($BF543="","",IFERROR(VLOOKUP($BF543,'[1]CDS-VM-delta'!$A$2:$E$470,2,FALSE),"")))</f>
        <v/>
      </c>
      <c r="BH543" s="503" t="str">
        <f>IF($BF543="","",IFERROR(VLOOKUP($C543,'[1]CDS-VM-delta'!$A$2:$E$470,3,FALSE),""))</f>
        <v/>
      </c>
      <c r="BI543" s="503" t="str">
        <f>IF($BF543="","",IFERROR(VLOOKUP($C543,'[1]CDS-VM-delta'!$A$2:$E$470,4,FALSE),""))</f>
        <v/>
      </c>
      <c r="BJ543" s="504" t="str">
        <f>IF($BF543="","",IFERROR(VLOOKUP($C543,'[1]CDS-VM-delta'!$A$2:$E$470,5,FALSE),""))</f>
        <v/>
      </c>
      <c r="BK543" s="504" t="str">
        <f>IF($C543="","",IFERROR(VLOOKUP($C543,'[1]CDS-VM-delta'!$L$1:$M$470,1,FALSE),""))</f>
        <v/>
      </c>
      <c r="BL543" s="504" t="str">
        <f>IF($BK543="","",IFERROR(VLOOKUP($BK543,'[1]CDS-VM-delta'!$L$1:$M$470,2,FALSE),""))</f>
        <v/>
      </c>
      <c r="BM543" s="385"/>
      <c r="BN543" s="406" t="str">
        <f t="shared" si="91"/>
        <v>NOK</v>
      </c>
      <c r="BO543" s="384" t="s">
        <v>1858</v>
      </c>
      <c r="BP543" s="335"/>
      <c r="BQ543" s="335"/>
      <c r="BR543" s="335"/>
      <c r="BS543" s="385"/>
      <c r="BT543" s="397"/>
      <c r="BU543" s="408" t="str">
        <f t="shared" si="92"/>
        <v/>
      </c>
      <c r="BV543" s="408" t="str">
        <f t="shared" si="93"/>
        <v/>
      </c>
      <c r="BW543" s="408" t="str">
        <f t="shared" si="94"/>
        <v/>
      </c>
      <c r="BX543" s="399" t="s">
        <v>1367</v>
      </c>
      <c r="BY543" s="410" t="s">
        <v>1443</v>
      </c>
      <c r="BZ543" s="399" t="s">
        <v>1684</v>
      </c>
      <c r="CA543" s="399"/>
      <c r="CB543" s="399"/>
      <c r="CC543" s="399"/>
      <c r="CD543" s="410"/>
      <c r="CE543" s="399"/>
      <c r="CF543" s="399"/>
      <c r="CG543" s="399"/>
      <c r="CH543" s="399"/>
      <c r="CI543" s="399"/>
      <c r="CJ543" s="399"/>
      <c r="CK543" s="383" t="s">
        <v>1685</v>
      </c>
      <c r="CL543" s="409" t="s">
        <v>1686</v>
      </c>
      <c r="CM543" s="410" t="s">
        <v>255</v>
      </c>
      <c r="CN543" s="410" t="s">
        <v>255</v>
      </c>
      <c r="CO543" s="410" t="s">
        <v>1687</v>
      </c>
    </row>
    <row r="544" spans="1:93" s="408" customFormat="1" ht="80" x14ac:dyDescent="0.2">
      <c r="A544" s="505" t="s">
        <v>2136</v>
      </c>
      <c r="B544" s="508">
        <v>2</v>
      </c>
      <c r="C544" s="335" t="s">
        <v>2060</v>
      </c>
      <c r="D544" s="410" t="s">
        <v>2109</v>
      </c>
      <c r="E544" s="508" t="s">
        <v>0</v>
      </c>
      <c r="F544" s="508" t="s">
        <v>2001</v>
      </c>
      <c r="G544" s="335" t="s">
        <v>146</v>
      </c>
      <c r="H544" s="508" t="s">
        <v>4</v>
      </c>
      <c r="I544" s="508" t="s">
        <v>8</v>
      </c>
      <c r="J544" s="508" t="s">
        <v>22</v>
      </c>
      <c r="K544" s="508" t="s">
        <v>127</v>
      </c>
      <c r="L544" s="336" t="s">
        <v>254</v>
      </c>
      <c r="M544" s="336" t="s">
        <v>254</v>
      </c>
      <c r="N544" s="335" t="s">
        <v>14</v>
      </c>
      <c r="O544" s="335" t="s">
        <v>14</v>
      </c>
      <c r="P544" s="335" t="s">
        <v>14</v>
      </c>
      <c r="Q544" s="335" t="s">
        <v>14</v>
      </c>
      <c r="R544" s="335" t="s">
        <v>13</v>
      </c>
      <c r="S544" s="335" t="s">
        <v>13</v>
      </c>
      <c r="T544" s="335" t="s">
        <v>13</v>
      </c>
      <c r="U544" s="335" t="s">
        <v>2518</v>
      </c>
      <c r="V544" s="335" t="s">
        <v>13</v>
      </c>
      <c r="W544" s="335" t="s">
        <v>13</v>
      </c>
      <c r="X544" s="335" t="s">
        <v>13</v>
      </c>
      <c r="Y544" s="335" t="s">
        <v>13</v>
      </c>
      <c r="Z544" s="335" t="s">
        <v>13</v>
      </c>
      <c r="AA544" s="335" t="s">
        <v>13</v>
      </c>
      <c r="AB544" s="335" t="s">
        <v>13</v>
      </c>
      <c r="AC544" s="335" t="s">
        <v>13</v>
      </c>
      <c r="AD544" s="391" t="s">
        <v>253</v>
      </c>
      <c r="AE544" s="385"/>
      <c r="AF544" s="392" t="s">
        <v>255</v>
      </c>
      <c r="AG544" s="517" t="s">
        <v>1242</v>
      </c>
      <c r="AH544" s="380" t="s">
        <v>253</v>
      </c>
      <c r="AI544" s="381"/>
      <c r="AJ544" s="508" t="s">
        <v>13</v>
      </c>
      <c r="AK544" s="511" t="s">
        <v>45</v>
      </c>
      <c r="AL544" s="512" t="s">
        <v>14</v>
      </c>
      <c r="AM544" s="384" t="s">
        <v>2060</v>
      </c>
      <c r="AN544" s="410" t="s">
        <v>3155</v>
      </c>
      <c r="AO544" s="399" t="s">
        <v>2111</v>
      </c>
      <c r="AP544" s="399"/>
      <c r="AQ544" s="399"/>
      <c r="AR544" s="399"/>
      <c r="AS544" s="399"/>
      <c r="AT544" s="515"/>
      <c r="AU544" s="395">
        <v>0</v>
      </c>
      <c r="AV544" s="393"/>
      <c r="AW544" s="385" t="s">
        <v>2517</v>
      </c>
      <c r="AX544" s="397"/>
      <c r="AY544" s="398" t="str">
        <f t="shared" si="95"/>
        <v/>
      </c>
      <c r="AZ544" s="399" t="str">
        <f t="shared" si="89"/>
        <v>***</v>
      </c>
      <c r="BA544" s="399" t="str">
        <f t="shared" si="90"/>
        <v/>
      </c>
      <c r="BB544" s="399"/>
      <c r="BC544" s="400"/>
      <c r="BD544" s="500" t="str">
        <f t="shared" si="96"/>
        <v>toegevoegd</v>
      </c>
      <c r="BE544" s="501" t="str">
        <f>IF(BF544="",IF(#REF!="","",IF(#REF!="ongebruikt","Ja","")),"")</f>
        <v/>
      </c>
      <c r="BF544" s="502" t="str">
        <f>IF($J544="LVBB-BHK",$C544,IFERROR(VLOOKUP($C544,'[1]CDS-VM-delta'!$A$2:$E$470,1,FALSE),""))</f>
        <v>STOP2065</v>
      </c>
      <c r="BG544" s="395" t="str">
        <f>IF($J544="LVBB-BHK",$AN544,IF($BF544="","",IFERROR(VLOOKUP($BF544,'[1]CDS-VM-delta'!$A$2:$E$470,2,FALSE),"")))</f>
        <v>De doelen van de versies in data:gemaaktOpBasisVan van instrumentversie %1 zijn niet uniek. Dit is niet toegestaan. Zorg ervoor dat elke Basisversie, VervlochtenVersie en OntvlochtenVersie een uniek doel heeft.</v>
      </c>
      <c r="BH544" s="503" t="str">
        <f>IF($BF544="","",IFERROR(VLOOKUP($C544,'[1]CDS-VM-delta'!$A$2:$E$470,3,FALSE),""))</f>
        <v>imop-consolidatie.sch</v>
      </c>
      <c r="BI544" s="503" t="str">
        <f>IF($BF544="","",IFERROR(VLOOKUP($C544,'[1]CDS-VM-delta'!$A$2:$E$470,4,FALSE),""))</f>
        <v/>
      </c>
      <c r="BJ544" s="504" t="str">
        <f>IF($BF544="","",IFERROR(VLOOKUP($C544,'[1]CDS-VM-delta'!$A$2:$E$470,5,FALSE),""))</f>
        <v/>
      </c>
      <c r="BK544" s="504" t="str">
        <f>IF($C544="","",IFERROR(VLOOKUP($C544,'[1]CDS-VM-delta'!$L$1:$M$470,1,FALSE),""))</f>
        <v/>
      </c>
      <c r="BL544" s="504" t="str">
        <f>IF($BK544="","",IFERROR(VLOOKUP($BK544,'[1]CDS-VM-delta'!$L$1:$M$470,2,FALSE),""))</f>
        <v/>
      </c>
      <c r="BM544" s="385"/>
      <c r="BN544" s="406"/>
      <c r="BO544" s="384"/>
      <c r="BP544" s="335"/>
      <c r="BQ544" s="335"/>
      <c r="BR544" s="335"/>
      <c r="BS544" s="385"/>
      <c r="BT544" s="397"/>
      <c r="BX544" s="399" t="s">
        <v>2060</v>
      </c>
      <c r="BY544" s="410" t="s">
        <v>2109</v>
      </c>
      <c r="BZ544" s="399" t="s">
        <v>1684</v>
      </c>
      <c r="CA544" s="399"/>
      <c r="CB544" s="399"/>
      <c r="CC544" s="399"/>
      <c r="CD544" s="410" t="s">
        <v>2110</v>
      </c>
      <c r="CE544" s="399" t="s">
        <v>2111</v>
      </c>
      <c r="CF544" s="399"/>
      <c r="CG544" s="399"/>
      <c r="CH544" s="399"/>
      <c r="CI544" s="399"/>
      <c r="CJ544" s="399"/>
      <c r="CK544" s="383"/>
      <c r="CL544" s="409"/>
      <c r="CM544" s="410"/>
      <c r="CN544" s="410"/>
      <c r="CO544" s="410"/>
    </row>
    <row r="545" spans="1:93" s="408" customFormat="1" ht="128" x14ac:dyDescent="0.2">
      <c r="A545" s="505" t="s">
        <v>2136</v>
      </c>
      <c r="B545" s="508">
        <v>2</v>
      </c>
      <c r="C545" s="335" t="s">
        <v>2061</v>
      </c>
      <c r="D545" s="410" t="s">
        <v>2112</v>
      </c>
      <c r="E545" s="508" t="s">
        <v>0</v>
      </c>
      <c r="F545" s="508" t="s">
        <v>2001</v>
      </c>
      <c r="G545" s="335" t="s">
        <v>146</v>
      </c>
      <c r="H545" s="508" t="s">
        <v>4</v>
      </c>
      <c r="I545" s="508" t="s">
        <v>8</v>
      </c>
      <c r="J545" s="508" t="s">
        <v>22</v>
      </c>
      <c r="K545" s="508" t="s">
        <v>127</v>
      </c>
      <c r="L545" s="336" t="s">
        <v>254</v>
      </c>
      <c r="M545" s="336" t="s">
        <v>254</v>
      </c>
      <c r="N545" s="335" t="s">
        <v>14</v>
      </c>
      <c r="O545" s="335" t="s">
        <v>14</v>
      </c>
      <c r="P545" s="335" t="s">
        <v>14</v>
      </c>
      <c r="Q545" s="335" t="s">
        <v>14</v>
      </c>
      <c r="R545" s="335" t="s">
        <v>13</v>
      </c>
      <c r="S545" s="335" t="s">
        <v>13</v>
      </c>
      <c r="T545" s="335" t="s">
        <v>13</v>
      </c>
      <c r="U545" s="335" t="s">
        <v>2518</v>
      </c>
      <c r="V545" s="335" t="s">
        <v>13</v>
      </c>
      <c r="W545" s="335" t="s">
        <v>13</v>
      </c>
      <c r="X545" s="335" t="s">
        <v>13</v>
      </c>
      <c r="Y545" s="335" t="s">
        <v>13</v>
      </c>
      <c r="Z545" s="335" t="s">
        <v>13</v>
      </c>
      <c r="AA545" s="335" t="s">
        <v>13</v>
      </c>
      <c r="AB545" s="335" t="s">
        <v>13</v>
      </c>
      <c r="AC545" s="335" t="s">
        <v>13</v>
      </c>
      <c r="AD545" s="391" t="s">
        <v>253</v>
      </c>
      <c r="AE545" s="385"/>
      <c r="AF545" s="392" t="s">
        <v>255</v>
      </c>
      <c r="AG545" s="517" t="s">
        <v>1242</v>
      </c>
      <c r="AH545" s="380" t="s">
        <v>253</v>
      </c>
      <c r="AI545" s="381"/>
      <c r="AJ545" s="508" t="s">
        <v>13</v>
      </c>
      <c r="AK545" s="511" t="s">
        <v>45</v>
      </c>
      <c r="AL545" s="512" t="s">
        <v>14</v>
      </c>
      <c r="AM545" s="384" t="s">
        <v>2061</v>
      </c>
      <c r="AN545" s="410" t="s">
        <v>3156</v>
      </c>
      <c r="AO545" s="399" t="s">
        <v>1883</v>
      </c>
      <c r="AP545" s="399" t="s">
        <v>2111</v>
      </c>
      <c r="AQ545" s="399"/>
      <c r="AR545" s="399"/>
      <c r="AS545" s="399"/>
      <c r="AT545" s="515"/>
      <c r="AU545" s="395">
        <v>0</v>
      </c>
      <c r="AV545" s="393"/>
      <c r="AW545" s="385" t="s">
        <v>2517</v>
      </c>
      <c r="AX545" s="397"/>
      <c r="AY545" s="398" t="str">
        <f t="shared" si="95"/>
        <v/>
      </c>
      <c r="AZ545" s="399" t="str">
        <f t="shared" si="89"/>
        <v>***</v>
      </c>
      <c r="BA545" s="399" t="str">
        <f t="shared" si="90"/>
        <v/>
      </c>
      <c r="BB545" s="399"/>
      <c r="BC545" s="400"/>
      <c r="BD545" s="500" t="str">
        <f t="shared" si="96"/>
        <v>toegevoegd</v>
      </c>
      <c r="BE545" s="501" t="str">
        <f>IF(BF545="",IF(#REF!="","",IF(#REF!="ongebruikt","Ja","")),"")</f>
        <v/>
      </c>
      <c r="BF545" s="502" t="str">
        <f>IF($J545="LVBB-BHK",$C545,IFERROR(VLOOKUP($C545,'[1]CDS-VM-delta'!$A$2:$E$470,1,FALSE),""))</f>
        <v>STOP2066</v>
      </c>
      <c r="BG545" s="395" t="str">
        <f>IF($J545="LVBB-BHK",$AN545,IF($BF545="","",IFERROR(VLOOKUP($BF545,'[1]CDS-VM-delta'!$A$2:$E$470,2,FALSE),"")))</f>
        <v>Het doel %1 van de Ver- of OntvlochtenVersie in data:gemaaktOpBasisVan van instrumentversie %2 komt ook voor als doel van de BeoogdeRegeling/BeoogdInformatieobject. Dit is niet toegestaan. Zorg ervoor dat het doel van de Ver- of OntvlochtenVersie verschilt van het doel van de BeoogdeRegeling/BeoogdInformatieobject.</v>
      </c>
      <c r="BH545" s="503" t="str">
        <f>IF($BF545="","",IFERROR(VLOOKUP($C545,'[1]CDS-VM-delta'!$A$2:$E$470,3,FALSE),""))</f>
        <v>imop-consolidatie.sch</v>
      </c>
      <c r="BI545" s="503" t="str">
        <f>IF($BF545="","",IFERROR(VLOOKUP($C545,'[1]CDS-VM-delta'!$A$2:$E$470,4,FALSE),""))</f>
        <v/>
      </c>
      <c r="BJ545" s="504" t="str">
        <f>IF($BF545="","",IFERROR(VLOOKUP($C545,'[1]CDS-VM-delta'!$A$2:$E$470,5,FALSE),""))</f>
        <v/>
      </c>
      <c r="BK545" s="504" t="str">
        <f>IF($C545="","",IFERROR(VLOOKUP($C545,'[1]CDS-VM-delta'!$L$1:$M$470,1,FALSE),""))</f>
        <v/>
      </c>
      <c r="BL545" s="504" t="str">
        <f>IF($BK545="","",IFERROR(VLOOKUP($BK545,'[1]CDS-VM-delta'!$L$1:$M$470,2,FALSE),""))</f>
        <v/>
      </c>
      <c r="BM545" s="385"/>
      <c r="BN545" s="406"/>
      <c r="BO545" s="384"/>
      <c r="BP545" s="335"/>
      <c r="BQ545" s="335"/>
      <c r="BR545" s="335"/>
      <c r="BS545" s="385"/>
      <c r="BT545" s="397"/>
      <c r="BX545" s="399" t="s">
        <v>2061</v>
      </c>
      <c r="BY545" s="410" t="s">
        <v>2112</v>
      </c>
      <c r="BZ545" s="399" t="s">
        <v>1684</v>
      </c>
      <c r="CA545" s="399"/>
      <c r="CB545" s="399"/>
      <c r="CC545" s="399"/>
      <c r="CD545" s="410" t="s">
        <v>2113</v>
      </c>
      <c r="CE545" s="399" t="s">
        <v>1883</v>
      </c>
      <c r="CF545" s="399" t="s">
        <v>2111</v>
      </c>
      <c r="CG545" s="399"/>
      <c r="CH545" s="399"/>
      <c r="CI545" s="399"/>
      <c r="CJ545" s="399"/>
      <c r="CK545" s="383"/>
      <c r="CL545" s="409"/>
      <c r="CM545" s="410"/>
      <c r="CN545" s="410"/>
      <c r="CO545" s="410"/>
    </row>
    <row r="546" spans="1:93" s="408" customFormat="1" ht="32" x14ac:dyDescent="0.2">
      <c r="A546" s="505" t="s">
        <v>2136</v>
      </c>
      <c r="B546" s="508">
        <v>2</v>
      </c>
      <c r="C546" s="335" t="s">
        <v>2062</v>
      </c>
      <c r="D546" s="410" t="s">
        <v>2114</v>
      </c>
      <c r="E546" s="508" t="s">
        <v>0</v>
      </c>
      <c r="F546" s="508" t="s">
        <v>2001</v>
      </c>
      <c r="G546" s="335" t="s">
        <v>146</v>
      </c>
      <c r="H546" s="508" t="s">
        <v>4</v>
      </c>
      <c r="I546" s="508" t="s">
        <v>8</v>
      </c>
      <c r="J546" s="508" t="s">
        <v>22</v>
      </c>
      <c r="K546" s="508" t="s">
        <v>127</v>
      </c>
      <c r="L546" s="336" t="s">
        <v>254</v>
      </c>
      <c r="M546" s="336" t="s">
        <v>254</v>
      </c>
      <c r="N546" s="335" t="s">
        <v>14</v>
      </c>
      <c r="O546" s="335" t="s">
        <v>14</v>
      </c>
      <c r="P546" s="335" t="s">
        <v>14</v>
      </c>
      <c r="Q546" s="335" t="s">
        <v>14</v>
      </c>
      <c r="R546" s="335" t="s">
        <v>14</v>
      </c>
      <c r="S546" s="335" t="s">
        <v>14</v>
      </c>
      <c r="T546" s="335" t="s">
        <v>14</v>
      </c>
      <c r="U546" s="335" t="s">
        <v>14</v>
      </c>
      <c r="V546" s="335" t="s">
        <v>14</v>
      </c>
      <c r="W546" s="335" t="s">
        <v>14</v>
      </c>
      <c r="X546" s="335" t="s">
        <v>14</v>
      </c>
      <c r="Y546" s="335" t="s">
        <v>14</v>
      </c>
      <c r="Z546" s="335" t="s">
        <v>14</v>
      </c>
      <c r="AA546" s="335" t="s">
        <v>14</v>
      </c>
      <c r="AB546" s="335" t="s">
        <v>14</v>
      </c>
      <c r="AC546" s="335" t="s">
        <v>14</v>
      </c>
      <c r="AD546" s="391" t="s">
        <v>253</v>
      </c>
      <c r="AE546" s="385"/>
      <c r="AF546" s="392" t="s">
        <v>253</v>
      </c>
      <c r="AG546" s="517" t="s">
        <v>254</v>
      </c>
      <c r="AH546" s="380" t="s">
        <v>255</v>
      </c>
      <c r="AI546" s="381"/>
      <c r="AJ546" s="508" t="s">
        <v>13</v>
      </c>
      <c r="AK546" s="511" t="s">
        <v>45</v>
      </c>
      <c r="AL546" s="512" t="s">
        <v>14</v>
      </c>
      <c r="AM546" s="384" t="s">
        <v>2062</v>
      </c>
      <c r="AN546" s="410"/>
      <c r="AO546" s="399"/>
      <c r="AP546" s="399"/>
      <c r="AQ546" s="399"/>
      <c r="AR546" s="399"/>
      <c r="AS546" s="399"/>
      <c r="AT546" s="515"/>
      <c r="AU546" s="395" t="s">
        <v>2219</v>
      </c>
      <c r="AV546" s="393"/>
      <c r="AW546" s="385" t="s">
        <v>2220</v>
      </c>
      <c r="AX546" s="397"/>
      <c r="AY546" s="398" t="str">
        <f t="shared" si="95"/>
        <v/>
      </c>
      <c r="AZ546" s="399" t="str">
        <f t="shared" si="89"/>
        <v/>
      </c>
      <c r="BA546" s="399" t="str">
        <f t="shared" si="90"/>
        <v/>
      </c>
      <c r="BB546" s="399"/>
      <c r="BC546" s="400"/>
      <c r="BD546" s="500" t="str">
        <f t="shared" si="96"/>
        <v/>
      </c>
      <c r="BE546" s="501" t="e">
        <f>IF(BF546="",IF(#REF!="","",IF(#REF!="ongebruikt","Ja","")),"")</f>
        <v>#REF!</v>
      </c>
      <c r="BF546" s="502" t="str">
        <f>IF($J546="LVBB-BHK",$C546,IFERROR(VLOOKUP($C546,'[1]CDS-VM-delta'!$A$2:$E$470,1,FALSE),""))</f>
        <v/>
      </c>
      <c r="BG546" s="395" t="str">
        <f>IF($J546="LVBB-BHK",$AN546,IF($BF546="","",IFERROR(VLOOKUP($BF546,'[1]CDS-VM-delta'!$A$2:$E$470,2,FALSE),"")))</f>
        <v/>
      </c>
      <c r="BH546" s="503" t="str">
        <f>IF($BF546="","",IFERROR(VLOOKUP($C546,'[1]CDS-VM-delta'!$A$2:$E$470,3,FALSE),""))</f>
        <v/>
      </c>
      <c r="BI546" s="503" t="str">
        <f>IF($BF546="","",IFERROR(VLOOKUP($C546,'[1]CDS-VM-delta'!$A$2:$E$470,4,FALSE),""))</f>
        <v/>
      </c>
      <c r="BJ546" s="504" t="str">
        <f>IF($BF546="","",IFERROR(VLOOKUP($C546,'[1]CDS-VM-delta'!$A$2:$E$470,5,FALSE),""))</f>
        <v/>
      </c>
      <c r="BK546" s="504" t="str">
        <f>IF($C546="","",IFERROR(VLOOKUP($C546,'[1]CDS-VM-delta'!$L$1:$M$470,1,FALSE),""))</f>
        <v/>
      </c>
      <c r="BL546" s="504" t="str">
        <f>IF($BK546="","",IFERROR(VLOOKUP($BK546,'[1]CDS-VM-delta'!$L$1:$M$470,2,FALSE),""))</f>
        <v/>
      </c>
      <c r="BM546" s="385"/>
      <c r="BN546" s="406"/>
      <c r="BO546" s="384"/>
      <c r="BP546" s="335"/>
      <c r="BQ546" s="335"/>
      <c r="BR546" s="335"/>
      <c r="BS546" s="385"/>
      <c r="BT546" s="397"/>
      <c r="BX546" s="399" t="s">
        <v>2062</v>
      </c>
      <c r="BY546" s="410" t="s">
        <v>2114</v>
      </c>
      <c r="BZ546" s="399" t="s">
        <v>1684</v>
      </c>
      <c r="CA546" s="399"/>
      <c r="CB546" s="399"/>
      <c r="CC546" s="399"/>
      <c r="CD546" s="410"/>
      <c r="CE546" s="399"/>
      <c r="CF546" s="399"/>
      <c r="CG546" s="399"/>
      <c r="CH546" s="399"/>
      <c r="CI546" s="399"/>
      <c r="CJ546" s="399"/>
      <c r="CK546" s="383" t="s">
        <v>2468</v>
      </c>
      <c r="CL546" s="409"/>
      <c r="CM546" s="410"/>
      <c r="CN546" s="410"/>
      <c r="CO546" s="410"/>
    </row>
    <row r="547" spans="1:93" s="408" customFormat="1" ht="32" x14ac:dyDescent="0.2">
      <c r="A547" s="505" t="s">
        <v>2136</v>
      </c>
      <c r="B547" s="508">
        <v>2</v>
      </c>
      <c r="C547" s="335" t="s">
        <v>2063</v>
      </c>
      <c r="D547" s="410" t="s">
        <v>2115</v>
      </c>
      <c r="E547" s="508" t="s">
        <v>0</v>
      </c>
      <c r="F547" s="508" t="s">
        <v>2001</v>
      </c>
      <c r="G547" s="335" t="s">
        <v>146</v>
      </c>
      <c r="H547" s="508" t="s">
        <v>4</v>
      </c>
      <c r="I547" s="508" t="s">
        <v>8</v>
      </c>
      <c r="J547" s="508" t="s">
        <v>22</v>
      </c>
      <c r="K547" s="508" t="s">
        <v>127</v>
      </c>
      <c r="L547" s="336" t="s">
        <v>254</v>
      </c>
      <c r="M547" s="336" t="s">
        <v>254</v>
      </c>
      <c r="N547" s="335" t="s">
        <v>14</v>
      </c>
      <c r="O547" s="335" t="s">
        <v>14</v>
      </c>
      <c r="P547" s="335" t="s">
        <v>14</v>
      </c>
      <c r="Q547" s="335" t="s">
        <v>14</v>
      </c>
      <c r="R547" s="335" t="s">
        <v>14</v>
      </c>
      <c r="S547" s="335" t="s">
        <v>14</v>
      </c>
      <c r="T547" s="335" t="s">
        <v>14</v>
      </c>
      <c r="U547" s="335" t="s">
        <v>14</v>
      </c>
      <c r="V547" s="335" t="s">
        <v>14</v>
      </c>
      <c r="W547" s="335" t="s">
        <v>14</v>
      </c>
      <c r="X547" s="335" t="s">
        <v>14</v>
      </c>
      <c r="Y547" s="335" t="s">
        <v>14</v>
      </c>
      <c r="Z547" s="335" t="s">
        <v>14</v>
      </c>
      <c r="AA547" s="335" t="s">
        <v>14</v>
      </c>
      <c r="AB547" s="335" t="s">
        <v>14</v>
      </c>
      <c r="AC547" s="335" t="s">
        <v>14</v>
      </c>
      <c r="AD547" s="391" t="s">
        <v>253</v>
      </c>
      <c r="AE547" s="385"/>
      <c r="AF547" s="392" t="s">
        <v>253</v>
      </c>
      <c r="AG547" s="517" t="s">
        <v>254</v>
      </c>
      <c r="AH547" s="380" t="s">
        <v>255</v>
      </c>
      <c r="AI547" s="381"/>
      <c r="AJ547" s="508" t="s">
        <v>13</v>
      </c>
      <c r="AK547" s="511" t="s">
        <v>45</v>
      </c>
      <c r="AL547" s="512" t="s">
        <v>14</v>
      </c>
      <c r="AM547" s="384" t="s">
        <v>2063</v>
      </c>
      <c r="AN547" s="410"/>
      <c r="AO547" s="399"/>
      <c r="AP547" s="399"/>
      <c r="AQ547" s="399"/>
      <c r="AR547" s="399"/>
      <c r="AS547" s="399"/>
      <c r="AT547" s="515"/>
      <c r="AU547" s="395" t="s">
        <v>2221</v>
      </c>
      <c r="AV547" s="393"/>
      <c r="AW547" s="385" t="s">
        <v>2225</v>
      </c>
      <c r="AX547" s="397"/>
      <c r="AY547" s="398" t="str">
        <f t="shared" si="95"/>
        <v/>
      </c>
      <c r="AZ547" s="399" t="str">
        <f t="shared" si="89"/>
        <v/>
      </c>
      <c r="BA547" s="399" t="str">
        <f t="shared" si="90"/>
        <v/>
      </c>
      <c r="BB547" s="399"/>
      <c r="BC547" s="400"/>
      <c r="BD547" s="500" t="str">
        <f t="shared" si="96"/>
        <v/>
      </c>
      <c r="BE547" s="501" t="e">
        <f>IF(BF547="",IF(#REF!="","",IF(#REF!="ongebruikt","Ja","")),"")</f>
        <v>#REF!</v>
      </c>
      <c r="BF547" s="502" t="str">
        <f>IF($J547="LVBB-BHK",$C547,IFERROR(VLOOKUP($C547,'[1]CDS-VM-delta'!$A$2:$E$470,1,FALSE),""))</f>
        <v/>
      </c>
      <c r="BG547" s="395" t="str">
        <f>IF($J547="LVBB-BHK",$AN547,IF($BF547="","",IFERROR(VLOOKUP($BF547,'[1]CDS-VM-delta'!$A$2:$E$470,2,FALSE),"")))</f>
        <v/>
      </c>
      <c r="BH547" s="503" t="str">
        <f>IF($BF547="","",IFERROR(VLOOKUP($C547,'[1]CDS-VM-delta'!$A$2:$E$470,3,FALSE),""))</f>
        <v/>
      </c>
      <c r="BI547" s="503" t="str">
        <f>IF($BF547="","",IFERROR(VLOOKUP($C547,'[1]CDS-VM-delta'!$A$2:$E$470,4,FALSE),""))</f>
        <v/>
      </c>
      <c r="BJ547" s="504" t="str">
        <f>IF($BF547="","",IFERROR(VLOOKUP($C547,'[1]CDS-VM-delta'!$A$2:$E$470,5,FALSE),""))</f>
        <v/>
      </c>
      <c r="BK547" s="504" t="str">
        <f>IF($C547="","",IFERROR(VLOOKUP($C547,'[1]CDS-VM-delta'!$L$1:$M$470,1,FALSE),""))</f>
        <v/>
      </c>
      <c r="BL547" s="504" t="str">
        <f>IF($BK547="","",IFERROR(VLOOKUP($BK547,'[1]CDS-VM-delta'!$L$1:$M$470,2,FALSE),""))</f>
        <v/>
      </c>
      <c r="BM547" s="385"/>
      <c r="BN547" s="406"/>
      <c r="BO547" s="384"/>
      <c r="BP547" s="335"/>
      <c r="BQ547" s="335"/>
      <c r="BR547" s="335"/>
      <c r="BS547" s="385"/>
      <c r="BT547" s="397"/>
      <c r="BX547" s="399" t="s">
        <v>2063</v>
      </c>
      <c r="BY547" s="410" t="s">
        <v>2115</v>
      </c>
      <c r="BZ547" s="399" t="s">
        <v>1684</v>
      </c>
      <c r="CA547" s="399"/>
      <c r="CB547" s="399"/>
      <c r="CC547" s="399"/>
      <c r="CD547" s="410"/>
      <c r="CE547" s="399"/>
      <c r="CF547" s="399"/>
      <c r="CG547" s="399"/>
      <c r="CH547" s="399"/>
      <c r="CI547" s="399"/>
      <c r="CJ547" s="399"/>
      <c r="CK547" s="383"/>
      <c r="CL547" s="409"/>
      <c r="CM547" s="410"/>
      <c r="CN547" s="410"/>
      <c r="CO547" s="410"/>
    </row>
    <row r="548" spans="1:93" s="408" customFormat="1" ht="32" x14ac:dyDescent="0.2">
      <c r="A548" s="505" t="s">
        <v>2136</v>
      </c>
      <c r="B548" s="508">
        <v>2</v>
      </c>
      <c r="C548" s="335" t="s">
        <v>2064</v>
      </c>
      <c r="D548" s="410" t="s">
        <v>2116</v>
      </c>
      <c r="E548" s="508" t="s">
        <v>0</v>
      </c>
      <c r="F548" s="508" t="s">
        <v>2001</v>
      </c>
      <c r="G548" s="335" t="s">
        <v>146</v>
      </c>
      <c r="H548" s="508" t="s">
        <v>4</v>
      </c>
      <c r="I548" s="508" t="s">
        <v>8</v>
      </c>
      <c r="J548" s="508" t="s">
        <v>22</v>
      </c>
      <c r="K548" s="508" t="s">
        <v>127</v>
      </c>
      <c r="L548" s="336" t="s">
        <v>254</v>
      </c>
      <c r="M548" s="336" t="s">
        <v>254</v>
      </c>
      <c r="N548" s="335" t="s">
        <v>14</v>
      </c>
      <c r="O548" s="335" t="s">
        <v>14</v>
      </c>
      <c r="P548" s="335" t="s">
        <v>14</v>
      </c>
      <c r="Q548" s="335" t="s">
        <v>14</v>
      </c>
      <c r="R548" s="335" t="s">
        <v>14</v>
      </c>
      <c r="S548" s="335" t="s">
        <v>14</v>
      </c>
      <c r="T548" s="335" t="s">
        <v>14</v>
      </c>
      <c r="U548" s="335" t="s">
        <v>14</v>
      </c>
      <c r="V548" s="335" t="s">
        <v>14</v>
      </c>
      <c r="W548" s="335" t="s">
        <v>14</v>
      </c>
      <c r="X548" s="335" t="s">
        <v>14</v>
      </c>
      <c r="Y548" s="335" t="s">
        <v>14</v>
      </c>
      <c r="Z548" s="335" t="s">
        <v>14</v>
      </c>
      <c r="AA548" s="335" t="s">
        <v>14</v>
      </c>
      <c r="AB548" s="335" t="s">
        <v>14</v>
      </c>
      <c r="AC548" s="335" t="s">
        <v>14</v>
      </c>
      <c r="AD548" s="391" t="s">
        <v>253</v>
      </c>
      <c r="AE548" s="385"/>
      <c r="AF548" s="392" t="s">
        <v>253</v>
      </c>
      <c r="AG548" s="517" t="s">
        <v>254</v>
      </c>
      <c r="AH548" s="380" t="s">
        <v>255</v>
      </c>
      <c r="AI548" s="381"/>
      <c r="AJ548" s="508" t="s">
        <v>13</v>
      </c>
      <c r="AK548" s="511" t="s">
        <v>45</v>
      </c>
      <c r="AL548" s="512" t="s">
        <v>14</v>
      </c>
      <c r="AM548" s="384" t="s">
        <v>2064</v>
      </c>
      <c r="AN548" s="410"/>
      <c r="AO548" s="399"/>
      <c r="AP548" s="399"/>
      <c r="AQ548" s="399"/>
      <c r="AR548" s="399"/>
      <c r="AS548" s="399"/>
      <c r="AT548" s="515"/>
      <c r="AU548" s="395" t="s">
        <v>2222</v>
      </c>
      <c r="AV548" s="393"/>
      <c r="AW548" s="385" t="s">
        <v>2225</v>
      </c>
      <c r="AX548" s="397"/>
      <c r="AY548" s="398" t="str">
        <f t="shared" si="95"/>
        <v/>
      </c>
      <c r="AZ548" s="399" t="str">
        <f t="shared" si="89"/>
        <v/>
      </c>
      <c r="BA548" s="399" t="str">
        <f t="shared" si="90"/>
        <v/>
      </c>
      <c r="BB548" s="399"/>
      <c r="BC548" s="400"/>
      <c r="BD548" s="500" t="str">
        <f t="shared" si="96"/>
        <v/>
      </c>
      <c r="BE548" s="501" t="e">
        <f>IF(BF548="",IF(#REF!="","",IF(#REF!="ongebruikt","Ja","")),"")</f>
        <v>#REF!</v>
      </c>
      <c r="BF548" s="502" t="str">
        <f>IF($J548="LVBB-BHK",$C548,IFERROR(VLOOKUP($C548,'[1]CDS-VM-delta'!$A$2:$E$470,1,FALSE),""))</f>
        <v/>
      </c>
      <c r="BG548" s="395" t="str">
        <f>IF($J548="LVBB-BHK",$AN548,IF($BF548="","",IFERROR(VLOOKUP($BF548,'[1]CDS-VM-delta'!$A$2:$E$470,2,FALSE),"")))</f>
        <v/>
      </c>
      <c r="BH548" s="503" t="str">
        <f>IF($BF548="","",IFERROR(VLOOKUP($C548,'[1]CDS-VM-delta'!$A$2:$E$470,3,FALSE),""))</f>
        <v/>
      </c>
      <c r="BI548" s="503" t="str">
        <f>IF($BF548="","",IFERROR(VLOOKUP($C548,'[1]CDS-VM-delta'!$A$2:$E$470,4,FALSE),""))</f>
        <v/>
      </c>
      <c r="BJ548" s="504" t="str">
        <f>IF($BF548="","",IFERROR(VLOOKUP($C548,'[1]CDS-VM-delta'!$A$2:$E$470,5,FALSE),""))</f>
        <v/>
      </c>
      <c r="BK548" s="504" t="str">
        <f>IF($C548="","",IFERROR(VLOOKUP($C548,'[1]CDS-VM-delta'!$L$1:$M$470,1,FALSE),""))</f>
        <v/>
      </c>
      <c r="BL548" s="504" t="str">
        <f>IF($BK548="","",IFERROR(VLOOKUP($BK548,'[1]CDS-VM-delta'!$L$1:$M$470,2,FALSE),""))</f>
        <v/>
      </c>
      <c r="BM548" s="385"/>
      <c r="BN548" s="406"/>
      <c r="BO548" s="384"/>
      <c r="BP548" s="335"/>
      <c r="BQ548" s="335"/>
      <c r="BR548" s="335"/>
      <c r="BS548" s="385"/>
      <c r="BT548" s="397"/>
      <c r="BX548" s="399" t="s">
        <v>2064</v>
      </c>
      <c r="BY548" s="410" t="s">
        <v>2116</v>
      </c>
      <c r="BZ548" s="399" t="s">
        <v>1684</v>
      </c>
      <c r="CA548" s="399"/>
      <c r="CB548" s="399"/>
      <c r="CC548" s="399"/>
      <c r="CD548" s="410"/>
      <c r="CE548" s="399"/>
      <c r="CF548" s="399"/>
      <c r="CG548" s="399"/>
      <c r="CH548" s="399"/>
      <c r="CI548" s="399"/>
      <c r="CJ548" s="399"/>
      <c r="CK548" s="383"/>
      <c r="CL548" s="409"/>
      <c r="CM548" s="410"/>
      <c r="CN548" s="410"/>
      <c r="CO548" s="410"/>
    </row>
    <row r="549" spans="1:93" s="408" customFormat="1" ht="32" x14ac:dyDescent="0.2">
      <c r="A549" s="505" t="s">
        <v>2136</v>
      </c>
      <c r="B549" s="508">
        <v>2</v>
      </c>
      <c r="C549" s="335" t="s">
        <v>2065</v>
      </c>
      <c r="D549" s="410" t="s">
        <v>2117</v>
      </c>
      <c r="E549" s="508" t="s">
        <v>0</v>
      </c>
      <c r="F549" s="508" t="s">
        <v>2001</v>
      </c>
      <c r="G549" s="335" t="s">
        <v>146</v>
      </c>
      <c r="H549" s="508" t="s">
        <v>4</v>
      </c>
      <c r="I549" s="508" t="s">
        <v>8</v>
      </c>
      <c r="J549" s="508" t="s">
        <v>22</v>
      </c>
      <c r="K549" s="508" t="s">
        <v>127</v>
      </c>
      <c r="L549" s="336" t="s">
        <v>254</v>
      </c>
      <c r="M549" s="336" t="s">
        <v>254</v>
      </c>
      <c r="N549" s="335" t="s">
        <v>14</v>
      </c>
      <c r="O549" s="335" t="s">
        <v>14</v>
      </c>
      <c r="P549" s="335" t="s">
        <v>14</v>
      </c>
      <c r="Q549" s="335" t="s">
        <v>14</v>
      </c>
      <c r="R549" s="335" t="s">
        <v>14</v>
      </c>
      <c r="S549" s="335" t="s">
        <v>14</v>
      </c>
      <c r="T549" s="335" t="s">
        <v>14</v>
      </c>
      <c r="U549" s="335" t="s">
        <v>14</v>
      </c>
      <c r="V549" s="335" t="s">
        <v>14</v>
      </c>
      <c r="W549" s="335" t="s">
        <v>14</v>
      </c>
      <c r="X549" s="335" t="s">
        <v>14</v>
      </c>
      <c r="Y549" s="335" t="s">
        <v>14</v>
      </c>
      <c r="Z549" s="335" t="s">
        <v>14</v>
      </c>
      <c r="AA549" s="335" t="s">
        <v>14</v>
      </c>
      <c r="AB549" s="335" t="s">
        <v>14</v>
      </c>
      <c r="AC549" s="335" t="s">
        <v>14</v>
      </c>
      <c r="AD549" s="391" t="s">
        <v>253</v>
      </c>
      <c r="AE549" s="385"/>
      <c r="AF549" s="392" t="s">
        <v>253</v>
      </c>
      <c r="AG549" s="517" t="s">
        <v>254</v>
      </c>
      <c r="AH549" s="380" t="s">
        <v>255</v>
      </c>
      <c r="AI549" s="381"/>
      <c r="AJ549" s="508" t="s">
        <v>13</v>
      </c>
      <c r="AK549" s="511" t="s">
        <v>45</v>
      </c>
      <c r="AL549" s="512" t="s">
        <v>14</v>
      </c>
      <c r="AM549" s="384" t="s">
        <v>2065</v>
      </c>
      <c r="AN549" s="410"/>
      <c r="AO549" s="399"/>
      <c r="AP549" s="399"/>
      <c r="AQ549" s="399"/>
      <c r="AR549" s="399"/>
      <c r="AS549" s="399"/>
      <c r="AT549" s="515"/>
      <c r="AU549" s="395" t="s">
        <v>2223</v>
      </c>
      <c r="AV549" s="393"/>
      <c r="AW549" s="385" t="s">
        <v>2225</v>
      </c>
      <c r="AX549" s="397"/>
      <c r="AY549" s="398" t="str">
        <f t="shared" si="95"/>
        <v/>
      </c>
      <c r="AZ549" s="399" t="str">
        <f t="shared" si="89"/>
        <v/>
      </c>
      <c r="BA549" s="399" t="str">
        <f t="shared" si="90"/>
        <v/>
      </c>
      <c r="BB549" s="399"/>
      <c r="BC549" s="400"/>
      <c r="BD549" s="500" t="str">
        <f t="shared" si="96"/>
        <v/>
      </c>
      <c r="BE549" s="501" t="e">
        <f>IF(BF549="",IF(#REF!="","",IF(#REF!="ongebruikt","Ja","")),"")</f>
        <v>#REF!</v>
      </c>
      <c r="BF549" s="502" t="str">
        <f>IF($J549="LVBB-BHK",$C549,IFERROR(VLOOKUP($C549,'[1]CDS-VM-delta'!$A$2:$E$470,1,FALSE),""))</f>
        <v/>
      </c>
      <c r="BG549" s="395" t="str">
        <f>IF($J549="LVBB-BHK",$AN549,IF($BF549="","",IFERROR(VLOOKUP($BF549,'[1]CDS-VM-delta'!$A$2:$E$470,2,FALSE),"")))</f>
        <v/>
      </c>
      <c r="BH549" s="503" t="str">
        <f>IF($BF549="","",IFERROR(VLOOKUP($C549,'[1]CDS-VM-delta'!$A$2:$E$470,3,FALSE),""))</f>
        <v/>
      </c>
      <c r="BI549" s="503" t="str">
        <f>IF($BF549="","",IFERROR(VLOOKUP($C549,'[1]CDS-VM-delta'!$A$2:$E$470,4,FALSE),""))</f>
        <v/>
      </c>
      <c r="BJ549" s="504" t="str">
        <f>IF($BF549="","",IFERROR(VLOOKUP($C549,'[1]CDS-VM-delta'!$A$2:$E$470,5,FALSE),""))</f>
        <v/>
      </c>
      <c r="BK549" s="504" t="str">
        <f>IF($C549="","",IFERROR(VLOOKUP($C549,'[1]CDS-VM-delta'!$L$1:$M$470,1,FALSE),""))</f>
        <v/>
      </c>
      <c r="BL549" s="504" t="str">
        <f>IF($BK549="","",IFERROR(VLOOKUP($BK549,'[1]CDS-VM-delta'!$L$1:$M$470,2,FALSE),""))</f>
        <v/>
      </c>
      <c r="BM549" s="385"/>
      <c r="BN549" s="406"/>
      <c r="BO549" s="384"/>
      <c r="BP549" s="335"/>
      <c r="BQ549" s="335"/>
      <c r="BR549" s="335"/>
      <c r="BS549" s="385"/>
      <c r="BT549" s="397"/>
      <c r="BX549" s="399" t="s">
        <v>2065</v>
      </c>
      <c r="BY549" s="410" t="s">
        <v>2117</v>
      </c>
      <c r="BZ549" s="399" t="s">
        <v>1684</v>
      </c>
      <c r="CA549" s="399"/>
      <c r="CB549" s="399"/>
      <c r="CC549" s="399"/>
      <c r="CD549" s="410"/>
      <c r="CE549" s="399"/>
      <c r="CF549" s="399"/>
      <c r="CG549" s="399"/>
      <c r="CH549" s="399"/>
      <c r="CI549" s="399"/>
      <c r="CJ549" s="399"/>
      <c r="CK549" s="383"/>
      <c r="CL549" s="409"/>
      <c r="CM549" s="410"/>
      <c r="CN549" s="410"/>
      <c r="CO549" s="410"/>
    </row>
    <row r="550" spans="1:93" s="408" customFormat="1" ht="32" x14ac:dyDescent="0.2">
      <c r="A550" s="505" t="s">
        <v>2136</v>
      </c>
      <c r="B550" s="508">
        <v>2</v>
      </c>
      <c r="C550" s="335" t="s">
        <v>2066</v>
      </c>
      <c r="D550" s="410" t="s">
        <v>2118</v>
      </c>
      <c r="E550" s="508" t="s">
        <v>0</v>
      </c>
      <c r="F550" s="508" t="s">
        <v>2001</v>
      </c>
      <c r="G550" s="335" t="s">
        <v>146</v>
      </c>
      <c r="H550" s="508" t="s">
        <v>4</v>
      </c>
      <c r="I550" s="508" t="s">
        <v>8</v>
      </c>
      <c r="J550" s="508" t="s">
        <v>22</v>
      </c>
      <c r="K550" s="508" t="s">
        <v>127</v>
      </c>
      <c r="L550" s="336" t="s">
        <v>254</v>
      </c>
      <c r="M550" s="336" t="s">
        <v>254</v>
      </c>
      <c r="N550" s="335" t="s">
        <v>14</v>
      </c>
      <c r="O550" s="335" t="s">
        <v>14</v>
      </c>
      <c r="P550" s="335" t="s">
        <v>14</v>
      </c>
      <c r="Q550" s="335" t="s">
        <v>14</v>
      </c>
      <c r="R550" s="335" t="s">
        <v>14</v>
      </c>
      <c r="S550" s="335" t="s">
        <v>14</v>
      </c>
      <c r="T550" s="335" t="s">
        <v>14</v>
      </c>
      <c r="U550" s="335" t="s">
        <v>14</v>
      </c>
      <c r="V550" s="335" t="s">
        <v>14</v>
      </c>
      <c r="W550" s="335" t="s">
        <v>14</v>
      </c>
      <c r="X550" s="335" t="s">
        <v>14</v>
      </c>
      <c r="Y550" s="335" t="s">
        <v>14</v>
      </c>
      <c r="Z550" s="335" t="s">
        <v>14</v>
      </c>
      <c r="AA550" s="335" t="s">
        <v>14</v>
      </c>
      <c r="AB550" s="335" t="s">
        <v>14</v>
      </c>
      <c r="AC550" s="335" t="s">
        <v>14</v>
      </c>
      <c r="AD550" s="391" t="s">
        <v>253</v>
      </c>
      <c r="AE550" s="385"/>
      <c r="AF550" s="392" t="s">
        <v>253</v>
      </c>
      <c r="AG550" s="517" t="s">
        <v>254</v>
      </c>
      <c r="AH550" s="380" t="s">
        <v>255</v>
      </c>
      <c r="AI550" s="381"/>
      <c r="AJ550" s="508" t="s">
        <v>13</v>
      </c>
      <c r="AK550" s="511" t="s">
        <v>45</v>
      </c>
      <c r="AL550" s="512" t="s">
        <v>14</v>
      </c>
      <c r="AM550" s="384" t="s">
        <v>2066</v>
      </c>
      <c r="AN550" s="410"/>
      <c r="AO550" s="399"/>
      <c r="AP550" s="399"/>
      <c r="AQ550" s="399"/>
      <c r="AR550" s="399"/>
      <c r="AS550" s="399"/>
      <c r="AT550" s="515"/>
      <c r="AU550" s="395" t="s">
        <v>2224</v>
      </c>
      <c r="AV550" s="393"/>
      <c r="AW550" s="385" t="s">
        <v>2225</v>
      </c>
      <c r="AX550" s="397"/>
      <c r="AY550" s="398" t="str">
        <f t="shared" si="95"/>
        <v/>
      </c>
      <c r="AZ550" s="399" t="str">
        <f t="shared" si="89"/>
        <v/>
      </c>
      <c r="BA550" s="399" t="str">
        <f t="shared" si="90"/>
        <v/>
      </c>
      <c r="BB550" s="399"/>
      <c r="BC550" s="400"/>
      <c r="BD550" s="500" t="str">
        <f t="shared" si="96"/>
        <v/>
      </c>
      <c r="BE550" s="501" t="e">
        <f>IF(BF550="",IF(#REF!="","",IF(#REF!="ongebruikt","Ja","")),"")</f>
        <v>#REF!</v>
      </c>
      <c r="BF550" s="502" t="str">
        <f>IF($J550="LVBB-BHK",$C550,IFERROR(VLOOKUP($C550,'[1]CDS-VM-delta'!$A$2:$E$470,1,FALSE),""))</f>
        <v/>
      </c>
      <c r="BG550" s="395" t="str">
        <f>IF($J550="LVBB-BHK",$AN550,IF($BF550="","",IFERROR(VLOOKUP($BF550,'[1]CDS-VM-delta'!$A$2:$E$470,2,FALSE),"")))</f>
        <v/>
      </c>
      <c r="BH550" s="503" t="str">
        <f>IF($BF550="","",IFERROR(VLOOKUP($C550,'[1]CDS-VM-delta'!$A$2:$E$470,3,FALSE),""))</f>
        <v/>
      </c>
      <c r="BI550" s="503" t="str">
        <f>IF($BF550="","",IFERROR(VLOOKUP($C550,'[1]CDS-VM-delta'!$A$2:$E$470,4,FALSE),""))</f>
        <v/>
      </c>
      <c r="BJ550" s="504" t="str">
        <f>IF($BF550="","",IFERROR(VLOOKUP($C550,'[1]CDS-VM-delta'!$A$2:$E$470,5,FALSE),""))</f>
        <v/>
      </c>
      <c r="BK550" s="504" t="str">
        <f>IF($C550="","",IFERROR(VLOOKUP($C550,'[1]CDS-VM-delta'!$L$1:$M$470,1,FALSE),""))</f>
        <v/>
      </c>
      <c r="BL550" s="504" t="str">
        <f>IF($BK550="","",IFERROR(VLOOKUP($BK550,'[1]CDS-VM-delta'!$L$1:$M$470,2,FALSE),""))</f>
        <v/>
      </c>
      <c r="BM550" s="385"/>
      <c r="BN550" s="406"/>
      <c r="BO550" s="384"/>
      <c r="BP550" s="335"/>
      <c r="BQ550" s="335"/>
      <c r="BR550" s="335"/>
      <c r="BS550" s="385"/>
      <c r="BT550" s="397"/>
      <c r="BX550" s="399" t="s">
        <v>2066</v>
      </c>
      <c r="BY550" s="410" t="s">
        <v>2118</v>
      </c>
      <c r="BZ550" s="399" t="s">
        <v>1684</v>
      </c>
      <c r="CA550" s="399"/>
      <c r="CB550" s="399"/>
      <c r="CC550" s="399"/>
      <c r="CD550" s="410"/>
      <c r="CE550" s="399"/>
      <c r="CF550" s="399"/>
      <c r="CG550" s="399"/>
      <c r="CH550" s="399"/>
      <c r="CI550" s="399"/>
      <c r="CJ550" s="399"/>
      <c r="CK550" s="383"/>
      <c r="CL550" s="409"/>
      <c r="CM550" s="410"/>
      <c r="CN550" s="410"/>
      <c r="CO550" s="410"/>
    </row>
    <row r="551" spans="1:93" ht="80" x14ac:dyDescent="0.2">
      <c r="A551" s="172" t="s">
        <v>2206</v>
      </c>
      <c r="B551" s="140">
        <v>2</v>
      </c>
      <c r="C551" s="142" t="s">
        <v>1444</v>
      </c>
      <c r="D551" s="142" t="s">
        <v>2038</v>
      </c>
      <c r="E551" s="140" t="s">
        <v>0</v>
      </c>
      <c r="F551" s="140" t="s">
        <v>141</v>
      </c>
      <c r="G551" s="140" t="s">
        <v>147</v>
      </c>
      <c r="H551" s="140" t="s">
        <v>4</v>
      </c>
      <c r="I551" s="140" t="s">
        <v>8</v>
      </c>
      <c r="J551" s="140" t="s">
        <v>22</v>
      </c>
      <c r="K551" s="140" t="s">
        <v>129</v>
      </c>
      <c r="L551" s="98" t="str">
        <f>IFERROR(VLOOKUP($C551,'[2]1.3.7 validaties'!$AL$3:$AY$999,14,FALSE),"")</f>
        <v>2. ja, voor technici</v>
      </c>
      <c r="M551" s="98" t="str">
        <f>IFERROR(VLOOKUP($C551,'[2]1.3.7 validaties'!$AL$3:$AY$999,13,FALSE),"")</f>
        <v>niet nodig</v>
      </c>
      <c r="N551" s="142" t="s">
        <v>13</v>
      </c>
      <c r="O551" s="142" t="s">
        <v>13</v>
      </c>
      <c r="P551" s="142" t="s">
        <v>13</v>
      </c>
      <c r="Q551" s="142" t="s">
        <v>13</v>
      </c>
      <c r="R551" s="142" t="s">
        <v>13</v>
      </c>
      <c r="S551" s="142" t="s">
        <v>13</v>
      </c>
      <c r="T551" s="142" t="s">
        <v>13</v>
      </c>
      <c r="U551" s="142" t="s">
        <v>13</v>
      </c>
      <c r="V551" s="142" t="s">
        <v>13</v>
      </c>
      <c r="W551" s="142" t="s">
        <v>13</v>
      </c>
      <c r="X551" s="142" t="s">
        <v>13</v>
      </c>
      <c r="Y551" s="142" t="s">
        <v>13</v>
      </c>
      <c r="Z551" s="142" t="s">
        <v>13</v>
      </c>
      <c r="AA551" s="142" t="s">
        <v>13</v>
      </c>
      <c r="AB551" s="142" t="s">
        <v>13</v>
      </c>
      <c r="AC551" s="142" t="s">
        <v>13</v>
      </c>
      <c r="AD551" s="161" t="s">
        <v>253</v>
      </c>
      <c r="AE551" s="83" t="s">
        <v>254</v>
      </c>
      <c r="AF551" s="162" t="s">
        <v>255</v>
      </c>
      <c r="AG551" s="144" t="s">
        <v>1445</v>
      </c>
      <c r="AH551" s="163" t="s">
        <v>253</v>
      </c>
      <c r="AI551" s="175"/>
      <c r="AJ551" s="140" t="s">
        <v>13</v>
      </c>
      <c r="AK551" s="171" t="s">
        <v>45</v>
      </c>
      <c r="AL551" s="178" t="s">
        <v>14</v>
      </c>
      <c r="AM551" s="177" t="s">
        <v>1444</v>
      </c>
      <c r="AN551" s="142" t="s">
        <v>1947</v>
      </c>
      <c r="AO551" s="98"/>
      <c r="AP551" s="98"/>
      <c r="AQ551" s="98"/>
      <c r="AR551" s="98"/>
      <c r="AS551" s="98"/>
      <c r="AT551" s="267"/>
      <c r="AU551" s="253">
        <v>0</v>
      </c>
      <c r="AV551" s="278"/>
      <c r="AW551" s="83" t="s">
        <v>1446</v>
      </c>
      <c r="AX551" s="57"/>
      <c r="AY551" s="212" t="str">
        <f t="shared" si="95"/>
        <v/>
      </c>
      <c r="AZ551" s="97" t="str">
        <f t="shared" si="89"/>
        <v/>
      </c>
      <c r="BA551" s="97" t="str">
        <f t="shared" si="90"/>
        <v/>
      </c>
      <c r="BB551" s="97"/>
      <c r="BC551" s="213" t="s">
        <v>2261</v>
      </c>
      <c r="BD551" s="143" t="str">
        <f t="shared" si="96"/>
        <v>gewijzigd</v>
      </c>
      <c r="BE551" s="146" t="str">
        <f>IF(BF551="",IF(#REF!="","",IF(#REF!="ongebruikt","Ja","")),"")</f>
        <v/>
      </c>
      <c r="BF551" s="322" t="str">
        <f>IF($J551="LVBB-BHK",$C551,IFERROR(VLOOKUP($C551,'[1]CDS-VM-delta'!$A$2:$E$470,1,FALSE),""))</f>
        <v>STOP3000</v>
      </c>
      <c r="BG551" s="253" t="str">
        <f>IF($J551="LVBB-BHK",$AN551,IF($BF551="","",IFERROR(VLOOKUP($BF551,'[1]CDS-VM-delta'!$A$2:$E$470,2,FALSE),"")))</f>
        <v>Als er 1 locatie is in een GIO waar een waarde groepID is ingevuld moet elke locatie een GroepID hebben. Geef alle locaties een groepID.
OF:
Als er één locatie is in een GIO waar een waarde groepID is ingevuld moet elke locatie een GroepID hebben. Geef alle locaties een groepID.</v>
      </c>
      <c r="BH551" s="301" t="str">
        <f>IF($BF551="","",IFERROR(VLOOKUP($C551,'[1]CDS-VM-delta'!$A$2:$E$470,3,FALSE),""))</f>
        <v>imop-geo.sch</v>
      </c>
      <c r="BI551" s="301" t="str">
        <f>IF($BF551="","",IFERROR(VLOOKUP($C551,'[1]CDS-VM-delta'!$A$2:$E$470,4,FALSE),""))</f>
        <v>Locatie rules</v>
      </c>
      <c r="BJ551" s="302" t="str">
        <f>IF($BF551="","",IFERROR(VLOOKUP($C551,'[1]CDS-VM-delta'!$A$2:$E$470,5,FALSE),""))</f>
        <v/>
      </c>
      <c r="BK551" s="302" t="str">
        <f>IF($C551="","",IFERROR(VLOOKUP($C551,'[1]CDS-VM-delta'!$L$1:$M$470,1,FALSE),""))</f>
        <v>STOP3000</v>
      </c>
      <c r="BL551" s="302" t="str">
        <f>IF($BK551="","",IFERROR(VLOOKUP($BK551,'[1]CDS-VM-delta'!$L$1:$M$470,2,FALSE),""))</f>
        <v>Als er één locatie is in een GIO waar een waarde groepID is ingevuld moet elke locatie een GroepID hebben. Geef alle locaties een groepID.</v>
      </c>
      <c r="BM551" s="83"/>
      <c r="BN551" s="210" t="str">
        <f t="shared" ref="BN551:BN588" si="97">IF(C551=BO551,"","NOK")</f>
        <v/>
      </c>
      <c r="BO551" s="141" t="s">
        <v>1444</v>
      </c>
      <c r="BP551" s="142"/>
      <c r="BQ551" s="142"/>
      <c r="BR551" s="142"/>
      <c r="BS551" s="83">
        <v>311</v>
      </c>
      <c r="BT551" s="57"/>
      <c r="BU551" s="7" t="str">
        <f t="shared" ref="BU551:BU588" si="98">IF(BX551="","",IF(BX551=C551,"","***"))</f>
        <v/>
      </c>
      <c r="BV551" s="7" t="str">
        <f t="shared" ref="BV551:BV588" si="99">IF(BY551="","",IF(BY551=D551,"","***"))</f>
        <v/>
      </c>
      <c r="BW551" s="7" t="str">
        <f t="shared" ref="BW551:BW588" si="100">IF(CD551="","",IF(CD551=AN551,"","***"))</f>
        <v/>
      </c>
      <c r="BX551" s="97" t="s">
        <v>1444</v>
      </c>
      <c r="BY551" s="98" t="s">
        <v>2038</v>
      </c>
      <c r="BZ551" s="97" t="s">
        <v>1684</v>
      </c>
      <c r="CA551" s="97"/>
      <c r="CB551" s="97"/>
      <c r="CC551" s="97"/>
      <c r="CD551" s="98" t="s">
        <v>1947</v>
      </c>
      <c r="CE551" s="97"/>
      <c r="CF551" s="97"/>
      <c r="CG551" s="97"/>
      <c r="CH551" s="97"/>
      <c r="CI551" s="97"/>
      <c r="CJ551" s="97"/>
      <c r="CK551" s="86"/>
      <c r="CL551" s="109" t="s">
        <v>1690</v>
      </c>
      <c r="CM551" s="101" t="s">
        <v>255</v>
      </c>
      <c r="CN551" s="101" t="s">
        <v>253</v>
      </c>
      <c r="CO551" s="101"/>
    </row>
    <row r="552" spans="1:93" ht="64" x14ac:dyDescent="0.2">
      <c r="A552" s="172" t="s">
        <v>2204</v>
      </c>
      <c r="B552" s="140">
        <v>2</v>
      </c>
      <c r="C552" s="142" t="s">
        <v>1447</v>
      </c>
      <c r="D552" s="142" t="s">
        <v>1716</v>
      </c>
      <c r="E552" s="140" t="s">
        <v>0</v>
      </c>
      <c r="F552" s="140" t="s">
        <v>141</v>
      </c>
      <c r="G552" s="140" t="s">
        <v>147</v>
      </c>
      <c r="H552" s="140" t="s">
        <v>4</v>
      </c>
      <c r="I552" s="140" t="s">
        <v>8</v>
      </c>
      <c r="J552" s="140" t="s">
        <v>22</v>
      </c>
      <c r="K552" s="140" t="s">
        <v>129</v>
      </c>
      <c r="L552" s="98" t="str">
        <f>IFERROR(VLOOKUP($C552,'[2]1.3.7 validaties'!$AL$3:$AY$999,14,FALSE),"")</f>
        <v>2. ja, voor technici</v>
      </c>
      <c r="M552" s="98" t="str">
        <f>IFERROR(VLOOKUP($C552,'[2]1.3.7 validaties'!$AL$3:$AY$999,13,FALSE),"")</f>
        <v>niet nodig</v>
      </c>
      <c r="N552" s="142" t="s">
        <v>13</v>
      </c>
      <c r="O552" s="142" t="s">
        <v>13</v>
      </c>
      <c r="P552" s="142" t="s">
        <v>13</v>
      </c>
      <c r="Q552" s="142" t="s">
        <v>13</v>
      </c>
      <c r="R552" s="142" t="s">
        <v>13</v>
      </c>
      <c r="S552" s="142" t="s">
        <v>13</v>
      </c>
      <c r="T552" s="142" t="s">
        <v>13</v>
      </c>
      <c r="U552" s="142" t="s">
        <v>13</v>
      </c>
      <c r="V552" s="142" t="s">
        <v>13</v>
      </c>
      <c r="W552" s="142" t="s">
        <v>13</v>
      </c>
      <c r="X552" s="142" t="s">
        <v>13</v>
      </c>
      <c r="Y552" s="142" t="s">
        <v>13</v>
      </c>
      <c r="Z552" s="142" t="s">
        <v>13</v>
      </c>
      <c r="AA552" s="142" t="s">
        <v>13</v>
      </c>
      <c r="AB552" s="142" t="s">
        <v>13</v>
      </c>
      <c r="AC552" s="142" t="s">
        <v>13</v>
      </c>
      <c r="AD552" s="161" t="s">
        <v>253</v>
      </c>
      <c r="AE552" s="83" t="s">
        <v>254</v>
      </c>
      <c r="AF552" s="162" t="s">
        <v>255</v>
      </c>
      <c r="AG552" s="144" t="s">
        <v>1445</v>
      </c>
      <c r="AH552" s="163" t="s">
        <v>253</v>
      </c>
      <c r="AI552" s="175"/>
      <c r="AJ552" s="140" t="s">
        <v>13</v>
      </c>
      <c r="AK552" s="171" t="s">
        <v>45</v>
      </c>
      <c r="AL552" s="178" t="s">
        <v>14</v>
      </c>
      <c r="AM552" s="177" t="s">
        <v>1447</v>
      </c>
      <c r="AN552" s="98" t="s">
        <v>1448</v>
      </c>
      <c r="AO552" s="98" t="s">
        <v>1158</v>
      </c>
      <c r="AP552" s="98"/>
      <c r="AQ552" s="98"/>
      <c r="AR552" s="98"/>
      <c r="AS552" s="98"/>
      <c r="AT552" s="267"/>
      <c r="AU552" s="253">
        <v>0</v>
      </c>
      <c r="AV552" s="278"/>
      <c r="AW552" s="83" t="s">
        <v>1449</v>
      </c>
      <c r="AX552" s="57"/>
      <c r="AY552" s="212" t="str">
        <f t="shared" si="95"/>
        <v/>
      </c>
      <c r="AZ552" s="97" t="str">
        <f t="shared" si="89"/>
        <v/>
      </c>
      <c r="BA552" s="97" t="str">
        <f t="shared" si="90"/>
        <v/>
      </c>
      <c r="BB552" s="97"/>
      <c r="BC552" s="213" t="s">
        <v>2261</v>
      </c>
      <c r="BD552" s="143" t="str">
        <f t="shared" si="96"/>
        <v>ongewijzigd</v>
      </c>
      <c r="BE552" s="146" t="str">
        <f>IF(BF552="",IF(#REF!="","",IF(#REF!="ongebruikt","Ja","")),"")</f>
        <v/>
      </c>
      <c r="BF552" s="322" t="str">
        <f>IF($J552="LVBB-BHK",$C552,IFERROR(VLOOKUP($C552,'[1]CDS-VM-delta'!$A$2:$E$470,1,FALSE),""))</f>
        <v>STOP3001</v>
      </c>
      <c r="BG552" s="253" t="str">
        <f>IF($J552="LVBB-BHK",$AN552,IF($BF552="","",IFERROR(VLOOKUP($BF552,'[1]CDS-VM-delta'!$A$2:$E$470,2,FALSE),"")))</f>
        <v>Als een locatie een groepID heeft, dan MOET deze voorkomen in het lijstje groepen. GroepID %1 komt niet voor in groepen. Geef alle locaties een groepID die voorkomt in groepen.</v>
      </c>
      <c r="BH552" s="301" t="str">
        <f>IF($BF552="","",IFERROR(VLOOKUP($C552,'[1]CDS-VM-delta'!$A$2:$E$470,3,FALSE),""))</f>
        <v>imop-geo.sch</v>
      </c>
      <c r="BI552" s="301" t="str">
        <f>IF($BF552="","",IFERROR(VLOOKUP($C552,'[1]CDS-VM-delta'!$A$2:$E$470,4,FALSE),""))</f>
        <v>Als een locatie een groepID heeft, dan MOET deze voorkomen in het lijstje groepen.</v>
      </c>
      <c r="BJ552" s="302" t="str">
        <f>IF($BF552="","",IFERROR(VLOOKUP($C552,'[1]CDS-VM-delta'!$A$2:$E$470,5,FALSE),""))</f>
        <v/>
      </c>
      <c r="BK552" s="302" t="str">
        <f>IF($C552="","",IFERROR(VLOOKUP($C552,'[1]CDS-VM-delta'!$L$1:$M$470,1,FALSE),""))</f>
        <v>STOP3001</v>
      </c>
      <c r="BL552" s="302" t="str">
        <f>IF($BK552="","",IFERROR(VLOOKUP($BK552,'[1]CDS-VM-delta'!$L$1:$M$470,2,FALSE),""))</f>
        <v>Als een locatie een groepID heeft, dan MOET deze voorkomen in het lijstje groepen. GroepID %1 komt niet voor in groepen. Geef alle locaties een groepID die voorkomt in groepen.</v>
      </c>
      <c r="BM552" s="83"/>
      <c r="BN552" s="210" t="str">
        <f t="shared" si="97"/>
        <v/>
      </c>
      <c r="BO552" s="141" t="s">
        <v>1447</v>
      </c>
      <c r="BP552" s="142"/>
      <c r="BQ552" s="142"/>
      <c r="BR552" s="142"/>
      <c r="BS552" s="83">
        <v>312</v>
      </c>
      <c r="BT552" s="57"/>
      <c r="BU552" s="7" t="str">
        <f t="shared" si="98"/>
        <v/>
      </c>
      <c r="BV552" s="7" t="str">
        <f t="shared" si="99"/>
        <v/>
      </c>
      <c r="BW552" s="7" t="str">
        <f t="shared" si="100"/>
        <v/>
      </c>
      <c r="BX552" s="97" t="s">
        <v>1447</v>
      </c>
      <c r="BY552" s="98" t="s">
        <v>1716</v>
      </c>
      <c r="BZ552" s="97" t="s">
        <v>1684</v>
      </c>
      <c r="CA552" s="97"/>
      <c r="CB552" s="97"/>
      <c r="CC552" s="97"/>
      <c r="CD552" s="98" t="s">
        <v>1448</v>
      </c>
      <c r="CE552" s="97" t="s">
        <v>1158</v>
      </c>
      <c r="CF552" s="97"/>
      <c r="CG552" s="97"/>
      <c r="CH552" s="97"/>
      <c r="CI552" s="97"/>
      <c r="CJ552" s="97"/>
      <c r="CK552" s="86"/>
      <c r="CL552" s="109" t="s">
        <v>1688</v>
      </c>
      <c r="CM552" s="101" t="s">
        <v>253</v>
      </c>
      <c r="CN552" s="101" t="s">
        <v>253</v>
      </c>
      <c r="CO552" s="101"/>
    </row>
    <row r="553" spans="1:93" ht="64" x14ac:dyDescent="0.2">
      <c r="A553" s="292" t="s">
        <v>2205</v>
      </c>
      <c r="B553" s="242">
        <v>2</v>
      </c>
      <c r="C553" s="223" t="s">
        <v>1450</v>
      </c>
      <c r="D553" s="223" t="s">
        <v>1451</v>
      </c>
      <c r="E553" s="242" t="s">
        <v>0</v>
      </c>
      <c r="F553" s="242" t="s">
        <v>141</v>
      </c>
      <c r="G553" s="242" t="s">
        <v>147</v>
      </c>
      <c r="H553" s="242" t="s">
        <v>4</v>
      </c>
      <c r="I553" s="242" t="s">
        <v>8</v>
      </c>
      <c r="J553" s="242" t="s">
        <v>22</v>
      </c>
      <c r="K553" s="242" t="s">
        <v>129</v>
      </c>
      <c r="L553" s="243" t="str">
        <f>IFERROR(VLOOKUP($C553,'[2]1.3.7 validaties'!$AL$3:$AY$999,14,FALSE),"")</f>
        <v>9. verbetervoorstel</v>
      </c>
      <c r="M553" s="243" t="str">
        <f>IFERROR(VLOOKUP($C553,'[2]1.3.7 validaties'!$AL$3:$AY$999,13,FALSE),"")</f>
        <v>E-mail Arjan</v>
      </c>
      <c r="N553" s="223" t="s">
        <v>13</v>
      </c>
      <c r="O553" s="223" t="s">
        <v>13</v>
      </c>
      <c r="P553" s="223" t="s">
        <v>13</v>
      </c>
      <c r="Q553" s="223" t="s">
        <v>13</v>
      </c>
      <c r="R553" s="223" t="s">
        <v>13</v>
      </c>
      <c r="S553" s="223" t="s">
        <v>13</v>
      </c>
      <c r="T553" s="223" t="s">
        <v>13</v>
      </c>
      <c r="U553" s="223" t="s">
        <v>13</v>
      </c>
      <c r="V553" s="223" t="s">
        <v>13</v>
      </c>
      <c r="W553" s="223" t="s">
        <v>13</v>
      </c>
      <c r="X553" s="223" t="s">
        <v>13</v>
      </c>
      <c r="Y553" s="223" t="s">
        <v>13</v>
      </c>
      <c r="Z553" s="223" t="s">
        <v>13</v>
      </c>
      <c r="AA553" s="223" t="s">
        <v>13</v>
      </c>
      <c r="AB553" s="223" t="s">
        <v>13</v>
      </c>
      <c r="AC553" s="223" t="s">
        <v>13</v>
      </c>
      <c r="AD553" s="244" t="s">
        <v>253</v>
      </c>
      <c r="AE553" s="245" t="s">
        <v>254</v>
      </c>
      <c r="AF553" s="246" t="s">
        <v>255</v>
      </c>
      <c r="AG553" s="244" t="s">
        <v>1445</v>
      </c>
      <c r="AH553" s="247" t="s">
        <v>253</v>
      </c>
      <c r="AI553" s="248"/>
      <c r="AJ553" s="242" t="s">
        <v>13</v>
      </c>
      <c r="AK553" s="249" t="s">
        <v>45</v>
      </c>
      <c r="AL553" s="251" t="s">
        <v>14</v>
      </c>
      <c r="AM553" s="250" t="s">
        <v>1450</v>
      </c>
      <c r="AN553" s="252" t="s">
        <v>2039</v>
      </c>
      <c r="AO553" s="243"/>
      <c r="AP553" s="243"/>
      <c r="AQ553" s="243"/>
      <c r="AR553" s="243"/>
      <c r="AS553" s="243"/>
      <c r="AT553" s="270"/>
      <c r="AU553" s="286" t="s">
        <v>2137</v>
      </c>
      <c r="AV553" s="282"/>
      <c r="AW553" s="245" t="s">
        <v>2040</v>
      </c>
      <c r="AX553" s="57"/>
      <c r="AY553" s="212" t="str">
        <f t="shared" si="95"/>
        <v/>
      </c>
      <c r="AZ553" s="97" t="str">
        <f t="shared" si="89"/>
        <v/>
      </c>
      <c r="BA553" s="97" t="str">
        <f t="shared" si="90"/>
        <v/>
      </c>
      <c r="BB553" s="97"/>
      <c r="BC553" s="213" t="s">
        <v>2261</v>
      </c>
      <c r="BD553" s="143" t="str">
        <f t="shared" si="96"/>
        <v>ongewijzigd</v>
      </c>
      <c r="BE553" s="146" t="str">
        <f>IF(BF553="",IF(#REF!="","",IF(#REF!="ongebruikt","Ja","")),"")</f>
        <v/>
      </c>
      <c r="BF553" s="322" t="str">
        <f>IF($J553="LVBB-BHK",$C553,IFERROR(VLOOKUP($C553,'[1]CDS-VM-delta'!$A$2:$E$470,1,FALSE),""))</f>
        <v>STOP3002</v>
      </c>
      <c r="BG553" s="253" t="str">
        <f>IF($J553="LVBB-BHK",$AN553,IF($BF553="","",IFERROR(VLOOKUP($BF553,'[1]CDS-VM-delta'!$A$2:$E$470,2,FALSE),"")))</f>
        <v>Als GroepID voorkomt mag het niet leeg zijn. Geef een correcte groepID.</v>
      </c>
      <c r="BH553" s="301" t="str">
        <f>IF($BF553="","",IFERROR(VLOOKUP($C553,'[1]CDS-VM-delta'!$A$2:$E$470,3,FALSE),""))</f>
        <v>imop-geo.sch</v>
      </c>
      <c r="BI553" s="301" t="str">
        <f>IF($BF553="","",IFERROR(VLOOKUP($C553,'[1]CDS-VM-delta'!$A$2:$E$470,4,FALSE),""))</f>
        <v>Als GroepID voorkomt mag het niet leeg zijn.</v>
      </c>
      <c r="BJ553" s="302" t="str">
        <f>IF($BF553="","",IFERROR(VLOOKUP($C553,'[1]CDS-VM-delta'!$A$2:$E$470,5,FALSE),""))</f>
        <v/>
      </c>
      <c r="BK553" s="302" t="str">
        <f>IF($C553="","",IFERROR(VLOOKUP($C553,'[1]CDS-VM-delta'!$L$1:$M$470,1,FALSE),""))</f>
        <v>STOP3002</v>
      </c>
      <c r="BL553" s="302" t="str">
        <f>IF($BK553="","",IFERROR(VLOOKUP($BK553,'[1]CDS-VM-delta'!$L$1:$M$470,2,FALSE),""))</f>
        <v>Als GroepID voorkomt mag het niet leeg zijn. Geef een correcte groepID.</v>
      </c>
      <c r="BM553" s="83"/>
      <c r="BN553" s="210" t="str">
        <f t="shared" si="97"/>
        <v/>
      </c>
      <c r="BO553" s="141" t="s">
        <v>1450</v>
      </c>
      <c r="BP553" s="142"/>
      <c r="BQ553" s="142"/>
      <c r="BR553" s="142"/>
      <c r="BS553" s="83">
        <v>313</v>
      </c>
      <c r="BT553" s="57"/>
      <c r="BU553" s="7" t="str">
        <f t="shared" si="98"/>
        <v/>
      </c>
      <c r="BV553" s="7" t="str">
        <f t="shared" si="99"/>
        <v/>
      </c>
      <c r="BW553" s="7" t="str">
        <f t="shared" si="100"/>
        <v/>
      </c>
      <c r="BX553" s="223" t="s">
        <v>1450</v>
      </c>
      <c r="BY553" s="223" t="s">
        <v>1451</v>
      </c>
      <c r="BZ553" s="97"/>
      <c r="CA553" s="97"/>
      <c r="CB553" s="97"/>
      <c r="CC553" s="97"/>
      <c r="CD553" s="98"/>
      <c r="CE553" s="97"/>
      <c r="CF553" s="97"/>
      <c r="CG553" s="97"/>
      <c r="CH553" s="97"/>
      <c r="CI553" s="97"/>
      <c r="CJ553" s="97"/>
      <c r="CK553" s="86"/>
      <c r="CL553" s="109" t="s">
        <v>1688</v>
      </c>
      <c r="CM553" s="101" t="s">
        <v>253</v>
      </c>
      <c r="CN553" s="101" t="s">
        <v>253</v>
      </c>
      <c r="CO553" s="101"/>
    </row>
    <row r="554" spans="1:93" s="408" customFormat="1" ht="64" x14ac:dyDescent="0.2">
      <c r="A554" s="505" t="s">
        <v>2208</v>
      </c>
      <c r="B554" s="335">
        <v>2</v>
      </c>
      <c r="C554" s="335" t="s">
        <v>1452</v>
      </c>
      <c r="D554" s="335" t="s">
        <v>1453</v>
      </c>
      <c r="E554" s="335" t="s">
        <v>0</v>
      </c>
      <c r="F554" s="335" t="s">
        <v>2001</v>
      </c>
      <c r="G554" s="335" t="s">
        <v>147</v>
      </c>
      <c r="H554" s="335" t="s">
        <v>4</v>
      </c>
      <c r="I554" s="335" t="s">
        <v>8</v>
      </c>
      <c r="J554" s="335" t="s">
        <v>22</v>
      </c>
      <c r="K554" s="335" t="s">
        <v>129</v>
      </c>
      <c r="L554" s="410" t="str">
        <f>IFERROR(VLOOKUP($C554,'[2]1.3.7 validaties'!$AL$3:$AY$999,14,FALSE),"")</f>
        <v>9. verbetervoorstel</v>
      </c>
      <c r="M554" s="410" t="str">
        <f>IFERROR(VLOOKUP($C554,'[2]1.3.7 validaties'!$AL$3:$AY$999,13,FALSE),"")</f>
        <v>E-mail Arjan</v>
      </c>
      <c r="N554" s="335" t="s">
        <v>13</v>
      </c>
      <c r="O554" s="335" t="s">
        <v>13</v>
      </c>
      <c r="P554" s="335" t="s">
        <v>13</v>
      </c>
      <c r="Q554" s="335" t="s">
        <v>13</v>
      </c>
      <c r="R554" s="335" t="s">
        <v>13</v>
      </c>
      <c r="S554" s="335" t="s">
        <v>13</v>
      </c>
      <c r="T554" s="335" t="s">
        <v>13</v>
      </c>
      <c r="U554" s="335" t="s">
        <v>13</v>
      </c>
      <c r="V554" s="335" t="s">
        <v>13</v>
      </c>
      <c r="W554" s="335" t="s">
        <v>13</v>
      </c>
      <c r="X554" s="335" t="s">
        <v>13</v>
      </c>
      <c r="Y554" s="335" t="s">
        <v>13</v>
      </c>
      <c r="Z554" s="335" t="s">
        <v>13</v>
      </c>
      <c r="AA554" s="335" t="s">
        <v>13</v>
      </c>
      <c r="AB554" s="335" t="s">
        <v>13</v>
      </c>
      <c r="AC554" s="335" t="s">
        <v>13</v>
      </c>
      <c r="AD554" s="391" t="s">
        <v>253</v>
      </c>
      <c r="AE554" s="385" t="s">
        <v>254</v>
      </c>
      <c r="AF554" s="392" t="s">
        <v>255</v>
      </c>
      <c r="AG554" s="517" t="s">
        <v>1445</v>
      </c>
      <c r="AH554" s="380" t="s">
        <v>253</v>
      </c>
      <c r="AI554" s="381"/>
      <c r="AJ554" s="335" t="s">
        <v>13</v>
      </c>
      <c r="AK554" s="400" t="s">
        <v>45</v>
      </c>
      <c r="AL554" s="385" t="s">
        <v>14</v>
      </c>
      <c r="AM554" s="384" t="s">
        <v>1452</v>
      </c>
      <c r="AN554" s="410" t="s">
        <v>2119</v>
      </c>
      <c r="AO554" s="399" t="s">
        <v>1494</v>
      </c>
      <c r="AP554" s="399" t="s">
        <v>2120</v>
      </c>
      <c r="AQ554" s="410"/>
      <c r="AR554" s="410"/>
      <c r="AS554" s="410"/>
      <c r="AT554" s="506"/>
      <c r="AU554" s="395">
        <v>0</v>
      </c>
      <c r="AV554" s="393"/>
      <c r="AW554" s="385" t="s">
        <v>1454</v>
      </c>
      <c r="AX554" s="397"/>
      <c r="AY554" s="398" t="str">
        <f t="shared" si="95"/>
        <v/>
      </c>
      <c r="AZ554" s="399" t="str">
        <f t="shared" si="89"/>
        <v/>
      </c>
      <c r="BA554" s="399" t="str">
        <f t="shared" si="90"/>
        <v/>
      </c>
      <c r="BB554" s="399"/>
      <c r="BC554" s="400" t="s">
        <v>2261</v>
      </c>
      <c r="BD554" s="500" t="str">
        <f t="shared" si="96"/>
        <v>gewijzigd</v>
      </c>
      <c r="BE554" s="501" t="str">
        <f>IF(BF554="",IF(#REF!="","",IF(#REF!="ongebruikt","Ja","")),"")</f>
        <v/>
      </c>
      <c r="BF554" s="502" t="str">
        <f>IF($J554="LVBB-BHK",$C554,IFERROR(VLOOKUP($C554,'[1]CDS-VM-delta'!$A$2:$E$470,1,FALSE),""))</f>
        <v>STOP3003</v>
      </c>
      <c r="BG554" s="395" t="str">
        <f>IF($J554="LVBB-BHK",$AN554,IF($BF554="","",IFERROR(VLOOKUP($BF554,'[1]CDS-VM-delta'!$A$2:$E$470,2,FALSE),"")))</f>
        <v>Een groepID komt meerdere keren voor. Geef unieke groepIDs.
OF:
In GIO %1 komt groepID %2 meerdere keren voor. Zorg dat iedere Groep een uniek ID heeft.</v>
      </c>
      <c r="BH554" s="503" t="str">
        <f>IF($BF554="","",IFERROR(VLOOKUP($C554,'[1]CDS-VM-delta'!$A$2:$E$470,3,FALSE),""))</f>
        <v>imop-geo.sch</v>
      </c>
      <c r="BI554" s="503" t="str">
        <f>IF($BF554="","",IFERROR(VLOOKUP($C554,'[1]CDS-VM-delta'!$A$2:$E$470,4,FALSE),""))</f>
        <v>Check op unieke labels en groepIDs.</v>
      </c>
      <c r="BJ554" s="504" t="str">
        <f>IF($BF554="","",IFERROR(VLOOKUP($C554,'[1]CDS-VM-delta'!$A$2:$E$470,5,FALSE),""))</f>
        <v/>
      </c>
      <c r="BK554" s="504" t="str">
        <f>IF($C554="","",IFERROR(VLOOKUP($C554,'[1]CDS-VM-delta'!$L$1:$M$470,1,FALSE),""))</f>
        <v>STOP3003</v>
      </c>
      <c r="BL554" s="504" t="str">
        <f>IF($BK554="","",IFERROR(VLOOKUP($BK554,'[1]CDS-VM-delta'!$L$1:$M$470,2,FALSE),""))</f>
        <v>Een groepID komt meerdere keren voor. Geef unieke groepIDs.</v>
      </c>
      <c r="BM554" s="385"/>
      <c r="BN554" s="406" t="str">
        <f t="shared" si="97"/>
        <v/>
      </c>
      <c r="BO554" s="384" t="s">
        <v>1452</v>
      </c>
      <c r="BP554" s="335"/>
      <c r="BQ554" s="335"/>
      <c r="BR554" s="335"/>
      <c r="BS554" s="385">
        <v>314</v>
      </c>
      <c r="BT554" s="397"/>
      <c r="BU554" s="408" t="str">
        <f t="shared" si="98"/>
        <v/>
      </c>
      <c r="BV554" s="408" t="str">
        <f t="shared" si="99"/>
        <v/>
      </c>
      <c r="BW554" s="408" t="str">
        <f t="shared" si="100"/>
        <v/>
      </c>
      <c r="BX554" s="399" t="s">
        <v>1452</v>
      </c>
      <c r="BY554" s="410" t="s">
        <v>1453</v>
      </c>
      <c r="BZ554" s="399" t="s">
        <v>1684</v>
      </c>
      <c r="CA554" s="399"/>
      <c r="CB554" s="399"/>
      <c r="CC554" s="399"/>
      <c r="CD554" s="410" t="s">
        <v>2119</v>
      </c>
      <c r="CE554" s="399" t="s">
        <v>1494</v>
      </c>
      <c r="CF554" s="399" t="s">
        <v>2120</v>
      </c>
      <c r="CG554" s="399"/>
      <c r="CH554" s="399"/>
      <c r="CI554" s="399"/>
      <c r="CJ554" s="399"/>
      <c r="CK554" s="383"/>
      <c r="CL554" s="409" t="s">
        <v>1690</v>
      </c>
      <c r="CM554" s="410" t="s">
        <v>255</v>
      </c>
      <c r="CN554" s="410" t="s">
        <v>253</v>
      </c>
      <c r="CO554" s="410"/>
    </row>
    <row r="555" spans="1:93" s="408" customFormat="1" ht="64" x14ac:dyDescent="0.2">
      <c r="A555" s="505" t="s">
        <v>2208</v>
      </c>
      <c r="B555" s="335">
        <v>2</v>
      </c>
      <c r="C555" s="335" t="s">
        <v>1455</v>
      </c>
      <c r="D555" s="335" t="s">
        <v>1456</v>
      </c>
      <c r="E555" s="335" t="s">
        <v>0</v>
      </c>
      <c r="F555" s="335" t="s">
        <v>2001</v>
      </c>
      <c r="G555" s="335" t="s">
        <v>147</v>
      </c>
      <c r="H555" s="335" t="s">
        <v>4</v>
      </c>
      <c r="I555" s="335" t="s">
        <v>8</v>
      </c>
      <c r="J555" s="335" t="s">
        <v>22</v>
      </c>
      <c r="K555" s="335" t="s">
        <v>129</v>
      </c>
      <c r="L555" s="410" t="str">
        <f>IFERROR(VLOOKUP($C555,'[2]1.3.7 validaties'!$AL$3:$AY$999,14,FALSE),"")</f>
        <v>9. verbetervoorstel</v>
      </c>
      <c r="M555" s="410" t="str">
        <f>IFERROR(VLOOKUP($C555,'[2]1.3.7 validaties'!$AL$3:$AY$999,13,FALSE),"")</f>
        <v>E-mail Arjan</v>
      </c>
      <c r="N555" s="335" t="s">
        <v>13</v>
      </c>
      <c r="O555" s="335" t="s">
        <v>13</v>
      </c>
      <c r="P555" s="335" t="s">
        <v>13</v>
      </c>
      <c r="Q555" s="335" t="s">
        <v>13</v>
      </c>
      <c r="R555" s="335" t="s">
        <v>13</v>
      </c>
      <c r="S555" s="335" t="s">
        <v>13</v>
      </c>
      <c r="T555" s="335" t="s">
        <v>13</v>
      </c>
      <c r="U555" s="335" t="s">
        <v>13</v>
      </c>
      <c r="V555" s="335" t="s">
        <v>13</v>
      </c>
      <c r="W555" s="335" t="s">
        <v>13</v>
      </c>
      <c r="X555" s="335" t="s">
        <v>13</v>
      </c>
      <c r="Y555" s="335" t="s">
        <v>13</v>
      </c>
      <c r="Z555" s="335" t="s">
        <v>13</v>
      </c>
      <c r="AA555" s="335" t="s">
        <v>13</v>
      </c>
      <c r="AB555" s="335" t="s">
        <v>13</v>
      </c>
      <c r="AC555" s="335" t="s">
        <v>13</v>
      </c>
      <c r="AD555" s="391" t="s">
        <v>253</v>
      </c>
      <c r="AE555" s="385" t="s">
        <v>254</v>
      </c>
      <c r="AF555" s="392" t="s">
        <v>255</v>
      </c>
      <c r="AG555" s="517" t="s">
        <v>1445</v>
      </c>
      <c r="AH555" s="380" t="s">
        <v>253</v>
      </c>
      <c r="AI555" s="381"/>
      <c r="AJ555" s="335" t="s">
        <v>13</v>
      </c>
      <c r="AK555" s="400" t="s">
        <v>45</v>
      </c>
      <c r="AL555" s="385" t="s">
        <v>14</v>
      </c>
      <c r="AM555" s="384" t="s">
        <v>1455</v>
      </c>
      <c r="AN555" s="410" t="s">
        <v>2121</v>
      </c>
      <c r="AO555" s="399" t="s">
        <v>1494</v>
      </c>
      <c r="AP555" s="399" t="s">
        <v>2120</v>
      </c>
      <c r="AQ555" s="410"/>
      <c r="AR555" s="410"/>
      <c r="AS555" s="410"/>
      <c r="AT555" s="506"/>
      <c r="AU555" s="395">
        <v>0</v>
      </c>
      <c r="AV555" s="393"/>
      <c r="AW555" s="385" t="s">
        <v>1457</v>
      </c>
      <c r="AX555" s="397"/>
      <c r="AY555" s="398" t="str">
        <f t="shared" si="95"/>
        <v/>
      </c>
      <c r="AZ555" s="399" t="str">
        <f t="shared" si="89"/>
        <v/>
      </c>
      <c r="BA555" s="399" t="str">
        <f t="shared" si="90"/>
        <v/>
      </c>
      <c r="BB555" s="399"/>
      <c r="BC555" s="400" t="s">
        <v>2261</v>
      </c>
      <c r="BD555" s="500" t="str">
        <f t="shared" si="96"/>
        <v>gewijzigd</v>
      </c>
      <c r="BE555" s="501" t="str">
        <f>IF(BF555="",IF(#REF!="","",IF(#REF!="ongebruikt","Ja","")),"")</f>
        <v/>
      </c>
      <c r="BF555" s="502" t="str">
        <f>IF($J555="LVBB-BHK",$C555,IFERROR(VLOOKUP($C555,'[1]CDS-VM-delta'!$A$2:$E$470,1,FALSE),""))</f>
        <v>STOP3004</v>
      </c>
      <c r="BG555" s="395" t="str">
        <f>IF($J555="LVBB-BHK",$AN555,IF($BF555="","",IFERROR(VLOOKUP($BF555,'[1]CDS-VM-delta'!$A$2:$E$470,2,FALSE),"")))</f>
        <v>Een label komt meerdere keren voor. Geef een unieke labels.
OF:
In GIO %1 komt label %2 meerdere keren voor. Geef een unieke labels.</v>
      </c>
      <c r="BH555" s="503" t="str">
        <f>IF($BF555="","",IFERROR(VLOOKUP($C555,'[1]CDS-VM-delta'!$A$2:$E$470,3,FALSE),""))</f>
        <v>imop-geo.sch</v>
      </c>
      <c r="BI555" s="503" t="str">
        <f>IF($BF555="","",IFERROR(VLOOKUP($C555,'[1]CDS-VM-delta'!$A$2:$E$470,4,FALSE),""))</f>
        <v>Check op unieke labels en groepIDs.</v>
      </c>
      <c r="BJ555" s="504" t="str">
        <f>IF($BF555="","",IFERROR(VLOOKUP($C555,'[1]CDS-VM-delta'!$A$2:$E$470,5,FALSE),""))</f>
        <v/>
      </c>
      <c r="BK555" s="504" t="str">
        <f>IF($C555="","",IFERROR(VLOOKUP($C555,'[1]CDS-VM-delta'!$L$1:$M$470,1,FALSE),""))</f>
        <v>STOP3004</v>
      </c>
      <c r="BL555" s="504" t="str">
        <f>IF($BK555="","",IFERROR(VLOOKUP($BK555,'[1]CDS-VM-delta'!$L$1:$M$470,2,FALSE),""))</f>
        <v>Een label komt meerdere keren voor. Geef een unieke labels.</v>
      </c>
      <c r="BM555" s="385"/>
      <c r="BN555" s="406" t="str">
        <f t="shared" si="97"/>
        <v/>
      </c>
      <c r="BO555" s="384" t="s">
        <v>1455</v>
      </c>
      <c r="BP555" s="335"/>
      <c r="BQ555" s="335"/>
      <c r="BR555" s="335"/>
      <c r="BS555" s="385">
        <v>315</v>
      </c>
      <c r="BT555" s="397"/>
      <c r="BU555" s="408" t="str">
        <f t="shared" si="98"/>
        <v/>
      </c>
      <c r="BV555" s="408" t="str">
        <f t="shared" si="99"/>
        <v/>
      </c>
      <c r="BW555" s="408" t="str">
        <f t="shared" si="100"/>
        <v/>
      </c>
      <c r="BX555" s="399" t="s">
        <v>1455</v>
      </c>
      <c r="BY555" s="410" t="s">
        <v>1456</v>
      </c>
      <c r="BZ555" s="399" t="s">
        <v>1684</v>
      </c>
      <c r="CA555" s="399"/>
      <c r="CB555" s="399"/>
      <c r="CC555" s="399"/>
      <c r="CD555" s="410" t="s">
        <v>2121</v>
      </c>
      <c r="CE555" s="399" t="s">
        <v>1494</v>
      </c>
      <c r="CF555" s="399" t="s">
        <v>2120</v>
      </c>
      <c r="CG555" s="399"/>
      <c r="CH555" s="399"/>
      <c r="CI555" s="399"/>
      <c r="CJ555" s="399"/>
      <c r="CK555" s="383"/>
      <c r="CL555" s="409" t="s">
        <v>1690</v>
      </c>
      <c r="CM555" s="410" t="s">
        <v>255</v>
      </c>
      <c r="CN555" s="410" t="s">
        <v>253</v>
      </c>
      <c r="CO555" s="410"/>
    </row>
    <row r="556" spans="1:93" ht="48" x14ac:dyDescent="0.2">
      <c r="A556" s="172" t="s">
        <v>2204</v>
      </c>
      <c r="B556" s="140">
        <v>2</v>
      </c>
      <c r="C556" s="142" t="s">
        <v>1458</v>
      </c>
      <c r="D556" s="142" t="s">
        <v>1459</v>
      </c>
      <c r="E556" s="140" t="s">
        <v>0</v>
      </c>
      <c r="F556" s="140" t="s">
        <v>141</v>
      </c>
      <c r="G556" s="140" t="s">
        <v>147</v>
      </c>
      <c r="H556" s="140" t="s">
        <v>4</v>
      </c>
      <c r="I556" s="140" t="s">
        <v>8</v>
      </c>
      <c r="J556" s="140" t="s">
        <v>22</v>
      </c>
      <c r="K556" s="140" t="s">
        <v>129</v>
      </c>
      <c r="L556" s="98" t="str">
        <f>IFERROR(VLOOKUP($C556,'[2]1.3.7 validaties'!$AL$3:$AY$999,14,FALSE),"")</f>
        <v>1. ja, voor iedereen</v>
      </c>
      <c r="M556" s="98" t="str">
        <f>IFERROR(VLOOKUP($C556,'[2]1.3.7 validaties'!$AL$3:$AY$999,13,FALSE),"")</f>
        <v>niet nodig</v>
      </c>
      <c r="N556" s="142" t="s">
        <v>13</v>
      </c>
      <c r="O556" s="142" t="s">
        <v>13</v>
      </c>
      <c r="P556" s="142" t="s">
        <v>13</v>
      </c>
      <c r="Q556" s="142" t="s">
        <v>13</v>
      </c>
      <c r="R556" s="142" t="s">
        <v>13</v>
      </c>
      <c r="S556" s="142" t="s">
        <v>13</v>
      </c>
      <c r="T556" s="142" t="s">
        <v>13</v>
      </c>
      <c r="U556" s="142" t="s">
        <v>13</v>
      </c>
      <c r="V556" s="142" t="s">
        <v>13</v>
      </c>
      <c r="W556" s="142" t="s">
        <v>13</v>
      </c>
      <c r="X556" s="142" t="s">
        <v>13</v>
      </c>
      <c r="Y556" s="142" t="s">
        <v>13</v>
      </c>
      <c r="Z556" s="142" t="s">
        <v>13</v>
      </c>
      <c r="AA556" s="142" t="s">
        <v>13</v>
      </c>
      <c r="AB556" s="142" t="s">
        <v>13</v>
      </c>
      <c r="AC556" s="142" t="s">
        <v>13</v>
      </c>
      <c r="AD556" s="161" t="s">
        <v>253</v>
      </c>
      <c r="AE556" s="83" t="s">
        <v>254</v>
      </c>
      <c r="AF556" s="162" t="s">
        <v>255</v>
      </c>
      <c r="AG556" s="144" t="s">
        <v>1445</v>
      </c>
      <c r="AH556" s="163" t="s">
        <v>253</v>
      </c>
      <c r="AI556" s="175"/>
      <c r="AJ556" s="140" t="s">
        <v>13</v>
      </c>
      <c r="AK556" s="171" t="s">
        <v>45</v>
      </c>
      <c r="AL556" s="178" t="s">
        <v>14</v>
      </c>
      <c r="AM556" s="177" t="s">
        <v>1458</v>
      </c>
      <c r="AN556" s="98" t="s">
        <v>1460</v>
      </c>
      <c r="AO556" s="98" t="s">
        <v>1158</v>
      </c>
      <c r="AP556" s="98"/>
      <c r="AQ556" s="98"/>
      <c r="AR556" s="98"/>
      <c r="AS556" s="98"/>
      <c r="AT556" s="267"/>
      <c r="AU556" s="253">
        <v>0</v>
      </c>
      <c r="AV556" s="278"/>
      <c r="AW556" s="83" t="s">
        <v>1461</v>
      </c>
      <c r="AX556" s="57"/>
      <c r="AY556" s="212" t="str">
        <f t="shared" si="95"/>
        <v/>
      </c>
      <c r="AZ556" s="97" t="str">
        <f t="shared" si="89"/>
        <v/>
      </c>
      <c r="BA556" s="97" t="str">
        <f t="shared" si="90"/>
        <v/>
      </c>
      <c r="BB556" s="97"/>
      <c r="BC556" s="213" t="s">
        <v>2261</v>
      </c>
      <c r="BD556" s="143" t="str">
        <f t="shared" si="96"/>
        <v>ongewijzigd</v>
      </c>
      <c r="BE556" s="146" t="str">
        <f>IF(BF556="",IF(#REF!="","",IF(#REF!="ongebruikt","Ja","")),"")</f>
        <v/>
      </c>
      <c r="BF556" s="322" t="str">
        <f>IF($J556="LVBB-BHK",$C556,IFERROR(VLOOKUP($C556,'[1]CDS-VM-delta'!$A$2:$E$470,1,FALSE),""))</f>
        <v>STOP3005</v>
      </c>
      <c r="BG556" s="253" t="str">
        <f>IF($J556="LVBB-BHK",$AN556,IF($BF556="","",IFERROR(VLOOKUP($BF556,'[1]CDS-VM-delta'!$A$2:$E$470,2,FALSE),"")))</f>
        <v>GroepID %1 wordt niet gebruikt voor een locatie. Verwijder deze groep, of gebruik de groep bij een Locatie.</v>
      </c>
      <c r="BH556" s="301" t="str">
        <f>IF($BF556="","",IFERROR(VLOOKUP($C556,'[1]CDS-VM-delta'!$A$2:$E$470,3,FALSE),""))</f>
        <v>imop-geo.sch</v>
      </c>
      <c r="BI556" s="301" t="str">
        <f>IF($BF556="","",IFERROR(VLOOKUP($C556,'[1]CDS-VM-delta'!$A$2:$E$470,4,FALSE),""))</f>
        <v>Als een groepID voorkomt in het lijstje groepen dan MOET er minstens 1 locatie zijn met dat groepID.</v>
      </c>
      <c r="BJ556" s="302" t="str">
        <f>IF($BF556="","",IFERROR(VLOOKUP($C556,'[1]CDS-VM-delta'!$A$2:$E$470,5,FALSE),""))</f>
        <v/>
      </c>
      <c r="BK556" s="302" t="str">
        <f>IF($C556="","",IFERROR(VLOOKUP($C556,'[1]CDS-VM-delta'!$L$1:$M$470,1,FALSE),""))</f>
        <v>STOP3005</v>
      </c>
      <c r="BL556" s="302" t="str">
        <f>IF($BK556="","",IFERROR(VLOOKUP($BK556,'[1]CDS-VM-delta'!$L$1:$M$470,2,FALSE),""))</f>
        <v>GroepID %1 wordt niet gebruikt voor een locatie. Verwijder deze groep, of gebruik de groep bij een Locatie.</v>
      </c>
      <c r="BM556" s="83"/>
      <c r="BN556" s="210" t="str">
        <f t="shared" si="97"/>
        <v/>
      </c>
      <c r="BO556" s="141" t="s">
        <v>1458</v>
      </c>
      <c r="BP556" s="142"/>
      <c r="BQ556" s="142"/>
      <c r="BR556" s="142"/>
      <c r="BS556" s="83">
        <v>316</v>
      </c>
      <c r="BT556" s="57"/>
      <c r="BU556" s="7" t="str">
        <f t="shared" si="98"/>
        <v/>
      </c>
      <c r="BV556" s="7" t="str">
        <f t="shared" si="99"/>
        <v/>
      </c>
      <c r="BW556" s="7" t="str">
        <f t="shared" si="100"/>
        <v/>
      </c>
      <c r="BX556" s="97" t="s">
        <v>1458</v>
      </c>
      <c r="BY556" s="98" t="s">
        <v>1459</v>
      </c>
      <c r="BZ556" s="97" t="s">
        <v>1684</v>
      </c>
      <c r="CA556" s="97"/>
      <c r="CB556" s="97"/>
      <c r="CC556" s="97"/>
      <c r="CD556" s="98" t="s">
        <v>1460</v>
      </c>
      <c r="CE556" s="97" t="s">
        <v>1158</v>
      </c>
      <c r="CF556" s="97"/>
      <c r="CG556" s="97"/>
      <c r="CH556" s="97"/>
      <c r="CI556" s="97"/>
      <c r="CJ556" s="97"/>
      <c r="CK556" s="86"/>
      <c r="CL556" s="109" t="s">
        <v>1688</v>
      </c>
      <c r="CM556" s="101" t="s">
        <v>253</v>
      </c>
      <c r="CN556" s="101" t="s">
        <v>253</v>
      </c>
      <c r="CO556" s="101"/>
    </row>
    <row r="557" spans="1:93" ht="64" x14ac:dyDescent="0.2">
      <c r="A557" s="172" t="s">
        <v>2206</v>
      </c>
      <c r="B557" s="140">
        <v>2</v>
      </c>
      <c r="C557" s="142" t="s">
        <v>1462</v>
      </c>
      <c r="D557" s="142" t="s">
        <v>1463</v>
      </c>
      <c r="E557" s="140" t="s">
        <v>0</v>
      </c>
      <c r="F557" s="140" t="s">
        <v>141</v>
      </c>
      <c r="G557" s="140" t="s">
        <v>147</v>
      </c>
      <c r="H557" s="140" t="s">
        <v>4</v>
      </c>
      <c r="I557" s="140" t="s">
        <v>8</v>
      </c>
      <c r="J557" s="140" t="s">
        <v>22</v>
      </c>
      <c r="K557" s="140" t="s">
        <v>129</v>
      </c>
      <c r="L557" s="98" t="str">
        <f>IFERROR(VLOOKUP($C557,'[2]1.3.7 validaties'!$AL$3:$AY$999,14,FALSE),"")</f>
        <v>2. ja, voor technici</v>
      </c>
      <c r="M557" s="98" t="str">
        <f>IFERROR(VLOOKUP($C557,'[2]1.3.7 validaties'!$AL$3:$AY$999,13,FALSE),"")</f>
        <v>niet nodig</v>
      </c>
      <c r="N557" s="142" t="s">
        <v>13</v>
      </c>
      <c r="O557" s="142" t="s">
        <v>13</v>
      </c>
      <c r="P557" s="142" t="s">
        <v>13</v>
      </c>
      <c r="Q557" s="142" t="s">
        <v>13</v>
      </c>
      <c r="R557" s="142" t="s">
        <v>13</v>
      </c>
      <c r="S557" s="142" t="s">
        <v>13</v>
      </c>
      <c r="T557" s="142" t="s">
        <v>13</v>
      </c>
      <c r="U557" s="142" t="s">
        <v>13</v>
      </c>
      <c r="V557" s="142" t="s">
        <v>13</v>
      </c>
      <c r="W557" s="142" t="s">
        <v>13</v>
      </c>
      <c r="X557" s="142" t="s">
        <v>13</v>
      </c>
      <c r="Y557" s="142" t="s">
        <v>13</v>
      </c>
      <c r="Z557" s="142" t="s">
        <v>13</v>
      </c>
      <c r="AA557" s="142" t="s">
        <v>13</v>
      </c>
      <c r="AB557" s="142" t="s">
        <v>13</v>
      </c>
      <c r="AC557" s="142" t="s">
        <v>13</v>
      </c>
      <c r="AD557" s="161" t="s">
        <v>253</v>
      </c>
      <c r="AE557" s="83" t="s">
        <v>254</v>
      </c>
      <c r="AF557" s="162" t="s">
        <v>255</v>
      </c>
      <c r="AG557" s="144" t="s">
        <v>1445</v>
      </c>
      <c r="AH557" s="163" t="s">
        <v>253</v>
      </c>
      <c r="AI557" s="175"/>
      <c r="AJ557" s="140" t="s">
        <v>13</v>
      </c>
      <c r="AK557" s="171" t="s">
        <v>45</v>
      </c>
      <c r="AL557" s="178" t="s">
        <v>14</v>
      </c>
      <c r="AM557" s="177" t="s">
        <v>1462</v>
      </c>
      <c r="AN557" s="98" t="s">
        <v>1464</v>
      </c>
      <c r="AO557" s="98"/>
      <c r="AP557" s="98"/>
      <c r="AQ557" s="98"/>
      <c r="AR557" s="98"/>
      <c r="AS557" s="98"/>
      <c r="AT557" s="267"/>
      <c r="AU557" s="253">
        <v>0</v>
      </c>
      <c r="AV557" s="278"/>
      <c r="AW557" s="83" t="s">
        <v>1465</v>
      </c>
      <c r="AX557" s="57"/>
      <c r="AY557" s="212" t="str">
        <f t="shared" si="95"/>
        <v/>
      </c>
      <c r="AZ557" s="97" t="str">
        <f t="shared" si="89"/>
        <v/>
      </c>
      <c r="BA557" s="97" t="str">
        <f t="shared" si="90"/>
        <v/>
      </c>
      <c r="BB557" s="97"/>
      <c r="BC557" s="213"/>
      <c r="BD557" s="143" t="str">
        <f t="shared" si="96"/>
        <v>ongewijzigd</v>
      </c>
      <c r="BE557" s="146" t="str">
        <f>IF(BF557="",IF(#REF!="","",IF(#REF!="ongebruikt","Ja","")),"")</f>
        <v/>
      </c>
      <c r="BF557" s="322" t="str">
        <f>IF($J557="LVBB-BHK",$C557,IFERROR(VLOOKUP($C557,'[1]CDS-VM-delta'!$A$2:$E$470,1,FALSE),""))</f>
        <v>STOP3006</v>
      </c>
      <c r="BG557" s="253" t="str">
        <f>IF($J557="LVBB-BHK",$AN557,IF($BF557="","",IFERROR(VLOOKUP($BF557,'[1]CDS-VM-delta'!$A$2:$E$470,2,FALSE),"")))</f>
        <v>Een locatie heeft een kwantitatieveNormwaarde, en één of meerdere andere locaties niet. Geef alle locaties een kwantitatieveNormwaarde, of verwijder alle kwantitatieveNormwaardes.</v>
      </c>
      <c r="BH557" s="301" t="str">
        <f>IF($BF557="","",IFERROR(VLOOKUP($C557,'[1]CDS-VM-delta'!$A$2:$E$470,3,FALSE),""))</f>
        <v>imop-geo.sch</v>
      </c>
      <c r="BI557" s="301" t="str">
        <f>IF($BF557="","",IFERROR(VLOOKUP($C557,'[1]CDS-VM-delta'!$A$2:$E$470,4,FALSE),""))</f>
        <v>Locatie rules</v>
      </c>
      <c r="BJ557" s="302" t="str">
        <f>IF($BF557="","",IFERROR(VLOOKUP($C557,'[1]CDS-VM-delta'!$A$2:$E$470,5,FALSE),""))</f>
        <v/>
      </c>
      <c r="BK557" s="302" t="str">
        <f>IF($C557="","",IFERROR(VLOOKUP($C557,'[1]CDS-VM-delta'!$L$1:$M$470,1,FALSE),""))</f>
        <v>STOP3006</v>
      </c>
      <c r="BL557" s="302" t="str">
        <f>IF($BK557="","",IFERROR(VLOOKUP($BK557,'[1]CDS-VM-delta'!$L$1:$M$470,2,FALSE),""))</f>
        <v>Een locatie heeft een kwantitatieveNormwaarde, en één of meerdere andere locaties niet. Geef alle locaties een kwantitatieveNormwaarde, of verwijder alle kwantitatieveNormwaardes.</v>
      </c>
      <c r="BM557" s="83"/>
      <c r="BN557" s="210" t="str">
        <f t="shared" si="97"/>
        <v/>
      </c>
      <c r="BO557" s="141" t="s">
        <v>1462</v>
      </c>
      <c r="BP557" s="142"/>
      <c r="BQ557" s="142"/>
      <c r="BR557" s="142"/>
      <c r="BS557" s="83">
        <v>317</v>
      </c>
      <c r="BT557" s="57"/>
      <c r="BU557" s="7" t="str">
        <f t="shared" si="98"/>
        <v/>
      </c>
      <c r="BV557" s="7" t="str">
        <f t="shared" si="99"/>
        <v/>
      </c>
      <c r="BW557" s="7" t="str">
        <f t="shared" si="100"/>
        <v/>
      </c>
      <c r="BX557" s="97" t="s">
        <v>1462</v>
      </c>
      <c r="BY557" s="98" t="s">
        <v>1463</v>
      </c>
      <c r="BZ557" s="97" t="s">
        <v>1684</v>
      </c>
      <c r="CA557" s="97"/>
      <c r="CB557" s="97"/>
      <c r="CC557" s="97"/>
      <c r="CD557" s="98" t="s">
        <v>1464</v>
      </c>
      <c r="CE557" s="97"/>
      <c r="CF557" s="97"/>
      <c r="CG557" s="97"/>
      <c r="CH557" s="97"/>
      <c r="CI557" s="97"/>
      <c r="CJ557" s="97"/>
      <c r="CK557" s="86"/>
      <c r="CL557" s="109" t="s">
        <v>1690</v>
      </c>
      <c r="CM557" s="101" t="s">
        <v>255</v>
      </c>
      <c r="CN557" s="101" t="s">
        <v>253</v>
      </c>
      <c r="CO557" s="101"/>
    </row>
    <row r="558" spans="1:93" ht="64" x14ac:dyDescent="0.2">
      <c r="A558" s="172" t="s">
        <v>2206</v>
      </c>
      <c r="B558" s="140">
        <v>2</v>
      </c>
      <c r="C558" s="142" t="s">
        <v>1466</v>
      </c>
      <c r="D558" s="142" t="s">
        <v>1467</v>
      </c>
      <c r="E558" s="140" t="s">
        <v>0</v>
      </c>
      <c r="F558" s="140" t="s">
        <v>141</v>
      </c>
      <c r="G558" s="140" t="s">
        <v>147</v>
      </c>
      <c r="H558" s="140" t="s">
        <v>4</v>
      </c>
      <c r="I558" s="140" t="s">
        <v>8</v>
      </c>
      <c r="J558" s="140" t="s">
        <v>22</v>
      </c>
      <c r="K558" s="140" t="s">
        <v>129</v>
      </c>
      <c r="L558" s="98" t="str">
        <f>IFERROR(VLOOKUP($C558,'[2]1.3.7 validaties'!$AL$3:$AY$999,14,FALSE),"")</f>
        <v>2. ja, voor technici</v>
      </c>
      <c r="M558" s="98" t="str">
        <f>IFERROR(VLOOKUP($C558,'[2]1.3.7 validaties'!$AL$3:$AY$999,13,FALSE),"")</f>
        <v>niet nodig</v>
      </c>
      <c r="N558" s="142" t="s">
        <v>13</v>
      </c>
      <c r="O558" s="142" t="s">
        <v>13</v>
      </c>
      <c r="P558" s="142" t="s">
        <v>13</v>
      </c>
      <c r="Q558" s="142" t="s">
        <v>13</v>
      </c>
      <c r="R558" s="142" t="s">
        <v>13</v>
      </c>
      <c r="S558" s="142" t="s">
        <v>13</v>
      </c>
      <c r="T558" s="142" t="s">
        <v>13</v>
      </c>
      <c r="U558" s="142" t="s">
        <v>13</v>
      </c>
      <c r="V558" s="142" t="s">
        <v>13</v>
      </c>
      <c r="W558" s="142" t="s">
        <v>13</v>
      </c>
      <c r="X558" s="142" t="s">
        <v>13</v>
      </c>
      <c r="Y558" s="142" t="s">
        <v>13</v>
      </c>
      <c r="Z558" s="142" t="s">
        <v>13</v>
      </c>
      <c r="AA558" s="142" t="s">
        <v>13</v>
      </c>
      <c r="AB558" s="142" t="s">
        <v>13</v>
      </c>
      <c r="AC558" s="142" t="s">
        <v>13</v>
      </c>
      <c r="AD558" s="161" t="s">
        <v>253</v>
      </c>
      <c r="AE558" s="83" t="s">
        <v>254</v>
      </c>
      <c r="AF558" s="162" t="s">
        <v>255</v>
      </c>
      <c r="AG558" s="144" t="s">
        <v>1445</v>
      </c>
      <c r="AH558" s="163" t="s">
        <v>253</v>
      </c>
      <c r="AI558" s="175"/>
      <c r="AJ558" s="140" t="s">
        <v>13</v>
      </c>
      <c r="AK558" s="171" t="s">
        <v>45</v>
      </c>
      <c r="AL558" s="178" t="s">
        <v>14</v>
      </c>
      <c r="AM558" s="177" t="s">
        <v>1466</v>
      </c>
      <c r="AN558" s="98" t="s">
        <v>1468</v>
      </c>
      <c r="AO558" s="98"/>
      <c r="AP558" s="98"/>
      <c r="AQ558" s="98"/>
      <c r="AR558" s="98"/>
      <c r="AS558" s="98"/>
      <c r="AT558" s="267"/>
      <c r="AU558" s="253">
        <v>0</v>
      </c>
      <c r="AV558" s="278"/>
      <c r="AW558" s="83" t="s">
        <v>1469</v>
      </c>
      <c r="AX558" s="57"/>
      <c r="AY558" s="212" t="str">
        <f t="shared" si="95"/>
        <v/>
      </c>
      <c r="AZ558" s="97" t="str">
        <f t="shared" ref="AZ558:AZ621" si="101">IF($BG558="","",IF($BG558=$AN558,"",IF($BC558="","***","")))</f>
        <v/>
      </c>
      <c r="BA558" s="97" t="str">
        <f t="shared" ref="BA558:BA621" si="102">IF($BL558="","",IF($BL558=$AN558,"",IF($BC558="","***","")))</f>
        <v/>
      </c>
      <c r="BB558" s="97"/>
      <c r="BC558" s="213"/>
      <c r="BD558" s="143" t="str">
        <f t="shared" si="96"/>
        <v>ongewijzigd</v>
      </c>
      <c r="BE558" s="146" t="str">
        <f>IF(BF558="",IF(#REF!="","",IF(#REF!="ongebruikt","Ja","")),"")</f>
        <v/>
      </c>
      <c r="BF558" s="322" t="str">
        <f>IF($J558="LVBB-BHK",$C558,IFERROR(VLOOKUP($C558,'[1]CDS-VM-delta'!$A$2:$E$470,1,FALSE),""))</f>
        <v>STOP3007</v>
      </c>
      <c r="BG558" s="253" t="str">
        <f>IF($J558="LVBB-BHK",$AN558,IF($BF558="","",IFERROR(VLOOKUP($BF558,'[1]CDS-VM-delta'!$A$2:$E$470,2,FALSE),"")))</f>
        <v>Een locatie heeft een kwalitatieveNormwaarde, en één of meerdere andere locaties niet. Geef alle locaties een kwalitatieveNormwaarde, of verwijder alle kwalitatieveNormwaardes.</v>
      </c>
      <c r="BH558" s="301" t="str">
        <f>IF($BF558="","",IFERROR(VLOOKUP($C558,'[1]CDS-VM-delta'!$A$2:$E$470,3,FALSE),""))</f>
        <v>imop-geo.sch</v>
      </c>
      <c r="BI558" s="301" t="str">
        <f>IF($BF558="","",IFERROR(VLOOKUP($C558,'[1]CDS-VM-delta'!$A$2:$E$470,4,FALSE),""))</f>
        <v>Locatie rules</v>
      </c>
      <c r="BJ558" s="302" t="str">
        <f>IF($BF558="","",IFERROR(VLOOKUP($C558,'[1]CDS-VM-delta'!$A$2:$E$470,5,FALSE),""))</f>
        <v/>
      </c>
      <c r="BK558" s="302" t="str">
        <f>IF($C558="","",IFERROR(VLOOKUP($C558,'[1]CDS-VM-delta'!$L$1:$M$470,1,FALSE),""))</f>
        <v>STOP3007</v>
      </c>
      <c r="BL558" s="302" t="str">
        <f>IF($BK558="","",IFERROR(VLOOKUP($BK558,'[1]CDS-VM-delta'!$L$1:$M$470,2,FALSE),""))</f>
        <v>Een locatie heeft een kwalitatieveNormwaarde, en één of meerdere andere locaties niet. Geef alle locaties een kwalitatieveNormwaarde, of verwijder alle kwalitatieveNormwaardes.</v>
      </c>
      <c r="BM558" s="83"/>
      <c r="BN558" s="210" t="str">
        <f t="shared" si="97"/>
        <v/>
      </c>
      <c r="BO558" s="141" t="s">
        <v>1466</v>
      </c>
      <c r="BP558" s="142"/>
      <c r="BQ558" s="142"/>
      <c r="BR558" s="142"/>
      <c r="BS558" s="83">
        <v>318</v>
      </c>
      <c r="BT558" s="57"/>
      <c r="BU558" s="7" t="str">
        <f t="shared" si="98"/>
        <v/>
      </c>
      <c r="BV558" s="7" t="str">
        <f t="shared" si="99"/>
        <v/>
      </c>
      <c r="BW558" s="7" t="str">
        <f t="shared" si="100"/>
        <v/>
      </c>
      <c r="BX558" s="97" t="s">
        <v>1466</v>
      </c>
      <c r="BY558" s="98" t="s">
        <v>1467</v>
      </c>
      <c r="BZ558" s="97" t="s">
        <v>1684</v>
      </c>
      <c r="CA558" s="97"/>
      <c r="CB558" s="97"/>
      <c r="CC558" s="97"/>
      <c r="CD558" s="98" t="s">
        <v>1468</v>
      </c>
      <c r="CE558" s="97"/>
      <c r="CF558" s="97"/>
      <c r="CG558" s="97"/>
      <c r="CH558" s="97"/>
      <c r="CI558" s="97"/>
      <c r="CJ558" s="97"/>
      <c r="CK558" s="86"/>
      <c r="CL558" s="109" t="s">
        <v>1690</v>
      </c>
      <c r="CM558" s="101" t="s">
        <v>255</v>
      </c>
      <c r="CN558" s="101" t="s">
        <v>253</v>
      </c>
      <c r="CO558" s="101"/>
    </row>
    <row r="559" spans="1:93" ht="48" x14ac:dyDescent="0.2">
      <c r="A559" s="172" t="s">
        <v>2204</v>
      </c>
      <c r="B559" s="140">
        <v>2</v>
      </c>
      <c r="C559" s="142" t="s">
        <v>1470</v>
      </c>
      <c r="D559" s="142" t="s">
        <v>1471</v>
      </c>
      <c r="E559" s="140" t="s">
        <v>0</v>
      </c>
      <c r="F559" s="140" t="s">
        <v>141</v>
      </c>
      <c r="G559" s="140" t="s">
        <v>147</v>
      </c>
      <c r="H559" s="140" t="s">
        <v>4</v>
      </c>
      <c r="I559" s="140" t="s">
        <v>8</v>
      </c>
      <c r="J559" s="140" t="s">
        <v>22</v>
      </c>
      <c r="K559" s="140" t="s">
        <v>129</v>
      </c>
      <c r="L559" s="98" t="str">
        <f>IFERROR(VLOOKUP($C559,'[2]1.3.7 validaties'!$AL$3:$AY$999,14,FALSE),"")</f>
        <v>2. ja, voor technici</v>
      </c>
      <c r="M559" s="98" t="str">
        <f>IFERROR(VLOOKUP($C559,'[2]1.3.7 validaties'!$AL$3:$AY$999,13,FALSE),"")</f>
        <v>niet nodig</v>
      </c>
      <c r="N559" s="142" t="s">
        <v>13</v>
      </c>
      <c r="O559" s="142" t="s">
        <v>13</v>
      </c>
      <c r="P559" s="142" t="s">
        <v>13</v>
      </c>
      <c r="Q559" s="142" t="s">
        <v>13</v>
      </c>
      <c r="R559" s="142" t="s">
        <v>13</v>
      </c>
      <c r="S559" s="142" t="s">
        <v>13</v>
      </c>
      <c r="T559" s="142" t="s">
        <v>13</v>
      </c>
      <c r="U559" s="142" t="s">
        <v>13</v>
      </c>
      <c r="V559" s="142" t="s">
        <v>13</v>
      </c>
      <c r="W559" s="142" t="s">
        <v>13</v>
      </c>
      <c r="X559" s="142" t="s">
        <v>13</v>
      </c>
      <c r="Y559" s="142" t="s">
        <v>13</v>
      </c>
      <c r="Z559" s="142" t="s">
        <v>13</v>
      </c>
      <c r="AA559" s="142" t="s">
        <v>13</v>
      </c>
      <c r="AB559" s="142" t="s">
        <v>13</v>
      </c>
      <c r="AC559" s="142" t="s">
        <v>13</v>
      </c>
      <c r="AD559" s="161" t="s">
        <v>253</v>
      </c>
      <c r="AE559" s="83" t="s">
        <v>254</v>
      </c>
      <c r="AF559" s="162" t="s">
        <v>255</v>
      </c>
      <c r="AG559" s="144" t="s">
        <v>1445</v>
      </c>
      <c r="AH559" s="163" t="s">
        <v>253</v>
      </c>
      <c r="AI559" s="175"/>
      <c r="AJ559" s="140" t="s">
        <v>13</v>
      </c>
      <c r="AK559" s="171" t="s">
        <v>45</v>
      </c>
      <c r="AL559" s="178" t="s">
        <v>14</v>
      </c>
      <c r="AM559" s="177" t="s">
        <v>1470</v>
      </c>
      <c r="AN559" s="98" t="s">
        <v>1472</v>
      </c>
      <c r="AO559" s="98" t="s">
        <v>1158</v>
      </c>
      <c r="AP559" s="98"/>
      <c r="AQ559" s="98"/>
      <c r="AR559" s="98"/>
      <c r="AS559" s="98"/>
      <c r="AT559" s="267"/>
      <c r="AU559" s="253">
        <v>0</v>
      </c>
      <c r="AV559" s="278"/>
      <c r="AW559" s="83" t="s">
        <v>1473</v>
      </c>
      <c r="AX559" s="57"/>
      <c r="AY559" s="212" t="str">
        <f t="shared" si="95"/>
        <v/>
      </c>
      <c r="AZ559" s="97" t="str">
        <f t="shared" si="101"/>
        <v/>
      </c>
      <c r="BA559" s="97" t="str">
        <f t="shared" si="102"/>
        <v/>
      </c>
      <c r="BB559" s="97"/>
      <c r="BC559" s="213" t="s">
        <v>2261</v>
      </c>
      <c r="BD559" s="143" t="str">
        <f t="shared" si="96"/>
        <v>ongewijzigd</v>
      </c>
      <c r="BE559" s="146" t="str">
        <f>IF(BF559="",IF(#REF!="","",IF(#REF!="ongebruikt","Ja","")),"")</f>
        <v/>
      </c>
      <c r="BF559" s="322" t="str">
        <f>IF($J559="LVBB-BHK",$C559,IFERROR(VLOOKUP($C559,'[1]CDS-VM-delta'!$A$2:$E$470,1,FALSE),""))</f>
        <v>STOP3008</v>
      </c>
      <c r="BG559" s="253" t="str">
        <f>IF($J559="LVBB-BHK",$AN559,IF($BF559="","",IFERROR(VLOOKUP($BF559,'[1]CDS-VM-delta'!$A$2:$E$470,2,FALSE),"")))</f>
        <v>Locatie met basisgeo:id %1 heeft zowel een kwalitatieveNormwaarde als een kwantitatieveNormwaarde. Verwijder één van beide.</v>
      </c>
      <c r="BH559" s="301" t="str">
        <f>IF($BF559="","",IFERROR(VLOOKUP($C559,'[1]CDS-VM-delta'!$A$2:$E$470,3,FALSE),""))</f>
        <v>imop-geo.sch</v>
      </c>
      <c r="BI559" s="301" t="str">
        <f>IF($BF559="","",IFERROR(VLOOKUP($C559,'[1]CDS-VM-delta'!$A$2:$E$470,4,FALSE),""))</f>
        <v>Locatie rules</v>
      </c>
      <c r="BJ559" s="302" t="str">
        <f>IF($BF559="","",IFERROR(VLOOKUP($C559,'[1]CDS-VM-delta'!$A$2:$E$470,5,FALSE),""))</f>
        <v/>
      </c>
      <c r="BK559" s="302" t="str">
        <f>IF($C559="","",IFERROR(VLOOKUP($C559,'[1]CDS-VM-delta'!$L$1:$M$470,1,FALSE),""))</f>
        <v>STOP3008</v>
      </c>
      <c r="BL559" s="302" t="str">
        <f>IF($BK559="","",IFERROR(VLOOKUP($BK559,'[1]CDS-VM-delta'!$L$1:$M$470,2,FALSE),""))</f>
        <v>Locatie met basisgeo:id %1 heeft zowel een kwalitatieveNormwaarde als een kwantitatieveNormwaarde. Verwijder één van beide.</v>
      </c>
      <c r="BM559" s="83"/>
      <c r="BN559" s="210" t="str">
        <f t="shared" si="97"/>
        <v/>
      </c>
      <c r="BO559" s="141" t="s">
        <v>1470</v>
      </c>
      <c r="BP559" s="142"/>
      <c r="BQ559" s="142"/>
      <c r="BR559" s="142"/>
      <c r="BS559" s="83">
        <v>319</v>
      </c>
      <c r="BT559" s="57"/>
      <c r="BU559" s="7" t="str">
        <f t="shared" si="98"/>
        <v/>
      </c>
      <c r="BV559" s="7" t="str">
        <f t="shared" si="99"/>
        <v/>
      </c>
      <c r="BW559" s="7" t="str">
        <f t="shared" si="100"/>
        <v/>
      </c>
      <c r="BX559" s="97" t="s">
        <v>1470</v>
      </c>
      <c r="BY559" s="98" t="s">
        <v>1471</v>
      </c>
      <c r="BZ559" s="97" t="s">
        <v>1684</v>
      </c>
      <c r="CA559" s="97"/>
      <c r="CB559" s="97"/>
      <c r="CC559" s="97"/>
      <c r="CD559" s="98" t="s">
        <v>1472</v>
      </c>
      <c r="CE559" s="97" t="s">
        <v>1158</v>
      </c>
      <c r="CF559" s="97"/>
      <c r="CG559" s="97"/>
      <c r="CH559" s="97"/>
      <c r="CI559" s="97"/>
      <c r="CJ559" s="97"/>
      <c r="CK559" s="86"/>
      <c r="CL559" s="109" t="s">
        <v>1688</v>
      </c>
      <c r="CM559" s="101" t="s">
        <v>253</v>
      </c>
      <c r="CN559" s="101" t="s">
        <v>253</v>
      </c>
      <c r="CO559" s="101"/>
    </row>
    <row r="560" spans="1:93" ht="64" x14ac:dyDescent="0.2">
      <c r="A560" s="172" t="s">
        <v>2204</v>
      </c>
      <c r="B560" s="140">
        <v>2</v>
      </c>
      <c r="C560" s="142" t="s">
        <v>1474</v>
      </c>
      <c r="D560" s="142" t="s">
        <v>1717</v>
      </c>
      <c r="E560" s="140" t="s">
        <v>0</v>
      </c>
      <c r="F560" s="140" t="s">
        <v>141</v>
      </c>
      <c r="G560" s="140" t="s">
        <v>147</v>
      </c>
      <c r="H560" s="140" t="s">
        <v>4</v>
      </c>
      <c r="I560" s="140" t="s">
        <v>8</v>
      </c>
      <c r="J560" s="140" t="s">
        <v>22</v>
      </c>
      <c r="K560" s="140" t="s">
        <v>129</v>
      </c>
      <c r="L560" s="98" t="str">
        <f>IFERROR(VLOOKUP($C560,'[2]1.3.7 validaties'!$AL$3:$AY$999,14,FALSE),"")</f>
        <v>2. ja, voor technici</v>
      </c>
      <c r="M560" s="98" t="str">
        <f>IFERROR(VLOOKUP($C560,'[2]1.3.7 validaties'!$AL$3:$AY$999,13,FALSE),"")</f>
        <v>niet nodig</v>
      </c>
      <c r="N560" s="142" t="s">
        <v>13</v>
      </c>
      <c r="O560" s="142" t="s">
        <v>13</v>
      </c>
      <c r="P560" s="142" t="s">
        <v>13</v>
      </c>
      <c r="Q560" s="142" t="s">
        <v>13</v>
      </c>
      <c r="R560" s="142" t="s">
        <v>13</v>
      </c>
      <c r="S560" s="142" t="s">
        <v>13</v>
      </c>
      <c r="T560" s="142" t="s">
        <v>13</v>
      </c>
      <c r="U560" s="142" t="s">
        <v>13</v>
      </c>
      <c r="V560" s="142" t="s">
        <v>13</v>
      </c>
      <c r="W560" s="142" t="s">
        <v>13</v>
      </c>
      <c r="X560" s="142" t="s">
        <v>13</v>
      </c>
      <c r="Y560" s="142" t="s">
        <v>13</v>
      </c>
      <c r="Z560" s="142" t="s">
        <v>13</v>
      </c>
      <c r="AA560" s="142" t="s">
        <v>13</v>
      </c>
      <c r="AB560" s="142" t="s">
        <v>13</v>
      </c>
      <c r="AC560" s="142" t="s">
        <v>13</v>
      </c>
      <c r="AD560" s="161" t="s">
        <v>253</v>
      </c>
      <c r="AE560" s="83" t="s">
        <v>254</v>
      </c>
      <c r="AF560" s="162" t="s">
        <v>255</v>
      </c>
      <c r="AG560" s="144" t="s">
        <v>1445</v>
      </c>
      <c r="AH560" s="163" t="s">
        <v>253</v>
      </c>
      <c r="AI560" s="175"/>
      <c r="AJ560" s="140" t="s">
        <v>13</v>
      </c>
      <c r="AK560" s="171" t="s">
        <v>45</v>
      </c>
      <c r="AL560" s="178" t="s">
        <v>14</v>
      </c>
      <c r="AM560" s="177" t="s">
        <v>1474</v>
      </c>
      <c r="AN560" s="98" t="s">
        <v>1475</v>
      </c>
      <c r="AO560" s="98" t="s">
        <v>1164</v>
      </c>
      <c r="AP560" s="98"/>
      <c r="AQ560" s="98"/>
      <c r="AR560" s="98"/>
      <c r="AS560" s="98"/>
      <c r="AT560" s="267"/>
      <c r="AU560" s="253">
        <v>0</v>
      </c>
      <c r="AV560" s="278"/>
      <c r="AW560" s="83" t="s">
        <v>1476</v>
      </c>
      <c r="AX560" s="57"/>
      <c r="AY560" s="212" t="str">
        <f t="shared" si="95"/>
        <v/>
      </c>
      <c r="AZ560" s="97" t="str">
        <f t="shared" si="101"/>
        <v/>
      </c>
      <c r="BA560" s="97" t="str">
        <f t="shared" si="102"/>
        <v/>
      </c>
      <c r="BB560" s="97"/>
      <c r="BC560" s="213" t="s">
        <v>2261</v>
      </c>
      <c r="BD560" s="143" t="str">
        <f t="shared" si="96"/>
        <v>ongewijzigd</v>
      </c>
      <c r="BE560" s="146" t="str">
        <f>IF(BF560="",IF(#REF!="","",IF(#REF!="ongebruikt","Ja","")),"")</f>
        <v/>
      </c>
      <c r="BF560" s="322" t="str">
        <f>IF($J560="LVBB-BHK",$C560,IFERROR(VLOOKUP($C560,'[1]CDS-VM-delta'!$A$2:$E$470,1,FALSE),""))</f>
        <v>STOP3009</v>
      </c>
      <c r="BG560" s="253" t="str">
        <f>IF($J560="LVBB-BHK",$AN560,IF($BF560="","",IFERROR(VLOOKUP($BF560,'[1]CDS-VM-delta'!$A$2:$E$470,2,FALSE),"")))</f>
        <v>De locaties van de GIO %1 bevatten kwantitatieve normwaarden, terwijl eenheidlabel en/of eenheidID ontbreken. Vul deze aan.</v>
      </c>
      <c r="BH560" s="301" t="str">
        <f>IF($BF560="","",IFERROR(VLOOKUP($C560,'[1]CDS-VM-delta'!$A$2:$E$470,3,FALSE),""))</f>
        <v>imop-geo.sch</v>
      </c>
      <c r="BI560" s="301" t="str">
        <f>IF($BF560="","",IFERROR(VLOOKUP($C560,'[1]CDS-VM-delta'!$A$2:$E$470,4,FALSE),""))</f>
        <v>Locatie rules</v>
      </c>
      <c r="BJ560" s="302" t="str">
        <f>IF($BF560="","",IFERROR(VLOOKUP($C560,'[1]CDS-VM-delta'!$A$2:$E$470,5,FALSE),""))</f>
        <v/>
      </c>
      <c r="BK560" s="302" t="str">
        <f>IF($C560="","",IFERROR(VLOOKUP($C560,'[1]CDS-VM-delta'!$L$1:$M$470,1,FALSE),""))</f>
        <v>STOP3009</v>
      </c>
      <c r="BL560" s="302" t="str">
        <f>IF($BK560="","",IFERROR(VLOOKUP($BK560,'[1]CDS-VM-delta'!$L$1:$M$470,2,FALSE),""))</f>
        <v>De locaties van de GIO %1 bevatten kwantitatieve normwaarden, terwijl eenheidlabel en/of eenheidID ontbreken. Vul deze aan.</v>
      </c>
      <c r="BM560" s="83" t="s">
        <v>1842</v>
      </c>
      <c r="BN560" s="210" t="str">
        <f t="shared" si="97"/>
        <v/>
      </c>
      <c r="BO560" s="177" t="s">
        <v>1474</v>
      </c>
      <c r="BP560" s="142">
        <v>3</v>
      </c>
      <c r="BQ560" s="142"/>
      <c r="BR560" s="142" t="s">
        <v>1843</v>
      </c>
      <c r="BS560" s="83">
        <v>197</v>
      </c>
      <c r="BT560" s="57"/>
      <c r="BU560" s="7" t="str">
        <f t="shared" si="98"/>
        <v/>
      </c>
      <c r="BV560" s="7" t="str">
        <f t="shared" si="99"/>
        <v/>
      </c>
      <c r="BW560" s="7" t="str">
        <f t="shared" si="100"/>
        <v/>
      </c>
      <c r="BX560" s="97" t="s">
        <v>1474</v>
      </c>
      <c r="BY560" s="98" t="s">
        <v>1717</v>
      </c>
      <c r="BZ560" s="97" t="s">
        <v>1684</v>
      </c>
      <c r="CA560" s="97"/>
      <c r="CB560" s="97"/>
      <c r="CC560" s="97"/>
      <c r="CD560" s="98" t="s">
        <v>1475</v>
      </c>
      <c r="CE560" s="97" t="s">
        <v>1164</v>
      </c>
      <c r="CF560" s="97"/>
      <c r="CG560" s="97"/>
      <c r="CH560" s="97"/>
      <c r="CI560" s="97"/>
      <c r="CJ560" s="97"/>
      <c r="CK560" s="86"/>
      <c r="CL560" s="109" t="s">
        <v>1688</v>
      </c>
      <c r="CM560" s="101" t="s">
        <v>253</v>
      </c>
      <c r="CN560" s="101" t="s">
        <v>253</v>
      </c>
      <c r="CO560" s="101"/>
    </row>
    <row r="561" spans="1:93" ht="32" x14ac:dyDescent="0.2">
      <c r="A561" s="172" t="s">
        <v>2204</v>
      </c>
      <c r="B561" s="140">
        <v>2</v>
      </c>
      <c r="C561" s="142" t="s">
        <v>1477</v>
      </c>
      <c r="D561" s="142" t="s">
        <v>1478</v>
      </c>
      <c r="E561" s="140" t="s">
        <v>0</v>
      </c>
      <c r="F561" s="140" t="s">
        <v>141</v>
      </c>
      <c r="G561" s="140" t="s">
        <v>147</v>
      </c>
      <c r="H561" s="140" t="s">
        <v>4</v>
      </c>
      <c r="I561" s="140" t="s">
        <v>8</v>
      </c>
      <c r="J561" s="140" t="s">
        <v>22</v>
      </c>
      <c r="K561" s="140" t="s">
        <v>129</v>
      </c>
      <c r="L561" s="98" t="str">
        <f>IFERROR(VLOOKUP($C561,'[2]1.3.7 validaties'!$AL$3:$AY$999,14,FALSE),"")</f>
        <v>1. ja, voor iedereen</v>
      </c>
      <c r="M561" s="98" t="str">
        <f>IFERROR(VLOOKUP($C561,'[2]1.3.7 validaties'!$AL$3:$AY$999,13,FALSE),"")</f>
        <v>niet nodig</v>
      </c>
      <c r="N561" s="142" t="s">
        <v>13</v>
      </c>
      <c r="O561" s="142" t="s">
        <v>13</v>
      </c>
      <c r="P561" s="142" t="s">
        <v>13</v>
      </c>
      <c r="Q561" s="142" t="s">
        <v>13</v>
      </c>
      <c r="R561" s="142" t="s">
        <v>13</v>
      </c>
      <c r="S561" s="142" t="s">
        <v>13</v>
      </c>
      <c r="T561" s="142" t="s">
        <v>13</v>
      </c>
      <c r="U561" s="142" t="s">
        <v>13</v>
      </c>
      <c r="V561" s="142" t="s">
        <v>13</v>
      </c>
      <c r="W561" s="142" t="s">
        <v>13</v>
      </c>
      <c r="X561" s="142" t="s">
        <v>13</v>
      </c>
      <c r="Y561" s="142" t="s">
        <v>13</v>
      </c>
      <c r="Z561" s="142" t="s">
        <v>13</v>
      </c>
      <c r="AA561" s="142" t="s">
        <v>13</v>
      </c>
      <c r="AB561" s="142" t="s">
        <v>13</v>
      </c>
      <c r="AC561" s="142" t="s">
        <v>13</v>
      </c>
      <c r="AD561" s="161" t="s">
        <v>253</v>
      </c>
      <c r="AE561" s="83" t="s">
        <v>254</v>
      </c>
      <c r="AF561" s="162" t="s">
        <v>255</v>
      </c>
      <c r="AG561" s="144" t="s">
        <v>1445</v>
      </c>
      <c r="AH561" s="163" t="s">
        <v>253</v>
      </c>
      <c r="AI561" s="175"/>
      <c r="AJ561" s="140" t="s">
        <v>13</v>
      </c>
      <c r="AK561" s="171" t="s">
        <v>45</v>
      </c>
      <c r="AL561" s="178" t="s">
        <v>14</v>
      </c>
      <c r="AM561" s="177" t="s">
        <v>1477</v>
      </c>
      <c r="AN561" s="98" t="s">
        <v>1479</v>
      </c>
      <c r="AO561" s="98" t="s">
        <v>1158</v>
      </c>
      <c r="AP561" s="98"/>
      <c r="AQ561" s="98"/>
      <c r="AR561" s="98"/>
      <c r="AS561" s="98"/>
      <c r="AT561" s="267"/>
      <c r="AU561" s="253">
        <v>0</v>
      </c>
      <c r="AV561" s="278"/>
      <c r="AW561" s="83" t="s">
        <v>1480</v>
      </c>
      <c r="AX561" s="57"/>
      <c r="AY561" s="212" t="str">
        <f t="shared" si="95"/>
        <v/>
      </c>
      <c r="AZ561" s="97" t="str">
        <f t="shared" si="101"/>
        <v/>
      </c>
      <c r="BA561" s="97" t="str">
        <f t="shared" si="102"/>
        <v/>
      </c>
      <c r="BB561" s="97"/>
      <c r="BC561" s="213" t="s">
        <v>2261</v>
      </c>
      <c r="BD561" s="143" t="str">
        <f t="shared" si="96"/>
        <v>ongewijzigd</v>
      </c>
      <c r="BE561" s="146" t="str">
        <f>IF(BF561="",IF(#REF!="","",IF(#REF!="ongebruikt","Ja","")),"")</f>
        <v/>
      </c>
      <c r="BF561" s="322" t="str">
        <f>IF($J561="LVBB-BHK",$C561,IFERROR(VLOOKUP($C561,'[1]CDS-VM-delta'!$A$2:$E$470,1,FALSE),""))</f>
        <v>STOP3010</v>
      </c>
      <c r="BG561" s="253" t="str">
        <f>IF($J561="LVBB-BHK",$AN561,IF($BF561="","",IFERROR(VLOOKUP($BF561,'[1]CDS-VM-delta'!$A$2:$E$470,2,FALSE),"")))</f>
        <v>De kwalitatieveNormwaarde van locatie met basisgeo:id %1 is niet gevuld. Vul deze aan.</v>
      </c>
      <c r="BH561" s="301" t="str">
        <f>IF($BF561="","",IFERROR(VLOOKUP($C561,'[1]CDS-VM-delta'!$A$2:$E$470,3,FALSE),""))</f>
        <v>imop-geo.sch</v>
      </c>
      <c r="BI561" s="301" t="str">
        <f>IF($BF561="","",IFERROR(VLOOKUP($C561,'[1]CDS-VM-delta'!$A$2:$E$470,4,FALSE),""))</f>
        <v>Locatie rules</v>
      </c>
      <c r="BJ561" s="302" t="str">
        <f>IF($BF561="","",IFERROR(VLOOKUP($C561,'[1]CDS-VM-delta'!$A$2:$E$470,5,FALSE),""))</f>
        <v/>
      </c>
      <c r="BK561" s="302" t="str">
        <f>IF($C561="","",IFERROR(VLOOKUP($C561,'[1]CDS-VM-delta'!$L$1:$M$470,1,FALSE),""))</f>
        <v>STOP3010</v>
      </c>
      <c r="BL561" s="302" t="str">
        <f>IF($BK561="","",IFERROR(VLOOKUP($BK561,'[1]CDS-VM-delta'!$L$1:$M$470,2,FALSE),""))</f>
        <v>De kwalitatieveNormwaarde van locatie met basisgeo:id %1 is niet gevuld. Vul deze aan.</v>
      </c>
      <c r="BM561" s="83"/>
      <c r="BN561" s="210" t="str">
        <f t="shared" si="97"/>
        <v/>
      </c>
      <c r="BO561" s="141" t="s">
        <v>1477</v>
      </c>
      <c r="BP561" s="142"/>
      <c r="BQ561" s="142"/>
      <c r="BR561" s="142"/>
      <c r="BS561" s="83">
        <v>321</v>
      </c>
      <c r="BT561" s="57"/>
      <c r="BU561" s="7" t="str">
        <f t="shared" si="98"/>
        <v/>
      </c>
      <c r="BV561" s="7" t="str">
        <f t="shared" si="99"/>
        <v/>
      </c>
      <c r="BW561" s="7" t="str">
        <f t="shared" si="100"/>
        <v/>
      </c>
      <c r="BX561" s="97" t="s">
        <v>1477</v>
      </c>
      <c r="BY561" s="98" t="s">
        <v>1478</v>
      </c>
      <c r="BZ561" s="97" t="s">
        <v>1684</v>
      </c>
      <c r="CA561" s="97"/>
      <c r="CB561" s="97"/>
      <c r="CC561" s="97"/>
      <c r="CD561" s="98" t="s">
        <v>1479</v>
      </c>
      <c r="CE561" s="97" t="s">
        <v>1158</v>
      </c>
      <c r="CF561" s="97"/>
      <c r="CG561" s="97"/>
      <c r="CH561" s="97"/>
      <c r="CI561" s="97"/>
      <c r="CJ561" s="97"/>
      <c r="CK561" s="86"/>
      <c r="CL561" s="109" t="s">
        <v>1688</v>
      </c>
      <c r="CM561" s="101" t="s">
        <v>253</v>
      </c>
      <c r="CN561" s="101" t="s">
        <v>253</v>
      </c>
      <c r="CO561" s="101"/>
    </row>
    <row r="562" spans="1:93" ht="64" x14ac:dyDescent="0.2">
      <c r="A562" s="172" t="s">
        <v>2204</v>
      </c>
      <c r="B562" s="140">
        <v>2</v>
      </c>
      <c r="C562" s="142" t="s">
        <v>1481</v>
      </c>
      <c r="D562" s="142" t="s">
        <v>1718</v>
      </c>
      <c r="E562" s="140" t="s">
        <v>0</v>
      </c>
      <c r="F562" s="140" t="s">
        <v>141</v>
      </c>
      <c r="G562" s="140" t="s">
        <v>147</v>
      </c>
      <c r="H562" s="140" t="s">
        <v>4</v>
      </c>
      <c r="I562" s="140" t="s">
        <v>8</v>
      </c>
      <c r="J562" s="140" t="s">
        <v>22</v>
      </c>
      <c r="K562" s="140" t="s">
        <v>129</v>
      </c>
      <c r="L562" s="98" t="str">
        <f>IFERROR(VLOOKUP($C562,'[2]1.3.7 validaties'!$AL$3:$AY$999,14,FALSE),"")</f>
        <v>1. ja, voor iedereen</v>
      </c>
      <c r="M562" s="98" t="str">
        <f>IFERROR(VLOOKUP($C562,'[2]1.3.7 validaties'!$AL$3:$AY$999,13,FALSE),"")</f>
        <v>niet nodig</v>
      </c>
      <c r="N562" s="142" t="s">
        <v>13</v>
      </c>
      <c r="O562" s="142" t="s">
        <v>13</v>
      </c>
      <c r="P562" s="142" t="s">
        <v>13</v>
      </c>
      <c r="Q562" s="142" t="s">
        <v>13</v>
      </c>
      <c r="R562" s="142" t="s">
        <v>13</v>
      </c>
      <c r="S562" s="142" t="s">
        <v>13</v>
      </c>
      <c r="T562" s="142" t="s">
        <v>13</v>
      </c>
      <c r="U562" s="142" t="s">
        <v>13</v>
      </c>
      <c r="V562" s="142" t="s">
        <v>13</v>
      </c>
      <c r="W562" s="142" t="s">
        <v>13</v>
      </c>
      <c r="X562" s="142" t="s">
        <v>13</v>
      </c>
      <c r="Y562" s="142" t="s">
        <v>13</v>
      </c>
      <c r="Z562" s="142" t="s">
        <v>13</v>
      </c>
      <c r="AA562" s="142" t="s">
        <v>13</v>
      </c>
      <c r="AB562" s="142" t="s">
        <v>13</v>
      </c>
      <c r="AC562" s="142" t="s">
        <v>13</v>
      </c>
      <c r="AD562" s="161" t="s">
        <v>253</v>
      </c>
      <c r="AE562" s="83" t="s">
        <v>254</v>
      </c>
      <c r="AF562" s="162" t="s">
        <v>255</v>
      </c>
      <c r="AG562" s="144" t="s">
        <v>1445</v>
      </c>
      <c r="AH562" s="163" t="s">
        <v>253</v>
      </c>
      <c r="AI562" s="175"/>
      <c r="AJ562" s="140" t="s">
        <v>13</v>
      </c>
      <c r="AK562" s="171" t="s">
        <v>45</v>
      </c>
      <c r="AL562" s="178" t="s">
        <v>14</v>
      </c>
      <c r="AM562" s="177" t="s">
        <v>1481</v>
      </c>
      <c r="AN562" s="98" t="s">
        <v>1482</v>
      </c>
      <c r="AO562" s="98" t="s">
        <v>1164</v>
      </c>
      <c r="AP562" s="98"/>
      <c r="AQ562" s="98"/>
      <c r="AR562" s="98"/>
      <c r="AS562" s="98"/>
      <c r="AT562" s="267"/>
      <c r="AU562" s="253">
        <v>0</v>
      </c>
      <c r="AV562" s="278"/>
      <c r="AW562" s="83" t="s">
        <v>1483</v>
      </c>
      <c r="AX562" s="57"/>
      <c r="AY562" s="212" t="str">
        <f t="shared" si="95"/>
        <v/>
      </c>
      <c r="AZ562" s="97" t="str">
        <f t="shared" si="101"/>
        <v/>
      </c>
      <c r="BA562" s="97" t="str">
        <f t="shared" si="102"/>
        <v/>
      </c>
      <c r="BB562" s="97"/>
      <c r="BC562" s="213" t="s">
        <v>2261</v>
      </c>
      <c r="BD562" s="143" t="str">
        <f t="shared" si="96"/>
        <v>ongewijzigd</v>
      </c>
      <c r="BE562" s="146" t="str">
        <f>IF(BF562="",IF(#REF!="","",IF(#REF!="ongebruikt","Ja","")),"")</f>
        <v/>
      </c>
      <c r="BF562" s="322" t="str">
        <f>IF($J562="LVBB-BHK",$C562,IFERROR(VLOOKUP($C562,'[1]CDS-VM-delta'!$A$2:$E$470,1,FALSE),""))</f>
        <v>STOP3011</v>
      </c>
      <c r="BG562" s="253" t="str">
        <f>IF($J562="LVBB-BHK",$AN562,IF($BF562="","",IFERROR(VLOOKUP($BF562,'[1]CDS-VM-delta'!$A$2:$E$470,2,FALSE),"")))</f>
        <v>De locaties binnen GIO met Work-ID %1 bevatten wel kwantitatieve òf kwalitatieve normwaarden, maar geen norm. Vul normlabel en normID aan.</v>
      </c>
      <c r="BH562" s="301" t="str">
        <f>IF($BF562="","",IFERROR(VLOOKUP($C562,'[1]CDS-VM-delta'!$A$2:$E$470,3,FALSE),""))</f>
        <v>imop-geo.sch</v>
      </c>
      <c r="BI562" s="301" t="str">
        <f>IF($BF562="","",IFERROR(VLOOKUP($C562,'[1]CDS-VM-delta'!$A$2:$E$470,4,FALSE),""))</f>
        <v>Locatie rules</v>
      </c>
      <c r="BJ562" s="302" t="str">
        <f>IF($BF562="","",IFERROR(VLOOKUP($C562,'[1]CDS-VM-delta'!$A$2:$E$470,5,FALSE),""))</f>
        <v/>
      </c>
      <c r="BK562" s="302" t="str">
        <f>IF($C562="","",IFERROR(VLOOKUP($C562,'[1]CDS-VM-delta'!$L$1:$M$470,1,FALSE),""))</f>
        <v>STOP3011</v>
      </c>
      <c r="BL562" s="302" t="str">
        <f>IF($BK562="","",IFERROR(VLOOKUP($BK562,'[1]CDS-VM-delta'!$L$1:$M$470,2,FALSE),""))</f>
        <v>De locaties binnen GIO met Work-ID %1 bevatten wel kwantitatieve òf kwalitatieve normwaarden, maar geen norm. Vul normlabel en normID aan.</v>
      </c>
      <c r="BM562" s="83" t="s">
        <v>1842</v>
      </c>
      <c r="BN562" s="210" t="str">
        <f t="shared" si="97"/>
        <v/>
      </c>
      <c r="BO562" s="177" t="s">
        <v>1481</v>
      </c>
      <c r="BP562" s="142">
        <v>3</v>
      </c>
      <c r="BQ562" s="142"/>
      <c r="BR562" s="142" t="s">
        <v>1843</v>
      </c>
      <c r="BS562" s="83">
        <v>198</v>
      </c>
      <c r="BT562" s="57"/>
      <c r="BU562" s="7" t="str">
        <f t="shared" si="98"/>
        <v/>
      </c>
      <c r="BV562" s="7" t="str">
        <f t="shared" si="99"/>
        <v/>
      </c>
      <c r="BW562" s="7" t="str">
        <f t="shared" si="100"/>
        <v/>
      </c>
      <c r="BX562" s="97" t="s">
        <v>1481</v>
      </c>
      <c r="BY562" s="98" t="s">
        <v>1718</v>
      </c>
      <c r="BZ562" s="97" t="s">
        <v>1684</v>
      </c>
      <c r="CA562" s="97"/>
      <c r="CB562" s="97"/>
      <c r="CC562" s="97"/>
      <c r="CD562" s="98" t="s">
        <v>1482</v>
      </c>
      <c r="CE562" s="97" t="s">
        <v>1164</v>
      </c>
      <c r="CF562" s="97"/>
      <c r="CG562" s="97"/>
      <c r="CH562" s="97"/>
      <c r="CI562" s="97"/>
      <c r="CJ562" s="97"/>
      <c r="CK562" s="86"/>
      <c r="CL562" s="109" t="s">
        <v>1688</v>
      </c>
      <c r="CM562" s="101" t="s">
        <v>253</v>
      </c>
      <c r="CN562" s="101" t="s">
        <v>253</v>
      </c>
      <c r="CO562" s="101"/>
    </row>
    <row r="563" spans="1:93" ht="64" x14ac:dyDescent="0.2">
      <c r="A563" s="172" t="s">
        <v>2204</v>
      </c>
      <c r="B563" s="140">
        <v>2</v>
      </c>
      <c r="C563" s="142" t="s">
        <v>1484</v>
      </c>
      <c r="D563" s="142" t="s">
        <v>1485</v>
      </c>
      <c r="E563" s="140" t="s">
        <v>0</v>
      </c>
      <c r="F563" s="140" t="s">
        <v>141</v>
      </c>
      <c r="G563" s="140" t="s">
        <v>147</v>
      </c>
      <c r="H563" s="140" t="s">
        <v>4</v>
      </c>
      <c r="I563" s="140" t="s">
        <v>8</v>
      </c>
      <c r="J563" s="140" t="s">
        <v>22</v>
      </c>
      <c r="K563" s="140" t="s">
        <v>129</v>
      </c>
      <c r="L563" s="98" t="str">
        <f>IFERROR(VLOOKUP($C563,'[2]1.3.7 validaties'!$AL$3:$AY$999,14,FALSE),"")</f>
        <v>1. ja, voor iedereen</v>
      </c>
      <c r="M563" s="98" t="str">
        <f>IFERROR(VLOOKUP($C563,'[2]1.3.7 validaties'!$AL$3:$AY$999,13,FALSE),"")</f>
        <v>niet nodig</v>
      </c>
      <c r="N563" s="142" t="s">
        <v>13</v>
      </c>
      <c r="O563" s="142" t="s">
        <v>13</v>
      </c>
      <c r="P563" s="142" t="s">
        <v>13</v>
      </c>
      <c r="Q563" s="142" t="s">
        <v>13</v>
      </c>
      <c r="R563" s="142" t="s">
        <v>13</v>
      </c>
      <c r="S563" s="142" t="s">
        <v>13</v>
      </c>
      <c r="T563" s="142" t="s">
        <v>13</v>
      </c>
      <c r="U563" s="142" t="s">
        <v>13</v>
      </c>
      <c r="V563" s="142" t="s">
        <v>13</v>
      </c>
      <c r="W563" s="142" t="s">
        <v>13</v>
      </c>
      <c r="X563" s="142" t="s">
        <v>13</v>
      </c>
      <c r="Y563" s="142" t="s">
        <v>13</v>
      </c>
      <c r="Z563" s="142" t="s">
        <v>13</v>
      </c>
      <c r="AA563" s="142" t="s">
        <v>13</v>
      </c>
      <c r="AB563" s="142" t="s">
        <v>13</v>
      </c>
      <c r="AC563" s="142" t="s">
        <v>13</v>
      </c>
      <c r="AD563" s="161" t="s">
        <v>253</v>
      </c>
      <c r="AE563" s="83" t="s">
        <v>254</v>
      </c>
      <c r="AF563" s="162" t="s">
        <v>255</v>
      </c>
      <c r="AG563" s="144" t="s">
        <v>1445</v>
      </c>
      <c r="AH563" s="163" t="s">
        <v>253</v>
      </c>
      <c r="AI563" s="175"/>
      <c r="AJ563" s="140" t="s">
        <v>13</v>
      </c>
      <c r="AK563" s="171" t="s">
        <v>45</v>
      </c>
      <c r="AL563" s="178" t="s">
        <v>14</v>
      </c>
      <c r="AM563" s="177" t="s">
        <v>1484</v>
      </c>
      <c r="AN563" s="98" t="s">
        <v>1486</v>
      </c>
      <c r="AO563" s="98" t="s">
        <v>1158</v>
      </c>
      <c r="AP563" s="98"/>
      <c r="AQ563" s="98"/>
      <c r="AR563" s="98"/>
      <c r="AS563" s="98"/>
      <c r="AT563" s="267"/>
      <c r="AU563" s="253">
        <v>0</v>
      </c>
      <c r="AV563" s="278"/>
      <c r="AW563" s="83" t="s">
        <v>1487</v>
      </c>
      <c r="AX563" s="57"/>
      <c r="AY563" s="212" t="str">
        <f t="shared" si="95"/>
        <v/>
      </c>
      <c r="AZ563" s="97" t="str">
        <f t="shared" si="101"/>
        <v/>
      </c>
      <c r="BA563" s="97" t="str">
        <f t="shared" si="102"/>
        <v/>
      </c>
      <c r="BB563" s="97"/>
      <c r="BC563" s="213" t="s">
        <v>2261</v>
      </c>
      <c r="BD563" s="143" t="str">
        <f t="shared" si="96"/>
        <v>ongewijzigd</v>
      </c>
      <c r="BE563" s="146" t="str">
        <f>IF(BF563="",IF(#REF!="","",IF(#REF!="ongebruikt","Ja","")),"")</f>
        <v/>
      </c>
      <c r="BF563" s="322" t="str">
        <f>IF($J563="LVBB-BHK",$C563,IFERROR(VLOOKUP($C563,'[1]CDS-VM-delta'!$A$2:$E$470,1,FALSE),""))</f>
        <v>STOP3012</v>
      </c>
      <c r="BG563" s="253" t="str">
        <f>IF($J563="LVBB-BHK",$AN563,IF($BF563="","",IFERROR(VLOOKUP($BF563,'[1]CDS-VM-delta'!$A$2:$E$470,2,FALSE),"")))</f>
        <v>Locatie met basisgeo:id %1 heeft zowel een groepID (GIO-deel) als een (kwalitatieve of kwantitatieve) Normwaarde. Verwijder de Normwaarde of de groepID.</v>
      </c>
      <c r="BH563" s="301" t="str">
        <f>IF($BF563="","",IFERROR(VLOOKUP($C563,'[1]CDS-VM-delta'!$A$2:$E$470,3,FALSE),""))</f>
        <v>imop-geo.sch</v>
      </c>
      <c r="BI563" s="301" t="str">
        <f>IF($BF563="","",IFERROR(VLOOKUP($C563,'[1]CDS-VM-delta'!$A$2:$E$470,4,FALSE),""))</f>
        <v>Locatie rules</v>
      </c>
      <c r="BJ563" s="302" t="str">
        <f>IF($BF563="","",IFERROR(VLOOKUP($C563,'[1]CDS-VM-delta'!$A$2:$E$470,5,FALSE),""))</f>
        <v/>
      </c>
      <c r="BK563" s="302" t="str">
        <f>IF($C563="","",IFERROR(VLOOKUP($C563,'[1]CDS-VM-delta'!$L$1:$M$470,1,FALSE),""))</f>
        <v>STOP3012</v>
      </c>
      <c r="BL563" s="302" t="str">
        <f>IF($BK563="","",IFERROR(VLOOKUP($BK563,'[1]CDS-VM-delta'!$L$1:$M$470,2,FALSE),""))</f>
        <v>Locatie met basisgeo:id %1 heeft zowel een groepID (GIO-deel) als een (kwalitatieve of kwantitatieve) Normwaarde. Verwijder de Normwaarde of de groepID.</v>
      </c>
      <c r="BM563" s="83" t="s">
        <v>1842</v>
      </c>
      <c r="BN563" s="210" t="str">
        <f t="shared" si="97"/>
        <v/>
      </c>
      <c r="BO563" s="177" t="s">
        <v>1484</v>
      </c>
      <c r="BP563" s="142">
        <v>3</v>
      </c>
      <c r="BQ563" s="142"/>
      <c r="BR563" s="142" t="s">
        <v>1843</v>
      </c>
      <c r="BS563" s="83">
        <v>210</v>
      </c>
      <c r="BT563" s="57"/>
      <c r="BU563" s="7" t="str">
        <f t="shared" si="98"/>
        <v/>
      </c>
      <c r="BV563" s="7" t="str">
        <f t="shared" si="99"/>
        <v/>
      </c>
      <c r="BW563" s="7" t="str">
        <f t="shared" si="100"/>
        <v/>
      </c>
      <c r="BX563" s="97" t="s">
        <v>1484</v>
      </c>
      <c r="BY563" s="98" t="s">
        <v>1485</v>
      </c>
      <c r="BZ563" s="97" t="s">
        <v>1684</v>
      </c>
      <c r="CA563" s="97"/>
      <c r="CB563" s="97"/>
      <c r="CC563" s="97"/>
      <c r="CD563" s="98" t="s">
        <v>1486</v>
      </c>
      <c r="CE563" s="97" t="s">
        <v>1158</v>
      </c>
      <c r="CF563" s="97"/>
      <c r="CG563" s="97"/>
      <c r="CH563" s="97"/>
      <c r="CI563" s="97"/>
      <c r="CJ563" s="97"/>
      <c r="CK563" s="86"/>
      <c r="CL563" s="109" t="s">
        <v>1688</v>
      </c>
      <c r="CM563" s="101" t="s">
        <v>253</v>
      </c>
      <c r="CN563" s="101" t="s">
        <v>253</v>
      </c>
      <c r="CO563" s="101"/>
    </row>
    <row r="564" spans="1:93" ht="112" x14ac:dyDescent="0.2">
      <c r="A564" s="172" t="s">
        <v>2204</v>
      </c>
      <c r="B564" s="140">
        <v>2</v>
      </c>
      <c r="C564" s="142" t="s">
        <v>1488</v>
      </c>
      <c r="D564" s="142" t="s">
        <v>2041</v>
      </c>
      <c r="E564" s="140" t="s">
        <v>0</v>
      </c>
      <c r="F564" s="140" t="s">
        <v>141</v>
      </c>
      <c r="G564" s="140" t="s">
        <v>147</v>
      </c>
      <c r="H564" s="140" t="s">
        <v>4</v>
      </c>
      <c r="I564" s="140" t="s">
        <v>8</v>
      </c>
      <c r="J564" s="140" t="s">
        <v>22</v>
      </c>
      <c r="K564" s="140" t="s">
        <v>129</v>
      </c>
      <c r="L564" s="98" t="str">
        <f>IFERROR(VLOOKUP($C564,'[2]1.3.7 validaties'!$AL$3:$AY$999,14,FALSE),"")</f>
        <v>2. ja, voor technici</v>
      </c>
      <c r="M564" s="98" t="str">
        <f>IFERROR(VLOOKUP($C564,'[2]1.3.7 validaties'!$AL$3:$AY$999,13,FALSE),"")</f>
        <v>niet nodig</v>
      </c>
      <c r="N564" s="142" t="s">
        <v>13</v>
      </c>
      <c r="O564" s="142" t="s">
        <v>13</v>
      </c>
      <c r="P564" s="142" t="s">
        <v>13</v>
      </c>
      <c r="Q564" s="142" t="s">
        <v>13</v>
      </c>
      <c r="R564" s="142" t="s">
        <v>13</v>
      </c>
      <c r="S564" s="142" t="s">
        <v>13</v>
      </c>
      <c r="T564" s="142" t="s">
        <v>13</v>
      </c>
      <c r="U564" s="142" t="s">
        <v>13</v>
      </c>
      <c r="V564" s="142" t="s">
        <v>13</v>
      </c>
      <c r="W564" s="142" t="s">
        <v>13</v>
      </c>
      <c r="X564" s="142" t="s">
        <v>13</v>
      </c>
      <c r="Y564" s="142" t="s">
        <v>13</v>
      </c>
      <c r="Z564" s="142" t="s">
        <v>13</v>
      </c>
      <c r="AA564" s="142" t="s">
        <v>13</v>
      </c>
      <c r="AB564" s="142" t="s">
        <v>13</v>
      </c>
      <c r="AC564" s="142" t="s">
        <v>13</v>
      </c>
      <c r="AD564" s="161" t="s">
        <v>253</v>
      </c>
      <c r="AE564" s="83" t="s">
        <v>254</v>
      </c>
      <c r="AF564" s="162" t="s">
        <v>255</v>
      </c>
      <c r="AG564" s="144" t="s">
        <v>1445</v>
      </c>
      <c r="AH564" s="163" t="s">
        <v>253</v>
      </c>
      <c r="AI564" s="175"/>
      <c r="AJ564" s="140" t="s">
        <v>13</v>
      </c>
      <c r="AK564" s="171" t="s">
        <v>45</v>
      </c>
      <c r="AL564" s="178" t="s">
        <v>14</v>
      </c>
      <c r="AM564" s="177" t="s">
        <v>1488</v>
      </c>
      <c r="AN564" s="142" t="s">
        <v>1948</v>
      </c>
      <c r="AO564" s="98" t="s">
        <v>1164</v>
      </c>
      <c r="AP564" s="98"/>
      <c r="AQ564" s="98"/>
      <c r="AR564" s="98"/>
      <c r="AS564" s="98"/>
      <c r="AT564" s="267"/>
      <c r="AU564" s="253">
        <v>0</v>
      </c>
      <c r="AV564" s="278"/>
      <c r="AW564" s="83" t="s">
        <v>2925</v>
      </c>
      <c r="AX564" s="57"/>
      <c r="AY564" s="212" t="str">
        <f t="shared" si="95"/>
        <v/>
      </c>
      <c r="AZ564" s="97" t="str">
        <f t="shared" si="101"/>
        <v/>
      </c>
      <c r="BA564" s="97" t="str">
        <f t="shared" si="102"/>
        <v/>
      </c>
      <c r="BB564" s="97"/>
      <c r="BC564" s="213" t="s">
        <v>2261</v>
      </c>
      <c r="BD564" s="143" t="str">
        <f t="shared" si="96"/>
        <v>gewijzigd</v>
      </c>
      <c r="BE564" s="146" t="str">
        <f>IF(BF564="",IF(#REF!="","",IF(#REF!="ongebruikt","Ja","")),"")</f>
        <v/>
      </c>
      <c r="BF564" s="322" t="str">
        <f>IF($J564="LVBB-BHK",$C564,IFERROR(VLOOKUP($C564,'[1]CDS-VM-delta'!$A$2:$E$470,1,FALSE),""))</f>
        <v>STOP3013</v>
      </c>
      <c r="BG564" s="253" t="str">
        <f>IF($J564="LVBB-BHK",$AN564,IF($BF564="","",IFERROR(VLOOKUP($BF564,'[1]CDS-VM-delta'!$A$2:$E$470,2,FALSE),"")))</f>
        <v>In Work-ID %1 zijn de basisgeo:id's niet uniek. Binnen 1 GIO mag basisgeo:id van geometrieen van verschillende locaties niet gelijk zijn aan elkaar. Pas dit aan.
OF:
In Work-ID %1 zijn de basisgeo:id's niet uniek. Binnen 1 GIO mag basisgeo:id van geometrische objecten van verschillende locaties niet gelijk zijn aan elkaar. Pas dit aan.</v>
      </c>
      <c r="BH564" s="301" t="str">
        <f>IF($BF564="","",IFERROR(VLOOKUP($C564,'[1]CDS-VM-delta'!$A$2:$E$470,3,FALSE),""))</f>
        <v>imop-geo.sch</v>
      </c>
      <c r="BI564" s="301" t="str">
        <f>IF($BF564="","",IFERROR(VLOOKUP($C564,'[1]CDS-VM-delta'!$A$2:$E$470,4,FALSE),""))</f>
        <v>Locatie rules</v>
      </c>
      <c r="BJ564" s="302" t="str">
        <f>IF($BF564="","",IFERROR(VLOOKUP($C564,'[1]CDS-VM-delta'!$A$2:$E$470,5,FALSE),""))</f>
        <v/>
      </c>
      <c r="BK564" s="302" t="str">
        <f>IF($C564="","",IFERROR(VLOOKUP($C564,'[1]CDS-VM-delta'!$L$1:$M$470,1,FALSE),""))</f>
        <v>STOP3013</v>
      </c>
      <c r="BL564" s="302" t="str">
        <f>IF($BK564="","",IFERROR(VLOOKUP($BK564,'[1]CDS-VM-delta'!$L$1:$M$470,2,FALSE),""))</f>
        <v>In Work-ID %1 zijn de basisgeo:id's niet uniek. Binnen 1 GIO mag basisgeo:id van geometrieen van verschillende locaties niet gelijk zijn aan elkaar. Pas dit aan.</v>
      </c>
      <c r="BM564" s="83"/>
      <c r="BN564" s="210" t="str">
        <f t="shared" si="97"/>
        <v/>
      </c>
      <c r="BO564" s="141" t="s">
        <v>1488</v>
      </c>
      <c r="BP564" s="142"/>
      <c r="BQ564" s="142"/>
      <c r="BR564" s="142"/>
      <c r="BS564" s="83">
        <v>324</v>
      </c>
      <c r="BT564" s="57"/>
      <c r="BU564" s="7" t="str">
        <f t="shared" si="98"/>
        <v/>
      </c>
      <c r="BV564" s="7" t="str">
        <f t="shared" si="99"/>
        <v/>
      </c>
      <c r="BW564" s="7" t="str">
        <f t="shared" si="100"/>
        <v/>
      </c>
      <c r="BX564" s="97" t="s">
        <v>1488</v>
      </c>
      <c r="BY564" s="98" t="s">
        <v>2041</v>
      </c>
      <c r="BZ564" s="97" t="s">
        <v>1684</v>
      </c>
      <c r="CA564" s="97"/>
      <c r="CB564" s="97"/>
      <c r="CC564" s="97"/>
      <c r="CD564" s="98" t="s">
        <v>1948</v>
      </c>
      <c r="CE564" s="97" t="s">
        <v>1164</v>
      </c>
      <c r="CF564" s="97"/>
      <c r="CG564" s="97"/>
      <c r="CH564" s="97"/>
      <c r="CI564" s="97"/>
      <c r="CJ564" s="97"/>
      <c r="CK564" s="86"/>
      <c r="CL564" s="109" t="s">
        <v>1688</v>
      </c>
      <c r="CM564" s="101" t="s">
        <v>253</v>
      </c>
      <c r="CN564" s="101" t="s">
        <v>253</v>
      </c>
      <c r="CO564" s="101"/>
    </row>
    <row r="565" spans="1:93" ht="64" x14ac:dyDescent="0.2">
      <c r="A565" s="172" t="s">
        <v>2204</v>
      </c>
      <c r="B565" s="140">
        <v>2</v>
      </c>
      <c r="C565" s="142" t="s">
        <v>1489</v>
      </c>
      <c r="D565" s="142" t="s">
        <v>1719</v>
      </c>
      <c r="E565" s="140" t="s">
        <v>0</v>
      </c>
      <c r="F565" s="140" t="s">
        <v>141</v>
      </c>
      <c r="G565" s="140" t="s">
        <v>147</v>
      </c>
      <c r="H565" s="140" t="s">
        <v>4</v>
      </c>
      <c r="I565" s="140" t="s">
        <v>8</v>
      </c>
      <c r="J565" s="140" t="s">
        <v>22</v>
      </c>
      <c r="K565" s="140" t="s">
        <v>129</v>
      </c>
      <c r="L565" s="98" t="str">
        <f>IFERROR(VLOOKUP($C565,'[2]1.3.7 validaties'!$AL$3:$AY$999,14,FALSE),"")</f>
        <v>1. ja, voor iedereen</v>
      </c>
      <c r="M565" s="98" t="str">
        <f>IFERROR(VLOOKUP($C565,'[2]1.3.7 validaties'!$AL$3:$AY$999,13,FALSE),"")</f>
        <v>niet nodig</v>
      </c>
      <c r="N565" s="142" t="s">
        <v>13</v>
      </c>
      <c r="O565" s="142" t="s">
        <v>13</v>
      </c>
      <c r="P565" s="142" t="s">
        <v>13</v>
      </c>
      <c r="Q565" s="142" t="s">
        <v>13</v>
      </c>
      <c r="R565" s="142" t="s">
        <v>13</v>
      </c>
      <c r="S565" s="142" t="s">
        <v>13</v>
      </c>
      <c r="T565" s="142" t="s">
        <v>13</v>
      </c>
      <c r="U565" s="142" t="s">
        <v>13</v>
      </c>
      <c r="V565" s="142" t="s">
        <v>13</v>
      </c>
      <c r="W565" s="142" t="s">
        <v>13</v>
      </c>
      <c r="X565" s="142" t="s">
        <v>13</v>
      </c>
      <c r="Y565" s="142" t="s">
        <v>13</v>
      </c>
      <c r="Z565" s="142" t="s">
        <v>13</v>
      </c>
      <c r="AA565" s="142" t="s">
        <v>13</v>
      </c>
      <c r="AB565" s="142" t="s">
        <v>13</v>
      </c>
      <c r="AC565" s="142" t="s">
        <v>13</v>
      </c>
      <c r="AD565" s="161" t="s">
        <v>253</v>
      </c>
      <c r="AE565" s="83" t="s">
        <v>254</v>
      </c>
      <c r="AF565" s="162" t="s">
        <v>255</v>
      </c>
      <c r="AG565" s="144" t="s">
        <v>1445</v>
      </c>
      <c r="AH565" s="163" t="s">
        <v>253</v>
      </c>
      <c r="AI565" s="175"/>
      <c r="AJ565" s="140" t="s">
        <v>13</v>
      </c>
      <c r="AK565" s="171" t="s">
        <v>45</v>
      </c>
      <c r="AL565" s="178" t="s">
        <v>14</v>
      </c>
      <c r="AM565" s="177" t="s">
        <v>1489</v>
      </c>
      <c r="AN565" s="98" t="s">
        <v>1490</v>
      </c>
      <c r="AO565" s="98" t="s">
        <v>1164</v>
      </c>
      <c r="AP565" s="98"/>
      <c r="AQ565" s="98"/>
      <c r="AR565" s="98"/>
      <c r="AS565" s="98"/>
      <c r="AT565" s="267"/>
      <c r="AU565" s="253">
        <v>0</v>
      </c>
      <c r="AV565" s="278"/>
      <c r="AW565" s="83" t="s">
        <v>1491</v>
      </c>
      <c r="AX565" s="57"/>
      <c r="AY565" s="212" t="str">
        <f t="shared" si="95"/>
        <v/>
      </c>
      <c r="AZ565" s="97" t="str">
        <f t="shared" si="101"/>
        <v/>
      </c>
      <c r="BA565" s="97" t="str">
        <f t="shared" si="102"/>
        <v/>
      </c>
      <c r="BB565" s="97"/>
      <c r="BC565" s="213" t="s">
        <v>2261</v>
      </c>
      <c r="BD565" s="143" t="str">
        <f t="shared" si="96"/>
        <v>ongewijzigd</v>
      </c>
      <c r="BE565" s="146" t="str">
        <f>IF(BF565="",IF(#REF!="","",IF(#REF!="ongebruikt","Ja","")),"")</f>
        <v/>
      </c>
      <c r="BF565" s="322" t="str">
        <f>IF($J565="LVBB-BHK",$C565,IFERROR(VLOOKUP($C565,'[1]CDS-VM-delta'!$A$2:$E$470,1,FALSE),""))</f>
        <v>STOP3015</v>
      </c>
      <c r="BG565" s="253" t="str">
        <f>IF($J565="LVBB-BHK",$AN565,IF($BF565="","",IFERROR(VLOOKUP($BF565,'[1]CDS-VM-delta'!$A$2:$E$470,2,FALSE),"")))</f>
        <v>De GIO met Work-ID %1 met kwalitatieve normwaarden, mag geen eenheidlabel noch eenheidID hebben. Verwijder eenheidlabel en eenheidID toe, of verwijder de kwalitatieve normwaarden.</v>
      </c>
      <c r="BH565" s="301" t="str">
        <f>IF($BF565="","",IFERROR(VLOOKUP($C565,'[1]CDS-VM-delta'!$A$2:$E$470,3,FALSE),""))</f>
        <v>imop-geo.sch</v>
      </c>
      <c r="BI565" s="301" t="str">
        <f>IF($BF565="","",IFERROR(VLOOKUP($C565,'[1]CDS-VM-delta'!$A$2:$E$470,4,FALSE),""))</f>
        <v>Locatie rules</v>
      </c>
      <c r="BJ565" s="302" t="str">
        <f>IF($BF565="","",IFERROR(VLOOKUP($C565,'[1]CDS-VM-delta'!$A$2:$E$470,5,FALSE),""))</f>
        <v/>
      </c>
      <c r="BK565" s="302" t="str">
        <f>IF($C565="","",IFERROR(VLOOKUP($C565,'[1]CDS-VM-delta'!$L$1:$M$470,1,FALSE),""))</f>
        <v>STOP3015</v>
      </c>
      <c r="BL565" s="302" t="str">
        <f>IF($BK565="","",IFERROR(VLOOKUP($BK565,'[1]CDS-VM-delta'!$L$1:$M$470,2,FALSE),""))</f>
        <v>De GIO met Work-ID %1 met kwalitatieve normwaarden, mag geen eenheidlabel noch eenheidID hebben. Verwijder eenheidlabel en eenheidID toe, of verwijder de kwalitatieve normwaarden.</v>
      </c>
      <c r="BM565" s="83" t="s">
        <v>1842</v>
      </c>
      <c r="BN565" s="210" t="str">
        <f t="shared" si="97"/>
        <v/>
      </c>
      <c r="BO565" s="177" t="s">
        <v>1489</v>
      </c>
      <c r="BP565" s="142">
        <v>3</v>
      </c>
      <c r="BQ565" s="142"/>
      <c r="BR565" s="142" t="s">
        <v>1843</v>
      </c>
      <c r="BS565" s="83">
        <v>216</v>
      </c>
      <c r="BT565" s="57"/>
      <c r="BU565" s="7" t="str">
        <f t="shared" si="98"/>
        <v/>
      </c>
      <c r="BV565" s="7" t="str">
        <f t="shared" si="99"/>
        <v/>
      </c>
      <c r="BW565" s="7" t="str">
        <f t="shared" si="100"/>
        <v/>
      </c>
      <c r="BX565" s="97" t="s">
        <v>1489</v>
      </c>
      <c r="BY565" s="98" t="s">
        <v>1719</v>
      </c>
      <c r="BZ565" s="97" t="s">
        <v>1684</v>
      </c>
      <c r="CA565" s="97"/>
      <c r="CB565" s="97"/>
      <c r="CC565" s="97"/>
      <c r="CD565" s="98" t="s">
        <v>1490</v>
      </c>
      <c r="CE565" s="97" t="s">
        <v>1164</v>
      </c>
      <c r="CF565" s="97"/>
      <c r="CG565" s="97"/>
      <c r="CH565" s="97"/>
      <c r="CI565" s="97"/>
      <c r="CJ565" s="97"/>
      <c r="CK565" s="86"/>
      <c r="CL565" s="109" t="s">
        <v>1688</v>
      </c>
      <c r="CM565" s="101" t="s">
        <v>253</v>
      </c>
      <c r="CN565" s="101" t="s">
        <v>253</v>
      </c>
      <c r="CO565" s="101"/>
    </row>
    <row r="566" spans="1:93" ht="80" x14ac:dyDescent="0.2">
      <c r="A566" s="172" t="s">
        <v>2204</v>
      </c>
      <c r="B566" s="140">
        <v>2</v>
      </c>
      <c r="C566" s="142" t="s">
        <v>1492</v>
      </c>
      <c r="D566" s="142" t="s">
        <v>1720</v>
      </c>
      <c r="E566" s="140" t="s">
        <v>0</v>
      </c>
      <c r="F566" s="140" t="s">
        <v>141</v>
      </c>
      <c r="G566" s="140" t="s">
        <v>147</v>
      </c>
      <c r="H566" s="140" t="s">
        <v>4</v>
      </c>
      <c r="I566" s="140" t="s">
        <v>8</v>
      </c>
      <c r="J566" s="140" t="s">
        <v>22</v>
      </c>
      <c r="K566" s="140" t="s">
        <v>129</v>
      </c>
      <c r="L566" s="98" t="str">
        <f>IFERROR(VLOOKUP($C566,'[2]1.3.7 validaties'!$AL$3:$AY$999,14,FALSE),"")</f>
        <v>1. ja, voor iedereen</v>
      </c>
      <c r="M566" s="98" t="str">
        <f>IFERROR(VLOOKUP($C566,'[2]1.3.7 validaties'!$AL$3:$AY$999,13,FALSE),"")</f>
        <v>niet nodig</v>
      </c>
      <c r="N566" s="142" t="s">
        <v>13</v>
      </c>
      <c r="O566" s="142" t="s">
        <v>13</v>
      </c>
      <c r="P566" s="142" t="s">
        <v>13</v>
      </c>
      <c r="Q566" s="142" t="s">
        <v>13</v>
      </c>
      <c r="R566" s="142" t="s">
        <v>13</v>
      </c>
      <c r="S566" s="142" t="s">
        <v>13</v>
      </c>
      <c r="T566" s="142" t="s">
        <v>13</v>
      </c>
      <c r="U566" s="142" t="s">
        <v>13</v>
      </c>
      <c r="V566" s="142" t="s">
        <v>13</v>
      </c>
      <c r="W566" s="142" t="s">
        <v>13</v>
      </c>
      <c r="X566" s="142" t="s">
        <v>13</v>
      </c>
      <c r="Y566" s="142" t="s">
        <v>13</v>
      </c>
      <c r="Z566" s="142" t="s">
        <v>13</v>
      </c>
      <c r="AA566" s="142" t="s">
        <v>13</v>
      </c>
      <c r="AB566" s="142" t="s">
        <v>13</v>
      </c>
      <c r="AC566" s="142" t="s">
        <v>13</v>
      </c>
      <c r="AD566" s="161" t="s">
        <v>253</v>
      </c>
      <c r="AE566" s="83" t="s">
        <v>254</v>
      </c>
      <c r="AF566" s="162" t="s">
        <v>255</v>
      </c>
      <c r="AG566" s="144" t="s">
        <v>1445</v>
      </c>
      <c r="AH566" s="163" t="s">
        <v>253</v>
      </c>
      <c r="AI566" s="175"/>
      <c r="AJ566" s="140" t="s">
        <v>13</v>
      </c>
      <c r="AK566" s="171" t="s">
        <v>45</v>
      </c>
      <c r="AL566" s="178" t="s">
        <v>14</v>
      </c>
      <c r="AM566" s="177" t="s">
        <v>1492</v>
      </c>
      <c r="AN566" s="142" t="s">
        <v>1949</v>
      </c>
      <c r="AO566" s="98" t="s">
        <v>1164</v>
      </c>
      <c r="AP566" s="98"/>
      <c r="AQ566" s="98"/>
      <c r="AR566" s="98"/>
      <c r="AS566" s="98"/>
      <c r="AT566" s="267"/>
      <c r="AU566" s="253">
        <v>0</v>
      </c>
      <c r="AV566" s="278"/>
      <c r="AW566" s="83"/>
      <c r="AX566" s="57"/>
      <c r="AY566" s="212" t="str">
        <f t="shared" si="95"/>
        <v/>
      </c>
      <c r="AZ566" s="97" t="str">
        <f t="shared" si="101"/>
        <v/>
      </c>
      <c r="BA566" s="97" t="str">
        <f t="shared" si="102"/>
        <v/>
      </c>
      <c r="BB566" s="97"/>
      <c r="BC566" s="213" t="s">
        <v>2261</v>
      </c>
      <c r="BD566" s="143" t="str">
        <f t="shared" si="96"/>
        <v>ongewijzigd</v>
      </c>
      <c r="BE566" s="146" t="str">
        <f>IF(BF566="",IF(#REF!="","",IF(#REF!="ongebruikt","Ja","")),"")</f>
        <v/>
      </c>
      <c r="BF566" s="322" t="str">
        <f>IF($J566="LVBB-BHK",$C566,IFERROR(VLOOKUP($C566,'[1]CDS-VM-delta'!$A$2:$E$470,1,FALSE),""))</f>
        <v>STOP3016</v>
      </c>
      <c r="BG566" s="253" t="str">
        <f>IF($J566="LVBB-BHK",$AN566,IF($BF566="","",IFERROR(VLOOKUP($BF566,'[1]CDS-VM-delta'!$A$2:$E$470,2,FALSE),"")))</f>
        <v>De GIO met Work-ID %1 bevat norm (normID en normlabel) en/of eenheid (eenheidID en eenheidlabel), terwijl kwantitatieve of kwalitatieve normwaarden ontbreken. Geef de locaties normwaarden of verwijder de norm/eenheid elementen.</v>
      </c>
      <c r="BH566" s="301" t="str">
        <f>IF($BF566="","",IFERROR(VLOOKUP($C566,'[1]CDS-VM-delta'!$A$2:$E$470,3,FALSE),""))</f>
        <v>imop-geo.sch</v>
      </c>
      <c r="BI566" s="301" t="str">
        <f>IF($BF566="","",IFERROR(VLOOKUP($C566,'[1]CDS-VM-delta'!$A$2:$E$470,4,FALSE),""))</f>
        <v>Geen norm elementen in een GIO zonder normwaarde.</v>
      </c>
      <c r="BJ566" s="302" t="str">
        <f>IF($BF566="","",IFERROR(VLOOKUP($C566,'[1]CDS-VM-delta'!$A$2:$E$470,5,FALSE),""))</f>
        <v/>
      </c>
      <c r="BK566" s="302" t="str">
        <f>IF($C566="","",IFERROR(VLOOKUP($C566,'[1]CDS-VM-delta'!$L$1:$M$470,1,FALSE),""))</f>
        <v>STOP3016</v>
      </c>
      <c r="BL566" s="302" t="str">
        <f>IF($BK566="","",IFERROR(VLOOKUP($BK566,'[1]CDS-VM-delta'!$L$1:$M$470,2,FALSE),""))</f>
        <v>De GIO met Work-ID %1 bevat norm (normID en normlabel) en/of eenheid (eenheidID en eenheidlabel), terwijl kwantitatieve of kwalitatieve normwaarden ontbreken. Geef de locaties normwaarden of verwijder de norm/eenheid elementen.</v>
      </c>
      <c r="BM566" s="83" t="s">
        <v>1842</v>
      </c>
      <c r="BN566" s="210" t="str">
        <f t="shared" si="97"/>
        <v/>
      </c>
      <c r="BO566" s="177" t="s">
        <v>1492</v>
      </c>
      <c r="BP566" s="142">
        <v>3</v>
      </c>
      <c r="BQ566" s="142"/>
      <c r="BR566" s="142" t="s">
        <v>1843</v>
      </c>
      <c r="BS566" s="83">
        <v>226</v>
      </c>
      <c r="BT566" s="57"/>
      <c r="BU566" s="7" t="str">
        <f t="shared" si="98"/>
        <v/>
      </c>
      <c r="BV566" s="7" t="str">
        <f t="shared" si="99"/>
        <v/>
      </c>
      <c r="BW566" s="7" t="str">
        <f t="shared" si="100"/>
        <v/>
      </c>
      <c r="BX566" s="97" t="s">
        <v>1492</v>
      </c>
      <c r="BY566" s="98" t="s">
        <v>1720</v>
      </c>
      <c r="BZ566" s="97" t="s">
        <v>1684</v>
      </c>
      <c r="CA566" s="97"/>
      <c r="CB566" s="97"/>
      <c r="CC566" s="97"/>
      <c r="CD566" s="98" t="s">
        <v>1949</v>
      </c>
      <c r="CE566" s="97" t="s">
        <v>1164</v>
      </c>
      <c r="CF566" s="97"/>
      <c r="CG566" s="97"/>
      <c r="CH566" s="97"/>
      <c r="CI566" s="97"/>
      <c r="CJ566" s="97"/>
      <c r="CK566" s="86"/>
      <c r="CL566" s="109" t="s">
        <v>1688</v>
      </c>
      <c r="CM566" s="101" t="s">
        <v>253</v>
      </c>
      <c r="CN566" s="101" t="s">
        <v>253</v>
      </c>
      <c r="CO566" s="101"/>
    </row>
    <row r="567" spans="1:93" s="408" customFormat="1" ht="80" x14ac:dyDescent="0.2">
      <c r="A567" s="505" t="s">
        <v>2426</v>
      </c>
      <c r="B567" s="523">
        <v>2</v>
      </c>
      <c r="C567" s="335" t="s">
        <v>1370</v>
      </c>
      <c r="D567" s="335" t="s">
        <v>2042</v>
      </c>
      <c r="E567" s="508" t="s">
        <v>0</v>
      </c>
      <c r="F567" s="508" t="s">
        <v>244</v>
      </c>
      <c r="G567" s="335" t="s">
        <v>147</v>
      </c>
      <c r="H567" s="508" t="s">
        <v>4</v>
      </c>
      <c r="I567" s="335" t="s">
        <v>8</v>
      </c>
      <c r="J567" s="335" t="s">
        <v>22</v>
      </c>
      <c r="K567" s="335" t="s">
        <v>129</v>
      </c>
      <c r="L567" s="410" t="str">
        <f>IFERROR(VLOOKUP($C567,'[2]1.3.7 validaties'!$AL$3:$AY$999,14,FALSE),"")</f>
        <v/>
      </c>
      <c r="M567" s="410" t="str">
        <f>IFERROR(VLOOKUP($C567,'[2]1.3.7 validaties'!$AL$3:$AY$999,13,FALSE),"")</f>
        <v/>
      </c>
      <c r="N567" s="335" t="s">
        <v>319</v>
      </c>
      <c r="O567" s="335" t="s">
        <v>23</v>
      </c>
      <c r="P567" s="335" t="s">
        <v>23</v>
      </c>
      <c r="Q567" s="335" t="s">
        <v>14</v>
      </c>
      <c r="R567" s="335" t="s">
        <v>14</v>
      </c>
      <c r="S567" s="335" t="s">
        <v>14</v>
      </c>
      <c r="T567" s="335" t="s">
        <v>14</v>
      </c>
      <c r="U567" s="335" t="s">
        <v>14</v>
      </c>
      <c r="V567" s="335" t="s">
        <v>14</v>
      </c>
      <c r="W567" s="335" t="s">
        <v>14</v>
      </c>
      <c r="X567" s="335" t="s">
        <v>14</v>
      </c>
      <c r="Y567" s="335" t="s">
        <v>14</v>
      </c>
      <c r="Z567" s="335" t="s">
        <v>14</v>
      </c>
      <c r="AA567" s="335" t="s">
        <v>14</v>
      </c>
      <c r="AB567" s="335" t="s">
        <v>14</v>
      </c>
      <c r="AC567" s="335" t="s">
        <v>14</v>
      </c>
      <c r="AD567" s="391" t="s">
        <v>253</v>
      </c>
      <c r="AE567" s="385" t="s">
        <v>254</v>
      </c>
      <c r="AF567" s="392" t="s">
        <v>253</v>
      </c>
      <c r="AG567" s="517" t="s">
        <v>254</v>
      </c>
      <c r="AH567" s="380" t="s">
        <v>255</v>
      </c>
      <c r="AI567" s="381"/>
      <c r="AJ567" s="335" t="s">
        <v>13</v>
      </c>
      <c r="AK567" s="400" t="s">
        <v>45</v>
      </c>
      <c r="AL567" s="385" t="s">
        <v>14</v>
      </c>
      <c r="AM567" s="384" t="s">
        <v>1370</v>
      </c>
      <c r="AN567" s="410"/>
      <c r="AO567" s="410"/>
      <c r="AP567" s="410"/>
      <c r="AQ567" s="410"/>
      <c r="AR567" s="410"/>
      <c r="AS567" s="410"/>
      <c r="AT567" s="506"/>
      <c r="AU567" s="395"/>
      <c r="AV567" s="393"/>
      <c r="AW567" s="385" t="s">
        <v>2444</v>
      </c>
      <c r="AX567" s="397"/>
      <c r="AY567" s="398" t="str">
        <f t="shared" si="95"/>
        <v/>
      </c>
      <c r="AZ567" s="399" t="str">
        <f t="shared" si="101"/>
        <v/>
      </c>
      <c r="BA567" s="399" t="str">
        <f t="shared" si="102"/>
        <v/>
      </c>
      <c r="BB567" s="399"/>
      <c r="BC567" s="400"/>
      <c r="BD567" s="500" t="str">
        <f t="shared" si="96"/>
        <v/>
      </c>
      <c r="BE567" s="501" t="e">
        <f>IF(BF567="",IF(#REF!="","",IF(#REF!="ongebruikt","Ja","")),"")</f>
        <v>#REF!</v>
      </c>
      <c r="BF567" s="502" t="str">
        <f>IF($J567="LVBB-BHK",$C567,IFERROR(VLOOKUP($C567,'[1]CDS-VM-delta'!$A$2:$E$470,1,FALSE),""))</f>
        <v/>
      </c>
      <c r="BG567" s="395" t="str">
        <f>IF($J567="LVBB-BHK",$AN567,IF($BF567="","",IFERROR(VLOOKUP($BF567,'[1]CDS-VM-delta'!$A$2:$E$470,2,FALSE),"")))</f>
        <v/>
      </c>
      <c r="BH567" s="503" t="str">
        <f>IF($BF567="","",IFERROR(VLOOKUP($C567,'[1]CDS-VM-delta'!$A$2:$E$470,3,FALSE),""))</f>
        <v/>
      </c>
      <c r="BI567" s="503" t="str">
        <f>IF($BF567="","",IFERROR(VLOOKUP($C567,'[1]CDS-VM-delta'!$A$2:$E$470,4,FALSE),""))</f>
        <v/>
      </c>
      <c r="BJ567" s="504" t="str">
        <f>IF($BF567="","",IFERROR(VLOOKUP($C567,'[1]CDS-VM-delta'!$A$2:$E$470,5,FALSE),""))</f>
        <v/>
      </c>
      <c r="BK567" s="504" t="str">
        <f>IF($C567="","",IFERROR(VLOOKUP($C567,'[1]CDS-VM-delta'!$L$1:$M$470,1,FALSE),""))</f>
        <v/>
      </c>
      <c r="BL567" s="504" t="str">
        <f>IF($BK567="","",IFERROR(VLOOKUP($BK567,'[1]CDS-VM-delta'!$L$1:$M$470,2,FALSE),""))</f>
        <v/>
      </c>
      <c r="BM567" s="385"/>
      <c r="BN567" s="406" t="str">
        <f t="shared" si="97"/>
        <v>NOK</v>
      </c>
      <c r="BO567" s="384" t="s">
        <v>1858</v>
      </c>
      <c r="BP567" s="335"/>
      <c r="BQ567" s="335"/>
      <c r="BR567" s="335"/>
      <c r="BS567" s="385"/>
      <c r="BT567" s="397"/>
      <c r="BU567" s="408" t="str">
        <f t="shared" si="98"/>
        <v/>
      </c>
      <c r="BV567" s="408" t="str">
        <f t="shared" si="99"/>
        <v/>
      </c>
      <c r="BW567" s="408" t="str">
        <f t="shared" si="100"/>
        <v/>
      </c>
      <c r="BX567" s="399" t="s">
        <v>1370</v>
      </c>
      <c r="BY567" s="410" t="s">
        <v>2042</v>
      </c>
      <c r="BZ567" s="399" t="s">
        <v>1684</v>
      </c>
      <c r="CA567" s="399"/>
      <c r="CB567" s="399"/>
      <c r="CC567" s="399"/>
      <c r="CD567" s="410"/>
      <c r="CE567" s="399"/>
      <c r="CF567" s="399"/>
      <c r="CG567" s="399"/>
      <c r="CH567" s="399"/>
      <c r="CI567" s="399"/>
      <c r="CJ567" s="399"/>
      <c r="CK567" s="383" t="s">
        <v>1685</v>
      </c>
      <c r="CL567" s="409" t="s">
        <v>1686</v>
      </c>
      <c r="CM567" s="410" t="s">
        <v>255</v>
      </c>
      <c r="CN567" s="410" t="s">
        <v>255</v>
      </c>
      <c r="CO567" s="410" t="s">
        <v>1687</v>
      </c>
    </row>
    <row r="568" spans="1:93" ht="112" x14ac:dyDescent="0.2">
      <c r="A568" s="172" t="s">
        <v>338</v>
      </c>
      <c r="B568" s="205">
        <v>2</v>
      </c>
      <c r="C568" s="142" t="s">
        <v>1372</v>
      </c>
      <c r="D568" s="142" t="s">
        <v>2043</v>
      </c>
      <c r="E568" s="185" t="s">
        <v>0</v>
      </c>
      <c r="F568" s="185" t="s">
        <v>244</v>
      </c>
      <c r="G568" s="140" t="s">
        <v>147</v>
      </c>
      <c r="H568" s="185" t="s">
        <v>4</v>
      </c>
      <c r="I568" s="140" t="s">
        <v>8</v>
      </c>
      <c r="J568" s="140" t="s">
        <v>22</v>
      </c>
      <c r="K568" s="140" t="s">
        <v>129</v>
      </c>
      <c r="L568" s="98" t="str">
        <f>IFERROR(VLOOKUP($C568,'[2]1.3.7 validaties'!$AL$3:$AY$999,14,FALSE),"")</f>
        <v/>
      </c>
      <c r="M568" s="98" t="str">
        <f>IFERROR(VLOOKUP($C568,'[2]1.3.7 validaties'!$AL$3:$AY$999,13,FALSE),"")</f>
        <v/>
      </c>
      <c r="N568" s="142" t="s">
        <v>319</v>
      </c>
      <c r="O568" s="142" t="s">
        <v>13</v>
      </c>
      <c r="P568" s="142" t="s">
        <v>13</v>
      </c>
      <c r="Q568" s="142" t="s">
        <v>13</v>
      </c>
      <c r="R568" s="142" t="s">
        <v>13</v>
      </c>
      <c r="S568" s="142" t="s">
        <v>13</v>
      </c>
      <c r="T568" s="142" t="s">
        <v>13</v>
      </c>
      <c r="U568" s="142" t="s">
        <v>13</v>
      </c>
      <c r="V568" s="142" t="s">
        <v>13</v>
      </c>
      <c r="W568" s="142" t="s">
        <v>13</v>
      </c>
      <c r="X568" s="142" t="s">
        <v>13</v>
      </c>
      <c r="Y568" s="142" t="s">
        <v>13</v>
      </c>
      <c r="Z568" s="142" t="s">
        <v>13</v>
      </c>
      <c r="AA568" s="142" t="s">
        <v>13</v>
      </c>
      <c r="AB568" s="142" t="s">
        <v>13</v>
      </c>
      <c r="AC568" s="142" t="s">
        <v>13</v>
      </c>
      <c r="AD568" s="161" t="s">
        <v>253</v>
      </c>
      <c r="AE568" s="83" t="s">
        <v>254</v>
      </c>
      <c r="AF568" s="162" t="s">
        <v>255</v>
      </c>
      <c r="AG568" s="144" t="s">
        <v>1445</v>
      </c>
      <c r="AH568" s="163" t="s">
        <v>253</v>
      </c>
      <c r="AI568" s="175"/>
      <c r="AJ568" s="140" t="s">
        <v>13</v>
      </c>
      <c r="AK568" s="171" t="s">
        <v>45</v>
      </c>
      <c r="AL568" s="178" t="s">
        <v>14</v>
      </c>
      <c r="AM568" s="177" t="s">
        <v>1372</v>
      </c>
      <c r="AN568" s="142" t="s">
        <v>1950</v>
      </c>
      <c r="AO568" s="98" t="s">
        <v>1493</v>
      </c>
      <c r="AP568" s="98" t="s">
        <v>1494</v>
      </c>
      <c r="AQ568" s="98" t="s">
        <v>1495</v>
      </c>
      <c r="AR568" s="98"/>
      <c r="AS568" s="98"/>
      <c r="AT568" s="267"/>
      <c r="AU568" s="253">
        <v>0</v>
      </c>
      <c r="AV568" s="278"/>
      <c r="AW568" s="83"/>
      <c r="AX568" s="57"/>
      <c r="AY568" s="212" t="str">
        <f t="shared" si="95"/>
        <v/>
      </c>
      <c r="AZ568" s="97" t="str">
        <f t="shared" si="101"/>
        <v/>
      </c>
      <c r="BA568" s="97" t="str">
        <f t="shared" si="102"/>
        <v/>
      </c>
      <c r="BB568" s="97"/>
      <c r="BC568" s="213" t="s">
        <v>2261</v>
      </c>
      <c r="BD568" s="143" t="str">
        <f t="shared" si="96"/>
        <v>gewijzigd</v>
      </c>
      <c r="BE568" s="146" t="str">
        <f>IF(BF568="",IF(#REF!="","",IF(#REF!="ongebruikt","Ja","")),"")</f>
        <v/>
      </c>
      <c r="BF568" s="322" t="str">
        <f>IF($J568="LVBB-BHK",$C568,IFERROR(VLOOKUP($C568,'[1]CDS-VM-delta'!$A$2:$E$470,1,FALSE),""))</f>
        <v>STOP3019</v>
      </c>
      <c r="BG568" s="253" t="str">
        <f>IF($J568="LVBB-BHK",$AN568,IF($BF568="","",IFERROR(VLOOKUP($BF568,'[1]CDS-VM-delta'!$A$2:$E$470,2,FALSE),"")))</f>
        <v>Een locatie(%1) in de GIO(%2 heeft geen of een lege basisgeo:geometrie(%3). Een locatie zonder geometrie is niet toegestaan. Voeg een (correcte) basisgeo:geometrie toe.
OF:
Een locatie(%1) in de GIO(%2 heeft geen of een lege basisgeo:geometrie(%3). Een locatie zonder geometrische data is niet toegestaan. Voeg een (correcte) basisgeo:geometrie toe.</v>
      </c>
      <c r="BH568" s="301" t="str">
        <f>IF($BF568="","",IFERROR(VLOOKUP($C568,'[1]CDS-VM-delta'!$A$2:$E$470,3,FALSE),""))</f>
        <v>imop-geo.sch</v>
      </c>
      <c r="BI568" s="301" t="str">
        <f>IF($BF568="","",IFERROR(VLOOKUP($C568,'[1]CDS-VM-delta'!$A$2:$E$470,4,FALSE),""))</f>
        <v>Locaties in een GIO MOETEN een geometrie hebben. (basisgeo:geometrie in basisgeo:Geometrie MAG NIET ontbreken of leeg zijn).</v>
      </c>
      <c r="BJ568" s="302" t="str">
        <f>IF($BF568="","",IFERROR(VLOOKUP($C568,'[1]CDS-VM-delta'!$A$2:$E$470,5,FALSE),""))</f>
        <v/>
      </c>
      <c r="BK568" s="302" t="str">
        <f>IF($C568="","",IFERROR(VLOOKUP($C568,'[1]CDS-VM-delta'!$L$1:$M$470,1,FALSE),""))</f>
        <v>STOP3019</v>
      </c>
      <c r="BL568" s="302" t="str">
        <f>IF($BK568="","",IFERROR(VLOOKUP($BK568,'[1]CDS-VM-delta'!$L$1:$M$470,2,FALSE),""))</f>
        <v>Een locatie(%1) in de GIO(%2 heeft geen of een lege basisgeo:geometrie(%3). Een locatie zonder geometrie is niet toegestaan. Voeg een (correcte) basisgeo:geometrie toe.</v>
      </c>
      <c r="BM568" s="83"/>
      <c r="BN568" s="210" t="str">
        <f t="shared" si="97"/>
        <v>NOK</v>
      </c>
      <c r="BO568" s="141" t="s">
        <v>1858</v>
      </c>
      <c r="BP568" s="142"/>
      <c r="BQ568" s="142"/>
      <c r="BR568" s="142"/>
      <c r="BS568" s="83"/>
      <c r="BT568" s="57"/>
      <c r="BU568" s="7" t="str">
        <f t="shared" si="98"/>
        <v/>
      </c>
      <c r="BV568" s="7" t="str">
        <f t="shared" si="99"/>
        <v/>
      </c>
      <c r="BW568" s="7" t="str">
        <f t="shared" si="100"/>
        <v/>
      </c>
      <c r="BX568" s="97" t="s">
        <v>1372</v>
      </c>
      <c r="BY568" s="98" t="s">
        <v>2043</v>
      </c>
      <c r="BZ568" s="97" t="s">
        <v>1684</v>
      </c>
      <c r="CA568" s="97"/>
      <c r="CB568" s="97"/>
      <c r="CC568" s="97"/>
      <c r="CD568" s="98" t="s">
        <v>1950</v>
      </c>
      <c r="CE568" s="97" t="s">
        <v>1493</v>
      </c>
      <c r="CF568" s="97" t="s">
        <v>1494</v>
      </c>
      <c r="CG568" s="97" t="s">
        <v>1495</v>
      </c>
      <c r="CH568" s="97"/>
      <c r="CI568" s="97"/>
      <c r="CJ568" s="97"/>
      <c r="CK568" s="85"/>
      <c r="CL568" s="109" t="s">
        <v>1686</v>
      </c>
      <c r="CM568" s="101" t="s">
        <v>255</v>
      </c>
      <c r="CN568" s="101" t="s">
        <v>255</v>
      </c>
      <c r="CO568" s="101"/>
    </row>
    <row r="569" spans="1:93" ht="144" x14ac:dyDescent="0.2">
      <c r="A569" s="172" t="s">
        <v>338</v>
      </c>
      <c r="B569" s="205">
        <v>2</v>
      </c>
      <c r="C569" s="142" t="s">
        <v>1376</v>
      </c>
      <c r="D569" s="142" t="s">
        <v>2044</v>
      </c>
      <c r="E569" s="185" t="s">
        <v>0</v>
      </c>
      <c r="F569" s="185" t="s">
        <v>244</v>
      </c>
      <c r="G569" s="140" t="s">
        <v>147</v>
      </c>
      <c r="H569" s="185" t="s">
        <v>4</v>
      </c>
      <c r="I569" s="140" t="s">
        <v>8</v>
      </c>
      <c r="J569" s="140" t="s">
        <v>22</v>
      </c>
      <c r="K569" s="140" t="s">
        <v>129</v>
      </c>
      <c r="L569" s="98" t="str">
        <f>IFERROR(VLOOKUP($C569,'[2]1.3.7 validaties'!$AL$3:$AY$999,14,FALSE),"")</f>
        <v/>
      </c>
      <c r="M569" s="98" t="str">
        <f>IFERROR(VLOOKUP($C569,'[2]1.3.7 validaties'!$AL$3:$AY$999,13,FALSE),"")</f>
        <v/>
      </c>
      <c r="N569" s="142" t="s">
        <v>319</v>
      </c>
      <c r="O569" s="142" t="s">
        <v>13</v>
      </c>
      <c r="P569" s="142" t="s">
        <v>13</v>
      </c>
      <c r="Q569" s="142" t="s">
        <v>13</v>
      </c>
      <c r="R569" s="142" t="s">
        <v>13</v>
      </c>
      <c r="S569" s="142" t="s">
        <v>13</v>
      </c>
      <c r="T569" s="142" t="s">
        <v>13</v>
      </c>
      <c r="U569" s="142" t="s">
        <v>13</v>
      </c>
      <c r="V569" s="142" t="s">
        <v>13</v>
      </c>
      <c r="W569" s="142" t="s">
        <v>13</v>
      </c>
      <c r="X569" s="142" t="s">
        <v>13</v>
      </c>
      <c r="Y569" s="142" t="s">
        <v>13</v>
      </c>
      <c r="Z569" s="142" t="s">
        <v>13</v>
      </c>
      <c r="AA569" s="142" t="s">
        <v>13</v>
      </c>
      <c r="AB569" s="142" t="s">
        <v>13</v>
      </c>
      <c r="AC569" s="142" t="s">
        <v>13</v>
      </c>
      <c r="AD569" s="161" t="s">
        <v>253</v>
      </c>
      <c r="AE569" s="83" t="s">
        <v>254</v>
      </c>
      <c r="AF569" s="162" t="s">
        <v>255</v>
      </c>
      <c r="AG569" s="144" t="s">
        <v>1445</v>
      </c>
      <c r="AH569" s="163" t="s">
        <v>253</v>
      </c>
      <c r="AI569" s="175"/>
      <c r="AJ569" s="140" t="s">
        <v>13</v>
      </c>
      <c r="AK569" s="171" t="s">
        <v>45</v>
      </c>
      <c r="AL569" s="178" t="s">
        <v>14</v>
      </c>
      <c r="AM569" s="177" t="s">
        <v>1376</v>
      </c>
      <c r="AN569" s="142" t="s">
        <v>1951</v>
      </c>
      <c r="AO569" s="98" t="s">
        <v>1494</v>
      </c>
      <c r="AP569" s="98" t="s">
        <v>1496</v>
      </c>
      <c r="AQ569" s="98"/>
      <c r="AR569" s="98"/>
      <c r="AS569" s="98"/>
      <c r="AT569" s="267"/>
      <c r="AU569" s="253">
        <v>0</v>
      </c>
      <c r="AV569" s="278"/>
      <c r="AW569" s="83"/>
      <c r="AX569" s="57"/>
      <c r="AY569" s="212" t="str">
        <f t="shared" si="95"/>
        <v/>
      </c>
      <c r="AZ569" s="97" t="str">
        <f t="shared" si="101"/>
        <v/>
      </c>
      <c r="BA569" s="97" t="str">
        <f t="shared" si="102"/>
        <v/>
      </c>
      <c r="BB569" s="97"/>
      <c r="BC569" s="213" t="s">
        <v>2261</v>
      </c>
      <c r="BD569" s="143" t="str">
        <f t="shared" si="96"/>
        <v>gewijzigd</v>
      </c>
      <c r="BE569" s="146" t="str">
        <f>IF(BF569="",IF(#REF!="","",IF(#REF!="ongebruikt","Ja","")),"")</f>
        <v/>
      </c>
      <c r="BF569" s="322" t="str">
        <f>IF($J569="LVBB-BHK",$C569,IFERROR(VLOOKUP($C569,'[1]CDS-VM-delta'!$A$2:$E$470,1,FALSE),""))</f>
        <v>STOP3020</v>
      </c>
      <c r="BG569" s="253" t="str">
        <f>IF($J569="LVBB-BHK",$AN569,IF($BF569="","",IFERROR(VLOOKUP($BF569,'[1]CDS-VM-delta'!$A$2:$E$470,2,FALSE),"")))</f>
        <v>De GIO(%1) bevat een geometrie met een ongeldige srsName (%2). Alleen srsName='urn:ogc:def:crs:EPSG::28992' of srsName='urn:ogc:def:crs:EPSG::4258' is toegestaan. Wijzig de srsName.
OF:
De GIO(%1) bevat een geometrisch object met een ongeldige srsName (%2). Alleen srsName='urn:ogc:def:crs:EPSG::28992' of srsName='urn:ogc:def:crs:EPSG::4258' is toegestaan. Wijzig de srsName.</v>
      </c>
      <c r="BH569" s="301" t="str">
        <f>IF($BF569="","",IFERROR(VLOOKUP($C569,'[1]CDS-VM-delta'!$A$2:$E$470,3,FALSE),""))</f>
        <v>imop-geo.sch</v>
      </c>
      <c r="BI569" s="301" t="str">
        <f>IF($BF569="","",IFERROR(VLOOKUP($C569,'[1]CDS-VM-delta'!$A$2:$E$470,4,FALSE),""))</f>
        <v>Coördinaten in geometrieen in een GIO MOETEN gebruik maken van het RD of ETRS89 ruimtelijke referentiesysteem(srsName='urn:ogc:def:crs:EPSG::28992' of srsName='urn:ogc:def:crs:EPSG::4258').</v>
      </c>
      <c r="BJ569" s="302" t="str">
        <f>IF($BF569="","",IFERROR(VLOOKUP($C569,'[1]CDS-VM-delta'!$A$2:$E$470,5,FALSE),""))</f>
        <v/>
      </c>
      <c r="BK569" s="302" t="str">
        <f>IF($C569="","",IFERROR(VLOOKUP($C569,'[1]CDS-VM-delta'!$L$1:$M$470,1,FALSE),""))</f>
        <v>STOP3020</v>
      </c>
      <c r="BL569" s="302" t="str">
        <f>IF($BK569="","",IFERROR(VLOOKUP($BK569,'[1]CDS-VM-delta'!$L$1:$M$470,2,FALSE),""))</f>
        <v>De GIO(%1) bevat een geometrie met een ongeldige srsName (%2). Alleen srsName='urn:ogc:def:crs:EPSG::28992' of srsName='urn:ogc:def:crs:EPSG::4258' is toegestaan. Wijzig de srsName.</v>
      </c>
      <c r="BM569" s="83"/>
      <c r="BN569" s="210" t="str">
        <f t="shared" si="97"/>
        <v>NOK</v>
      </c>
      <c r="BO569" s="141" t="s">
        <v>1858</v>
      </c>
      <c r="BP569" s="142"/>
      <c r="BQ569" s="142"/>
      <c r="BR569" s="142"/>
      <c r="BS569" s="83"/>
      <c r="BT569" s="57"/>
      <c r="BU569" s="7" t="str">
        <f t="shared" si="98"/>
        <v/>
      </c>
      <c r="BV569" s="7" t="str">
        <f t="shared" si="99"/>
        <v/>
      </c>
      <c r="BW569" s="7" t="str">
        <f t="shared" si="100"/>
        <v/>
      </c>
      <c r="BX569" s="97" t="s">
        <v>1376</v>
      </c>
      <c r="BY569" s="98" t="s">
        <v>2044</v>
      </c>
      <c r="BZ569" s="97" t="s">
        <v>1684</v>
      </c>
      <c r="CA569" s="97"/>
      <c r="CB569" s="97"/>
      <c r="CC569" s="97"/>
      <c r="CD569" s="98" t="s">
        <v>1951</v>
      </c>
      <c r="CE569" s="97" t="s">
        <v>1494</v>
      </c>
      <c r="CF569" s="97" t="s">
        <v>1496</v>
      </c>
      <c r="CG569" s="97"/>
      <c r="CH569" s="97"/>
      <c r="CI569" s="97"/>
      <c r="CJ569" s="97"/>
      <c r="CK569" s="85"/>
      <c r="CL569" s="109" t="s">
        <v>1686</v>
      </c>
      <c r="CM569" s="101" t="s">
        <v>255</v>
      </c>
      <c r="CN569" s="101" t="s">
        <v>255</v>
      </c>
      <c r="CO569" s="101"/>
    </row>
    <row r="570" spans="1:93" ht="112" x14ac:dyDescent="0.2">
      <c r="A570" s="172" t="s">
        <v>338</v>
      </c>
      <c r="B570" s="205">
        <v>2</v>
      </c>
      <c r="C570" s="142" t="s">
        <v>1379</v>
      </c>
      <c r="D570" s="142" t="s">
        <v>2045</v>
      </c>
      <c r="E570" s="185" t="s">
        <v>0</v>
      </c>
      <c r="F570" s="185" t="s">
        <v>244</v>
      </c>
      <c r="G570" s="140" t="s">
        <v>147</v>
      </c>
      <c r="H570" s="185" t="s">
        <v>4</v>
      </c>
      <c r="I570" s="140" t="s">
        <v>8</v>
      </c>
      <c r="J570" s="140" t="s">
        <v>22</v>
      </c>
      <c r="K570" s="140" t="s">
        <v>129</v>
      </c>
      <c r="L570" s="98" t="str">
        <f>IFERROR(VLOOKUP($C570,'[2]1.3.7 validaties'!$AL$3:$AY$999,14,FALSE),"")</f>
        <v/>
      </c>
      <c r="M570" s="98" t="str">
        <f>IFERROR(VLOOKUP($C570,'[2]1.3.7 validaties'!$AL$3:$AY$999,13,FALSE),"")</f>
        <v/>
      </c>
      <c r="N570" s="142" t="s">
        <v>319</v>
      </c>
      <c r="O570" s="142" t="s">
        <v>13</v>
      </c>
      <c r="P570" s="142" t="s">
        <v>13</v>
      </c>
      <c r="Q570" s="142" t="s">
        <v>13</v>
      </c>
      <c r="R570" s="142" t="s">
        <v>13</v>
      </c>
      <c r="S570" s="142" t="s">
        <v>13</v>
      </c>
      <c r="T570" s="142" t="s">
        <v>13</v>
      </c>
      <c r="U570" s="142" t="s">
        <v>13</v>
      </c>
      <c r="V570" s="142" t="s">
        <v>13</v>
      </c>
      <c r="W570" s="142" t="s">
        <v>13</v>
      </c>
      <c r="X570" s="142" t="s">
        <v>13</v>
      </c>
      <c r="Y570" s="142" t="s">
        <v>13</v>
      </c>
      <c r="Z570" s="142" t="s">
        <v>13</v>
      </c>
      <c r="AA570" s="142" t="s">
        <v>13</v>
      </c>
      <c r="AB570" s="142" t="s">
        <v>13</v>
      </c>
      <c r="AC570" s="142" t="s">
        <v>13</v>
      </c>
      <c r="AD570" s="161" t="s">
        <v>253</v>
      </c>
      <c r="AE570" s="83" t="s">
        <v>254</v>
      </c>
      <c r="AF570" s="162" t="s">
        <v>255</v>
      </c>
      <c r="AG570" s="144" t="s">
        <v>1445</v>
      </c>
      <c r="AH570" s="163" t="s">
        <v>253</v>
      </c>
      <c r="AI570" s="175"/>
      <c r="AJ570" s="140" t="s">
        <v>13</v>
      </c>
      <c r="AK570" s="171" t="s">
        <v>45</v>
      </c>
      <c r="AL570" s="178" t="s">
        <v>14</v>
      </c>
      <c r="AM570" s="177" t="s">
        <v>1379</v>
      </c>
      <c r="AN570" s="142" t="s">
        <v>1952</v>
      </c>
      <c r="AO570" s="98" t="s">
        <v>1494</v>
      </c>
      <c r="AP570" s="98" t="s">
        <v>1497</v>
      </c>
      <c r="AQ570" s="98"/>
      <c r="AR570" s="98"/>
      <c r="AS570" s="98"/>
      <c r="AT570" s="267"/>
      <c r="AU570" s="253">
        <v>0</v>
      </c>
      <c r="AV570" s="278"/>
      <c r="AW570" s="83"/>
      <c r="AX570" s="57"/>
      <c r="AY570" s="212" t="str">
        <f t="shared" si="95"/>
        <v/>
      </c>
      <c r="AZ570" s="97" t="str">
        <f t="shared" si="101"/>
        <v/>
      </c>
      <c r="BA570" s="97" t="str">
        <f t="shared" si="102"/>
        <v/>
      </c>
      <c r="BB570" s="97"/>
      <c r="BC570" s="213" t="s">
        <v>2261</v>
      </c>
      <c r="BD570" s="143" t="str">
        <f t="shared" si="96"/>
        <v>gewijzigd</v>
      </c>
      <c r="BE570" s="146" t="str">
        <f>IF(BF570="",IF(#REF!="","",IF(#REF!="ongebruikt","Ja","")),"")</f>
        <v/>
      </c>
      <c r="BF570" s="322" t="str">
        <f>IF($J570="LVBB-BHK",$C570,IFERROR(VLOOKUP($C570,'[1]CDS-VM-delta'!$A$2:$E$470,1,FALSE),""))</f>
        <v>STOP3021</v>
      </c>
      <c r="BG570" s="253" t="str">
        <f>IF($J570="LVBB-BHK",$AN570,IF($BF570="","",IFERROR(VLOOKUP($BF570,'[1]CDS-VM-delta'!$A$2:$E$470,2,FALSE),"")))</f>
        <v>In GIO(%1) heeft niet elk geometrisch object dezelfde srsName (%2). Dit is niet toegestaan. Zorg ervoor dat elke geometrisch object in de GIO hetzelfde ruimtelijke referentiesysteem(srsName) gebruikt.
OF:
In GIO(%1) heeft niet elke geometrie dezelfde srsName (%2). Dit is niet toegestaan. Zorg ervoor dat elke geometrie in de GIO hetzelfde ruimtelijke referentiesysteem(srsName) gebruikt.</v>
      </c>
      <c r="BH570" s="301" t="str">
        <f>IF($BF570="","",IFERROR(VLOOKUP($C570,'[1]CDS-VM-delta'!$A$2:$E$470,3,FALSE),""))</f>
        <v>imop-geo.sch</v>
      </c>
      <c r="BI570" s="301" t="str">
        <f>IF($BF570="","",IFERROR(VLOOKUP($C570,'[1]CDS-VM-delta'!$A$2:$E$470,4,FALSE),""))</f>
        <v>Alle srsNames identiek</v>
      </c>
      <c r="BJ570" s="302" t="str">
        <f>IF($BF570="","",IFERROR(VLOOKUP($C570,'[1]CDS-VM-delta'!$A$2:$E$470,5,FALSE),""))</f>
        <v/>
      </c>
      <c r="BK570" s="302" t="str">
        <f>IF($C570="","",IFERROR(VLOOKUP($C570,'[1]CDS-VM-delta'!$L$1:$M$470,1,FALSE),""))</f>
        <v>STOP3021</v>
      </c>
      <c r="BL570" s="302" t="str">
        <f>IF($BK570="","",IFERROR(VLOOKUP($BK570,'[1]CDS-VM-delta'!$L$1:$M$470,2,FALSE),""))</f>
        <v>In GIO(%1) heeft niet elke geometrie dezelfde srsName (%2). Dit is niet toegestaan. Zorg ervoor dat elke geometrie in de GIO hetzelfde ruimtelijke referentiesysteem(srsName) gebruikt.</v>
      </c>
      <c r="BM570" s="83"/>
      <c r="BN570" s="210" t="str">
        <f t="shared" si="97"/>
        <v>NOK</v>
      </c>
      <c r="BO570" s="141" t="s">
        <v>1858</v>
      </c>
      <c r="BP570" s="142"/>
      <c r="BQ570" s="142"/>
      <c r="BR570" s="142"/>
      <c r="BS570" s="83"/>
      <c r="BT570" s="57"/>
      <c r="BU570" s="7" t="str">
        <f t="shared" si="98"/>
        <v/>
      </c>
      <c r="BV570" s="7" t="str">
        <f t="shared" si="99"/>
        <v/>
      </c>
      <c r="BW570" s="7" t="str">
        <f t="shared" si="100"/>
        <v/>
      </c>
      <c r="BX570" s="97" t="s">
        <v>1379</v>
      </c>
      <c r="BY570" s="98" t="s">
        <v>2045</v>
      </c>
      <c r="BZ570" s="97" t="s">
        <v>1684</v>
      </c>
      <c r="CA570" s="97"/>
      <c r="CB570" s="97"/>
      <c r="CC570" s="97"/>
      <c r="CD570" s="98" t="s">
        <v>1952</v>
      </c>
      <c r="CE570" s="97" t="s">
        <v>1494</v>
      </c>
      <c r="CF570" s="97" t="s">
        <v>1497</v>
      </c>
      <c r="CG570" s="97"/>
      <c r="CH570" s="97"/>
      <c r="CI570" s="97"/>
      <c r="CJ570" s="97"/>
      <c r="CK570" s="85"/>
      <c r="CL570" s="109" t="s">
        <v>1686</v>
      </c>
      <c r="CM570" s="101" t="s">
        <v>255</v>
      </c>
      <c r="CN570" s="101" t="s">
        <v>255</v>
      </c>
      <c r="CO570" s="101"/>
    </row>
    <row r="571" spans="1:93" s="408" customFormat="1" ht="48" x14ac:dyDescent="0.2">
      <c r="A571" s="505" t="s">
        <v>2445</v>
      </c>
      <c r="B571" s="508">
        <v>2</v>
      </c>
      <c r="C571" s="335" t="s">
        <v>1498</v>
      </c>
      <c r="D571" s="335" t="s">
        <v>1499</v>
      </c>
      <c r="E571" s="508" t="s">
        <v>0</v>
      </c>
      <c r="F571" s="508" t="s">
        <v>245</v>
      </c>
      <c r="G571" s="508" t="s">
        <v>147</v>
      </c>
      <c r="H571" s="508" t="s">
        <v>4</v>
      </c>
      <c r="I571" s="508" t="s">
        <v>8</v>
      </c>
      <c r="J571" s="508" t="s">
        <v>22</v>
      </c>
      <c r="K571" s="508" t="s">
        <v>127</v>
      </c>
      <c r="L571" s="410" t="str">
        <f>IFERROR(VLOOKUP($C571,'[2]1.3.7 validaties'!$AL$3:$AY$999,14,FALSE),"")</f>
        <v/>
      </c>
      <c r="M571" s="410" t="str">
        <f>IFERROR(VLOOKUP($C571,'[2]1.3.7 validaties'!$AL$3:$AY$999,13,FALSE),"")</f>
        <v/>
      </c>
      <c r="N571" s="335" t="s">
        <v>14</v>
      </c>
      <c r="O571" s="335" t="s">
        <v>14</v>
      </c>
      <c r="P571" s="335" t="s">
        <v>14</v>
      </c>
      <c r="Q571" s="335" t="s">
        <v>14</v>
      </c>
      <c r="R571" s="335" t="s">
        <v>14</v>
      </c>
      <c r="S571" s="335" t="s">
        <v>14</v>
      </c>
      <c r="T571" s="335" t="s">
        <v>14</v>
      </c>
      <c r="U571" s="335" t="s">
        <v>14</v>
      </c>
      <c r="V571" s="335" t="s">
        <v>14</v>
      </c>
      <c r="W571" s="335" t="s">
        <v>14</v>
      </c>
      <c r="X571" s="335" t="s">
        <v>14</v>
      </c>
      <c r="Y571" s="335" t="s">
        <v>14</v>
      </c>
      <c r="Z571" s="335" t="s">
        <v>14</v>
      </c>
      <c r="AA571" s="335" t="s">
        <v>14</v>
      </c>
      <c r="AB571" s="335" t="s">
        <v>14</v>
      </c>
      <c r="AC571" s="335" t="s">
        <v>14</v>
      </c>
      <c r="AD571" s="391" t="s">
        <v>253</v>
      </c>
      <c r="AE571" s="385" t="s">
        <v>254</v>
      </c>
      <c r="AF571" s="392" t="s">
        <v>253</v>
      </c>
      <c r="AG571" s="517" t="s">
        <v>254</v>
      </c>
      <c r="AH571" s="380" t="s">
        <v>255</v>
      </c>
      <c r="AI571" s="381"/>
      <c r="AJ571" s="335" t="s">
        <v>13</v>
      </c>
      <c r="AK571" s="400" t="s">
        <v>45</v>
      </c>
      <c r="AL571" s="385" t="s">
        <v>14</v>
      </c>
      <c r="AM571" s="384" t="s">
        <v>1498</v>
      </c>
      <c r="AN571" s="335"/>
      <c r="AO571" s="410"/>
      <c r="AP571" s="410"/>
      <c r="AQ571" s="410"/>
      <c r="AR571" s="410"/>
      <c r="AS571" s="410"/>
      <c r="AT571" s="506"/>
      <c r="AU571" s="395"/>
      <c r="AV571" s="393"/>
      <c r="AW571" s="385" t="s">
        <v>2446</v>
      </c>
      <c r="AX571" s="397"/>
      <c r="AY571" s="398" t="str">
        <f t="shared" si="95"/>
        <v/>
      </c>
      <c r="AZ571" s="399" t="str">
        <f t="shared" si="101"/>
        <v/>
      </c>
      <c r="BA571" s="399" t="str">
        <f t="shared" si="102"/>
        <v/>
      </c>
      <c r="BB571" s="399"/>
      <c r="BC571" s="400"/>
      <c r="BD571" s="500" t="str">
        <f t="shared" si="96"/>
        <v/>
      </c>
      <c r="BE571" s="501" t="e">
        <f>IF(BF571="",IF(#REF!="","",IF(#REF!="ongebruikt","Ja","")),"")</f>
        <v>#REF!</v>
      </c>
      <c r="BF571" s="502" t="str">
        <f>IF($J571="LVBB-BHK",$C571,IFERROR(VLOOKUP($C571,'[1]CDS-VM-delta'!$A$2:$E$470,1,FALSE),""))</f>
        <v/>
      </c>
      <c r="BG571" s="395" t="str">
        <f>IF($J571="LVBB-BHK",$AN571,IF($BF571="","",IFERROR(VLOOKUP($BF571,'[1]CDS-VM-delta'!$A$2:$E$470,2,FALSE),"")))</f>
        <v/>
      </c>
      <c r="BH571" s="503" t="str">
        <f>IF($BF571="","",IFERROR(VLOOKUP($C571,'[1]CDS-VM-delta'!$A$2:$E$470,3,FALSE),""))</f>
        <v/>
      </c>
      <c r="BI571" s="503" t="str">
        <f>IF($BF571="","",IFERROR(VLOOKUP($C571,'[1]CDS-VM-delta'!$A$2:$E$470,4,FALSE),""))</f>
        <v/>
      </c>
      <c r="BJ571" s="504" t="str">
        <f>IF($BF571="","",IFERROR(VLOOKUP($C571,'[1]CDS-VM-delta'!$A$2:$E$470,5,FALSE),""))</f>
        <v/>
      </c>
      <c r="BK571" s="504" t="str">
        <f>IF($C571="","",IFERROR(VLOOKUP($C571,'[1]CDS-VM-delta'!$L$1:$M$470,1,FALSE),""))</f>
        <v/>
      </c>
      <c r="BL571" s="504" t="str">
        <f>IF($BK571="","",IFERROR(VLOOKUP($BK571,'[1]CDS-VM-delta'!$L$1:$M$470,2,FALSE),""))</f>
        <v/>
      </c>
      <c r="BM571" s="385"/>
      <c r="BN571" s="406" t="str">
        <f t="shared" si="97"/>
        <v>NOK</v>
      </c>
      <c r="BO571" s="384" t="s">
        <v>1858</v>
      </c>
      <c r="BP571" s="335"/>
      <c r="BQ571" s="335"/>
      <c r="BR571" s="335"/>
      <c r="BS571" s="385"/>
      <c r="BT571" s="397"/>
      <c r="BU571" s="408" t="str">
        <f t="shared" si="98"/>
        <v/>
      </c>
      <c r="BV571" s="408" t="str">
        <f t="shared" si="99"/>
        <v/>
      </c>
      <c r="BW571" s="408" t="str">
        <f t="shared" si="100"/>
        <v/>
      </c>
      <c r="BX571" s="399" t="s">
        <v>1498</v>
      </c>
      <c r="BY571" s="410" t="s">
        <v>1499</v>
      </c>
      <c r="BZ571" s="399" t="s">
        <v>1684</v>
      </c>
      <c r="CA571" s="399"/>
      <c r="CB571" s="399"/>
      <c r="CC571" s="399"/>
      <c r="CD571" s="410"/>
      <c r="CE571" s="399"/>
      <c r="CF571" s="399"/>
      <c r="CG571" s="399"/>
      <c r="CH571" s="399"/>
      <c r="CI571" s="399"/>
      <c r="CJ571" s="399"/>
      <c r="CK571" s="383"/>
      <c r="CL571" s="409" t="s">
        <v>1686</v>
      </c>
      <c r="CM571" s="410" t="s">
        <v>255</v>
      </c>
      <c r="CN571" s="410" t="s">
        <v>255</v>
      </c>
      <c r="CO571" s="410"/>
    </row>
    <row r="572" spans="1:93" ht="48" x14ac:dyDescent="0.2">
      <c r="A572" s="172" t="s">
        <v>1142</v>
      </c>
      <c r="B572" s="185">
        <v>2</v>
      </c>
      <c r="C572" s="142" t="s">
        <v>1500</v>
      </c>
      <c r="D572" s="142" t="s">
        <v>1501</v>
      </c>
      <c r="E572" s="185" t="s">
        <v>0</v>
      </c>
      <c r="F572" s="185" t="s">
        <v>245</v>
      </c>
      <c r="G572" s="185" t="s">
        <v>147</v>
      </c>
      <c r="H572" s="185" t="s">
        <v>4</v>
      </c>
      <c r="I572" s="185" t="s">
        <v>8</v>
      </c>
      <c r="J572" s="185" t="s">
        <v>22</v>
      </c>
      <c r="K572" s="185" t="s">
        <v>127</v>
      </c>
      <c r="L572" s="98" t="str">
        <f>IFERROR(VLOOKUP($C572,'[2]1.3.7 validaties'!$AL$3:$AY$999,14,FALSE),"")</f>
        <v/>
      </c>
      <c r="M572" s="98" t="str">
        <f>IFERROR(VLOOKUP($C572,'[2]1.3.7 validaties'!$AL$3:$AY$999,13,FALSE),"")</f>
        <v/>
      </c>
      <c r="N572" s="142" t="s">
        <v>14</v>
      </c>
      <c r="O572" s="142" t="s">
        <v>14</v>
      </c>
      <c r="P572" s="142" t="s">
        <v>14</v>
      </c>
      <c r="Q572" s="142" t="s">
        <v>14</v>
      </c>
      <c r="R572" s="142" t="s">
        <v>14</v>
      </c>
      <c r="S572" s="142" t="s">
        <v>14</v>
      </c>
      <c r="T572" s="142" t="s">
        <v>14</v>
      </c>
      <c r="U572" s="142" t="s">
        <v>14</v>
      </c>
      <c r="V572" s="142" t="s">
        <v>14</v>
      </c>
      <c r="W572" s="142" t="s">
        <v>14</v>
      </c>
      <c r="X572" s="142" t="s">
        <v>14</v>
      </c>
      <c r="Y572" s="142" t="s">
        <v>14</v>
      </c>
      <c r="Z572" s="142" t="s">
        <v>14</v>
      </c>
      <c r="AA572" s="142" t="s">
        <v>14</v>
      </c>
      <c r="AB572" s="142" t="s">
        <v>14</v>
      </c>
      <c r="AC572" s="142" t="s">
        <v>14</v>
      </c>
      <c r="AD572" s="161" t="s">
        <v>253</v>
      </c>
      <c r="AE572" s="83" t="s">
        <v>254</v>
      </c>
      <c r="AF572" s="338" t="s">
        <v>253</v>
      </c>
      <c r="AG572" s="520" t="s">
        <v>254</v>
      </c>
      <c r="AH572" s="163" t="s">
        <v>253</v>
      </c>
      <c r="AI572" s="175"/>
      <c r="AJ572" s="140" t="s">
        <v>13</v>
      </c>
      <c r="AK572" s="171" t="s">
        <v>45</v>
      </c>
      <c r="AL572" s="178" t="s">
        <v>14</v>
      </c>
      <c r="AM572" s="177" t="s">
        <v>1500</v>
      </c>
      <c r="AN572" s="142"/>
      <c r="AO572" s="98"/>
      <c r="AP572" s="98"/>
      <c r="AQ572" s="98"/>
      <c r="AR572" s="98"/>
      <c r="AS572" s="98"/>
      <c r="AT572" s="267"/>
      <c r="AU572" s="334" t="s">
        <v>1382</v>
      </c>
      <c r="AV572" s="278"/>
      <c r="AW572" s="83" t="s">
        <v>2189</v>
      </c>
      <c r="AX572" s="57"/>
      <c r="AY572" s="212" t="str">
        <f t="shared" si="95"/>
        <v/>
      </c>
      <c r="AZ572" s="97" t="str">
        <f t="shared" si="101"/>
        <v/>
      </c>
      <c r="BA572" s="97" t="str">
        <f t="shared" si="102"/>
        <v/>
      </c>
      <c r="BB572" s="97"/>
      <c r="BC572" s="213"/>
      <c r="BD572" s="143" t="str">
        <f t="shared" si="96"/>
        <v/>
      </c>
      <c r="BE572" s="146" t="e">
        <f>IF(BF572="",IF(#REF!="","",IF(#REF!="ongebruikt","Ja","")),"")</f>
        <v>#REF!</v>
      </c>
      <c r="BF572" s="322" t="str">
        <f>IF($J572="LVBB-BHK",$C572,IFERROR(VLOOKUP($C572,'[1]CDS-VM-delta'!$A$2:$E$470,1,FALSE),""))</f>
        <v/>
      </c>
      <c r="BG572" s="253" t="str">
        <f>IF($J572="LVBB-BHK",$AN572,IF($BF572="","",IFERROR(VLOOKUP($BF572,'[1]CDS-VM-delta'!$A$2:$E$470,2,FALSE),"")))</f>
        <v/>
      </c>
      <c r="BH572" s="301" t="str">
        <f>IF($BF572="","",IFERROR(VLOOKUP($C572,'[1]CDS-VM-delta'!$A$2:$E$470,3,FALSE),""))</f>
        <v/>
      </c>
      <c r="BI572" s="301" t="str">
        <f>IF($BF572="","",IFERROR(VLOOKUP($C572,'[1]CDS-VM-delta'!$A$2:$E$470,4,FALSE),""))</f>
        <v/>
      </c>
      <c r="BJ572" s="302" t="str">
        <f>IF($BF572="","",IFERROR(VLOOKUP($C572,'[1]CDS-VM-delta'!$A$2:$E$470,5,FALSE),""))</f>
        <v/>
      </c>
      <c r="BK572" s="302" t="str">
        <f>IF($C572="","",IFERROR(VLOOKUP($C572,'[1]CDS-VM-delta'!$L$1:$M$470,1,FALSE),""))</f>
        <v/>
      </c>
      <c r="BL572" s="302" t="str">
        <f>IF($BK572="","",IFERROR(VLOOKUP($BK572,'[1]CDS-VM-delta'!$L$1:$M$470,2,FALSE),""))</f>
        <v/>
      </c>
      <c r="BM572" s="83"/>
      <c r="BN572" s="210" t="str">
        <f t="shared" si="97"/>
        <v>NOK</v>
      </c>
      <c r="BO572" s="141" t="s">
        <v>1858</v>
      </c>
      <c r="BP572" s="142"/>
      <c r="BQ572" s="142"/>
      <c r="BR572" s="142"/>
      <c r="BS572" s="83"/>
      <c r="BT572" s="57"/>
      <c r="BU572" s="7" t="str">
        <f t="shared" si="98"/>
        <v/>
      </c>
      <c r="BV572" s="7" t="str">
        <f t="shared" si="99"/>
        <v/>
      </c>
      <c r="BW572" s="7" t="str">
        <f t="shared" si="100"/>
        <v/>
      </c>
      <c r="BX572" s="97" t="s">
        <v>1500</v>
      </c>
      <c r="BY572" s="98" t="s">
        <v>1501</v>
      </c>
      <c r="BZ572" s="97" t="s">
        <v>1684</v>
      </c>
      <c r="CA572" s="97"/>
      <c r="CB572" s="97"/>
      <c r="CC572" s="97"/>
      <c r="CD572" s="98"/>
      <c r="CE572" s="97"/>
      <c r="CF572" s="97"/>
      <c r="CG572" s="97"/>
      <c r="CH572" s="97"/>
      <c r="CI572" s="97"/>
      <c r="CJ572" s="97"/>
      <c r="CK572" s="86" t="s">
        <v>1382</v>
      </c>
      <c r="CL572" s="109" t="s">
        <v>1686</v>
      </c>
      <c r="CM572" s="101" t="s">
        <v>255</v>
      </c>
      <c r="CN572" s="101" t="s">
        <v>255</v>
      </c>
      <c r="CO572" s="101"/>
    </row>
    <row r="573" spans="1:93" ht="48" x14ac:dyDescent="0.2">
      <c r="A573" s="525" t="s">
        <v>2447</v>
      </c>
      <c r="B573" s="485">
        <v>2</v>
      </c>
      <c r="C573" s="2" t="s">
        <v>1502</v>
      </c>
      <c r="D573" s="2" t="s">
        <v>1503</v>
      </c>
      <c r="E573" s="485" t="s">
        <v>0</v>
      </c>
      <c r="F573" s="485" t="s">
        <v>245</v>
      </c>
      <c r="G573" s="485" t="s">
        <v>147</v>
      </c>
      <c r="H573" s="485" t="s">
        <v>4</v>
      </c>
      <c r="I573" s="485" t="s">
        <v>8</v>
      </c>
      <c r="J573" s="485" t="s">
        <v>22</v>
      </c>
      <c r="K573" s="485" t="s">
        <v>127</v>
      </c>
      <c r="L573" s="101" t="str">
        <f>IFERROR(VLOOKUP($C573,'[2]1.3.7 validaties'!$AL$3:$AY$999,14,FALSE),"")</f>
        <v/>
      </c>
      <c r="M573" s="101" t="str">
        <f>IFERROR(VLOOKUP($C573,'[2]1.3.7 validaties'!$AL$3:$AY$999,13,FALSE),"")</f>
        <v/>
      </c>
      <c r="N573" s="2" t="s">
        <v>14</v>
      </c>
      <c r="O573" s="2" t="s">
        <v>14</v>
      </c>
      <c r="P573" s="2" t="s">
        <v>14</v>
      </c>
      <c r="Q573" s="2" t="s">
        <v>319</v>
      </c>
      <c r="R573" s="2" t="s">
        <v>319</v>
      </c>
      <c r="S573" s="2" t="s">
        <v>319</v>
      </c>
      <c r="T573" s="2" t="s">
        <v>13</v>
      </c>
      <c r="U573" s="2" t="s">
        <v>13</v>
      </c>
      <c r="V573" s="2" t="s">
        <v>13</v>
      </c>
      <c r="W573" s="2" t="s">
        <v>13</v>
      </c>
      <c r="X573" s="2" t="s">
        <v>13</v>
      </c>
      <c r="Y573" s="2" t="s">
        <v>13</v>
      </c>
      <c r="Z573" s="2" t="s">
        <v>13</v>
      </c>
      <c r="AA573" s="2" t="s">
        <v>13</v>
      </c>
      <c r="AB573" s="2" t="s">
        <v>13</v>
      </c>
      <c r="AC573" s="2" t="s">
        <v>13</v>
      </c>
      <c r="AD573" s="337" t="s">
        <v>255</v>
      </c>
      <c r="AE573" s="526" t="s">
        <v>537</v>
      </c>
      <c r="AF573" s="338" t="s">
        <v>253</v>
      </c>
      <c r="AG573" s="520" t="s">
        <v>254</v>
      </c>
      <c r="AH573" s="344" t="s">
        <v>253</v>
      </c>
      <c r="AI573" s="527"/>
      <c r="AJ573" s="2" t="s">
        <v>13</v>
      </c>
      <c r="AK573" s="220" t="s">
        <v>45</v>
      </c>
      <c r="AL573" s="31" t="s">
        <v>14</v>
      </c>
      <c r="AM573" s="334" t="s">
        <v>1502</v>
      </c>
      <c r="AN573" s="2"/>
      <c r="AO573" s="101"/>
      <c r="AP573" s="101"/>
      <c r="AQ573" s="101"/>
      <c r="AR573" s="101"/>
      <c r="AS573" s="101"/>
      <c r="AT573" s="472"/>
      <c r="AU573" s="457"/>
      <c r="AV573" s="345"/>
      <c r="AW573" s="31" t="s">
        <v>2448</v>
      </c>
      <c r="AY573" s="110" t="str">
        <f t="shared" si="95"/>
        <v/>
      </c>
      <c r="AZ573" s="105" t="str">
        <f t="shared" si="101"/>
        <v/>
      </c>
      <c r="BA573" s="105" t="str">
        <f t="shared" si="102"/>
        <v/>
      </c>
      <c r="BB573" s="105"/>
      <c r="BC573" s="220"/>
      <c r="BD573" s="464" t="str">
        <f t="shared" si="96"/>
        <v/>
      </c>
      <c r="BE573" s="463" t="e">
        <f>IF(BF573="",IF(#REF!="","",IF(#REF!="ongebruikt","Ja","")),"")</f>
        <v>#REF!</v>
      </c>
      <c r="BF573" s="522" t="str">
        <f>IF($J573="LVBB-BHK",$C573,IFERROR(VLOOKUP($C573,'[1]CDS-VM-delta'!$A$2:$E$470,1,FALSE),""))</f>
        <v/>
      </c>
      <c r="BG573" s="457" t="str">
        <f>IF($J573="LVBB-BHK",$AN573,IF($BF573="","",IFERROR(VLOOKUP($BF573,'[1]CDS-VM-delta'!$A$2:$E$470,2,FALSE),"")))</f>
        <v/>
      </c>
      <c r="BH573" s="461" t="str">
        <f>IF($BF573="","",IFERROR(VLOOKUP($C573,'[1]CDS-VM-delta'!$A$2:$E$470,3,FALSE),""))</f>
        <v/>
      </c>
      <c r="BI573" s="461" t="str">
        <f>IF($BF573="","",IFERROR(VLOOKUP($C573,'[1]CDS-VM-delta'!$A$2:$E$470,4,FALSE),""))</f>
        <v/>
      </c>
      <c r="BJ573" s="462" t="str">
        <f>IF($BF573="","",IFERROR(VLOOKUP($C573,'[1]CDS-VM-delta'!$A$2:$E$470,5,FALSE),""))</f>
        <v/>
      </c>
      <c r="BK573" s="462" t="str">
        <f>IF($C573="","",IFERROR(VLOOKUP($C573,'[1]CDS-VM-delta'!$L$1:$M$470,1,FALSE),""))</f>
        <v/>
      </c>
      <c r="BL573" s="462" t="str">
        <f>IF($BK573="","",IFERROR(VLOOKUP($BK573,'[1]CDS-VM-delta'!$L$1:$M$470,2,FALSE),""))</f>
        <v/>
      </c>
      <c r="BM573" s="31"/>
      <c r="BN573" s="53" t="str">
        <f t="shared" si="97"/>
        <v>NOK</v>
      </c>
      <c r="BO573" s="334" t="s">
        <v>1858</v>
      </c>
      <c r="BP573" s="2"/>
      <c r="BQ573" s="2"/>
      <c r="BR573" s="2"/>
      <c r="BS573" s="31"/>
      <c r="BU573" s="7" t="str">
        <f t="shared" si="98"/>
        <v/>
      </c>
      <c r="BV573" s="7" t="str">
        <f t="shared" si="99"/>
        <v/>
      </c>
      <c r="BW573" s="7" t="str">
        <f t="shared" si="100"/>
        <v/>
      </c>
      <c r="BX573" s="105" t="s">
        <v>1502</v>
      </c>
      <c r="BY573" s="101" t="s">
        <v>1503</v>
      </c>
      <c r="BZ573" s="105" t="s">
        <v>1684</v>
      </c>
      <c r="CA573" s="105"/>
      <c r="CB573" s="105"/>
      <c r="CC573" s="105"/>
      <c r="CD573" s="101"/>
      <c r="CE573" s="105"/>
      <c r="CF573" s="105"/>
      <c r="CG573" s="105"/>
      <c r="CH573" s="105"/>
      <c r="CI573" s="105"/>
      <c r="CJ573" s="105"/>
      <c r="CK573" s="86"/>
      <c r="CL573" s="109" t="s">
        <v>1686</v>
      </c>
      <c r="CM573" s="101" t="s">
        <v>255</v>
      </c>
      <c r="CN573" s="101" t="s">
        <v>255</v>
      </c>
      <c r="CO573" s="101"/>
    </row>
    <row r="574" spans="1:93" ht="64" x14ac:dyDescent="0.2">
      <c r="A574" s="525" t="s">
        <v>2447</v>
      </c>
      <c r="B574" s="485">
        <v>2</v>
      </c>
      <c r="C574" s="2" t="s">
        <v>1504</v>
      </c>
      <c r="D574" s="2" t="s">
        <v>1505</v>
      </c>
      <c r="E574" s="485" t="s">
        <v>0</v>
      </c>
      <c r="F574" s="485" t="s">
        <v>245</v>
      </c>
      <c r="G574" s="485" t="s">
        <v>147</v>
      </c>
      <c r="H574" s="485" t="s">
        <v>4</v>
      </c>
      <c r="I574" s="485" t="s">
        <v>8</v>
      </c>
      <c r="J574" s="485" t="s">
        <v>22</v>
      </c>
      <c r="K574" s="485" t="s">
        <v>127</v>
      </c>
      <c r="L574" s="101" t="str">
        <f>IFERROR(VLOOKUP($C574,'[2]1.3.7 validaties'!$AL$3:$AY$999,14,FALSE),"")</f>
        <v/>
      </c>
      <c r="M574" s="101" t="str">
        <f>IFERROR(VLOOKUP($C574,'[2]1.3.7 validaties'!$AL$3:$AY$999,13,FALSE),"")</f>
        <v/>
      </c>
      <c r="N574" s="2" t="s">
        <v>14</v>
      </c>
      <c r="O574" s="2" t="s">
        <v>14</v>
      </c>
      <c r="P574" s="2" t="s">
        <v>14</v>
      </c>
      <c r="Q574" s="2" t="s">
        <v>14</v>
      </c>
      <c r="R574" s="2" t="s">
        <v>14</v>
      </c>
      <c r="S574" s="2" t="s">
        <v>14</v>
      </c>
      <c r="T574" s="2" t="s">
        <v>14</v>
      </c>
      <c r="U574" s="2" t="s">
        <v>14</v>
      </c>
      <c r="V574" s="2" t="s">
        <v>14</v>
      </c>
      <c r="W574" s="2" t="s">
        <v>14</v>
      </c>
      <c r="X574" s="2" t="s">
        <v>14</v>
      </c>
      <c r="Y574" s="2" t="s">
        <v>14</v>
      </c>
      <c r="Z574" s="2" t="s">
        <v>14</v>
      </c>
      <c r="AA574" s="2" t="s">
        <v>14</v>
      </c>
      <c r="AB574" s="2" t="s">
        <v>14</v>
      </c>
      <c r="AC574" s="2" t="s">
        <v>14</v>
      </c>
      <c r="AD574" s="337" t="s">
        <v>253</v>
      </c>
      <c r="AE574" s="31" t="s">
        <v>254</v>
      </c>
      <c r="AF574" s="338" t="s">
        <v>253</v>
      </c>
      <c r="AG574" s="520" t="s">
        <v>254</v>
      </c>
      <c r="AH574" s="344" t="s">
        <v>253</v>
      </c>
      <c r="AI574" s="527"/>
      <c r="AJ574" s="2" t="s">
        <v>13</v>
      </c>
      <c r="AK574" s="220" t="s">
        <v>45</v>
      </c>
      <c r="AL574" s="31" t="s">
        <v>14</v>
      </c>
      <c r="AM574" s="334" t="s">
        <v>1504</v>
      </c>
      <c r="AN574" s="2"/>
      <c r="AO574" s="101"/>
      <c r="AP574" s="101"/>
      <c r="AQ574" s="101"/>
      <c r="AR574" s="101"/>
      <c r="AS574" s="101"/>
      <c r="AT574" s="472"/>
      <c r="AU574" s="457"/>
      <c r="AV574" s="345"/>
      <c r="AW574" s="31" t="s">
        <v>2449</v>
      </c>
      <c r="AY574" s="110" t="str">
        <f t="shared" si="95"/>
        <v/>
      </c>
      <c r="AZ574" s="105" t="str">
        <f t="shared" si="101"/>
        <v/>
      </c>
      <c r="BA574" s="105" t="str">
        <f t="shared" si="102"/>
        <v/>
      </c>
      <c r="BB574" s="105"/>
      <c r="BC574" s="220"/>
      <c r="BD574" s="464" t="str">
        <f t="shared" si="96"/>
        <v/>
      </c>
      <c r="BE574" s="463" t="e">
        <f>IF(BF574="",IF(#REF!="","",IF(#REF!="ongebruikt","Ja","")),"")</f>
        <v>#REF!</v>
      </c>
      <c r="BF574" s="522" t="str">
        <f>IF($J574="LVBB-BHK",$C574,IFERROR(VLOOKUP($C574,'[1]CDS-VM-delta'!$A$2:$E$470,1,FALSE),""))</f>
        <v/>
      </c>
      <c r="BG574" s="457" t="str">
        <f>IF($J574="LVBB-BHK",$AN574,IF($BF574="","",IFERROR(VLOOKUP($BF574,'[1]CDS-VM-delta'!$A$2:$E$470,2,FALSE),"")))</f>
        <v/>
      </c>
      <c r="BH574" s="461" t="str">
        <f>IF($BF574="","",IFERROR(VLOOKUP($C574,'[1]CDS-VM-delta'!$A$2:$E$470,3,FALSE),""))</f>
        <v/>
      </c>
      <c r="BI574" s="461" t="str">
        <f>IF($BF574="","",IFERROR(VLOOKUP($C574,'[1]CDS-VM-delta'!$A$2:$E$470,4,FALSE),""))</f>
        <v/>
      </c>
      <c r="BJ574" s="462" t="str">
        <f>IF($BF574="","",IFERROR(VLOOKUP($C574,'[1]CDS-VM-delta'!$A$2:$E$470,5,FALSE),""))</f>
        <v/>
      </c>
      <c r="BK574" s="462" t="str">
        <f>IF($C574="","",IFERROR(VLOOKUP($C574,'[1]CDS-VM-delta'!$L$1:$M$470,1,FALSE),""))</f>
        <v/>
      </c>
      <c r="BL574" s="462" t="str">
        <f>IF($BK574="","",IFERROR(VLOOKUP($BK574,'[1]CDS-VM-delta'!$L$1:$M$470,2,FALSE),""))</f>
        <v/>
      </c>
      <c r="BM574" s="31"/>
      <c r="BN574" s="53" t="str">
        <f t="shared" si="97"/>
        <v>NOK</v>
      </c>
      <c r="BO574" s="334" t="s">
        <v>1858</v>
      </c>
      <c r="BP574" s="2"/>
      <c r="BQ574" s="2"/>
      <c r="BR574" s="2"/>
      <c r="BS574" s="31"/>
      <c r="BU574" s="7" t="str">
        <f t="shared" si="98"/>
        <v/>
      </c>
      <c r="BV574" s="7" t="str">
        <f t="shared" si="99"/>
        <v/>
      </c>
      <c r="BW574" s="7" t="str">
        <f t="shared" si="100"/>
        <v/>
      </c>
      <c r="BX574" s="105" t="s">
        <v>1504</v>
      </c>
      <c r="BY574" s="101" t="s">
        <v>1505</v>
      </c>
      <c r="BZ574" s="105" t="s">
        <v>1684</v>
      </c>
      <c r="CA574" s="105"/>
      <c r="CB574" s="105"/>
      <c r="CC574" s="105"/>
      <c r="CD574" s="101"/>
      <c r="CE574" s="105"/>
      <c r="CF574" s="105"/>
      <c r="CG574" s="105"/>
      <c r="CH574" s="105"/>
      <c r="CI574" s="105"/>
      <c r="CJ574" s="105"/>
      <c r="CK574" s="86"/>
      <c r="CL574" s="109" t="s">
        <v>1686</v>
      </c>
      <c r="CM574" s="101" t="s">
        <v>255</v>
      </c>
      <c r="CN574" s="101" t="s">
        <v>255</v>
      </c>
      <c r="CO574" s="101"/>
    </row>
    <row r="575" spans="1:93" ht="48" x14ac:dyDescent="0.2">
      <c r="A575" s="525" t="s">
        <v>2447</v>
      </c>
      <c r="B575" s="485">
        <v>2</v>
      </c>
      <c r="C575" s="2" t="s">
        <v>1506</v>
      </c>
      <c r="D575" s="2" t="s">
        <v>1507</v>
      </c>
      <c r="E575" s="485" t="s">
        <v>0</v>
      </c>
      <c r="F575" s="485" t="s">
        <v>245</v>
      </c>
      <c r="G575" s="485" t="s">
        <v>147</v>
      </c>
      <c r="H575" s="485" t="s">
        <v>4</v>
      </c>
      <c r="I575" s="485" t="s">
        <v>8</v>
      </c>
      <c r="J575" s="485" t="s">
        <v>22</v>
      </c>
      <c r="K575" s="485" t="s">
        <v>127</v>
      </c>
      <c r="L575" s="101" t="str">
        <f>IFERROR(VLOOKUP($C575,'[2]1.3.7 validaties'!$AL$3:$AY$999,14,FALSE),"")</f>
        <v/>
      </c>
      <c r="M575" s="101" t="str">
        <f>IFERROR(VLOOKUP($C575,'[2]1.3.7 validaties'!$AL$3:$AY$999,13,FALSE),"")</f>
        <v/>
      </c>
      <c r="N575" s="2" t="s">
        <v>14</v>
      </c>
      <c r="O575" s="2" t="s">
        <v>14</v>
      </c>
      <c r="P575" s="2" t="s">
        <v>14</v>
      </c>
      <c r="Q575" s="2" t="s">
        <v>319</v>
      </c>
      <c r="R575" s="2" t="s">
        <v>319</v>
      </c>
      <c r="S575" s="2" t="s">
        <v>319</v>
      </c>
      <c r="T575" s="2" t="s">
        <v>13</v>
      </c>
      <c r="U575" s="2" t="s">
        <v>13</v>
      </c>
      <c r="V575" s="2" t="s">
        <v>13</v>
      </c>
      <c r="W575" s="2" t="s">
        <v>13</v>
      </c>
      <c r="X575" s="2" t="s">
        <v>13</v>
      </c>
      <c r="Y575" s="2" t="s">
        <v>13</v>
      </c>
      <c r="Z575" s="2" t="s">
        <v>13</v>
      </c>
      <c r="AA575" s="2" t="s">
        <v>13</v>
      </c>
      <c r="AB575" s="2" t="s">
        <v>13</v>
      </c>
      <c r="AC575" s="2" t="s">
        <v>13</v>
      </c>
      <c r="AD575" s="337" t="s">
        <v>255</v>
      </c>
      <c r="AE575" s="526" t="s">
        <v>537</v>
      </c>
      <c r="AF575" s="338" t="s">
        <v>253</v>
      </c>
      <c r="AG575" s="520" t="s">
        <v>254</v>
      </c>
      <c r="AH575" s="344" t="s">
        <v>253</v>
      </c>
      <c r="AI575" s="527"/>
      <c r="AJ575" s="2" t="s">
        <v>13</v>
      </c>
      <c r="AK575" s="220" t="s">
        <v>45</v>
      </c>
      <c r="AL575" s="31" t="s">
        <v>14</v>
      </c>
      <c r="AM575" s="334" t="s">
        <v>1506</v>
      </c>
      <c r="AN575" s="2"/>
      <c r="AO575" s="101"/>
      <c r="AP575" s="101"/>
      <c r="AQ575" s="101"/>
      <c r="AR575" s="101"/>
      <c r="AS575" s="101"/>
      <c r="AT575" s="472"/>
      <c r="AU575" s="457"/>
      <c r="AV575" s="345"/>
      <c r="AW575" s="31" t="s">
        <v>2448</v>
      </c>
      <c r="AY575" s="110" t="str">
        <f t="shared" si="95"/>
        <v/>
      </c>
      <c r="AZ575" s="105" t="str">
        <f t="shared" si="101"/>
        <v/>
      </c>
      <c r="BA575" s="105" t="str">
        <f t="shared" si="102"/>
        <v/>
      </c>
      <c r="BB575" s="105"/>
      <c r="BC575" s="220"/>
      <c r="BD575" s="464" t="str">
        <f t="shared" si="96"/>
        <v/>
      </c>
      <c r="BE575" s="463" t="e">
        <f>IF(BF575="",IF(#REF!="","",IF(#REF!="ongebruikt","Ja","")),"")</f>
        <v>#REF!</v>
      </c>
      <c r="BF575" s="522" t="str">
        <f>IF($J575="LVBB-BHK",$C575,IFERROR(VLOOKUP($C575,'[1]CDS-VM-delta'!$A$2:$E$470,1,FALSE),""))</f>
        <v/>
      </c>
      <c r="BG575" s="457" t="str">
        <f>IF($J575="LVBB-BHK",$AN575,IF($BF575="","",IFERROR(VLOOKUP($BF575,'[1]CDS-VM-delta'!$A$2:$E$470,2,FALSE),"")))</f>
        <v/>
      </c>
      <c r="BH575" s="461" t="str">
        <f>IF($BF575="","",IFERROR(VLOOKUP($C575,'[1]CDS-VM-delta'!$A$2:$E$470,3,FALSE),""))</f>
        <v/>
      </c>
      <c r="BI575" s="461" t="str">
        <f>IF($BF575="","",IFERROR(VLOOKUP($C575,'[1]CDS-VM-delta'!$A$2:$E$470,4,FALSE),""))</f>
        <v/>
      </c>
      <c r="BJ575" s="462" t="str">
        <f>IF($BF575="","",IFERROR(VLOOKUP($C575,'[1]CDS-VM-delta'!$A$2:$E$470,5,FALSE),""))</f>
        <v/>
      </c>
      <c r="BK575" s="462" t="str">
        <f>IF($C575="","",IFERROR(VLOOKUP($C575,'[1]CDS-VM-delta'!$L$1:$M$470,1,FALSE),""))</f>
        <v/>
      </c>
      <c r="BL575" s="462" t="str">
        <f>IF($BK575="","",IFERROR(VLOOKUP($BK575,'[1]CDS-VM-delta'!$L$1:$M$470,2,FALSE),""))</f>
        <v/>
      </c>
      <c r="BM575" s="31"/>
      <c r="BN575" s="53" t="str">
        <f t="shared" si="97"/>
        <v>NOK</v>
      </c>
      <c r="BO575" s="334" t="s">
        <v>1858</v>
      </c>
      <c r="BP575" s="2"/>
      <c r="BQ575" s="2"/>
      <c r="BR575" s="2"/>
      <c r="BS575" s="31"/>
      <c r="BU575" s="7" t="str">
        <f t="shared" si="98"/>
        <v/>
      </c>
      <c r="BV575" s="7" t="str">
        <f t="shared" si="99"/>
        <v/>
      </c>
      <c r="BW575" s="7" t="str">
        <f t="shared" si="100"/>
        <v/>
      </c>
      <c r="BX575" s="105" t="s">
        <v>1506</v>
      </c>
      <c r="BY575" s="101" t="s">
        <v>1507</v>
      </c>
      <c r="BZ575" s="105" t="s">
        <v>1684</v>
      </c>
      <c r="CA575" s="105"/>
      <c r="CB575" s="105"/>
      <c r="CC575" s="105"/>
      <c r="CD575" s="101"/>
      <c r="CE575" s="105"/>
      <c r="CF575" s="105"/>
      <c r="CG575" s="105"/>
      <c r="CH575" s="105"/>
      <c r="CI575" s="105"/>
      <c r="CJ575" s="105"/>
      <c r="CK575" s="86"/>
      <c r="CL575" s="109" t="s">
        <v>1686</v>
      </c>
      <c r="CM575" s="101" t="s">
        <v>255</v>
      </c>
      <c r="CN575" s="101" t="s">
        <v>255</v>
      </c>
      <c r="CO575" s="101"/>
    </row>
    <row r="576" spans="1:93" ht="80" x14ac:dyDescent="0.2">
      <c r="A576" s="525" t="s">
        <v>2447</v>
      </c>
      <c r="B576" s="485">
        <v>2</v>
      </c>
      <c r="C576" s="2" t="s">
        <v>1508</v>
      </c>
      <c r="D576" s="2" t="s">
        <v>1509</v>
      </c>
      <c r="E576" s="485" t="s">
        <v>6</v>
      </c>
      <c r="F576" s="485" t="s">
        <v>245</v>
      </c>
      <c r="G576" s="485" t="s">
        <v>147</v>
      </c>
      <c r="H576" s="485" t="s">
        <v>4</v>
      </c>
      <c r="I576" s="485" t="s">
        <v>8</v>
      </c>
      <c r="J576" s="485" t="s">
        <v>22</v>
      </c>
      <c r="K576" s="485" t="s">
        <v>127</v>
      </c>
      <c r="L576" s="101" t="str">
        <f>IFERROR(VLOOKUP($C576,'[2]1.3.7 validaties'!$AL$3:$AY$999,14,FALSE),"")</f>
        <v/>
      </c>
      <c r="M576" s="101" t="str">
        <f>IFERROR(VLOOKUP($C576,'[2]1.3.7 validaties'!$AL$3:$AY$999,13,FALSE),"")</f>
        <v/>
      </c>
      <c r="N576" s="2" t="s">
        <v>14</v>
      </c>
      <c r="O576" s="2" t="s">
        <v>14</v>
      </c>
      <c r="P576" s="2" t="s">
        <v>14</v>
      </c>
      <c r="Q576" s="2" t="s">
        <v>319</v>
      </c>
      <c r="R576" s="2" t="s">
        <v>319</v>
      </c>
      <c r="S576" s="2" t="s">
        <v>319</v>
      </c>
      <c r="T576" s="2" t="s">
        <v>14</v>
      </c>
      <c r="U576" s="2" t="s">
        <v>14</v>
      </c>
      <c r="V576" s="2" t="s">
        <v>14</v>
      </c>
      <c r="W576" s="2" t="s">
        <v>14</v>
      </c>
      <c r="X576" s="2" t="s">
        <v>14</v>
      </c>
      <c r="Y576" s="2" t="s">
        <v>14</v>
      </c>
      <c r="Z576" s="2" t="s">
        <v>14</v>
      </c>
      <c r="AA576" s="2" t="s">
        <v>14</v>
      </c>
      <c r="AB576" s="2" t="s">
        <v>14</v>
      </c>
      <c r="AC576" s="2" t="s">
        <v>14</v>
      </c>
      <c r="AD576" s="337" t="s">
        <v>253</v>
      </c>
      <c r="AE576" s="31" t="s">
        <v>254</v>
      </c>
      <c r="AF576" s="338" t="s">
        <v>253</v>
      </c>
      <c r="AG576" s="520" t="s">
        <v>254</v>
      </c>
      <c r="AH576" s="344" t="s">
        <v>255</v>
      </c>
      <c r="AI576" s="527"/>
      <c r="AJ576" s="2" t="s">
        <v>13</v>
      </c>
      <c r="AK576" s="220" t="s">
        <v>45</v>
      </c>
      <c r="AL576" s="31" t="s">
        <v>14</v>
      </c>
      <c r="AM576" s="334" t="s">
        <v>1508</v>
      </c>
      <c r="AN576" s="2"/>
      <c r="AO576" s="101"/>
      <c r="AP576" s="101"/>
      <c r="AQ576" s="101"/>
      <c r="AR576" s="101"/>
      <c r="AS576" s="101"/>
      <c r="AT576" s="472"/>
      <c r="AU576" s="457" t="s">
        <v>2148</v>
      </c>
      <c r="AV576" s="345"/>
      <c r="AW576" s="31" t="s">
        <v>2190</v>
      </c>
      <c r="AY576" s="110" t="str">
        <f t="shared" si="95"/>
        <v/>
      </c>
      <c r="AZ576" s="105" t="str">
        <f t="shared" si="101"/>
        <v/>
      </c>
      <c r="BA576" s="105" t="str">
        <f t="shared" si="102"/>
        <v/>
      </c>
      <c r="BB576" s="105"/>
      <c r="BC576" s="220"/>
      <c r="BD576" s="464" t="str">
        <f t="shared" si="96"/>
        <v/>
      </c>
      <c r="BE576" s="463" t="e">
        <f>IF(BF576="",IF(#REF!="","",IF(#REF!="ongebruikt","Ja","")),"")</f>
        <v>#REF!</v>
      </c>
      <c r="BF576" s="522" t="str">
        <f>IF($J576="LVBB-BHK",$C576,IFERROR(VLOOKUP($C576,'[1]CDS-VM-delta'!$A$2:$E$470,1,FALSE),""))</f>
        <v/>
      </c>
      <c r="BG576" s="457" t="str">
        <f>IF($J576="LVBB-BHK",$AN576,IF($BF576="","",IFERROR(VLOOKUP($BF576,'[1]CDS-VM-delta'!$A$2:$E$470,2,FALSE),"")))</f>
        <v/>
      </c>
      <c r="BH576" s="461" t="str">
        <f>IF($BF576="","",IFERROR(VLOOKUP($C576,'[1]CDS-VM-delta'!$A$2:$E$470,3,FALSE),""))</f>
        <v/>
      </c>
      <c r="BI576" s="461" t="str">
        <f>IF($BF576="","",IFERROR(VLOOKUP($C576,'[1]CDS-VM-delta'!$A$2:$E$470,4,FALSE),""))</f>
        <v/>
      </c>
      <c r="BJ576" s="462" t="str">
        <f>IF($BF576="","",IFERROR(VLOOKUP($C576,'[1]CDS-VM-delta'!$A$2:$E$470,5,FALSE),""))</f>
        <v/>
      </c>
      <c r="BK576" s="462" t="str">
        <f>IF($C576="","",IFERROR(VLOOKUP($C576,'[1]CDS-VM-delta'!$L$1:$M$470,1,FALSE),""))</f>
        <v/>
      </c>
      <c r="BL576" s="462" t="str">
        <f>IF($BK576="","",IFERROR(VLOOKUP($BK576,'[1]CDS-VM-delta'!$L$1:$M$470,2,FALSE),""))</f>
        <v/>
      </c>
      <c r="BM576" s="31"/>
      <c r="BN576" s="53" t="str">
        <f t="shared" si="97"/>
        <v>NOK</v>
      </c>
      <c r="BO576" s="334" t="s">
        <v>1858</v>
      </c>
      <c r="BP576" s="2"/>
      <c r="BQ576" s="2"/>
      <c r="BR576" s="2"/>
      <c r="BS576" s="31"/>
      <c r="BU576" s="7" t="str">
        <f t="shared" si="98"/>
        <v/>
      </c>
      <c r="BV576" s="7" t="str">
        <f t="shared" si="99"/>
        <v/>
      </c>
      <c r="BW576" s="7" t="str">
        <f t="shared" si="100"/>
        <v/>
      </c>
      <c r="BX576" s="105" t="s">
        <v>1508</v>
      </c>
      <c r="BY576" s="101" t="s">
        <v>1509</v>
      </c>
      <c r="BZ576" s="105" t="s">
        <v>1684</v>
      </c>
      <c r="CA576" s="105"/>
      <c r="CB576" s="105"/>
      <c r="CC576" s="105"/>
      <c r="CD576" s="101"/>
      <c r="CE576" s="105"/>
      <c r="CF576" s="105"/>
      <c r="CG576" s="105"/>
      <c r="CH576" s="105"/>
      <c r="CI576" s="105"/>
      <c r="CJ576" s="105"/>
      <c r="CK576" s="86" t="s">
        <v>2148</v>
      </c>
      <c r="CL576" s="109" t="s">
        <v>1686</v>
      </c>
      <c r="CM576" s="101" t="s">
        <v>255</v>
      </c>
      <c r="CN576" s="101" t="s">
        <v>255</v>
      </c>
      <c r="CO576" s="101"/>
    </row>
    <row r="577" spans="1:93" s="408" customFormat="1" ht="64" x14ac:dyDescent="0.2">
      <c r="A577" s="505" t="s">
        <v>2447</v>
      </c>
      <c r="B577" s="508">
        <v>2</v>
      </c>
      <c r="C577" s="335" t="s">
        <v>1510</v>
      </c>
      <c r="D577" s="335" t="s">
        <v>1511</v>
      </c>
      <c r="E577" s="508" t="s">
        <v>0</v>
      </c>
      <c r="F577" s="508" t="s">
        <v>245</v>
      </c>
      <c r="G577" s="508" t="s">
        <v>147</v>
      </c>
      <c r="H577" s="508" t="s">
        <v>4</v>
      </c>
      <c r="I577" s="508" t="s">
        <v>8</v>
      </c>
      <c r="J577" s="508" t="s">
        <v>22</v>
      </c>
      <c r="K577" s="508" t="s">
        <v>127</v>
      </c>
      <c r="L577" s="410" t="str">
        <f>IFERROR(VLOOKUP($C577,'[2]1.3.7 validaties'!$AL$3:$AY$999,14,FALSE),"")</f>
        <v/>
      </c>
      <c r="M577" s="410" t="str">
        <f>IFERROR(VLOOKUP($C577,'[2]1.3.7 validaties'!$AL$3:$AY$999,13,FALSE),"")</f>
        <v/>
      </c>
      <c r="N577" s="335" t="s">
        <v>14</v>
      </c>
      <c r="O577" s="335" t="s">
        <v>14</v>
      </c>
      <c r="P577" s="335" t="s">
        <v>14</v>
      </c>
      <c r="Q577" s="335" t="s">
        <v>14</v>
      </c>
      <c r="R577" s="335" t="s">
        <v>14</v>
      </c>
      <c r="S577" s="335" t="s">
        <v>14</v>
      </c>
      <c r="T577" s="335" t="s">
        <v>14</v>
      </c>
      <c r="U577" s="335" t="s">
        <v>14</v>
      </c>
      <c r="V577" s="335" t="s">
        <v>14</v>
      </c>
      <c r="W577" s="335" t="s">
        <v>14</v>
      </c>
      <c r="X577" s="335" t="s">
        <v>14</v>
      </c>
      <c r="Y577" s="335" t="s">
        <v>14</v>
      </c>
      <c r="Z577" s="335" t="s">
        <v>14</v>
      </c>
      <c r="AA577" s="335" t="s">
        <v>14</v>
      </c>
      <c r="AB577" s="335" t="s">
        <v>14</v>
      </c>
      <c r="AC577" s="335" t="s">
        <v>14</v>
      </c>
      <c r="AD577" s="391" t="s">
        <v>253</v>
      </c>
      <c r="AE577" s="385" t="s">
        <v>254</v>
      </c>
      <c r="AF577" s="392" t="s">
        <v>253</v>
      </c>
      <c r="AG577" s="517" t="s">
        <v>254</v>
      </c>
      <c r="AH577" s="380" t="s">
        <v>255</v>
      </c>
      <c r="AI577" s="381"/>
      <c r="AJ577" s="335" t="s">
        <v>13</v>
      </c>
      <c r="AK577" s="400" t="s">
        <v>45</v>
      </c>
      <c r="AL577" s="385" t="s">
        <v>14</v>
      </c>
      <c r="AM577" s="384" t="s">
        <v>1510</v>
      </c>
      <c r="AN577" s="335"/>
      <c r="AO577" s="410"/>
      <c r="AP577" s="410"/>
      <c r="AQ577" s="410"/>
      <c r="AR577" s="410"/>
      <c r="AS577" s="410"/>
      <c r="AT577" s="506"/>
      <c r="AU577" s="395"/>
      <c r="AV577" s="393"/>
      <c r="AW577" s="385" t="s">
        <v>2450</v>
      </c>
      <c r="AX577" s="397"/>
      <c r="AY577" s="398" t="str">
        <f t="shared" si="95"/>
        <v/>
      </c>
      <c r="AZ577" s="399" t="str">
        <f t="shared" si="101"/>
        <v/>
      </c>
      <c r="BA577" s="399" t="str">
        <f t="shared" si="102"/>
        <v/>
      </c>
      <c r="BB577" s="399"/>
      <c r="BC577" s="400"/>
      <c r="BD577" s="500" t="str">
        <f t="shared" si="96"/>
        <v/>
      </c>
      <c r="BE577" s="501" t="e">
        <f>IF(BF577="",IF(#REF!="","",IF(#REF!="ongebruikt","Ja","")),"")</f>
        <v>#REF!</v>
      </c>
      <c r="BF577" s="502" t="str">
        <f>IF($J577="LVBB-BHK",$C577,IFERROR(VLOOKUP($C577,'[1]CDS-VM-delta'!$A$2:$E$470,1,FALSE),""))</f>
        <v/>
      </c>
      <c r="BG577" s="395" t="str">
        <f>IF($J577="LVBB-BHK",$AN577,IF($BF577="","",IFERROR(VLOOKUP($BF577,'[1]CDS-VM-delta'!$A$2:$E$470,2,FALSE),"")))</f>
        <v/>
      </c>
      <c r="BH577" s="503" t="str">
        <f>IF($BF577="","",IFERROR(VLOOKUP($C577,'[1]CDS-VM-delta'!$A$2:$E$470,3,FALSE),""))</f>
        <v/>
      </c>
      <c r="BI577" s="503" t="str">
        <f>IF($BF577="","",IFERROR(VLOOKUP($C577,'[1]CDS-VM-delta'!$A$2:$E$470,4,FALSE),""))</f>
        <v/>
      </c>
      <c r="BJ577" s="504" t="str">
        <f>IF($BF577="","",IFERROR(VLOOKUP($C577,'[1]CDS-VM-delta'!$A$2:$E$470,5,FALSE),""))</f>
        <v/>
      </c>
      <c r="BK577" s="504" t="str">
        <f>IF($C577="","",IFERROR(VLOOKUP($C577,'[1]CDS-VM-delta'!$L$1:$M$470,1,FALSE),""))</f>
        <v/>
      </c>
      <c r="BL577" s="504" t="str">
        <f>IF($BK577="","",IFERROR(VLOOKUP($BK577,'[1]CDS-VM-delta'!$L$1:$M$470,2,FALSE),""))</f>
        <v/>
      </c>
      <c r="BM577" s="385"/>
      <c r="BN577" s="406" t="str">
        <f t="shared" si="97"/>
        <v>NOK</v>
      </c>
      <c r="BO577" s="384" t="s">
        <v>1858</v>
      </c>
      <c r="BP577" s="335"/>
      <c r="BQ577" s="335"/>
      <c r="BR577" s="335"/>
      <c r="BS577" s="385"/>
      <c r="BT577" s="397"/>
      <c r="BU577" s="408" t="str">
        <f t="shared" si="98"/>
        <v/>
      </c>
      <c r="BV577" s="408" t="str">
        <f t="shared" si="99"/>
        <v/>
      </c>
      <c r="BW577" s="408" t="str">
        <f t="shared" si="100"/>
        <v/>
      </c>
      <c r="BX577" s="399" t="s">
        <v>1510</v>
      </c>
      <c r="BY577" s="410" t="s">
        <v>1511</v>
      </c>
      <c r="BZ577" s="399" t="s">
        <v>1684</v>
      </c>
      <c r="CA577" s="399"/>
      <c r="CB577" s="399"/>
      <c r="CC577" s="399"/>
      <c r="CD577" s="410"/>
      <c r="CE577" s="399"/>
      <c r="CF577" s="399"/>
      <c r="CG577" s="399"/>
      <c r="CH577" s="399"/>
      <c r="CI577" s="399"/>
      <c r="CJ577" s="399"/>
      <c r="CK577" s="383"/>
      <c r="CL577" s="409" t="s">
        <v>1686</v>
      </c>
      <c r="CM577" s="410" t="s">
        <v>255</v>
      </c>
      <c r="CN577" s="410" t="s">
        <v>255</v>
      </c>
      <c r="CO577" s="410"/>
    </row>
    <row r="578" spans="1:93" ht="64" x14ac:dyDescent="0.2">
      <c r="A578" s="172" t="s">
        <v>1142</v>
      </c>
      <c r="B578" s="185">
        <v>2</v>
      </c>
      <c r="C578" s="142" t="s">
        <v>1512</v>
      </c>
      <c r="D578" s="142" t="s">
        <v>1513</v>
      </c>
      <c r="E578" s="185" t="s">
        <v>0</v>
      </c>
      <c r="F578" s="185" t="s">
        <v>245</v>
      </c>
      <c r="G578" s="185" t="s">
        <v>147</v>
      </c>
      <c r="H578" s="185" t="s">
        <v>4</v>
      </c>
      <c r="I578" s="185" t="s">
        <v>8</v>
      </c>
      <c r="J578" s="185" t="s">
        <v>22</v>
      </c>
      <c r="K578" s="185" t="s">
        <v>127</v>
      </c>
      <c r="L578" s="98" t="str">
        <f>IFERROR(VLOOKUP($C578,'[2]1.3.7 validaties'!$AL$3:$AY$999,14,FALSE),"")</f>
        <v/>
      </c>
      <c r="M578" s="98" t="str">
        <f>IFERROR(VLOOKUP($C578,'[2]1.3.7 validaties'!$AL$3:$AY$999,13,FALSE),"")</f>
        <v/>
      </c>
      <c r="N578" s="142" t="s">
        <v>14</v>
      </c>
      <c r="O578" s="142" t="s">
        <v>14</v>
      </c>
      <c r="P578" s="142" t="s">
        <v>14</v>
      </c>
      <c r="Q578" s="142" t="s">
        <v>14</v>
      </c>
      <c r="R578" s="142" t="s">
        <v>14</v>
      </c>
      <c r="S578" s="142" t="s">
        <v>14</v>
      </c>
      <c r="T578" s="142" t="s">
        <v>14</v>
      </c>
      <c r="U578" s="142" t="s">
        <v>14</v>
      </c>
      <c r="V578" s="142" t="s">
        <v>14</v>
      </c>
      <c r="W578" s="142" t="s">
        <v>14</v>
      </c>
      <c r="X578" s="142" t="s">
        <v>14</v>
      </c>
      <c r="Y578" s="142" t="s">
        <v>14</v>
      </c>
      <c r="Z578" s="142" t="s">
        <v>14</v>
      </c>
      <c r="AA578" s="142" t="s">
        <v>14</v>
      </c>
      <c r="AB578" s="142" t="s">
        <v>14</v>
      </c>
      <c r="AC578" s="142" t="s">
        <v>14</v>
      </c>
      <c r="AD578" s="161" t="s">
        <v>253</v>
      </c>
      <c r="AE578" s="83" t="s">
        <v>254</v>
      </c>
      <c r="AF578" s="338" t="s">
        <v>253</v>
      </c>
      <c r="AG578" s="520" t="s">
        <v>254</v>
      </c>
      <c r="AH578" s="344" t="s">
        <v>253</v>
      </c>
      <c r="AI578" s="175"/>
      <c r="AJ578" s="140" t="s">
        <v>13</v>
      </c>
      <c r="AK578" s="171" t="s">
        <v>45</v>
      </c>
      <c r="AL578" s="178" t="s">
        <v>14</v>
      </c>
      <c r="AM578" s="177" t="s">
        <v>1512</v>
      </c>
      <c r="AN578" s="142"/>
      <c r="AO578" s="98"/>
      <c r="AP578" s="98"/>
      <c r="AQ578" s="98"/>
      <c r="AR578" s="98"/>
      <c r="AS578" s="98"/>
      <c r="AT578" s="267"/>
      <c r="AU578" s="457" t="s">
        <v>1514</v>
      </c>
      <c r="AV578" s="278"/>
      <c r="AW578" s="83" t="s">
        <v>2191</v>
      </c>
      <c r="AX578" s="57"/>
      <c r="AY578" s="212" t="str">
        <f t="shared" si="95"/>
        <v/>
      </c>
      <c r="AZ578" s="97" t="str">
        <f t="shared" si="101"/>
        <v/>
      </c>
      <c r="BA578" s="97" t="str">
        <f t="shared" si="102"/>
        <v/>
      </c>
      <c r="BB578" s="97"/>
      <c r="BC578" s="213"/>
      <c r="BD578" s="143" t="str">
        <f t="shared" si="96"/>
        <v/>
      </c>
      <c r="BE578" s="146" t="e">
        <f>IF(BF578="",IF(#REF!="","",IF(#REF!="ongebruikt","Ja","")),"")</f>
        <v>#REF!</v>
      </c>
      <c r="BF578" s="322" t="str">
        <f>IF($J578="LVBB-BHK",$C578,IFERROR(VLOOKUP($C578,'[1]CDS-VM-delta'!$A$2:$E$470,1,FALSE),""))</f>
        <v/>
      </c>
      <c r="BG578" s="253" t="str">
        <f>IF($J578="LVBB-BHK",$AN578,IF($BF578="","",IFERROR(VLOOKUP($BF578,'[1]CDS-VM-delta'!$A$2:$E$470,2,FALSE),"")))</f>
        <v/>
      </c>
      <c r="BH578" s="301" t="str">
        <f>IF($BF578="","",IFERROR(VLOOKUP($C578,'[1]CDS-VM-delta'!$A$2:$E$470,3,FALSE),""))</f>
        <v/>
      </c>
      <c r="BI578" s="301" t="str">
        <f>IF($BF578="","",IFERROR(VLOOKUP($C578,'[1]CDS-VM-delta'!$A$2:$E$470,4,FALSE),""))</f>
        <v/>
      </c>
      <c r="BJ578" s="302" t="str">
        <f>IF($BF578="","",IFERROR(VLOOKUP($C578,'[1]CDS-VM-delta'!$A$2:$E$470,5,FALSE),""))</f>
        <v/>
      </c>
      <c r="BK578" s="302" t="str">
        <f>IF($C578="","",IFERROR(VLOOKUP($C578,'[1]CDS-VM-delta'!$L$1:$M$470,1,FALSE),""))</f>
        <v/>
      </c>
      <c r="BL578" s="302" t="str">
        <f>IF($BK578="","",IFERROR(VLOOKUP($BK578,'[1]CDS-VM-delta'!$L$1:$M$470,2,FALSE),""))</f>
        <v/>
      </c>
      <c r="BM578" s="83"/>
      <c r="BN578" s="210" t="str">
        <f t="shared" si="97"/>
        <v>NOK</v>
      </c>
      <c r="BO578" s="141" t="s">
        <v>1858</v>
      </c>
      <c r="BP578" s="142"/>
      <c r="BQ578" s="142"/>
      <c r="BR578" s="142"/>
      <c r="BS578" s="83"/>
      <c r="BT578" s="57"/>
      <c r="BU578" s="7" t="str">
        <f t="shared" si="98"/>
        <v/>
      </c>
      <c r="BV578" s="7" t="str">
        <f t="shared" si="99"/>
        <v/>
      </c>
      <c r="BW578" s="7" t="str">
        <f t="shared" si="100"/>
        <v/>
      </c>
      <c r="BX578" s="97" t="s">
        <v>1512</v>
      </c>
      <c r="BY578" s="98" t="s">
        <v>1513</v>
      </c>
      <c r="BZ578" s="97" t="s">
        <v>1684</v>
      </c>
      <c r="CA578" s="97"/>
      <c r="CB578" s="97"/>
      <c r="CC578" s="97"/>
      <c r="CD578" s="98"/>
      <c r="CE578" s="97"/>
      <c r="CF578" s="97"/>
      <c r="CG578" s="97"/>
      <c r="CH578" s="97"/>
      <c r="CI578" s="97"/>
      <c r="CJ578" s="97"/>
      <c r="CK578" s="86" t="s">
        <v>2487</v>
      </c>
      <c r="CL578" s="109" t="s">
        <v>1686</v>
      </c>
      <c r="CM578" s="101" t="s">
        <v>255</v>
      </c>
      <c r="CN578" s="101" t="s">
        <v>255</v>
      </c>
      <c r="CO578" s="101"/>
    </row>
    <row r="579" spans="1:93" s="408" customFormat="1" ht="48" x14ac:dyDescent="0.2">
      <c r="A579" s="505" t="s">
        <v>2447</v>
      </c>
      <c r="B579" s="508">
        <v>2</v>
      </c>
      <c r="C579" s="335" t="s">
        <v>1515</v>
      </c>
      <c r="D579" s="335" t="s">
        <v>1516</v>
      </c>
      <c r="E579" s="508" t="s">
        <v>0</v>
      </c>
      <c r="F579" s="508" t="s">
        <v>245</v>
      </c>
      <c r="G579" s="508" t="s">
        <v>147</v>
      </c>
      <c r="H579" s="508" t="s">
        <v>4</v>
      </c>
      <c r="I579" s="508" t="s">
        <v>8</v>
      </c>
      <c r="J579" s="508" t="s">
        <v>22</v>
      </c>
      <c r="K579" s="508" t="s">
        <v>127</v>
      </c>
      <c r="L579" s="410" t="str">
        <f>IFERROR(VLOOKUP($C579,'[2]1.3.7 validaties'!$AL$3:$AY$999,14,FALSE),"")</f>
        <v/>
      </c>
      <c r="M579" s="410" t="str">
        <f>IFERROR(VLOOKUP($C579,'[2]1.3.7 validaties'!$AL$3:$AY$999,13,FALSE),"")</f>
        <v/>
      </c>
      <c r="N579" s="335" t="s">
        <v>14</v>
      </c>
      <c r="O579" s="335" t="s">
        <v>14</v>
      </c>
      <c r="P579" s="335" t="s">
        <v>14</v>
      </c>
      <c r="Q579" s="335" t="s">
        <v>319</v>
      </c>
      <c r="R579" s="335" t="s">
        <v>319</v>
      </c>
      <c r="S579" s="335" t="s">
        <v>319</v>
      </c>
      <c r="T579" s="335" t="s">
        <v>13</v>
      </c>
      <c r="U579" s="335" t="s">
        <v>13</v>
      </c>
      <c r="V579" s="335" t="s">
        <v>13</v>
      </c>
      <c r="W579" s="335" t="s">
        <v>13</v>
      </c>
      <c r="X579" s="335" t="s">
        <v>13</v>
      </c>
      <c r="Y579" s="335" t="s">
        <v>13</v>
      </c>
      <c r="Z579" s="335" t="s">
        <v>13</v>
      </c>
      <c r="AA579" s="335" t="s">
        <v>13</v>
      </c>
      <c r="AB579" s="335" t="s">
        <v>13</v>
      </c>
      <c r="AC579" s="335" t="s">
        <v>13</v>
      </c>
      <c r="AD579" s="391" t="s">
        <v>255</v>
      </c>
      <c r="AE579" s="524" t="s">
        <v>537</v>
      </c>
      <c r="AF579" s="392" t="s">
        <v>253</v>
      </c>
      <c r="AG579" s="517" t="s">
        <v>254</v>
      </c>
      <c r="AH579" s="380" t="s">
        <v>253</v>
      </c>
      <c r="AI579" s="381"/>
      <c r="AJ579" s="335" t="s">
        <v>13</v>
      </c>
      <c r="AK579" s="400" t="s">
        <v>45</v>
      </c>
      <c r="AL579" s="385" t="s">
        <v>14</v>
      </c>
      <c r="AM579" s="384" t="s">
        <v>1515</v>
      </c>
      <c r="AN579" s="335"/>
      <c r="AO579" s="410"/>
      <c r="AP579" s="410"/>
      <c r="AQ579" s="410"/>
      <c r="AR579" s="410"/>
      <c r="AS579" s="410"/>
      <c r="AT579" s="506"/>
      <c r="AU579" s="395"/>
      <c r="AV579" s="393"/>
      <c r="AW579" s="385" t="s">
        <v>2448</v>
      </c>
      <c r="AX579" s="397"/>
      <c r="AY579" s="398" t="str">
        <f t="shared" si="95"/>
        <v/>
      </c>
      <c r="AZ579" s="399" t="str">
        <f t="shared" si="101"/>
        <v/>
      </c>
      <c r="BA579" s="399" t="str">
        <f t="shared" si="102"/>
        <v/>
      </c>
      <c r="BB579" s="399"/>
      <c r="BC579" s="400"/>
      <c r="BD579" s="500" t="str">
        <f t="shared" si="96"/>
        <v/>
      </c>
      <c r="BE579" s="501" t="e">
        <f>IF(BF579="",IF(#REF!="","",IF(#REF!="ongebruikt","Ja","")),"")</f>
        <v>#REF!</v>
      </c>
      <c r="BF579" s="502" t="str">
        <f>IF($J579="LVBB-BHK",$C579,IFERROR(VLOOKUP($C579,'[1]CDS-VM-delta'!$A$2:$E$470,1,FALSE),""))</f>
        <v/>
      </c>
      <c r="BG579" s="395" t="str">
        <f>IF($J579="LVBB-BHK",$AN579,IF($BF579="","",IFERROR(VLOOKUP($BF579,'[1]CDS-VM-delta'!$A$2:$E$470,2,FALSE),"")))</f>
        <v/>
      </c>
      <c r="BH579" s="503" t="str">
        <f>IF($BF579="","",IFERROR(VLOOKUP($C579,'[1]CDS-VM-delta'!$A$2:$E$470,3,FALSE),""))</f>
        <v/>
      </c>
      <c r="BI579" s="503" t="str">
        <f>IF($BF579="","",IFERROR(VLOOKUP($C579,'[1]CDS-VM-delta'!$A$2:$E$470,4,FALSE),""))</f>
        <v/>
      </c>
      <c r="BJ579" s="504" t="str">
        <f>IF($BF579="","",IFERROR(VLOOKUP($C579,'[1]CDS-VM-delta'!$A$2:$E$470,5,FALSE),""))</f>
        <v/>
      </c>
      <c r="BK579" s="504" t="str">
        <f>IF($C579="","",IFERROR(VLOOKUP($C579,'[1]CDS-VM-delta'!$L$1:$M$470,1,FALSE),""))</f>
        <v/>
      </c>
      <c r="BL579" s="504" t="str">
        <f>IF($BK579="","",IFERROR(VLOOKUP($BK579,'[1]CDS-VM-delta'!$L$1:$M$470,2,FALSE),""))</f>
        <v/>
      </c>
      <c r="BM579" s="385"/>
      <c r="BN579" s="406" t="str">
        <f t="shared" si="97"/>
        <v>NOK</v>
      </c>
      <c r="BO579" s="384" t="s">
        <v>1858</v>
      </c>
      <c r="BP579" s="335"/>
      <c r="BQ579" s="335"/>
      <c r="BR579" s="335"/>
      <c r="BS579" s="385"/>
      <c r="BT579" s="397"/>
      <c r="BU579" s="408" t="str">
        <f t="shared" si="98"/>
        <v/>
      </c>
      <c r="BV579" s="408" t="str">
        <f t="shared" si="99"/>
        <v/>
      </c>
      <c r="BW579" s="408" t="str">
        <f t="shared" si="100"/>
        <v/>
      </c>
      <c r="BX579" s="399" t="s">
        <v>1515</v>
      </c>
      <c r="BY579" s="410" t="s">
        <v>1516</v>
      </c>
      <c r="BZ579" s="399" t="s">
        <v>1684</v>
      </c>
      <c r="CA579" s="399"/>
      <c r="CB579" s="399"/>
      <c r="CC579" s="399"/>
      <c r="CD579" s="410"/>
      <c r="CE579" s="399"/>
      <c r="CF579" s="399"/>
      <c r="CG579" s="399"/>
      <c r="CH579" s="399"/>
      <c r="CI579" s="399"/>
      <c r="CJ579" s="399"/>
      <c r="CK579" s="383"/>
      <c r="CL579" s="409" t="s">
        <v>1686</v>
      </c>
      <c r="CM579" s="410" t="s">
        <v>255</v>
      </c>
      <c r="CN579" s="410" t="s">
        <v>255</v>
      </c>
      <c r="CO579" s="410"/>
    </row>
    <row r="580" spans="1:93" ht="48" x14ac:dyDescent="0.2">
      <c r="A580" s="172" t="s">
        <v>1142</v>
      </c>
      <c r="B580" s="185">
        <v>2</v>
      </c>
      <c r="C580" s="142" t="s">
        <v>1517</v>
      </c>
      <c r="D580" s="142" t="s">
        <v>1518</v>
      </c>
      <c r="E580" s="185" t="s">
        <v>0</v>
      </c>
      <c r="F580" s="185" t="s">
        <v>245</v>
      </c>
      <c r="G580" s="185" t="s">
        <v>147</v>
      </c>
      <c r="H580" s="185" t="s">
        <v>4</v>
      </c>
      <c r="I580" s="185" t="s">
        <v>8</v>
      </c>
      <c r="J580" s="185" t="s">
        <v>22</v>
      </c>
      <c r="K580" s="185" t="s">
        <v>127</v>
      </c>
      <c r="L580" s="98" t="str">
        <f>IFERROR(VLOOKUP($C580,'[2]1.3.7 validaties'!$AL$3:$AY$999,14,FALSE),"")</f>
        <v/>
      </c>
      <c r="M580" s="98" t="str">
        <f>IFERROR(VLOOKUP($C580,'[2]1.3.7 validaties'!$AL$3:$AY$999,13,FALSE),"")</f>
        <v/>
      </c>
      <c r="N580" s="142" t="s">
        <v>14</v>
      </c>
      <c r="O580" s="142" t="s">
        <v>14</v>
      </c>
      <c r="P580" s="142" t="s">
        <v>14</v>
      </c>
      <c r="Q580" s="142" t="s">
        <v>14</v>
      </c>
      <c r="R580" s="142" t="s">
        <v>14</v>
      </c>
      <c r="S580" s="142" t="s">
        <v>14</v>
      </c>
      <c r="T580" s="142" t="s">
        <v>14</v>
      </c>
      <c r="U580" s="142" t="s">
        <v>14</v>
      </c>
      <c r="V580" s="142" t="s">
        <v>14</v>
      </c>
      <c r="W580" s="142" t="s">
        <v>14</v>
      </c>
      <c r="X580" s="142" t="s">
        <v>14</v>
      </c>
      <c r="Y580" s="142" t="s">
        <v>14</v>
      </c>
      <c r="Z580" s="142" t="s">
        <v>14</v>
      </c>
      <c r="AA580" s="142" t="s">
        <v>14</v>
      </c>
      <c r="AB580" s="142" t="s">
        <v>14</v>
      </c>
      <c r="AC580" s="142" t="s">
        <v>14</v>
      </c>
      <c r="AD580" s="161" t="s">
        <v>253</v>
      </c>
      <c r="AE580" s="83" t="s">
        <v>254</v>
      </c>
      <c r="AF580" s="338" t="s">
        <v>253</v>
      </c>
      <c r="AG580" s="520" t="s">
        <v>254</v>
      </c>
      <c r="AH580" s="344" t="s">
        <v>253</v>
      </c>
      <c r="AI580" s="175"/>
      <c r="AJ580" s="140" t="s">
        <v>13</v>
      </c>
      <c r="AK580" s="171" t="s">
        <v>45</v>
      </c>
      <c r="AL580" s="178" t="s">
        <v>14</v>
      </c>
      <c r="AM580" s="177" t="s">
        <v>1517</v>
      </c>
      <c r="AN580" s="142"/>
      <c r="AO580" s="98"/>
      <c r="AP580" s="98"/>
      <c r="AQ580" s="98"/>
      <c r="AR580" s="98"/>
      <c r="AS580" s="98"/>
      <c r="AT580" s="267"/>
      <c r="AU580" s="253">
        <v>0</v>
      </c>
      <c r="AV580" s="278"/>
      <c r="AW580" s="83" t="s">
        <v>2192</v>
      </c>
      <c r="AX580" s="57"/>
      <c r="AY580" s="212" t="str">
        <f t="shared" si="95"/>
        <v/>
      </c>
      <c r="AZ580" s="97" t="str">
        <f t="shared" si="101"/>
        <v/>
      </c>
      <c r="BA580" s="97" t="str">
        <f t="shared" si="102"/>
        <v/>
      </c>
      <c r="BB580" s="97"/>
      <c r="BC580" s="213"/>
      <c r="BD580" s="143" t="str">
        <f t="shared" si="96"/>
        <v/>
      </c>
      <c r="BE580" s="146" t="e">
        <f>IF(BF580="",IF(#REF!="","",IF(#REF!="ongebruikt","Ja","")),"")</f>
        <v>#REF!</v>
      </c>
      <c r="BF580" s="322" t="str">
        <f>IF($J580="LVBB-BHK",$C580,IFERROR(VLOOKUP($C580,'[1]CDS-VM-delta'!$A$2:$E$470,1,FALSE),""))</f>
        <v/>
      </c>
      <c r="BG580" s="253" t="str">
        <f>IF($J580="LVBB-BHK",$AN580,IF($BF580="","",IFERROR(VLOOKUP($BF580,'[1]CDS-VM-delta'!$A$2:$E$470,2,FALSE),"")))</f>
        <v/>
      </c>
      <c r="BH580" s="301" t="str">
        <f>IF($BF580="","",IFERROR(VLOOKUP($C580,'[1]CDS-VM-delta'!$A$2:$E$470,3,FALSE),""))</f>
        <v/>
      </c>
      <c r="BI580" s="301" t="str">
        <f>IF($BF580="","",IFERROR(VLOOKUP($C580,'[1]CDS-VM-delta'!$A$2:$E$470,4,FALSE),""))</f>
        <v/>
      </c>
      <c r="BJ580" s="302" t="str">
        <f>IF($BF580="","",IFERROR(VLOOKUP($C580,'[1]CDS-VM-delta'!$A$2:$E$470,5,FALSE),""))</f>
        <v/>
      </c>
      <c r="BK580" s="302" t="str">
        <f>IF($C580="","",IFERROR(VLOOKUP($C580,'[1]CDS-VM-delta'!$L$1:$M$470,1,FALSE),""))</f>
        <v/>
      </c>
      <c r="BL580" s="302" t="str">
        <f>IF($BK580="","",IFERROR(VLOOKUP($BK580,'[1]CDS-VM-delta'!$L$1:$M$470,2,FALSE),""))</f>
        <v/>
      </c>
      <c r="BM580" s="83"/>
      <c r="BN580" s="210" t="str">
        <f t="shared" si="97"/>
        <v>NOK</v>
      </c>
      <c r="BO580" s="141" t="s">
        <v>1858</v>
      </c>
      <c r="BP580" s="142"/>
      <c r="BQ580" s="142"/>
      <c r="BR580" s="142"/>
      <c r="BS580" s="83"/>
      <c r="BT580" s="57"/>
      <c r="BU580" s="7" t="str">
        <f t="shared" si="98"/>
        <v/>
      </c>
      <c r="BV580" s="7" t="str">
        <f t="shared" si="99"/>
        <v/>
      </c>
      <c r="BW580" s="7" t="str">
        <f t="shared" si="100"/>
        <v/>
      </c>
      <c r="BX580" s="97" t="s">
        <v>1517</v>
      </c>
      <c r="BY580" s="98" t="s">
        <v>1518</v>
      </c>
      <c r="BZ580" s="97" t="s">
        <v>986</v>
      </c>
      <c r="CA580" s="97"/>
      <c r="CB580" s="97"/>
      <c r="CC580" s="97"/>
      <c r="CD580" s="98"/>
      <c r="CE580" s="97"/>
      <c r="CF580" s="97"/>
      <c r="CG580" s="97"/>
      <c r="CH580" s="97"/>
      <c r="CI580" s="97"/>
      <c r="CJ580" s="97"/>
      <c r="CK580" s="85"/>
      <c r="CL580" s="109" t="s">
        <v>1686</v>
      </c>
      <c r="CM580" s="101" t="s">
        <v>255</v>
      </c>
      <c r="CN580" s="101" t="s">
        <v>255</v>
      </c>
      <c r="CO580" s="101"/>
    </row>
    <row r="581" spans="1:93" ht="64" x14ac:dyDescent="0.2">
      <c r="A581" s="172" t="s">
        <v>1142</v>
      </c>
      <c r="B581" s="185">
        <v>2</v>
      </c>
      <c r="C581" s="142" t="s">
        <v>1519</v>
      </c>
      <c r="D581" s="142" t="s">
        <v>1520</v>
      </c>
      <c r="E581" s="185" t="s">
        <v>0</v>
      </c>
      <c r="F581" s="185" t="s">
        <v>245</v>
      </c>
      <c r="G581" s="185" t="s">
        <v>147</v>
      </c>
      <c r="H581" s="185" t="s">
        <v>4</v>
      </c>
      <c r="I581" s="185" t="s">
        <v>8</v>
      </c>
      <c r="J581" s="185" t="s">
        <v>22</v>
      </c>
      <c r="K581" s="185" t="s">
        <v>127</v>
      </c>
      <c r="L581" s="98" t="str">
        <f>IFERROR(VLOOKUP($C581,'[2]1.3.7 validaties'!$AL$3:$AY$999,14,FALSE),"")</f>
        <v/>
      </c>
      <c r="M581" s="98" t="str">
        <f>IFERROR(VLOOKUP($C581,'[2]1.3.7 validaties'!$AL$3:$AY$999,13,FALSE),"")</f>
        <v/>
      </c>
      <c r="N581" s="142" t="s">
        <v>14</v>
      </c>
      <c r="O581" s="142" t="s">
        <v>14</v>
      </c>
      <c r="P581" s="142" t="s">
        <v>14</v>
      </c>
      <c r="Q581" s="142" t="s">
        <v>14</v>
      </c>
      <c r="R581" s="142" t="s">
        <v>14</v>
      </c>
      <c r="S581" s="142" t="s">
        <v>14</v>
      </c>
      <c r="T581" s="142" t="s">
        <v>14</v>
      </c>
      <c r="U581" s="142" t="s">
        <v>14</v>
      </c>
      <c r="V581" s="142" t="s">
        <v>14</v>
      </c>
      <c r="W581" s="142" t="s">
        <v>14</v>
      </c>
      <c r="X581" s="142" t="s">
        <v>14</v>
      </c>
      <c r="Y581" s="142" t="s">
        <v>14</v>
      </c>
      <c r="Z581" s="142" t="s">
        <v>14</v>
      </c>
      <c r="AA581" s="142" t="s">
        <v>14</v>
      </c>
      <c r="AB581" s="142" t="s">
        <v>14</v>
      </c>
      <c r="AC581" s="142" t="s">
        <v>14</v>
      </c>
      <c r="AD581" s="161" t="s">
        <v>253</v>
      </c>
      <c r="AE581" s="83" t="s">
        <v>254</v>
      </c>
      <c r="AF581" s="338" t="s">
        <v>253</v>
      </c>
      <c r="AG581" s="520" t="s">
        <v>254</v>
      </c>
      <c r="AH581" s="344" t="s">
        <v>253</v>
      </c>
      <c r="AI581" s="175"/>
      <c r="AJ581" s="140" t="s">
        <v>13</v>
      </c>
      <c r="AK581" s="171" t="s">
        <v>45</v>
      </c>
      <c r="AL581" s="178" t="s">
        <v>14</v>
      </c>
      <c r="AM581" s="177" t="s">
        <v>1519</v>
      </c>
      <c r="AN581" s="142"/>
      <c r="AO581" s="98"/>
      <c r="AP581" s="98"/>
      <c r="AQ581" s="98"/>
      <c r="AR581" s="98"/>
      <c r="AS581" s="98"/>
      <c r="AT581" s="267"/>
      <c r="AU581" s="253">
        <v>0</v>
      </c>
      <c r="AV581" s="278"/>
      <c r="AW581" s="83" t="s">
        <v>2193</v>
      </c>
      <c r="AX581" s="57"/>
      <c r="AY581" s="212" t="str">
        <f t="shared" si="95"/>
        <v/>
      </c>
      <c r="AZ581" s="97" t="str">
        <f t="shared" si="101"/>
        <v/>
      </c>
      <c r="BA581" s="97" t="str">
        <f t="shared" si="102"/>
        <v/>
      </c>
      <c r="BB581" s="97"/>
      <c r="BC581" s="213"/>
      <c r="BD581" s="143" t="str">
        <f t="shared" si="96"/>
        <v/>
      </c>
      <c r="BE581" s="146" t="e">
        <f>IF(BF581="",IF(#REF!="","",IF(#REF!="ongebruikt","Ja","")),"")</f>
        <v>#REF!</v>
      </c>
      <c r="BF581" s="322" t="str">
        <f>IF($J581="LVBB-BHK",$C581,IFERROR(VLOOKUP($C581,'[1]CDS-VM-delta'!$A$2:$E$470,1,FALSE),""))</f>
        <v/>
      </c>
      <c r="BG581" s="253" t="str">
        <f>IF($J581="LVBB-BHK",$AN581,IF($BF581="","",IFERROR(VLOOKUP($BF581,'[1]CDS-VM-delta'!$A$2:$E$470,2,FALSE),"")))</f>
        <v/>
      </c>
      <c r="BH581" s="301" t="str">
        <f>IF($BF581="","",IFERROR(VLOOKUP($C581,'[1]CDS-VM-delta'!$A$2:$E$470,3,FALSE),""))</f>
        <v/>
      </c>
      <c r="BI581" s="301" t="str">
        <f>IF($BF581="","",IFERROR(VLOOKUP($C581,'[1]CDS-VM-delta'!$A$2:$E$470,4,FALSE),""))</f>
        <v/>
      </c>
      <c r="BJ581" s="302" t="str">
        <f>IF($BF581="","",IFERROR(VLOOKUP($C581,'[1]CDS-VM-delta'!$A$2:$E$470,5,FALSE),""))</f>
        <v/>
      </c>
      <c r="BK581" s="302" t="str">
        <f>IF($C581="","",IFERROR(VLOOKUP($C581,'[1]CDS-VM-delta'!$L$1:$M$470,1,FALSE),""))</f>
        <v/>
      </c>
      <c r="BL581" s="302" t="str">
        <f>IF($BK581="","",IFERROR(VLOOKUP($BK581,'[1]CDS-VM-delta'!$L$1:$M$470,2,FALSE),""))</f>
        <v/>
      </c>
      <c r="BM581" s="83"/>
      <c r="BN581" s="210" t="str">
        <f t="shared" si="97"/>
        <v>NOK</v>
      </c>
      <c r="BO581" s="141" t="s">
        <v>1858</v>
      </c>
      <c r="BP581" s="142"/>
      <c r="BQ581" s="142"/>
      <c r="BR581" s="142"/>
      <c r="BS581" s="83"/>
      <c r="BT581" s="57"/>
      <c r="BU581" s="7" t="str">
        <f t="shared" si="98"/>
        <v/>
      </c>
      <c r="BV581" s="7" t="str">
        <f t="shared" si="99"/>
        <v/>
      </c>
      <c r="BW581" s="7" t="str">
        <f t="shared" si="100"/>
        <v/>
      </c>
      <c r="BX581" s="97" t="s">
        <v>1519</v>
      </c>
      <c r="BY581" s="98" t="s">
        <v>1520</v>
      </c>
      <c r="BZ581" s="97" t="s">
        <v>1684</v>
      </c>
      <c r="CA581" s="97"/>
      <c r="CB581" s="97"/>
      <c r="CC581" s="97"/>
      <c r="CD581" s="98"/>
      <c r="CE581" s="97"/>
      <c r="CF581" s="97"/>
      <c r="CG581" s="97"/>
      <c r="CH581" s="97"/>
      <c r="CI581" s="97"/>
      <c r="CJ581" s="97"/>
      <c r="CK581" s="85"/>
      <c r="CL581" s="109" t="s">
        <v>1686</v>
      </c>
      <c r="CM581" s="101" t="s">
        <v>255</v>
      </c>
      <c r="CN581" s="101" t="s">
        <v>255</v>
      </c>
      <c r="CO581" s="101"/>
    </row>
    <row r="582" spans="1:93" ht="48" x14ac:dyDescent="0.2">
      <c r="A582" s="172" t="s">
        <v>1142</v>
      </c>
      <c r="B582" s="185">
        <v>2</v>
      </c>
      <c r="C582" s="142" t="s">
        <v>1521</v>
      </c>
      <c r="D582" s="142" t="s">
        <v>1522</v>
      </c>
      <c r="E582" s="185" t="s">
        <v>0</v>
      </c>
      <c r="F582" s="185" t="s">
        <v>245</v>
      </c>
      <c r="G582" s="185" t="s">
        <v>147</v>
      </c>
      <c r="H582" s="185" t="s">
        <v>4</v>
      </c>
      <c r="I582" s="185" t="s">
        <v>8</v>
      </c>
      <c r="J582" s="185" t="s">
        <v>22</v>
      </c>
      <c r="K582" s="185" t="s">
        <v>127</v>
      </c>
      <c r="L582" s="98" t="str">
        <f>IFERROR(VLOOKUP($C582,'[2]1.3.7 validaties'!$AL$3:$AY$999,14,FALSE),"")</f>
        <v/>
      </c>
      <c r="M582" s="98" t="str">
        <f>IFERROR(VLOOKUP($C582,'[2]1.3.7 validaties'!$AL$3:$AY$999,13,FALSE),"")</f>
        <v/>
      </c>
      <c r="N582" s="142" t="s">
        <v>14</v>
      </c>
      <c r="O582" s="142" t="s">
        <v>14</v>
      </c>
      <c r="P582" s="142" t="s">
        <v>14</v>
      </c>
      <c r="Q582" s="142" t="s">
        <v>14</v>
      </c>
      <c r="R582" s="142" t="s">
        <v>14</v>
      </c>
      <c r="S582" s="142" t="s">
        <v>14</v>
      </c>
      <c r="T582" s="142" t="s">
        <v>14</v>
      </c>
      <c r="U582" s="142" t="s">
        <v>14</v>
      </c>
      <c r="V582" s="142" t="s">
        <v>14</v>
      </c>
      <c r="W582" s="142" t="s">
        <v>14</v>
      </c>
      <c r="X582" s="142" t="s">
        <v>14</v>
      </c>
      <c r="Y582" s="142" t="s">
        <v>14</v>
      </c>
      <c r="Z582" s="142" t="s">
        <v>14</v>
      </c>
      <c r="AA582" s="142" t="s">
        <v>14</v>
      </c>
      <c r="AB582" s="142" t="s">
        <v>14</v>
      </c>
      <c r="AC582" s="142" t="s">
        <v>14</v>
      </c>
      <c r="AD582" s="161" t="s">
        <v>253</v>
      </c>
      <c r="AE582" s="83" t="s">
        <v>254</v>
      </c>
      <c r="AF582" s="338" t="s">
        <v>253</v>
      </c>
      <c r="AG582" s="520" t="s">
        <v>254</v>
      </c>
      <c r="AH582" s="344" t="s">
        <v>253</v>
      </c>
      <c r="AI582" s="175"/>
      <c r="AJ582" s="140" t="s">
        <v>13</v>
      </c>
      <c r="AK582" s="171" t="s">
        <v>45</v>
      </c>
      <c r="AL582" s="178" t="s">
        <v>14</v>
      </c>
      <c r="AM582" s="177" t="s">
        <v>1521</v>
      </c>
      <c r="AN582" s="142"/>
      <c r="AO582" s="98"/>
      <c r="AP582" s="98"/>
      <c r="AQ582" s="98"/>
      <c r="AR582" s="98"/>
      <c r="AS582" s="98"/>
      <c r="AT582" s="267"/>
      <c r="AU582" s="253">
        <v>0</v>
      </c>
      <c r="AV582" s="278"/>
      <c r="AW582" s="83" t="s">
        <v>2194</v>
      </c>
      <c r="AX582" s="57"/>
      <c r="AY582" s="212" t="str">
        <f t="shared" si="95"/>
        <v/>
      </c>
      <c r="AZ582" s="97" t="str">
        <f t="shared" si="101"/>
        <v/>
      </c>
      <c r="BA582" s="97" t="str">
        <f t="shared" si="102"/>
        <v/>
      </c>
      <c r="BB582" s="97"/>
      <c r="BC582" s="213"/>
      <c r="BD582" s="143" t="str">
        <f t="shared" si="96"/>
        <v/>
      </c>
      <c r="BE582" s="146" t="e">
        <f>IF(BF582="",IF(#REF!="","",IF(#REF!="ongebruikt","Ja","")),"")</f>
        <v>#REF!</v>
      </c>
      <c r="BF582" s="322" t="str">
        <f>IF($J582="LVBB-BHK",$C582,IFERROR(VLOOKUP($C582,'[1]CDS-VM-delta'!$A$2:$E$470,1,FALSE),""))</f>
        <v/>
      </c>
      <c r="BG582" s="253" t="str">
        <f>IF($J582="LVBB-BHK",$AN582,IF($BF582="","",IFERROR(VLOOKUP($BF582,'[1]CDS-VM-delta'!$A$2:$E$470,2,FALSE),"")))</f>
        <v/>
      </c>
      <c r="BH582" s="301" t="str">
        <f>IF($BF582="","",IFERROR(VLOOKUP($C582,'[1]CDS-VM-delta'!$A$2:$E$470,3,FALSE),""))</f>
        <v/>
      </c>
      <c r="BI582" s="301" t="str">
        <f>IF($BF582="","",IFERROR(VLOOKUP($C582,'[1]CDS-VM-delta'!$A$2:$E$470,4,FALSE),""))</f>
        <v/>
      </c>
      <c r="BJ582" s="302" t="str">
        <f>IF($BF582="","",IFERROR(VLOOKUP($C582,'[1]CDS-VM-delta'!$A$2:$E$470,5,FALSE),""))</f>
        <v/>
      </c>
      <c r="BK582" s="302" t="str">
        <f>IF($C582="","",IFERROR(VLOOKUP($C582,'[1]CDS-VM-delta'!$L$1:$M$470,1,FALSE),""))</f>
        <v/>
      </c>
      <c r="BL582" s="302" t="str">
        <f>IF($BK582="","",IFERROR(VLOOKUP($BK582,'[1]CDS-VM-delta'!$L$1:$M$470,2,FALSE),""))</f>
        <v/>
      </c>
      <c r="BM582" s="83"/>
      <c r="BN582" s="210" t="str">
        <f t="shared" si="97"/>
        <v>NOK</v>
      </c>
      <c r="BO582" s="141" t="s">
        <v>1858</v>
      </c>
      <c r="BP582" s="142"/>
      <c r="BQ582" s="142"/>
      <c r="BR582" s="142"/>
      <c r="BS582" s="83"/>
      <c r="BT582" s="57"/>
      <c r="BU582" s="7" t="str">
        <f t="shared" si="98"/>
        <v/>
      </c>
      <c r="BV582" s="7" t="str">
        <f t="shared" si="99"/>
        <v/>
      </c>
      <c r="BW582" s="7" t="str">
        <f t="shared" si="100"/>
        <v/>
      </c>
      <c r="BX582" s="97" t="s">
        <v>1521</v>
      </c>
      <c r="BY582" s="98" t="s">
        <v>1522</v>
      </c>
      <c r="BZ582" s="97" t="s">
        <v>1684</v>
      </c>
      <c r="CA582" s="97"/>
      <c r="CB582" s="97"/>
      <c r="CC582" s="97"/>
      <c r="CD582" s="98"/>
      <c r="CE582" s="97"/>
      <c r="CF582" s="97"/>
      <c r="CG582" s="97"/>
      <c r="CH582" s="97"/>
      <c r="CI582" s="97"/>
      <c r="CJ582" s="97"/>
      <c r="CK582" s="85"/>
      <c r="CL582" s="109" t="s">
        <v>1686</v>
      </c>
      <c r="CM582" s="101" t="s">
        <v>255</v>
      </c>
      <c r="CN582" s="101" t="s">
        <v>255</v>
      </c>
      <c r="CO582" s="101"/>
    </row>
    <row r="583" spans="1:93" ht="48" x14ac:dyDescent="0.2">
      <c r="A583" s="172" t="s">
        <v>1142</v>
      </c>
      <c r="B583" s="185">
        <v>2</v>
      </c>
      <c r="C583" s="142" t="s">
        <v>1523</v>
      </c>
      <c r="D583" s="142" t="s">
        <v>1524</v>
      </c>
      <c r="E583" s="185" t="s">
        <v>0</v>
      </c>
      <c r="F583" s="185" t="s">
        <v>245</v>
      </c>
      <c r="G583" s="185" t="s">
        <v>147</v>
      </c>
      <c r="H583" s="185" t="s">
        <v>4</v>
      </c>
      <c r="I583" s="185" t="s">
        <v>8</v>
      </c>
      <c r="J583" s="185" t="s">
        <v>22</v>
      </c>
      <c r="K583" s="185" t="s">
        <v>127</v>
      </c>
      <c r="L583" s="98" t="str">
        <f>IFERROR(VLOOKUP($C583,'[2]1.3.7 validaties'!$AL$3:$AY$999,14,FALSE),"")</f>
        <v/>
      </c>
      <c r="M583" s="98" t="str">
        <f>IFERROR(VLOOKUP($C583,'[2]1.3.7 validaties'!$AL$3:$AY$999,13,FALSE),"")</f>
        <v/>
      </c>
      <c r="N583" s="142" t="s">
        <v>14</v>
      </c>
      <c r="O583" s="142" t="s">
        <v>14</v>
      </c>
      <c r="P583" s="142" t="s">
        <v>14</v>
      </c>
      <c r="Q583" s="142" t="s">
        <v>14</v>
      </c>
      <c r="R583" s="142" t="s">
        <v>14</v>
      </c>
      <c r="S583" s="142" t="s">
        <v>14</v>
      </c>
      <c r="T583" s="142" t="s">
        <v>14</v>
      </c>
      <c r="U583" s="142" t="s">
        <v>14</v>
      </c>
      <c r="V583" s="142" t="s">
        <v>14</v>
      </c>
      <c r="W583" s="142" t="s">
        <v>14</v>
      </c>
      <c r="X583" s="142" t="s">
        <v>14</v>
      </c>
      <c r="Y583" s="142" t="s">
        <v>14</v>
      </c>
      <c r="Z583" s="142" t="s">
        <v>14</v>
      </c>
      <c r="AA583" s="142" t="s">
        <v>14</v>
      </c>
      <c r="AB583" s="142" t="s">
        <v>14</v>
      </c>
      <c r="AC583" s="142" t="s">
        <v>14</v>
      </c>
      <c r="AD583" s="161" t="s">
        <v>253</v>
      </c>
      <c r="AE583" s="83" t="s">
        <v>254</v>
      </c>
      <c r="AF583" s="338" t="s">
        <v>253</v>
      </c>
      <c r="AG583" s="520" t="s">
        <v>254</v>
      </c>
      <c r="AH583" s="344" t="s">
        <v>253</v>
      </c>
      <c r="AI583" s="175"/>
      <c r="AJ583" s="140" t="s">
        <v>13</v>
      </c>
      <c r="AK583" s="171" t="s">
        <v>45</v>
      </c>
      <c r="AL583" s="178" t="s">
        <v>14</v>
      </c>
      <c r="AM583" s="177" t="s">
        <v>1523</v>
      </c>
      <c r="AN583" s="142"/>
      <c r="AO583" s="98"/>
      <c r="AP583" s="98"/>
      <c r="AQ583" s="98"/>
      <c r="AR583" s="98"/>
      <c r="AS583" s="98"/>
      <c r="AT583" s="267"/>
      <c r="AU583" s="253">
        <v>0</v>
      </c>
      <c r="AV583" s="278"/>
      <c r="AW583" s="83" t="s">
        <v>2193</v>
      </c>
      <c r="AX583" s="57"/>
      <c r="AY583" s="212" t="str">
        <f t="shared" si="95"/>
        <v/>
      </c>
      <c r="AZ583" s="97" t="str">
        <f t="shared" si="101"/>
        <v/>
      </c>
      <c r="BA583" s="97" t="str">
        <f t="shared" si="102"/>
        <v/>
      </c>
      <c r="BB583" s="97"/>
      <c r="BC583" s="213"/>
      <c r="BD583" s="143" t="str">
        <f t="shared" si="96"/>
        <v/>
      </c>
      <c r="BE583" s="146" t="e">
        <f>IF(BF583="",IF(#REF!="","",IF(#REF!="ongebruikt","Ja","")),"")</f>
        <v>#REF!</v>
      </c>
      <c r="BF583" s="322" t="str">
        <f>IF($J583="LVBB-BHK",$C583,IFERROR(VLOOKUP($C583,'[1]CDS-VM-delta'!$A$2:$E$470,1,FALSE),""))</f>
        <v/>
      </c>
      <c r="BG583" s="253" t="str">
        <f>IF($J583="LVBB-BHK",$AN583,IF($BF583="","",IFERROR(VLOOKUP($BF583,'[1]CDS-VM-delta'!$A$2:$E$470,2,FALSE),"")))</f>
        <v/>
      </c>
      <c r="BH583" s="301" t="str">
        <f>IF($BF583="","",IFERROR(VLOOKUP($C583,'[1]CDS-VM-delta'!$A$2:$E$470,3,FALSE),""))</f>
        <v/>
      </c>
      <c r="BI583" s="301" t="str">
        <f>IF($BF583="","",IFERROR(VLOOKUP($C583,'[1]CDS-VM-delta'!$A$2:$E$470,4,FALSE),""))</f>
        <v/>
      </c>
      <c r="BJ583" s="302" t="str">
        <f>IF($BF583="","",IFERROR(VLOOKUP($C583,'[1]CDS-VM-delta'!$A$2:$E$470,5,FALSE),""))</f>
        <v/>
      </c>
      <c r="BK583" s="302" t="str">
        <f>IF($C583="","",IFERROR(VLOOKUP($C583,'[1]CDS-VM-delta'!$L$1:$M$470,1,FALSE),""))</f>
        <v/>
      </c>
      <c r="BL583" s="302" t="str">
        <f>IF($BK583="","",IFERROR(VLOOKUP($BK583,'[1]CDS-VM-delta'!$L$1:$M$470,2,FALSE),""))</f>
        <v/>
      </c>
      <c r="BM583" s="83"/>
      <c r="BN583" s="210" t="str">
        <f t="shared" si="97"/>
        <v>NOK</v>
      </c>
      <c r="BO583" s="141" t="s">
        <v>1858</v>
      </c>
      <c r="BP583" s="142"/>
      <c r="BQ583" s="142"/>
      <c r="BR583" s="142"/>
      <c r="BS583" s="83"/>
      <c r="BT583" s="57"/>
      <c r="BU583" s="7" t="str">
        <f t="shared" si="98"/>
        <v/>
      </c>
      <c r="BV583" s="7" t="str">
        <f t="shared" si="99"/>
        <v/>
      </c>
      <c r="BW583" s="7" t="str">
        <f t="shared" si="100"/>
        <v/>
      </c>
      <c r="BX583" s="97" t="s">
        <v>1523</v>
      </c>
      <c r="BY583" s="98" t="s">
        <v>1524</v>
      </c>
      <c r="BZ583" s="97" t="s">
        <v>1684</v>
      </c>
      <c r="CA583" s="97"/>
      <c r="CB583" s="97"/>
      <c r="CC583" s="97"/>
      <c r="CD583" s="98"/>
      <c r="CE583" s="97"/>
      <c r="CF583" s="97"/>
      <c r="CG583" s="97"/>
      <c r="CH583" s="97"/>
      <c r="CI583" s="97"/>
      <c r="CJ583" s="97"/>
      <c r="CK583" s="85"/>
      <c r="CL583" s="109" t="s">
        <v>1686</v>
      </c>
      <c r="CM583" s="101" t="s">
        <v>255</v>
      </c>
      <c r="CN583" s="101" t="s">
        <v>255</v>
      </c>
      <c r="CO583" s="101"/>
    </row>
    <row r="584" spans="1:93" ht="32" x14ac:dyDescent="0.2">
      <c r="A584" s="172" t="s">
        <v>1142</v>
      </c>
      <c r="B584" s="185">
        <v>2</v>
      </c>
      <c r="C584" s="142" t="s">
        <v>1525</v>
      </c>
      <c r="D584" s="142" t="s">
        <v>1526</v>
      </c>
      <c r="E584" s="185" t="s">
        <v>0</v>
      </c>
      <c r="F584" s="185" t="s">
        <v>245</v>
      </c>
      <c r="G584" s="185" t="s">
        <v>147</v>
      </c>
      <c r="H584" s="185" t="s">
        <v>4</v>
      </c>
      <c r="I584" s="185" t="s">
        <v>8</v>
      </c>
      <c r="J584" s="185" t="s">
        <v>22</v>
      </c>
      <c r="K584" s="185" t="s">
        <v>127</v>
      </c>
      <c r="L584" s="98" t="str">
        <f>IFERROR(VLOOKUP($C584,'[2]1.3.7 validaties'!$AL$3:$AY$999,14,FALSE),"")</f>
        <v/>
      </c>
      <c r="M584" s="98" t="str">
        <f>IFERROR(VLOOKUP($C584,'[2]1.3.7 validaties'!$AL$3:$AY$999,13,FALSE),"")</f>
        <v/>
      </c>
      <c r="N584" s="142" t="s">
        <v>14</v>
      </c>
      <c r="O584" s="142" t="s">
        <v>14</v>
      </c>
      <c r="P584" s="142" t="s">
        <v>14</v>
      </c>
      <c r="Q584" s="142" t="s">
        <v>14</v>
      </c>
      <c r="R584" s="142" t="s">
        <v>14</v>
      </c>
      <c r="S584" s="142" t="s">
        <v>14</v>
      </c>
      <c r="T584" s="142" t="s">
        <v>14</v>
      </c>
      <c r="U584" s="142" t="s">
        <v>14</v>
      </c>
      <c r="V584" s="142" t="s">
        <v>14</v>
      </c>
      <c r="W584" s="142" t="s">
        <v>14</v>
      </c>
      <c r="X584" s="142" t="s">
        <v>14</v>
      </c>
      <c r="Y584" s="142" t="s">
        <v>14</v>
      </c>
      <c r="Z584" s="142" t="s">
        <v>14</v>
      </c>
      <c r="AA584" s="142" t="s">
        <v>14</v>
      </c>
      <c r="AB584" s="142" t="s">
        <v>14</v>
      </c>
      <c r="AC584" s="142" t="s">
        <v>14</v>
      </c>
      <c r="AD584" s="161" t="s">
        <v>253</v>
      </c>
      <c r="AE584" s="83" t="s">
        <v>254</v>
      </c>
      <c r="AF584" s="338" t="s">
        <v>253</v>
      </c>
      <c r="AG584" s="520" t="s">
        <v>254</v>
      </c>
      <c r="AH584" s="344" t="s">
        <v>253</v>
      </c>
      <c r="AI584" s="175"/>
      <c r="AJ584" s="140" t="s">
        <v>13</v>
      </c>
      <c r="AK584" s="171" t="s">
        <v>45</v>
      </c>
      <c r="AL584" s="178" t="s">
        <v>14</v>
      </c>
      <c r="AM584" s="177" t="s">
        <v>1525</v>
      </c>
      <c r="AN584" s="142"/>
      <c r="AO584" s="98"/>
      <c r="AP584" s="98"/>
      <c r="AQ584" s="98"/>
      <c r="AR584" s="98"/>
      <c r="AS584" s="98"/>
      <c r="AT584" s="267"/>
      <c r="AU584" s="253">
        <v>0</v>
      </c>
      <c r="AV584" s="278"/>
      <c r="AW584" s="83" t="s">
        <v>2193</v>
      </c>
      <c r="AX584" s="57"/>
      <c r="AY584" s="212" t="str">
        <f t="shared" si="95"/>
        <v/>
      </c>
      <c r="AZ584" s="97" t="str">
        <f t="shared" si="101"/>
        <v/>
      </c>
      <c r="BA584" s="97" t="str">
        <f t="shared" si="102"/>
        <v/>
      </c>
      <c r="BB584" s="97"/>
      <c r="BC584" s="213"/>
      <c r="BD584" s="143" t="str">
        <f t="shared" si="96"/>
        <v/>
      </c>
      <c r="BE584" s="146" t="e">
        <f>IF(BF584="",IF(#REF!="","",IF(#REF!="ongebruikt","Ja","")),"")</f>
        <v>#REF!</v>
      </c>
      <c r="BF584" s="322" t="str">
        <f>IF($J584="LVBB-BHK",$C584,IFERROR(VLOOKUP($C584,'[1]CDS-VM-delta'!$A$2:$E$470,1,FALSE),""))</f>
        <v/>
      </c>
      <c r="BG584" s="253" t="str">
        <f>IF($J584="LVBB-BHK",$AN584,IF($BF584="","",IFERROR(VLOOKUP($BF584,'[1]CDS-VM-delta'!$A$2:$E$470,2,FALSE),"")))</f>
        <v/>
      </c>
      <c r="BH584" s="301" t="str">
        <f>IF($BF584="","",IFERROR(VLOOKUP($C584,'[1]CDS-VM-delta'!$A$2:$E$470,3,FALSE),""))</f>
        <v/>
      </c>
      <c r="BI584" s="301" t="str">
        <f>IF($BF584="","",IFERROR(VLOOKUP($C584,'[1]CDS-VM-delta'!$A$2:$E$470,4,FALSE),""))</f>
        <v/>
      </c>
      <c r="BJ584" s="302" t="str">
        <f>IF($BF584="","",IFERROR(VLOOKUP($C584,'[1]CDS-VM-delta'!$A$2:$E$470,5,FALSE),""))</f>
        <v/>
      </c>
      <c r="BK584" s="302" t="str">
        <f>IF($C584="","",IFERROR(VLOOKUP($C584,'[1]CDS-VM-delta'!$L$1:$M$470,1,FALSE),""))</f>
        <v/>
      </c>
      <c r="BL584" s="302" t="str">
        <f>IF($BK584="","",IFERROR(VLOOKUP($BK584,'[1]CDS-VM-delta'!$L$1:$M$470,2,FALSE),""))</f>
        <v/>
      </c>
      <c r="BM584" s="83"/>
      <c r="BN584" s="210" t="str">
        <f t="shared" si="97"/>
        <v>NOK</v>
      </c>
      <c r="BO584" s="141" t="s">
        <v>1858</v>
      </c>
      <c r="BP584" s="142"/>
      <c r="BQ584" s="142"/>
      <c r="BR584" s="142"/>
      <c r="BS584" s="83"/>
      <c r="BT584" s="57"/>
      <c r="BU584" s="7" t="str">
        <f t="shared" si="98"/>
        <v/>
      </c>
      <c r="BV584" s="7" t="str">
        <f t="shared" si="99"/>
        <v/>
      </c>
      <c r="BW584" s="7" t="str">
        <f t="shared" si="100"/>
        <v/>
      </c>
      <c r="BX584" s="97" t="s">
        <v>1525</v>
      </c>
      <c r="BY584" s="98" t="s">
        <v>1526</v>
      </c>
      <c r="BZ584" s="97" t="s">
        <v>1684</v>
      </c>
      <c r="CA584" s="97"/>
      <c r="CB584" s="97"/>
      <c r="CC584" s="97"/>
      <c r="CD584" s="98"/>
      <c r="CE584" s="97"/>
      <c r="CF584" s="97"/>
      <c r="CG584" s="97"/>
      <c r="CH584" s="97"/>
      <c r="CI584" s="97"/>
      <c r="CJ584" s="97"/>
      <c r="CK584" s="85"/>
      <c r="CL584" s="109" t="s">
        <v>1686</v>
      </c>
      <c r="CM584" s="101" t="s">
        <v>255</v>
      </c>
      <c r="CN584" s="101" t="s">
        <v>255</v>
      </c>
      <c r="CO584" s="101"/>
    </row>
    <row r="585" spans="1:93" ht="48" x14ac:dyDescent="0.2">
      <c r="A585" s="172" t="s">
        <v>1142</v>
      </c>
      <c r="B585" s="185">
        <v>2</v>
      </c>
      <c r="C585" s="142" t="s">
        <v>1527</v>
      </c>
      <c r="D585" s="142" t="s">
        <v>1528</v>
      </c>
      <c r="E585" s="185" t="s">
        <v>0</v>
      </c>
      <c r="F585" s="185" t="s">
        <v>245</v>
      </c>
      <c r="G585" s="185" t="s">
        <v>147</v>
      </c>
      <c r="H585" s="185" t="s">
        <v>4</v>
      </c>
      <c r="I585" s="185" t="s">
        <v>8</v>
      </c>
      <c r="J585" s="185" t="s">
        <v>22</v>
      </c>
      <c r="K585" s="185" t="s">
        <v>127</v>
      </c>
      <c r="L585" s="98" t="str">
        <f>IFERROR(VLOOKUP($C585,'[2]1.3.7 validaties'!$AL$3:$AY$999,14,FALSE),"")</f>
        <v/>
      </c>
      <c r="M585" s="98" t="str">
        <f>IFERROR(VLOOKUP($C585,'[2]1.3.7 validaties'!$AL$3:$AY$999,13,FALSE),"")</f>
        <v/>
      </c>
      <c r="N585" s="142" t="s">
        <v>14</v>
      </c>
      <c r="O585" s="142" t="s">
        <v>14</v>
      </c>
      <c r="P585" s="142" t="s">
        <v>14</v>
      </c>
      <c r="Q585" s="142" t="s">
        <v>14</v>
      </c>
      <c r="R585" s="142" t="s">
        <v>14</v>
      </c>
      <c r="S585" s="142" t="s">
        <v>14</v>
      </c>
      <c r="T585" s="142" t="s">
        <v>14</v>
      </c>
      <c r="U585" s="142" t="s">
        <v>14</v>
      </c>
      <c r="V585" s="142" t="s">
        <v>14</v>
      </c>
      <c r="W585" s="142" t="s">
        <v>14</v>
      </c>
      <c r="X585" s="142" t="s">
        <v>14</v>
      </c>
      <c r="Y585" s="142" t="s">
        <v>14</v>
      </c>
      <c r="Z585" s="142" t="s">
        <v>14</v>
      </c>
      <c r="AA585" s="142" t="s">
        <v>14</v>
      </c>
      <c r="AB585" s="142" t="s">
        <v>14</v>
      </c>
      <c r="AC585" s="142" t="s">
        <v>14</v>
      </c>
      <c r="AD585" s="161" t="s">
        <v>253</v>
      </c>
      <c r="AE585" s="83" t="s">
        <v>254</v>
      </c>
      <c r="AF585" s="338" t="s">
        <v>253</v>
      </c>
      <c r="AG585" s="520" t="s">
        <v>254</v>
      </c>
      <c r="AH585" s="344" t="s">
        <v>253</v>
      </c>
      <c r="AI585" s="175"/>
      <c r="AJ585" s="140" t="s">
        <v>13</v>
      </c>
      <c r="AK585" s="171" t="s">
        <v>45</v>
      </c>
      <c r="AL585" s="178" t="s">
        <v>14</v>
      </c>
      <c r="AM585" s="177" t="s">
        <v>1527</v>
      </c>
      <c r="AN585" s="142"/>
      <c r="AO585" s="98"/>
      <c r="AP585" s="98"/>
      <c r="AQ585" s="98"/>
      <c r="AR585" s="98"/>
      <c r="AS585" s="98"/>
      <c r="AT585" s="267"/>
      <c r="AU585" s="253">
        <v>0</v>
      </c>
      <c r="AV585" s="278"/>
      <c r="AW585" s="83" t="s">
        <v>2193</v>
      </c>
      <c r="AX585" s="57"/>
      <c r="AY585" s="212" t="str">
        <f t="shared" si="95"/>
        <v/>
      </c>
      <c r="AZ585" s="97" t="str">
        <f t="shared" si="101"/>
        <v/>
      </c>
      <c r="BA585" s="97" t="str">
        <f t="shared" si="102"/>
        <v/>
      </c>
      <c r="BB585" s="97"/>
      <c r="BC585" s="213"/>
      <c r="BD585" s="143" t="str">
        <f t="shared" si="96"/>
        <v/>
      </c>
      <c r="BE585" s="146" t="e">
        <f>IF(BF585="",IF(#REF!="","",IF(#REF!="ongebruikt","Ja","")),"")</f>
        <v>#REF!</v>
      </c>
      <c r="BF585" s="322" t="str">
        <f>IF($J585="LVBB-BHK",$C585,IFERROR(VLOOKUP($C585,'[1]CDS-VM-delta'!$A$2:$E$470,1,FALSE),""))</f>
        <v/>
      </c>
      <c r="BG585" s="253" t="str">
        <f>IF($J585="LVBB-BHK",$AN585,IF($BF585="","",IFERROR(VLOOKUP($BF585,'[1]CDS-VM-delta'!$A$2:$E$470,2,FALSE),"")))</f>
        <v/>
      </c>
      <c r="BH585" s="301" t="str">
        <f>IF($BF585="","",IFERROR(VLOOKUP($C585,'[1]CDS-VM-delta'!$A$2:$E$470,3,FALSE),""))</f>
        <v/>
      </c>
      <c r="BI585" s="301" t="str">
        <f>IF($BF585="","",IFERROR(VLOOKUP($C585,'[1]CDS-VM-delta'!$A$2:$E$470,4,FALSE),""))</f>
        <v/>
      </c>
      <c r="BJ585" s="302" t="str">
        <f>IF($BF585="","",IFERROR(VLOOKUP($C585,'[1]CDS-VM-delta'!$A$2:$E$470,5,FALSE),""))</f>
        <v/>
      </c>
      <c r="BK585" s="302" t="str">
        <f>IF($C585="","",IFERROR(VLOOKUP($C585,'[1]CDS-VM-delta'!$L$1:$M$470,1,FALSE),""))</f>
        <v/>
      </c>
      <c r="BL585" s="302" t="str">
        <f>IF($BK585="","",IFERROR(VLOOKUP($BK585,'[1]CDS-VM-delta'!$L$1:$M$470,2,FALSE),""))</f>
        <v/>
      </c>
      <c r="BM585" s="83"/>
      <c r="BN585" s="210" t="str">
        <f t="shared" si="97"/>
        <v>NOK</v>
      </c>
      <c r="BO585" s="141" t="s">
        <v>1858</v>
      </c>
      <c r="BP585" s="142"/>
      <c r="BQ585" s="142"/>
      <c r="BR585" s="142"/>
      <c r="BS585" s="83"/>
      <c r="BT585" s="57"/>
      <c r="BU585" s="7" t="str">
        <f t="shared" si="98"/>
        <v/>
      </c>
      <c r="BV585" s="7" t="str">
        <f t="shared" si="99"/>
        <v/>
      </c>
      <c r="BW585" s="7" t="str">
        <f t="shared" si="100"/>
        <v/>
      </c>
      <c r="BX585" s="97" t="s">
        <v>1527</v>
      </c>
      <c r="BY585" s="98" t="s">
        <v>1528</v>
      </c>
      <c r="BZ585" s="97" t="s">
        <v>1684</v>
      </c>
      <c r="CA585" s="97"/>
      <c r="CB585" s="97"/>
      <c r="CC585" s="97"/>
      <c r="CD585" s="98"/>
      <c r="CE585" s="97"/>
      <c r="CF585" s="97"/>
      <c r="CG585" s="97"/>
      <c r="CH585" s="97"/>
      <c r="CI585" s="97"/>
      <c r="CJ585" s="97"/>
      <c r="CK585" s="85"/>
      <c r="CL585" s="109" t="s">
        <v>1686</v>
      </c>
      <c r="CM585" s="101" t="s">
        <v>255</v>
      </c>
      <c r="CN585" s="101" t="s">
        <v>255</v>
      </c>
      <c r="CO585" s="101"/>
    </row>
    <row r="586" spans="1:93" ht="32" x14ac:dyDescent="0.2">
      <c r="A586" s="172" t="s">
        <v>1142</v>
      </c>
      <c r="B586" s="185">
        <v>2</v>
      </c>
      <c r="C586" s="142" t="s">
        <v>1529</v>
      </c>
      <c r="D586" s="142" t="s">
        <v>1530</v>
      </c>
      <c r="E586" s="185" t="s">
        <v>0</v>
      </c>
      <c r="F586" s="185" t="s">
        <v>245</v>
      </c>
      <c r="G586" s="185" t="s">
        <v>147</v>
      </c>
      <c r="H586" s="185" t="s">
        <v>4</v>
      </c>
      <c r="I586" s="185" t="s">
        <v>8</v>
      </c>
      <c r="J586" s="185" t="s">
        <v>22</v>
      </c>
      <c r="K586" s="185" t="s">
        <v>127</v>
      </c>
      <c r="L586" s="98" t="str">
        <f>IFERROR(VLOOKUP($C586,'[2]1.3.7 validaties'!$AL$3:$AY$999,14,FALSE),"")</f>
        <v/>
      </c>
      <c r="M586" s="98" t="str">
        <f>IFERROR(VLOOKUP($C586,'[2]1.3.7 validaties'!$AL$3:$AY$999,13,FALSE),"")</f>
        <v/>
      </c>
      <c r="N586" s="142" t="s">
        <v>14</v>
      </c>
      <c r="O586" s="142" t="s">
        <v>14</v>
      </c>
      <c r="P586" s="142" t="s">
        <v>14</v>
      </c>
      <c r="Q586" s="142" t="s">
        <v>14</v>
      </c>
      <c r="R586" s="142" t="s">
        <v>14</v>
      </c>
      <c r="S586" s="142" t="s">
        <v>14</v>
      </c>
      <c r="T586" s="142" t="s">
        <v>14</v>
      </c>
      <c r="U586" s="142" t="s">
        <v>14</v>
      </c>
      <c r="V586" s="142" t="s">
        <v>14</v>
      </c>
      <c r="W586" s="142" t="s">
        <v>14</v>
      </c>
      <c r="X586" s="142" t="s">
        <v>14</v>
      </c>
      <c r="Y586" s="142" t="s">
        <v>14</v>
      </c>
      <c r="Z586" s="142" t="s">
        <v>14</v>
      </c>
      <c r="AA586" s="142" t="s">
        <v>14</v>
      </c>
      <c r="AB586" s="142" t="s">
        <v>14</v>
      </c>
      <c r="AC586" s="142" t="s">
        <v>14</v>
      </c>
      <c r="AD586" s="161" t="s">
        <v>253</v>
      </c>
      <c r="AE586" s="83" t="s">
        <v>254</v>
      </c>
      <c r="AF586" s="338" t="s">
        <v>253</v>
      </c>
      <c r="AG586" s="520" t="s">
        <v>254</v>
      </c>
      <c r="AH586" s="344" t="s">
        <v>253</v>
      </c>
      <c r="AI586" s="175"/>
      <c r="AJ586" s="140" t="s">
        <v>13</v>
      </c>
      <c r="AK586" s="171" t="s">
        <v>45</v>
      </c>
      <c r="AL586" s="178" t="s">
        <v>14</v>
      </c>
      <c r="AM586" s="177" t="s">
        <v>1529</v>
      </c>
      <c r="AN586" s="142"/>
      <c r="AO586" s="98"/>
      <c r="AP586" s="98"/>
      <c r="AQ586" s="98"/>
      <c r="AR586" s="98"/>
      <c r="AS586" s="98"/>
      <c r="AT586" s="267"/>
      <c r="AU586" s="253">
        <v>0</v>
      </c>
      <c r="AV586" s="278"/>
      <c r="AW586" s="83" t="s">
        <v>2193</v>
      </c>
      <c r="AX586" s="57"/>
      <c r="AY586" s="212" t="str">
        <f t="shared" si="95"/>
        <v/>
      </c>
      <c r="AZ586" s="97" t="str">
        <f t="shared" si="101"/>
        <v/>
      </c>
      <c r="BA586" s="97" t="str">
        <f t="shared" si="102"/>
        <v/>
      </c>
      <c r="BB586" s="97"/>
      <c r="BC586" s="213"/>
      <c r="BD586" s="143" t="str">
        <f t="shared" si="96"/>
        <v/>
      </c>
      <c r="BE586" s="146" t="e">
        <f>IF(BF586="",IF(#REF!="","",IF(#REF!="ongebruikt","Ja","")),"")</f>
        <v>#REF!</v>
      </c>
      <c r="BF586" s="322" t="str">
        <f>IF($J586="LVBB-BHK",$C586,IFERROR(VLOOKUP($C586,'[1]CDS-VM-delta'!$A$2:$E$470,1,FALSE),""))</f>
        <v/>
      </c>
      <c r="BG586" s="253" t="str">
        <f>IF($J586="LVBB-BHK",$AN586,IF($BF586="","",IFERROR(VLOOKUP($BF586,'[1]CDS-VM-delta'!$A$2:$E$470,2,FALSE),"")))</f>
        <v/>
      </c>
      <c r="BH586" s="301" t="str">
        <f>IF($BF586="","",IFERROR(VLOOKUP($C586,'[1]CDS-VM-delta'!$A$2:$E$470,3,FALSE),""))</f>
        <v/>
      </c>
      <c r="BI586" s="301" t="str">
        <f>IF($BF586="","",IFERROR(VLOOKUP($C586,'[1]CDS-VM-delta'!$A$2:$E$470,4,FALSE),""))</f>
        <v/>
      </c>
      <c r="BJ586" s="302" t="str">
        <f>IF($BF586="","",IFERROR(VLOOKUP($C586,'[1]CDS-VM-delta'!$A$2:$E$470,5,FALSE),""))</f>
        <v/>
      </c>
      <c r="BK586" s="302" t="str">
        <f>IF($C586="","",IFERROR(VLOOKUP($C586,'[1]CDS-VM-delta'!$L$1:$M$470,1,FALSE),""))</f>
        <v/>
      </c>
      <c r="BL586" s="302" t="str">
        <f>IF($BK586="","",IFERROR(VLOOKUP($BK586,'[1]CDS-VM-delta'!$L$1:$M$470,2,FALSE),""))</f>
        <v/>
      </c>
      <c r="BM586" s="83"/>
      <c r="BN586" s="210" t="str">
        <f t="shared" si="97"/>
        <v>NOK</v>
      </c>
      <c r="BO586" s="141" t="s">
        <v>1858</v>
      </c>
      <c r="BP586" s="142"/>
      <c r="BQ586" s="142"/>
      <c r="BR586" s="142"/>
      <c r="BS586" s="83"/>
      <c r="BT586" s="57"/>
      <c r="BU586" s="7" t="str">
        <f t="shared" si="98"/>
        <v/>
      </c>
      <c r="BV586" s="7" t="str">
        <f t="shared" si="99"/>
        <v/>
      </c>
      <c r="BW586" s="7" t="str">
        <f t="shared" si="100"/>
        <v/>
      </c>
      <c r="BX586" s="97" t="s">
        <v>1529</v>
      </c>
      <c r="BY586" s="98" t="s">
        <v>1530</v>
      </c>
      <c r="BZ586" s="97" t="s">
        <v>1684</v>
      </c>
      <c r="CA586" s="97"/>
      <c r="CB586" s="97"/>
      <c r="CC586" s="97"/>
      <c r="CD586" s="98"/>
      <c r="CE586" s="97"/>
      <c r="CF586" s="97"/>
      <c r="CG586" s="97"/>
      <c r="CH586" s="97"/>
      <c r="CI586" s="97"/>
      <c r="CJ586" s="97"/>
      <c r="CK586" s="85"/>
      <c r="CL586" s="109" t="s">
        <v>1686</v>
      </c>
      <c r="CM586" s="101" t="s">
        <v>255</v>
      </c>
      <c r="CN586" s="101" t="s">
        <v>255</v>
      </c>
      <c r="CO586" s="101"/>
    </row>
    <row r="587" spans="1:93" s="408" customFormat="1" ht="64" x14ac:dyDescent="0.2">
      <c r="A587" s="505" t="s">
        <v>2447</v>
      </c>
      <c r="B587" s="508">
        <v>2</v>
      </c>
      <c r="C587" s="335" t="s">
        <v>1531</v>
      </c>
      <c r="D587" s="335" t="s">
        <v>1532</v>
      </c>
      <c r="E587" s="508" t="s">
        <v>0</v>
      </c>
      <c r="F587" s="508" t="s">
        <v>245</v>
      </c>
      <c r="G587" s="508" t="s">
        <v>147</v>
      </c>
      <c r="H587" s="508" t="s">
        <v>4</v>
      </c>
      <c r="I587" s="508" t="s">
        <v>8</v>
      </c>
      <c r="J587" s="508" t="s">
        <v>22</v>
      </c>
      <c r="K587" s="508" t="s">
        <v>127</v>
      </c>
      <c r="L587" s="410" t="str">
        <f>IFERROR(VLOOKUP($C587,'[2]1.3.7 validaties'!$AL$3:$AY$999,14,FALSE),"")</f>
        <v/>
      </c>
      <c r="M587" s="410" t="str">
        <f>IFERROR(VLOOKUP($C587,'[2]1.3.7 validaties'!$AL$3:$AY$999,13,FALSE),"")</f>
        <v/>
      </c>
      <c r="N587" s="335" t="s">
        <v>14</v>
      </c>
      <c r="O587" s="335" t="s">
        <v>14</v>
      </c>
      <c r="P587" s="335" t="s">
        <v>14</v>
      </c>
      <c r="Q587" s="335" t="s">
        <v>319</v>
      </c>
      <c r="R587" s="335" t="s">
        <v>319</v>
      </c>
      <c r="S587" s="335" t="s">
        <v>319</v>
      </c>
      <c r="T587" s="335" t="s">
        <v>13</v>
      </c>
      <c r="U587" s="335" t="s">
        <v>13</v>
      </c>
      <c r="V587" s="335" t="s">
        <v>13</v>
      </c>
      <c r="W587" s="335" t="s">
        <v>13</v>
      </c>
      <c r="X587" s="335" t="s">
        <v>13</v>
      </c>
      <c r="Y587" s="335" t="s">
        <v>13</v>
      </c>
      <c r="Z587" s="335" t="s">
        <v>13</v>
      </c>
      <c r="AA587" s="335" t="s">
        <v>13</v>
      </c>
      <c r="AB587" s="335" t="s">
        <v>13</v>
      </c>
      <c r="AC587" s="335" t="s">
        <v>13</v>
      </c>
      <c r="AD587" s="391" t="s">
        <v>253</v>
      </c>
      <c r="AE587" s="385" t="s">
        <v>254</v>
      </c>
      <c r="AF587" s="392" t="s">
        <v>253</v>
      </c>
      <c r="AG587" s="517" t="s">
        <v>254</v>
      </c>
      <c r="AH587" s="380" t="s">
        <v>255</v>
      </c>
      <c r="AI587" s="381"/>
      <c r="AJ587" s="335" t="s">
        <v>13</v>
      </c>
      <c r="AK587" s="400" t="s">
        <v>45</v>
      </c>
      <c r="AL587" s="385" t="s">
        <v>14</v>
      </c>
      <c r="AM587" s="384" t="s">
        <v>1531</v>
      </c>
      <c r="AN587" s="335"/>
      <c r="AO587" s="410"/>
      <c r="AP587" s="410"/>
      <c r="AQ587" s="410"/>
      <c r="AR587" s="410"/>
      <c r="AS587" s="410"/>
      <c r="AT587" s="506"/>
      <c r="AU587" s="395" t="s">
        <v>590</v>
      </c>
      <c r="AV587" s="393"/>
      <c r="AW587" s="385" t="s">
        <v>2479</v>
      </c>
      <c r="AX587" s="397"/>
      <c r="AY587" s="398" t="str">
        <f t="shared" si="95"/>
        <v/>
      </c>
      <c r="AZ587" s="399" t="str">
        <f t="shared" si="101"/>
        <v/>
      </c>
      <c r="BA587" s="399" t="str">
        <f t="shared" si="102"/>
        <v/>
      </c>
      <c r="BB587" s="399"/>
      <c r="BC587" s="400"/>
      <c r="BD587" s="500" t="str">
        <f t="shared" si="96"/>
        <v/>
      </c>
      <c r="BE587" s="501" t="e">
        <f>IF(BF587="",IF(#REF!="","",IF(#REF!="ongebruikt","Ja","")),"")</f>
        <v>#REF!</v>
      </c>
      <c r="BF587" s="502" t="str">
        <f>IF($J587="LVBB-BHK",$C587,IFERROR(VLOOKUP($C587,'[1]CDS-VM-delta'!$A$2:$E$470,1,FALSE),""))</f>
        <v/>
      </c>
      <c r="BG587" s="395" t="str">
        <f>IF($J587="LVBB-BHK",$AN587,IF($BF587="","",IFERROR(VLOOKUP($BF587,'[1]CDS-VM-delta'!$A$2:$E$470,2,FALSE),"")))</f>
        <v/>
      </c>
      <c r="BH587" s="503" t="str">
        <f>IF($BF587="","",IFERROR(VLOOKUP($C587,'[1]CDS-VM-delta'!$A$2:$E$470,3,FALSE),""))</f>
        <v/>
      </c>
      <c r="BI587" s="503" t="str">
        <f>IF($BF587="","",IFERROR(VLOOKUP($C587,'[1]CDS-VM-delta'!$A$2:$E$470,4,FALSE),""))</f>
        <v/>
      </c>
      <c r="BJ587" s="504" t="str">
        <f>IF($BF587="","",IFERROR(VLOOKUP($C587,'[1]CDS-VM-delta'!$A$2:$E$470,5,FALSE),""))</f>
        <v/>
      </c>
      <c r="BK587" s="504" t="str">
        <f>IF($C587="","",IFERROR(VLOOKUP($C587,'[1]CDS-VM-delta'!$L$1:$M$470,1,FALSE),""))</f>
        <v/>
      </c>
      <c r="BL587" s="504" t="str">
        <f>IF($BK587="","",IFERROR(VLOOKUP($BK587,'[1]CDS-VM-delta'!$L$1:$M$470,2,FALSE),""))</f>
        <v/>
      </c>
      <c r="BM587" s="385"/>
      <c r="BN587" s="406" t="str">
        <f t="shared" si="97"/>
        <v>NOK</v>
      </c>
      <c r="BO587" s="384" t="s">
        <v>1858</v>
      </c>
      <c r="BP587" s="335"/>
      <c r="BQ587" s="335"/>
      <c r="BR587" s="335"/>
      <c r="BS587" s="385"/>
      <c r="BT587" s="397"/>
      <c r="BU587" s="408" t="str">
        <f t="shared" si="98"/>
        <v/>
      </c>
      <c r="BV587" s="408" t="str">
        <f t="shared" si="99"/>
        <v/>
      </c>
      <c r="BW587" s="408" t="str">
        <f t="shared" si="100"/>
        <v/>
      </c>
      <c r="BX587" s="399" t="s">
        <v>1531</v>
      </c>
      <c r="BY587" s="410" t="s">
        <v>1532</v>
      </c>
      <c r="BZ587" s="399" t="s">
        <v>1684</v>
      </c>
      <c r="CA587" s="399"/>
      <c r="CB587" s="399"/>
      <c r="CC587" s="399"/>
      <c r="CD587" s="410"/>
      <c r="CE587" s="399"/>
      <c r="CF587" s="399"/>
      <c r="CG587" s="399"/>
      <c r="CH587" s="399"/>
      <c r="CI587" s="399"/>
      <c r="CJ587" s="399"/>
      <c r="CK587" s="383"/>
      <c r="CL587" s="409" t="s">
        <v>1686</v>
      </c>
      <c r="CM587" s="410" t="s">
        <v>255</v>
      </c>
      <c r="CN587" s="410" t="s">
        <v>255</v>
      </c>
      <c r="CO587" s="410"/>
    </row>
    <row r="588" spans="1:93" ht="64" x14ac:dyDescent="0.2">
      <c r="A588" s="172" t="s">
        <v>1142</v>
      </c>
      <c r="B588" s="185">
        <v>2</v>
      </c>
      <c r="C588" s="142" t="s">
        <v>1533</v>
      </c>
      <c r="D588" s="142" t="s">
        <v>1534</v>
      </c>
      <c r="E588" s="185" t="s">
        <v>0</v>
      </c>
      <c r="F588" s="185" t="s">
        <v>245</v>
      </c>
      <c r="G588" s="185" t="s">
        <v>147</v>
      </c>
      <c r="H588" s="185" t="s">
        <v>4</v>
      </c>
      <c r="I588" s="185" t="s">
        <v>8</v>
      </c>
      <c r="J588" s="185" t="s">
        <v>22</v>
      </c>
      <c r="K588" s="185" t="s">
        <v>127</v>
      </c>
      <c r="L588" s="98" t="str">
        <f>IFERROR(VLOOKUP($C588,'[2]1.3.7 validaties'!$AL$3:$AY$999,14,FALSE),"")</f>
        <v/>
      </c>
      <c r="M588" s="98" t="str">
        <f>IFERROR(VLOOKUP($C588,'[2]1.3.7 validaties'!$AL$3:$AY$999,13,FALSE),"")</f>
        <v/>
      </c>
      <c r="N588" s="142" t="s">
        <v>14</v>
      </c>
      <c r="O588" s="142" t="s">
        <v>14</v>
      </c>
      <c r="P588" s="142" t="s">
        <v>14</v>
      </c>
      <c r="Q588" s="142" t="s">
        <v>14</v>
      </c>
      <c r="R588" s="142" t="s">
        <v>14</v>
      </c>
      <c r="S588" s="142" t="s">
        <v>14</v>
      </c>
      <c r="T588" s="142" t="s">
        <v>14</v>
      </c>
      <c r="U588" s="142" t="s">
        <v>14</v>
      </c>
      <c r="V588" s="142" t="s">
        <v>14</v>
      </c>
      <c r="W588" s="142" t="s">
        <v>14</v>
      </c>
      <c r="X588" s="142" t="s">
        <v>14</v>
      </c>
      <c r="Y588" s="142" t="s">
        <v>14</v>
      </c>
      <c r="Z588" s="142" t="s">
        <v>14</v>
      </c>
      <c r="AA588" s="142" t="s">
        <v>14</v>
      </c>
      <c r="AB588" s="142" t="s">
        <v>14</v>
      </c>
      <c r="AC588" s="142" t="s">
        <v>14</v>
      </c>
      <c r="AD588" s="161" t="s">
        <v>253</v>
      </c>
      <c r="AE588" s="83" t="s">
        <v>254</v>
      </c>
      <c r="AF588" s="338" t="s">
        <v>253</v>
      </c>
      <c r="AG588" s="520" t="s">
        <v>254</v>
      </c>
      <c r="AH588" s="344" t="s">
        <v>253</v>
      </c>
      <c r="AI588" s="175"/>
      <c r="AJ588" s="140" t="s">
        <v>13</v>
      </c>
      <c r="AK588" s="171" t="s">
        <v>45</v>
      </c>
      <c r="AL588" s="178" t="s">
        <v>14</v>
      </c>
      <c r="AM588" s="177" t="s">
        <v>1533</v>
      </c>
      <c r="AN588" s="142"/>
      <c r="AO588" s="98"/>
      <c r="AP588" s="98"/>
      <c r="AQ588" s="98"/>
      <c r="AR588" s="98"/>
      <c r="AS588" s="98"/>
      <c r="AT588" s="267"/>
      <c r="AU588" s="253">
        <v>0</v>
      </c>
      <c r="AV588" s="278"/>
      <c r="AW588" s="83" t="s">
        <v>2192</v>
      </c>
      <c r="AX588" s="57"/>
      <c r="AY588" s="212" t="str">
        <f t="shared" si="95"/>
        <v/>
      </c>
      <c r="AZ588" s="97" t="str">
        <f t="shared" si="101"/>
        <v/>
      </c>
      <c r="BA588" s="97" t="str">
        <f t="shared" si="102"/>
        <v/>
      </c>
      <c r="BB588" s="97"/>
      <c r="BC588" s="213"/>
      <c r="BD588" s="143" t="str">
        <f t="shared" si="96"/>
        <v/>
      </c>
      <c r="BE588" s="146" t="e">
        <f>IF(BF588="",IF(#REF!="","",IF(#REF!="ongebruikt","Ja","")),"")</f>
        <v>#REF!</v>
      </c>
      <c r="BF588" s="322" t="str">
        <f>IF($J588="LVBB-BHK",$C588,IFERROR(VLOOKUP($C588,'[1]CDS-VM-delta'!$A$2:$E$470,1,FALSE),""))</f>
        <v/>
      </c>
      <c r="BG588" s="253" t="str">
        <f>IF($J588="LVBB-BHK",$AN588,IF($BF588="","",IFERROR(VLOOKUP($BF588,'[1]CDS-VM-delta'!$A$2:$E$470,2,FALSE),"")))</f>
        <v/>
      </c>
      <c r="BH588" s="301" t="str">
        <f>IF($BF588="","",IFERROR(VLOOKUP($C588,'[1]CDS-VM-delta'!$A$2:$E$470,3,FALSE),""))</f>
        <v/>
      </c>
      <c r="BI588" s="301" t="str">
        <f>IF($BF588="","",IFERROR(VLOOKUP($C588,'[1]CDS-VM-delta'!$A$2:$E$470,4,FALSE),""))</f>
        <v/>
      </c>
      <c r="BJ588" s="302" t="str">
        <f>IF($BF588="","",IFERROR(VLOOKUP($C588,'[1]CDS-VM-delta'!$A$2:$E$470,5,FALSE),""))</f>
        <v/>
      </c>
      <c r="BK588" s="302" t="str">
        <f>IF($C588="","",IFERROR(VLOOKUP($C588,'[1]CDS-VM-delta'!$L$1:$M$470,1,FALSE),""))</f>
        <v/>
      </c>
      <c r="BL588" s="302" t="str">
        <f>IF($BK588="","",IFERROR(VLOOKUP($BK588,'[1]CDS-VM-delta'!$L$1:$M$470,2,FALSE),""))</f>
        <v/>
      </c>
      <c r="BM588" s="83"/>
      <c r="BN588" s="210" t="str">
        <f t="shared" si="97"/>
        <v>NOK</v>
      </c>
      <c r="BO588" s="141" t="s">
        <v>1858</v>
      </c>
      <c r="BP588" s="142"/>
      <c r="BQ588" s="142"/>
      <c r="BR588" s="142"/>
      <c r="BS588" s="83"/>
      <c r="BT588" s="57"/>
      <c r="BU588" s="7" t="str">
        <f t="shared" si="98"/>
        <v/>
      </c>
      <c r="BV588" s="7" t="str">
        <f t="shared" si="99"/>
        <v/>
      </c>
      <c r="BW588" s="7" t="str">
        <f t="shared" si="100"/>
        <v/>
      </c>
      <c r="BX588" s="97" t="s">
        <v>1533</v>
      </c>
      <c r="BY588" s="98" t="s">
        <v>1534</v>
      </c>
      <c r="BZ588" s="97" t="s">
        <v>986</v>
      </c>
      <c r="CA588" s="97"/>
      <c r="CB588" s="97"/>
      <c r="CC588" s="97"/>
      <c r="CD588" s="98"/>
      <c r="CE588" s="97"/>
      <c r="CF588" s="97"/>
      <c r="CG588" s="97"/>
      <c r="CH588" s="97"/>
      <c r="CI588" s="97"/>
      <c r="CJ588" s="97"/>
      <c r="CK588" s="85"/>
      <c r="CL588" s="109" t="s">
        <v>1686</v>
      </c>
      <c r="CM588" s="101" t="s">
        <v>255</v>
      </c>
      <c r="CN588" s="101" t="s">
        <v>255</v>
      </c>
      <c r="CO588" s="101"/>
    </row>
    <row r="589" spans="1:93" s="408" customFormat="1" ht="112" x14ac:dyDescent="0.2">
      <c r="A589" s="505" t="s">
        <v>2136</v>
      </c>
      <c r="B589" s="508">
        <v>2</v>
      </c>
      <c r="C589" s="335" t="s">
        <v>2067</v>
      </c>
      <c r="D589" s="410" t="s">
        <v>2122</v>
      </c>
      <c r="E589" s="508" t="s">
        <v>0</v>
      </c>
      <c r="F589" s="508" t="s">
        <v>2001</v>
      </c>
      <c r="G589" s="508" t="s">
        <v>147</v>
      </c>
      <c r="H589" s="508" t="s">
        <v>4</v>
      </c>
      <c r="I589" s="508" t="s">
        <v>8</v>
      </c>
      <c r="J589" s="508" t="s">
        <v>22</v>
      </c>
      <c r="K589" s="508" t="s">
        <v>127</v>
      </c>
      <c r="L589" s="336" t="s">
        <v>254</v>
      </c>
      <c r="M589" s="336" t="s">
        <v>254</v>
      </c>
      <c r="N589" s="335" t="s">
        <v>14</v>
      </c>
      <c r="O589" s="335" t="s">
        <v>14</v>
      </c>
      <c r="P589" s="335" t="s">
        <v>14</v>
      </c>
      <c r="Q589" s="335" t="s">
        <v>14</v>
      </c>
      <c r="R589" s="335" t="s">
        <v>13</v>
      </c>
      <c r="S589" s="335" t="s">
        <v>13</v>
      </c>
      <c r="T589" s="335" t="s">
        <v>13</v>
      </c>
      <c r="U589" s="335" t="s">
        <v>13</v>
      </c>
      <c r="V589" s="335" t="s">
        <v>13</v>
      </c>
      <c r="W589" s="335" t="s">
        <v>13</v>
      </c>
      <c r="X589" s="335" t="s">
        <v>13</v>
      </c>
      <c r="Y589" s="335" t="s">
        <v>13</v>
      </c>
      <c r="Z589" s="335" t="s">
        <v>13</v>
      </c>
      <c r="AA589" s="335" t="s">
        <v>13</v>
      </c>
      <c r="AB589" s="335" t="s">
        <v>13</v>
      </c>
      <c r="AC589" s="335" t="s">
        <v>13</v>
      </c>
      <c r="AD589" s="391" t="s">
        <v>253</v>
      </c>
      <c r="AE589" s="385"/>
      <c r="AF589" s="392" t="s">
        <v>255</v>
      </c>
      <c r="AG589" s="517" t="s">
        <v>1445</v>
      </c>
      <c r="AH589" s="380" t="s">
        <v>253</v>
      </c>
      <c r="AI589" s="381"/>
      <c r="AJ589" s="508" t="s">
        <v>13</v>
      </c>
      <c r="AK589" s="511" t="s">
        <v>45</v>
      </c>
      <c r="AL589" s="512" t="s">
        <v>14</v>
      </c>
      <c r="AM589" s="384" t="s">
        <v>2067</v>
      </c>
      <c r="AN589" s="410" t="s">
        <v>2123</v>
      </c>
      <c r="AO589" s="399" t="s">
        <v>1494</v>
      </c>
      <c r="AP589" s="399" t="s">
        <v>2124</v>
      </c>
      <c r="AQ589" s="399" t="s">
        <v>2125</v>
      </c>
      <c r="AR589" s="399"/>
      <c r="AS589" s="399"/>
      <c r="AT589" s="515"/>
      <c r="AU589" s="395">
        <v>0</v>
      </c>
      <c r="AV589" s="393"/>
      <c r="AW589" s="385"/>
      <c r="AX589" s="397"/>
      <c r="AY589" s="398" t="str">
        <f t="shared" si="95"/>
        <v/>
      </c>
      <c r="AZ589" s="399" t="str">
        <f t="shared" si="101"/>
        <v>***</v>
      </c>
      <c r="BA589" s="399" t="str">
        <f t="shared" si="102"/>
        <v/>
      </c>
      <c r="BB589" s="399"/>
      <c r="BC589" s="400"/>
      <c r="BD589" s="500" t="str">
        <f t="shared" si="96"/>
        <v>toegevoegd</v>
      </c>
      <c r="BE589" s="501" t="str">
        <f>IF(BF589="",IF(#REF!="","",IF(#REF!="ongebruikt","Ja","")),"")</f>
        <v/>
      </c>
      <c r="BF589" s="502" t="str">
        <f>IF($J589="LVBB-BHK",$C589,IFERROR(VLOOKUP($C589,'[1]CDS-VM-delta'!$A$2:$E$470,1,FALSE),""))</f>
        <v>STOP3090</v>
      </c>
      <c r="BG589" s="395" t="str">
        <f>IF($J589="LVBB-BHK",$AN589,IF($BF589="","",IFERROR(VLOOKUP($BF589,'[1]CDS-VM-delta'!$A$2:$E$470,2,FALSE),"")))</f>
        <v>GIO %1 bevat het optionele gml-element %2 binnen %3. Dit element mag niet worden gebruikt in een GIO. Verwijder dit element.</v>
      </c>
      <c r="BH589" s="503" t="str">
        <f>IF($BF589="","",IFERROR(VLOOKUP($C589,'[1]CDS-VM-delta'!$A$2:$E$470,3,FALSE),""))</f>
        <v>imop-geo.sch</v>
      </c>
      <c r="BI589" s="503" t="str">
        <f>IF($BF589="","",IFERROR(VLOOKUP($C589,'[1]CDS-VM-delta'!$A$2:$E$470,4,FALSE),""))</f>
        <v>Geen optionele gml elementen in geo:GeoInformatieObjectVaststelling, geo:GeoInformatieObjectVersie en geo:Locatie</v>
      </c>
      <c r="BJ589" s="504" t="str">
        <f>IF($BF589="","",IFERROR(VLOOKUP($C589,'[1]CDS-VM-delta'!$A$2:$E$470,5,FALSE),""))</f>
        <v/>
      </c>
      <c r="BK589" s="504" t="str">
        <f>IF($C589="","",IFERROR(VLOOKUP($C589,'[1]CDS-VM-delta'!$L$1:$M$470,1,FALSE),""))</f>
        <v/>
      </c>
      <c r="BL589" s="504" t="str">
        <f>IF($BK589="","",IFERROR(VLOOKUP($BK589,'[1]CDS-VM-delta'!$L$1:$M$470,2,FALSE),""))</f>
        <v/>
      </c>
      <c r="BM589" s="385"/>
      <c r="BN589" s="406"/>
      <c r="BO589" s="384"/>
      <c r="BP589" s="335"/>
      <c r="BQ589" s="335"/>
      <c r="BR589" s="335"/>
      <c r="BS589" s="385"/>
      <c r="BT589" s="397"/>
      <c r="BX589" s="399" t="s">
        <v>2067</v>
      </c>
      <c r="BY589" s="410" t="s">
        <v>2122</v>
      </c>
      <c r="BZ589" s="399" t="s">
        <v>1684</v>
      </c>
      <c r="CA589" s="399"/>
      <c r="CB589" s="399"/>
      <c r="CC589" s="399"/>
      <c r="CD589" s="410" t="s">
        <v>2123</v>
      </c>
      <c r="CE589" s="399" t="s">
        <v>1494</v>
      </c>
      <c r="CF589" s="399" t="s">
        <v>2124</v>
      </c>
      <c r="CG589" s="399" t="s">
        <v>2125</v>
      </c>
      <c r="CH589" s="399"/>
      <c r="CI589" s="399"/>
      <c r="CJ589" s="399"/>
      <c r="CK589" s="383"/>
      <c r="CL589" s="409"/>
      <c r="CM589" s="410"/>
      <c r="CN589" s="410"/>
      <c r="CO589" s="410"/>
    </row>
    <row r="590" spans="1:93" ht="32" x14ac:dyDescent="0.2">
      <c r="A590" s="172" t="s">
        <v>2204</v>
      </c>
      <c r="B590" s="140">
        <v>2</v>
      </c>
      <c r="C590" s="142" t="s">
        <v>1535</v>
      </c>
      <c r="D590" s="142" t="s">
        <v>1536</v>
      </c>
      <c r="E590" s="140" t="s">
        <v>0</v>
      </c>
      <c r="F590" s="140" t="s">
        <v>141</v>
      </c>
      <c r="G590" s="140" t="s">
        <v>148</v>
      </c>
      <c r="H590" s="140" t="s">
        <v>986</v>
      </c>
      <c r="I590" s="140" t="s">
        <v>8</v>
      </c>
      <c r="J590" s="140" t="s">
        <v>22</v>
      </c>
      <c r="K590" s="140" t="s">
        <v>129</v>
      </c>
      <c r="L590" s="98" t="str">
        <f>IFERROR(VLOOKUP($C590,'[2]1.3.7 validaties'!$AL$3:$AY$999,14,FALSE),"")</f>
        <v/>
      </c>
      <c r="M590" s="98" t="str">
        <f>IFERROR(VLOOKUP($C590,'[2]1.3.7 validaties'!$AL$3:$AY$999,13,FALSE),"")</f>
        <v/>
      </c>
      <c r="N590" s="142" t="s">
        <v>13</v>
      </c>
      <c r="O590" s="142" t="s">
        <v>23</v>
      </c>
      <c r="P590" s="142" t="s">
        <v>23</v>
      </c>
      <c r="Q590" s="142" t="s">
        <v>23</v>
      </c>
      <c r="R590" s="142" t="s">
        <v>23</v>
      </c>
      <c r="S590" s="142" t="s">
        <v>23</v>
      </c>
      <c r="T590" s="142" t="s">
        <v>13</v>
      </c>
      <c r="U590" s="142" t="s">
        <v>13</v>
      </c>
      <c r="V590" s="142" t="s">
        <v>13</v>
      </c>
      <c r="W590" s="142" t="s">
        <v>13</v>
      </c>
      <c r="X590" s="142" t="s">
        <v>13</v>
      </c>
      <c r="Y590" s="142" t="s">
        <v>13</v>
      </c>
      <c r="Z590" s="142" t="s">
        <v>13</v>
      </c>
      <c r="AA590" s="142" t="s">
        <v>13</v>
      </c>
      <c r="AB590" s="142" t="s">
        <v>13</v>
      </c>
      <c r="AC590" s="142" t="s">
        <v>13</v>
      </c>
      <c r="AD590" s="161" t="s">
        <v>253</v>
      </c>
      <c r="AE590" s="83" t="s">
        <v>254</v>
      </c>
      <c r="AF590" s="162" t="s">
        <v>255</v>
      </c>
      <c r="AG590" s="144" t="s">
        <v>1537</v>
      </c>
      <c r="AH590" s="163" t="s">
        <v>253</v>
      </c>
      <c r="AI590" s="175"/>
      <c r="AJ590" s="140" t="s">
        <v>13</v>
      </c>
      <c r="AK590" s="171" t="s">
        <v>45</v>
      </c>
      <c r="AL590" s="178" t="s">
        <v>14</v>
      </c>
      <c r="AM590" s="177" t="s">
        <v>1535</v>
      </c>
      <c r="AN590" s="98" t="s">
        <v>1538</v>
      </c>
      <c r="AO590" s="98" t="s">
        <v>1158</v>
      </c>
      <c r="AP590" s="98"/>
      <c r="AQ590" s="98"/>
      <c r="AR590" s="98"/>
      <c r="AS590" s="98"/>
      <c r="AT590" s="267"/>
      <c r="AU590" s="253">
        <v>0</v>
      </c>
      <c r="AV590" s="278"/>
      <c r="AW590" s="83" t="s">
        <v>2030</v>
      </c>
      <c r="AX590" s="57"/>
      <c r="AY590" s="212" t="str">
        <f t="shared" si="95"/>
        <v/>
      </c>
      <c r="AZ590" s="97" t="str">
        <f t="shared" si="101"/>
        <v/>
      </c>
      <c r="BA590" s="97" t="str">
        <f t="shared" si="102"/>
        <v/>
      </c>
      <c r="BB590" s="97"/>
      <c r="BC590" s="213"/>
      <c r="BD590" s="143" t="str">
        <f t="shared" si="96"/>
        <v/>
      </c>
      <c r="BE590" s="146" t="e">
        <f>IF(BF590="",IF(#REF!="","",IF(#REF!="ongebruikt","Ja","")),"")</f>
        <v>#REF!</v>
      </c>
      <c r="BF590" s="322" t="str">
        <f>IF($J590="LVBB-BHK",$C590,IFERROR(VLOOKUP($C590,'[1]CDS-VM-delta'!$A$2:$E$470,1,FALSE),""))</f>
        <v/>
      </c>
      <c r="BG590" s="253" t="str">
        <f>IF($J590="LVBB-BHK",$AN590,IF($BF590="","",IFERROR(VLOOKUP($BF590,'[1]CDS-VM-delta'!$A$2:$E$470,2,FALSE),"")))</f>
        <v/>
      </c>
      <c r="BH590" s="301" t="str">
        <f>IF($BF590="","",IFERROR(VLOOKUP($C590,'[1]CDS-VM-delta'!$A$2:$E$470,3,FALSE),""))</f>
        <v/>
      </c>
      <c r="BI590" s="301" t="str">
        <f>IF($BF590="","",IFERROR(VLOOKUP($C590,'[1]CDS-VM-delta'!$A$2:$E$470,4,FALSE),""))</f>
        <v/>
      </c>
      <c r="BJ590" s="302" t="str">
        <f>IF($BF590="","",IFERROR(VLOOKUP($C590,'[1]CDS-VM-delta'!$A$2:$E$470,5,FALSE),""))</f>
        <v/>
      </c>
      <c r="BK590" s="302" t="str">
        <f>IF($C590="","",IFERROR(VLOOKUP($C590,'[1]CDS-VM-delta'!$L$1:$M$470,1,FALSE),""))</f>
        <v/>
      </c>
      <c r="BL590" s="302" t="str">
        <f>IF($BK590="","",IFERROR(VLOOKUP($BK590,'[1]CDS-VM-delta'!$L$1:$M$470,2,FALSE),""))</f>
        <v/>
      </c>
      <c r="BM590" s="83" t="s">
        <v>1844</v>
      </c>
      <c r="BN590" s="210" t="str">
        <f t="shared" ref="BN590:BN615" si="103">IF(C590=BO590,"","NOK")</f>
        <v/>
      </c>
      <c r="BO590" s="177" t="s">
        <v>1535</v>
      </c>
      <c r="BP590" s="142">
        <v>3</v>
      </c>
      <c r="BQ590" s="142"/>
      <c r="BR590" s="142" t="s">
        <v>1845</v>
      </c>
      <c r="BS590" s="83">
        <v>230</v>
      </c>
      <c r="BT590" s="57"/>
      <c r="BU590" s="7" t="str">
        <f t="shared" ref="BU590:BU615" si="104">IF(BX590="","",IF(BX590=C590,"","***"))</f>
        <v/>
      </c>
      <c r="BV590" s="7" t="str">
        <f t="shared" ref="BV590:BV615" si="105">IF(BY590="","",IF(BY590=D590,"","***"))</f>
        <v/>
      </c>
      <c r="BW590" s="7" t="str">
        <f t="shared" ref="BW590:BW615" si="106">IF(CD590="","",IF(CD590=AN590,"","***"))</f>
        <v/>
      </c>
      <c r="BX590" s="97" t="s">
        <v>1535</v>
      </c>
      <c r="BY590" s="98" t="s">
        <v>1536</v>
      </c>
      <c r="BZ590" s="97" t="s">
        <v>986</v>
      </c>
      <c r="CA590" s="97"/>
      <c r="CB590" s="97"/>
      <c r="CC590" s="97"/>
      <c r="CD590" s="98" t="s">
        <v>1538</v>
      </c>
      <c r="CE590" s="97" t="s">
        <v>1158</v>
      </c>
      <c r="CF590" s="97"/>
      <c r="CG590" s="97"/>
      <c r="CH590" s="97"/>
      <c r="CI590" s="97"/>
      <c r="CJ590" s="97"/>
      <c r="CK590" s="86"/>
      <c r="CL590" s="109" t="s">
        <v>1688</v>
      </c>
      <c r="CM590" s="101" t="s">
        <v>253</v>
      </c>
      <c r="CN590" s="101" t="s">
        <v>253</v>
      </c>
      <c r="CO590" s="101"/>
    </row>
    <row r="591" spans="1:93" ht="32" x14ac:dyDescent="0.2">
      <c r="A591" s="172" t="s">
        <v>2204</v>
      </c>
      <c r="B591" s="140">
        <v>2</v>
      </c>
      <c r="C591" s="142" t="s">
        <v>1539</v>
      </c>
      <c r="D591" s="142" t="s">
        <v>1540</v>
      </c>
      <c r="E591" s="140" t="s">
        <v>0</v>
      </c>
      <c r="F591" s="140" t="s">
        <v>141</v>
      </c>
      <c r="G591" s="140" t="s">
        <v>148</v>
      </c>
      <c r="H591" s="140" t="s">
        <v>986</v>
      </c>
      <c r="I591" s="140" t="s">
        <v>8</v>
      </c>
      <c r="J591" s="140" t="s">
        <v>22</v>
      </c>
      <c r="K591" s="140" t="s">
        <v>129</v>
      </c>
      <c r="L591" s="98" t="str">
        <f>IFERROR(VLOOKUP($C591,'[2]1.3.7 validaties'!$AL$3:$AY$999,14,FALSE),"")</f>
        <v/>
      </c>
      <c r="M591" s="98" t="str">
        <f>IFERROR(VLOOKUP($C591,'[2]1.3.7 validaties'!$AL$3:$AY$999,13,FALSE),"")</f>
        <v/>
      </c>
      <c r="N591" s="142" t="s">
        <v>13</v>
      </c>
      <c r="O591" s="142" t="s">
        <v>23</v>
      </c>
      <c r="P591" s="142" t="s">
        <v>23</v>
      </c>
      <c r="Q591" s="142" t="s">
        <v>23</v>
      </c>
      <c r="R591" s="142" t="s">
        <v>23</v>
      </c>
      <c r="S591" s="142" t="s">
        <v>23</v>
      </c>
      <c r="T591" s="142" t="s">
        <v>13</v>
      </c>
      <c r="U591" s="142" t="s">
        <v>13</v>
      </c>
      <c r="V591" s="142" t="s">
        <v>13</v>
      </c>
      <c r="W591" s="142" t="s">
        <v>13</v>
      </c>
      <c r="X591" s="142" t="s">
        <v>13</v>
      </c>
      <c r="Y591" s="142" t="s">
        <v>13</v>
      </c>
      <c r="Z591" s="142" t="s">
        <v>13</v>
      </c>
      <c r="AA591" s="142" t="s">
        <v>13</v>
      </c>
      <c r="AB591" s="142" t="s">
        <v>13</v>
      </c>
      <c r="AC591" s="142" t="s">
        <v>13</v>
      </c>
      <c r="AD591" s="161" t="s">
        <v>253</v>
      </c>
      <c r="AE591" s="83" t="s">
        <v>254</v>
      </c>
      <c r="AF591" s="162" t="s">
        <v>255</v>
      </c>
      <c r="AG591" s="144" t="s">
        <v>1537</v>
      </c>
      <c r="AH591" s="163" t="s">
        <v>253</v>
      </c>
      <c r="AI591" s="175"/>
      <c r="AJ591" s="140" t="s">
        <v>13</v>
      </c>
      <c r="AK591" s="171" t="s">
        <v>45</v>
      </c>
      <c r="AL591" s="178" t="s">
        <v>14</v>
      </c>
      <c r="AM591" s="177" t="s">
        <v>1539</v>
      </c>
      <c r="AN591" s="98" t="s">
        <v>1541</v>
      </c>
      <c r="AO591" s="98" t="s">
        <v>1158</v>
      </c>
      <c r="AP591" s="98"/>
      <c r="AQ591" s="98"/>
      <c r="AR591" s="98"/>
      <c r="AS591" s="98"/>
      <c r="AT591" s="267"/>
      <c r="AU591" s="253">
        <v>0</v>
      </c>
      <c r="AV591" s="278"/>
      <c r="AW591" s="83" t="s">
        <v>2030</v>
      </c>
      <c r="AX591" s="57"/>
      <c r="AY591" s="212" t="str">
        <f t="shared" si="95"/>
        <v/>
      </c>
      <c r="AZ591" s="97" t="str">
        <f t="shared" si="101"/>
        <v/>
      </c>
      <c r="BA591" s="97" t="str">
        <f t="shared" si="102"/>
        <v/>
      </c>
      <c r="BB591" s="97"/>
      <c r="BC591" s="213"/>
      <c r="BD591" s="143" t="str">
        <f t="shared" si="96"/>
        <v/>
      </c>
      <c r="BE591" s="146" t="e">
        <f>IF(BF591="",IF(#REF!="","",IF(#REF!="ongebruikt","Ja","")),"")</f>
        <v>#REF!</v>
      </c>
      <c r="BF591" s="322" t="str">
        <f>IF($J591="LVBB-BHK",$C591,IFERROR(VLOOKUP($C591,'[1]CDS-VM-delta'!$A$2:$E$470,1,FALSE),""))</f>
        <v/>
      </c>
      <c r="BG591" s="253" t="str">
        <f>IF($J591="LVBB-BHK",$AN591,IF($BF591="","",IFERROR(VLOOKUP($BF591,'[1]CDS-VM-delta'!$A$2:$E$470,2,FALSE),"")))</f>
        <v/>
      </c>
      <c r="BH591" s="301" t="str">
        <f>IF($BF591="","",IFERROR(VLOOKUP($C591,'[1]CDS-VM-delta'!$A$2:$E$470,3,FALSE),""))</f>
        <v/>
      </c>
      <c r="BI591" s="301" t="str">
        <f>IF($BF591="","",IFERROR(VLOOKUP($C591,'[1]CDS-VM-delta'!$A$2:$E$470,4,FALSE),""))</f>
        <v/>
      </c>
      <c r="BJ591" s="302" t="str">
        <f>IF($BF591="","",IFERROR(VLOOKUP($C591,'[1]CDS-VM-delta'!$A$2:$E$470,5,FALSE),""))</f>
        <v/>
      </c>
      <c r="BK591" s="302" t="str">
        <f>IF($C591="","",IFERROR(VLOOKUP($C591,'[1]CDS-VM-delta'!$L$1:$M$470,1,FALSE),""))</f>
        <v/>
      </c>
      <c r="BL591" s="302" t="str">
        <f>IF($BK591="","",IFERROR(VLOOKUP($BK591,'[1]CDS-VM-delta'!$L$1:$M$470,2,FALSE),""))</f>
        <v/>
      </c>
      <c r="BM591" s="83" t="s">
        <v>1844</v>
      </c>
      <c r="BN591" s="210" t="str">
        <f t="shared" si="103"/>
        <v/>
      </c>
      <c r="BO591" s="177" t="s">
        <v>1539</v>
      </c>
      <c r="BP591" s="142">
        <v>3</v>
      </c>
      <c r="BQ591" s="142"/>
      <c r="BR591" s="142" t="s">
        <v>1845</v>
      </c>
      <c r="BS591" s="83">
        <v>231</v>
      </c>
      <c r="BT591" s="57"/>
      <c r="BU591" s="7" t="str">
        <f t="shared" si="104"/>
        <v/>
      </c>
      <c r="BV591" s="7" t="str">
        <f t="shared" si="105"/>
        <v/>
      </c>
      <c r="BW591" s="7" t="str">
        <f t="shared" si="106"/>
        <v/>
      </c>
      <c r="BX591" s="97" t="s">
        <v>1539</v>
      </c>
      <c r="BY591" s="98" t="s">
        <v>1540</v>
      </c>
      <c r="BZ591" s="97" t="s">
        <v>986</v>
      </c>
      <c r="CA591" s="97"/>
      <c r="CB591" s="97"/>
      <c r="CC591" s="97"/>
      <c r="CD591" s="98" t="s">
        <v>1541</v>
      </c>
      <c r="CE591" s="97" t="s">
        <v>1158</v>
      </c>
      <c r="CF591" s="97"/>
      <c r="CG591" s="97"/>
      <c r="CH591" s="97"/>
      <c r="CI591" s="97"/>
      <c r="CJ591" s="97"/>
      <c r="CK591" s="86"/>
      <c r="CL591" s="109" t="s">
        <v>1688</v>
      </c>
      <c r="CM591" s="101" t="s">
        <v>253</v>
      </c>
      <c r="CN591" s="101" t="s">
        <v>253</v>
      </c>
      <c r="CO591" s="101"/>
    </row>
    <row r="592" spans="1:93" ht="64" x14ac:dyDescent="0.2">
      <c r="A592" s="172" t="s">
        <v>2204</v>
      </c>
      <c r="B592" s="140">
        <v>2</v>
      </c>
      <c r="C592" s="142" t="s">
        <v>1542</v>
      </c>
      <c r="D592" s="142" t="s">
        <v>1543</v>
      </c>
      <c r="E592" s="140" t="s">
        <v>0</v>
      </c>
      <c r="F592" s="140" t="s">
        <v>141</v>
      </c>
      <c r="G592" s="140" t="s">
        <v>148</v>
      </c>
      <c r="H592" s="140" t="s">
        <v>4</v>
      </c>
      <c r="I592" s="140" t="s">
        <v>8</v>
      </c>
      <c r="J592" s="140" t="s">
        <v>22</v>
      </c>
      <c r="K592" s="140" t="s">
        <v>129</v>
      </c>
      <c r="L592" s="98" t="str">
        <f>IFERROR(VLOOKUP($C592,'[2]1.3.7 validaties'!$AL$3:$AY$999,14,FALSE),"")</f>
        <v>2. ja, voor technici</v>
      </c>
      <c r="M592" s="98" t="str">
        <f>IFERROR(VLOOKUP($C592,'[2]1.3.7 validaties'!$AL$3:$AY$999,13,FALSE),"")</f>
        <v>niet nodig</v>
      </c>
      <c r="N592" s="142" t="s">
        <v>13</v>
      </c>
      <c r="O592" s="142" t="s">
        <v>13</v>
      </c>
      <c r="P592" s="142" t="s">
        <v>13</v>
      </c>
      <c r="Q592" s="142" t="s">
        <v>13</v>
      </c>
      <c r="R592" s="142" t="s">
        <v>13</v>
      </c>
      <c r="S592" s="142" t="s">
        <v>13</v>
      </c>
      <c r="T592" s="142" t="s">
        <v>13</v>
      </c>
      <c r="U592" s="142" t="s">
        <v>13</v>
      </c>
      <c r="V592" s="142" t="s">
        <v>13</v>
      </c>
      <c r="W592" s="142" t="s">
        <v>13</v>
      </c>
      <c r="X592" s="142" t="s">
        <v>13</v>
      </c>
      <c r="Y592" s="142" t="s">
        <v>13</v>
      </c>
      <c r="Z592" s="142" t="s">
        <v>13</v>
      </c>
      <c r="AA592" s="142" t="s">
        <v>13</v>
      </c>
      <c r="AB592" s="142" t="s">
        <v>13</v>
      </c>
      <c r="AC592" s="142" t="s">
        <v>13</v>
      </c>
      <c r="AD592" s="161" t="s">
        <v>253</v>
      </c>
      <c r="AE592" s="83" t="s">
        <v>254</v>
      </c>
      <c r="AF592" s="162" t="s">
        <v>255</v>
      </c>
      <c r="AG592" s="144" t="s">
        <v>1537</v>
      </c>
      <c r="AH592" s="163" t="s">
        <v>253</v>
      </c>
      <c r="AI592" s="175"/>
      <c r="AJ592" s="140" t="s">
        <v>13</v>
      </c>
      <c r="AK592" s="171" t="s">
        <v>45</v>
      </c>
      <c r="AL592" s="178" t="s">
        <v>14</v>
      </c>
      <c r="AM592" s="177" t="s">
        <v>1542</v>
      </c>
      <c r="AN592" s="98" t="s">
        <v>1721</v>
      </c>
      <c r="AO592" s="98" t="s">
        <v>1158</v>
      </c>
      <c r="AP592" s="98"/>
      <c r="AQ592" s="98"/>
      <c r="AR592" s="98"/>
      <c r="AS592" s="98"/>
      <c r="AT592" s="267"/>
      <c r="AU592" s="253">
        <v>0</v>
      </c>
      <c r="AV592" s="278"/>
      <c r="AW592" s="83" t="s">
        <v>2923</v>
      </c>
      <c r="AX592" s="57"/>
      <c r="AY592" s="212" t="str">
        <f t="shared" si="95"/>
        <v/>
      </c>
      <c r="AZ592" s="97" t="str">
        <f t="shared" si="101"/>
        <v/>
      </c>
      <c r="BA592" s="97" t="str">
        <f t="shared" si="102"/>
        <v/>
      </c>
      <c r="BB592" s="97"/>
      <c r="BC592" s="213" t="s">
        <v>2261</v>
      </c>
      <c r="BD592" s="143" t="str">
        <f t="shared" si="96"/>
        <v>ongewijzigd</v>
      </c>
      <c r="BE592" s="146" t="str">
        <f>IF(BF592="",IF(#REF!="","",IF(#REF!="ongebruikt","Ja","")),"")</f>
        <v/>
      </c>
      <c r="BF592" s="322" t="str">
        <f>IF($J592="LVBB-BHK",$C592,IFERROR(VLOOKUP($C592,'[1]CDS-VM-delta'!$A$2:$E$470,1,FALSE),""))</f>
        <v>STOP3102</v>
      </c>
      <c r="BG592" s="253" t="str">
        <f>IF($J592="LVBB-BHK",$AN592,IF($BF592="","",IFERROR(VLOOKUP($BF592,'[1]CDS-VM-delta'!$A$2:$E$470,2,FALSE),"")))</f>
        <v>De FeatureTypeStyle:FeatureTypeName is %1, dit moet Locatie zijn. Wijzig de FeatureTypeName in Locatie (evt. met een namespace prefix voor https://standaarden.overheid.nl/stop/imop/geo/).</v>
      </c>
      <c r="BH592" s="301" t="str">
        <f>IF($BF592="","",IFERROR(VLOOKUP($C592,'[1]CDS-VM-delta'!$A$2:$E$470,3,FALSE),""))</f>
        <v>imop-se.sch</v>
      </c>
      <c r="BI592" s="301" t="str">
        <f>IF($BF592="","",IFERROR(VLOOKUP($C592,'[1]CDS-VM-delta'!$A$2:$E$470,4,FALSE),""))</f>
        <v/>
      </c>
      <c r="BJ592" s="302" t="str">
        <f>IF($BF592="","",IFERROR(VLOOKUP($C592,'[1]CDS-VM-delta'!$A$2:$E$470,5,FALSE),""))</f>
        <v/>
      </c>
      <c r="BK592" s="302" t="str">
        <f>IF($C592="","",IFERROR(VLOOKUP($C592,'[1]CDS-VM-delta'!$L$1:$M$470,1,FALSE),""))</f>
        <v>STOP3102</v>
      </c>
      <c r="BL592" s="302" t="str">
        <f>IF($BK592="","",IFERROR(VLOOKUP($BK592,'[1]CDS-VM-delta'!$L$1:$M$470,2,FALSE),""))</f>
        <v>De FeatureTypeStyle:FeatureTypeName is %1, dit moet Locatie zijn. Wijzig de FeatureTypeName in Locatie (evt. met een namespace prefix voor https://standaarden.overheid.nl/stop/imop/geo/).</v>
      </c>
      <c r="BM592" s="83"/>
      <c r="BN592" s="210" t="str">
        <f t="shared" si="103"/>
        <v/>
      </c>
      <c r="BO592" s="141" t="s">
        <v>1542</v>
      </c>
      <c r="BP592" s="142"/>
      <c r="BQ592" s="142"/>
      <c r="BR592" s="142"/>
      <c r="BS592" s="83">
        <v>330</v>
      </c>
      <c r="BT592" s="57"/>
      <c r="BU592" s="7" t="str">
        <f t="shared" si="104"/>
        <v/>
      </c>
      <c r="BV592" s="7" t="str">
        <f t="shared" si="105"/>
        <v/>
      </c>
      <c r="BW592" s="7" t="str">
        <f t="shared" si="106"/>
        <v/>
      </c>
      <c r="BX592" s="97" t="s">
        <v>1542</v>
      </c>
      <c r="BY592" s="98" t="s">
        <v>1543</v>
      </c>
      <c r="BZ592" s="97" t="s">
        <v>1684</v>
      </c>
      <c r="CA592" s="97"/>
      <c r="CB592" s="97"/>
      <c r="CC592" s="97"/>
      <c r="CD592" s="98" t="s">
        <v>1721</v>
      </c>
      <c r="CE592" s="97" t="s">
        <v>1158</v>
      </c>
      <c r="CF592" s="97"/>
      <c r="CG592" s="97"/>
      <c r="CH592" s="97"/>
      <c r="CI592" s="97"/>
      <c r="CJ592" s="97"/>
      <c r="CK592" s="86"/>
      <c r="CL592" s="109" t="s">
        <v>1690</v>
      </c>
      <c r="CM592" s="101" t="s">
        <v>253</v>
      </c>
      <c r="CN592" s="101" t="s">
        <v>255</v>
      </c>
      <c r="CO592" s="101"/>
    </row>
    <row r="593" spans="1:93" ht="112" x14ac:dyDescent="0.2">
      <c r="A593" s="172" t="s">
        <v>2206</v>
      </c>
      <c r="B593" s="140">
        <v>2</v>
      </c>
      <c r="C593" s="142" t="s">
        <v>1544</v>
      </c>
      <c r="D593" s="142" t="s">
        <v>1545</v>
      </c>
      <c r="E593" s="140" t="s">
        <v>0</v>
      </c>
      <c r="F593" s="140" t="s">
        <v>141</v>
      </c>
      <c r="G593" s="140" t="s">
        <v>148</v>
      </c>
      <c r="H593" s="140" t="s">
        <v>4</v>
      </c>
      <c r="I593" s="140" t="s">
        <v>8</v>
      </c>
      <c r="J593" s="140" t="s">
        <v>22</v>
      </c>
      <c r="K593" s="140" t="s">
        <v>129</v>
      </c>
      <c r="L593" s="98" t="str">
        <f>IFERROR(VLOOKUP($C593,'[2]1.3.7 validaties'!$AL$3:$AY$999,14,FALSE),"")</f>
        <v>2. ja, voor technici</v>
      </c>
      <c r="M593" s="98" t="str">
        <f>IFERROR(VLOOKUP($C593,'[2]1.3.7 validaties'!$AL$3:$AY$999,13,FALSE),"")</f>
        <v>niet nodig</v>
      </c>
      <c r="N593" s="142" t="s">
        <v>13</v>
      </c>
      <c r="O593" s="142" t="s">
        <v>13</v>
      </c>
      <c r="P593" s="142" t="s">
        <v>13</v>
      </c>
      <c r="Q593" s="142" t="s">
        <v>13</v>
      </c>
      <c r="R593" s="142" t="s">
        <v>13</v>
      </c>
      <c r="S593" s="142" t="s">
        <v>13</v>
      </c>
      <c r="T593" s="142" t="s">
        <v>13</v>
      </c>
      <c r="U593" s="142" t="s">
        <v>13</v>
      </c>
      <c r="V593" s="142" t="s">
        <v>13</v>
      </c>
      <c r="W593" s="142" t="s">
        <v>13</v>
      </c>
      <c r="X593" s="142" t="s">
        <v>13</v>
      </c>
      <c r="Y593" s="142" t="s">
        <v>13</v>
      </c>
      <c r="Z593" s="142" t="s">
        <v>13</v>
      </c>
      <c r="AA593" s="142" t="s">
        <v>13</v>
      </c>
      <c r="AB593" s="142" t="s">
        <v>13</v>
      </c>
      <c r="AC593" s="142" t="s">
        <v>13</v>
      </c>
      <c r="AD593" s="161" t="s">
        <v>253</v>
      </c>
      <c r="AE593" s="83" t="s">
        <v>254</v>
      </c>
      <c r="AF593" s="162" t="s">
        <v>255</v>
      </c>
      <c r="AG593" s="144" t="s">
        <v>1537</v>
      </c>
      <c r="AH593" s="163" t="s">
        <v>253</v>
      </c>
      <c r="AI593" s="175"/>
      <c r="AJ593" s="140" t="s">
        <v>13</v>
      </c>
      <c r="AK593" s="171" t="s">
        <v>45</v>
      </c>
      <c r="AL593" s="178" t="s">
        <v>14</v>
      </c>
      <c r="AM593" s="177" t="s">
        <v>1544</v>
      </c>
      <c r="AN593" s="98" t="s">
        <v>1722</v>
      </c>
      <c r="AO593" s="98" t="s">
        <v>1158</v>
      </c>
      <c r="AP593" s="98"/>
      <c r="AQ593" s="98"/>
      <c r="AR593" s="98"/>
      <c r="AS593" s="98"/>
      <c r="AT593" s="267"/>
      <c r="AU593" s="253">
        <v>0</v>
      </c>
      <c r="AV593" s="278"/>
      <c r="AW593" s="83" t="s">
        <v>2923</v>
      </c>
      <c r="AX593" s="57"/>
      <c r="AY593" s="212" t="str">
        <f t="shared" si="95"/>
        <v/>
      </c>
      <c r="AZ593" s="97" t="str">
        <f t="shared" si="101"/>
        <v/>
      </c>
      <c r="BA593" s="97" t="str">
        <f t="shared" si="102"/>
        <v/>
      </c>
      <c r="BB593" s="97"/>
      <c r="BC593" s="213" t="s">
        <v>2261</v>
      </c>
      <c r="BD593" s="143" t="str">
        <f t="shared" si="96"/>
        <v>ongewijzigd</v>
      </c>
      <c r="BE593" s="146" t="str">
        <f>IF(BF593="",IF(#REF!="","",IF(#REF!="ongebruikt","Ja","")),"")</f>
        <v/>
      </c>
      <c r="BF593" s="322" t="str">
        <f>IF($J593="LVBB-BHK",$C593,IFERROR(VLOOKUP($C593,'[1]CDS-VM-delta'!$A$2:$E$470,1,FALSE),""))</f>
        <v>STOP3103</v>
      </c>
      <c r="BG593" s="253" t="str">
        <f>IF($J593="LVBB-BHK",$AN593,IF($BF593="","",IFERROR(VLOOKUP($BF593,'[1]CDS-VM-delta'!$A$2:$E$470,2,FALSE),"")))</f>
        <v>De FeatureTypeStyle:SemanticTypeIdentifier is %1, dit moet geo:geometrie, geo:groepID, geo:kwalitatieveNormwaarde of geo:kwantitatieveNormwaarde zijn (evt. met een andere namespace prefix voor https://standaarden.overheid.nl/stop/imop/geo/). Wijzig de SemanticTypeIdentifier.</v>
      </c>
      <c r="BH593" s="301" t="str">
        <f>IF($BF593="","",IFERROR(VLOOKUP($C593,'[1]CDS-VM-delta'!$A$2:$E$470,3,FALSE),""))</f>
        <v>imop-se.sch</v>
      </c>
      <c r="BI593" s="301" t="str">
        <f>IF($BF593="","",IFERROR(VLOOKUP($C593,'[1]CDS-VM-delta'!$A$2:$E$470,4,FALSE),""))</f>
        <v/>
      </c>
      <c r="BJ593" s="302" t="str">
        <f>IF($BF593="","",IFERROR(VLOOKUP($C593,'[1]CDS-VM-delta'!$A$2:$E$470,5,FALSE),""))</f>
        <v/>
      </c>
      <c r="BK593" s="302" t="str">
        <f>IF($C593="","",IFERROR(VLOOKUP($C593,'[1]CDS-VM-delta'!$L$1:$M$470,1,FALSE),""))</f>
        <v>STOP3103</v>
      </c>
      <c r="BL593" s="302" t="str">
        <f>IF($BK593="","",IFERROR(VLOOKUP($BK593,'[1]CDS-VM-delta'!$L$1:$M$470,2,FALSE),""))</f>
        <v>De FeatureTypeStyle:SemanticTypeIdentifier is %1, dit moet geo:geometrie, geo:groepID, geo:kwalitatieveNormwaarde of geo:kwantitatieveNormwaarde zijn (evt. met een andere namespace prefix voor https://standaarden.overheid.nl/stop/imop/geo/). Wijzig de SemanticTypeIdentifier.</v>
      </c>
      <c r="BM593" s="83"/>
      <c r="BN593" s="210" t="str">
        <f t="shared" si="103"/>
        <v/>
      </c>
      <c r="BO593" s="141" t="s">
        <v>1544</v>
      </c>
      <c r="BP593" s="142"/>
      <c r="BQ593" s="142"/>
      <c r="BR593" s="142"/>
      <c r="BS593" s="83">
        <v>331</v>
      </c>
      <c r="BT593" s="57"/>
      <c r="BU593" s="7" t="str">
        <f t="shared" si="104"/>
        <v/>
      </c>
      <c r="BV593" s="7" t="str">
        <f t="shared" si="105"/>
        <v/>
      </c>
      <c r="BW593" s="7" t="str">
        <f t="shared" si="106"/>
        <v/>
      </c>
      <c r="BX593" s="97" t="s">
        <v>1544</v>
      </c>
      <c r="BY593" s="98" t="s">
        <v>1545</v>
      </c>
      <c r="BZ593" s="97" t="s">
        <v>1684</v>
      </c>
      <c r="CA593" s="97"/>
      <c r="CB593" s="97"/>
      <c r="CC593" s="97"/>
      <c r="CD593" s="98" t="s">
        <v>1722</v>
      </c>
      <c r="CE593" s="97" t="s">
        <v>1158</v>
      </c>
      <c r="CF593" s="97"/>
      <c r="CG593" s="97"/>
      <c r="CH593" s="97"/>
      <c r="CI593" s="97"/>
      <c r="CJ593" s="97"/>
      <c r="CK593" s="86"/>
      <c r="CL593" s="109" t="s">
        <v>1690</v>
      </c>
      <c r="CM593" s="101" t="s">
        <v>255</v>
      </c>
      <c r="CN593" s="101" t="s">
        <v>255</v>
      </c>
      <c r="CO593" s="101"/>
    </row>
    <row r="594" spans="1:93" ht="112" x14ac:dyDescent="0.2">
      <c r="A594" s="172" t="s">
        <v>2207</v>
      </c>
      <c r="B594" s="140">
        <v>2</v>
      </c>
      <c r="C594" s="142" t="s">
        <v>1546</v>
      </c>
      <c r="D594" s="142" t="s">
        <v>1723</v>
      </c>
      <c r="E594" s="140" t="s">
        <v>0</v>
      </c>
      <c r="F594" s="140" t="s">
        <v>141</v>
      </c>
      <c r="G594" s="140" t="s">
        <v>148</v>
      </c>
      <c r="H594" s="140" t="s">
        <v>4</v>
      </c>
      <c r="I594" s="140" t="s">
        <v>8</v>
      </c>
      <c r="J594" s="140" t="s">
        <v>22</v>
      </c>
      <c r="K594" s="140" t="s">
        <v>129</v>
      </c>
      <c r="L594" s="98" t="str">
        <f>IFERROR(VLOOKUP($C594,'[2]1.3.7 validaties'!$AL$3:$AY$999,14,FALSE),"")</f>
        <v>2. ja, voor technici</v>
      </c>
      <c r="M594" s="98" t="str">
        <f>IFERROR(VLOOKUP($C594,'[2]1.3.7 validaties'!$AL$3:$AY$999,13,FALSE),"")</f>
        <v>niet nodig</v>
      </c>
      <c r="N594" s="142" t="s">
        <v>13</v>
      </c>
      <c r="O594" s="142" t="s">
        <v>13</v>
      </c>
      <c r="P594" s="142" t="s">
        <v>13</v>
      </c>
      <c r="Q594" s="142" t="s">
        <v>13</v>
      </c>
      <c r="R594" s="142" t="s">
        <v>13</v>
      </c>
      <c r="S594" s="142" t="s">
        <v>13</v>
      </c>
      <c r="T594" s="142" t="s">
        <v>13</v>
      </c>
      <c r="U594" s="142" t="s">
        <v>13</v>
      </c>
      <c r="V594" s="142" t="s">
        <v>13</v>
      </c>
      <c r="W594" s="142" t="s">
        <v>13</v>
      </c>
      <c r="X594" s="142" t="s">
        <v>13</v>
      </c>
      <c r="Y594" s="142" t="s">
        <v>13</v>
      </c>
      <c r="Z594" s="142" t="s">
        <v>13</v>
      </c>
      <c r="AA594" s="142" t="s">
        <v>13</v>
      </c>
      <c r="AB594" s="142" t="s">
        <v>13</v>
      </c>
      <c r="AC594" s="142" t="s">
        <v>13</v>
      </c>
      <c r="AD594" s="161" t="s">
        <v>253</v>
      </c>
      <c r="AE594" s="83" t="s">
        <v>254</v>
      </c>
      <c r="AF594" s="162" t="s">
        <v>255</v>
      </c>
      <c r="AG594" s="144" t="s">
        <v>1537</v>
      </c>
      <c r="AH594" s="163" t="s">
        <v>253</v>
      </c>
      <c r="AI594" s="175"/>
      <c r="AJ594" s="140" t="s">
        <v>13</v>
      </c>
      <c r="AK594" s="171" t="s">
        <v>45</v>
      </c>
      <c r="AL594" s="178" t="s">
        <v>14</v>
      </c>
      <c r="AM594" s="177" t="s">
        <v>1546</v>
      </c>
      <c r="AN594" s="98" t="s">
        <v>1724</v>
      </c>
      <c r="AO594" s="98" t="s">
        <v>1158</v>
      </c>
      <c r="AP594" s="98"/>
      <c r="AQ594" s="98"/>
      <c r="AR594" s="98"/>
      <c r="AS594" s="98"/>
      <c r="AT594" s="267"/>
      <c r="AU594" s="253">
        <v>0</v>
      </c>
      <c r="AV594" s="278"/>
      <c r="AW594" s="83" t="s">
        <v>2923</v>
      </c>
      <c r="AX594" s="57"/>
      <c r="AY594" s="212" t="str">
        <f t="shared" ref="AY594:AY655" si="107">IF(BF594="","",IF(BF594=$C594,"",IF(BB594="","***","")))</f>
        <v/>
      </c>
      <c r="AZ594" s="97" t="str">
        <f t="shared" si="101"/>
        <v/>
      </c>
      <c r="BA594" s="97" t="str">
        <f t="shared" si="102"/>
        <v/>
      </c>
      <c r="BB594" s="97"/>
      <c r="BC594" s="213" t="s">
        <v>2261</v>
      </c>
      <c r="BD594" s="143" t="str">
        <f t="shared" ref="BD594:BD655" si="108">IF(MID($C594,1,4)&amp;$J594="LVBB"&amp;"LVBB-BHK","(Regisseur)",IF(BF594="",IF(BK594="","","verwijderd"),IF(BK594="","toegevoegd",IF(BG594=BL594,"ongewijzigd","gewijzigd"))))</f>
        <v>ongewijzigd</v>
      </c>
      <c r="BE594" s="146" t="str">
        <f>IF(BF594="",IF(#REF!="","",IF(#REF!="ongebruikt","Ja","")),"")</f>
        <v/>
      </c>
      <c r="BF594" s="322" t="str">
        <f>IF($J594="LVBB-BHK",$C594,IFERROR(VLOOKUP($C594,'[1]CDS-VM-delta'!$A$2:$E$470,1,FALSE),""))</f>
        <v>STOP3114</v>
      </c>
      <c r="BG594" s="253" t="str">
        <f>IF($J594="LVBB-BHK",$AN594,IF($BF594="","",IFERROR(VLOOKUP($BF594,'[1]CDS-VM-delta'!$A$2:$E$470,2,FALSE),"")))</f>
        <v>Rule heeft een Filter terwijl de SemanticTypeIdentifier %1 is. Verwijder het Filter, of wijzig de SemanticTypeIdentifier in geo:groepID, geo:kwalitatieveNormwaarde of geo:kwantitatieveNormwaarde zijn (evt. met een andere namespace prefix voor https://standaarden.overheid.nl/stop/imop/geo/).</v>
      </c>
      <c r="BH594" s="301" t="str">
        <f>IF($BF594="","",IFERROR(VLOOKUP($C594,'[1]CDS-VM-delta'!$A$2:$E$470,3,FALSE),""))</f>
        <v>imop-se.sch</v>
      </c>
      <c r="BI594" s="301" t="str">
        <f>IF($BF594="","",IFERROR(VLOOKUP($C594,'[1]CDS-VM-delta'!$A$2:$E$470,4,FALSE),""))</f>
        <v/>
      </c>
      <c r="BJ594" s="302" t="str">
        <f>IF($BF594="","",IFERROR(VLOOKUP($C594,'[1]CDS-VM-delta'!$A$2:$E$470,5,FALSE),""))</f>
        <v/>
      </c>
      <c r="BK594" s="302" t="str">
        <f>IF($C594="","",IFERROR(VLOOKUP($C594,'[1]CDS-VM-delta'!$L$1:$M$470,1,FALSE),""))</f>
        <v>STOP3114</v>
      </c>
      <c r="BL594" s="302" t="str">
        <f>IF($BK594="","",IFERROR(VLOOKUP($BK594,'[1]CDS-VM-delta'!$L$1:$M$470,2,FALSE),""))</f>
        <v>Rule heeft een Filter terwijl de SemanticTypeIdentifier %1 is. Verwijder het Filter, of wijzig de SemanticTypeIdentifier in geo:groepID, geo:kwalitatieveNormwaarde of geo:kwantitatieveNormwaarde zijn (evt. met een andere namespace prefix voor https://standaarden.overheid.nl/stop/imop/geo/).</v>
      </c>
      <c r="BM594" s="83"/>
      <c r="BN594" s="210" t="str">
        <f t="shared" si="103"/>
        <v/>
      </c>
      <c r="BO594" s="141" t="s">
        <v>1546</v>
      </c>
      <c r="BP594" s="142"/>
      <c r="BQ594" s="142"/>
      <c r="BR594" s="142"/>
      <c r="BS594" s="83">
        <v>333</v>
      </c>
      <c r="BT594" s="57"/>
      <c r="BU594" s="7" t="str">
        <f t="shared" si="104"/>
        <v/>
      </c>
      <c r="BV594" s="7" t="str">
        <f t="shared" si="105"/>
        <v/>
      </c>
      <c r="BW594" s="7" t="str">
        <f t="shared" si="106"/>
        <v/>
      </c>
      <c r="BX594" s="97" t="s">
        <v>1546</v>
      </c>
      <c r="BY594" s="98" t="s">
        <v>1723</v>
      </c>
      <c r="BZ594" s="97" t="s">
        <v>1684</v>
      </c>
      <c r="CA594" s="97"/>
      <c r="CB594" s="97"/>
      <c r="CC594" s="97"/>
      <c r="CD594" s="98" t="s">
        <v>1724</v>
      </c>
      <c r="CE594" s="97" t="s">
        <v>1158</v>
      </c>
      <c r="CF594" s="97"/>
      <c r="CG594" s="97"/>
      <c r="CH594" s="97"/>
      <c r="CI594" s="97"/>
      <c r="CJ594" s="97"/>
      <c r="CK594" s="86"/>
      <c r="CL594" s="109" t="s">
        <v>1690</v>
      </c>
      <c r="CM594" s="101" t="s">
        <v>255</v>
      </c>
      <c r="CN594" s="101" t="s">
        <v>255</v>
      </c>
      <c r="CO594" s="101"/>
    </row>
    <row r="595" spans="1:93" ht="64" x14ac:dyDescent="0.2">
      <c r="A595" s="172" t="s">
        <v>2204</v>
      </c>
      <c r="B595" s="140">
        <v>2</v>
      </c>
      <c r="C595" s="142" t="s">
        <v>1547</v>
      </c>
      <c r="D595" s="142" t="s">
        <v>1548</v>
      </c>
      <c r="E595" s="140" t="s">
        <v>0</v>
      </c>
      <c r="F595" s="140" t="s">
        <v>141</v>
      </c>
      <c r="G595" s="140" t="s">
        <v>148</v>
      </c>
      <c r="H595" s="140" t="s">
        <v>4</v>
      </c>
      <c r="I595" s="140" t="s">
        <v>8</v>
      </c>
      <c r="J595" s="140" t="s">
        <v>22</v>
      </c>
      <c r="K595" s="140" t="s">
        <v>129</v>
      </c>
      <c r="L595" s="98" t="str">
        <f>IFERROR(VLOOKUP($C595,'[2]1.3.7 validaties'!$AL$3:$AY$999,14,FALSE),"")</f>
        <v>2. ja, voor technici</v>
      </c>
      <c r="M595" s="98" t="str">
        <f>IFERROR(VLOOKUP($C595,'[2]1.3.7 validaties'!$AL$3:$AY$999,13,FALSE),"")</f>
        <v>niet nodig</v>
      </c>
      <c r="N595" s="142" t="s">
        <v>13</v>
      </c>
      <c r="O595" s="142" t="s">
        <v>13</v>
      </c>
      <c r="P595" s="142" t="s">
        <v>13</v>
      </c>
      <c r="Q595" s="142" t="s">
        <v>13</v>
      </c>
      <c r="R595" s="142" t="s">
        <v>13</v>
      </c>
      <c r="S595" s="142" t="s">
        <v>13</v>
      </c>
      <c r="T595" s="142" t="s">
        <v>13</v>
      </c>
      <c r="U595" s="142" t="s">
        <v>13</v>
      </c>
      <c r="V595" s="142" t="s">
        <v>13</v>
      </c>
      <c r="W595" s="142" t="s">
        <v>13</v>
      </c>
      <c r="X595" s="142" t="s">
        <v>13</v>
      </c>
      <c r="Y595" s="142" t="s">
        <v>13</v>
      </c>
      <c r="Z595" s="142" t="s">
        <v>13</v>
      </c>
      <c r="AA595" s="142" t="s">
        <v>13</v>
      </c>
      <c r="AB595" s="142" t="s">
        <v>13</v>
      </c>
      <c r="AC595" s="142" t="s">
        <v>13</v>
      </c>
      <c r="AD595" s="161" t="s">
        <v>253</v>
      </c>
      <c r="AE595" s="83" t="s">
        <v>254</v>
      </c>
      <c r="AF595" s="162" t="s">
        <v>255</v>
      </c>
      <c r="AG595" s="144" t="s">
        <v>1537</v>
      </c>
      <c r="AH595" s="163" t="s">
        <v>253</v>
      </c>
      <c r="AI595" s="175"/>
      <c r="AJ595" s="140" t="s">
        <v>13</v>
      </c>
      <c r="AK595" s="171" t="s">
        <v>45</v>
      </c>
      <c r="AL595" s="178" t="s">
        <v>14</v>
      </c>
      <c r="AM595" s="177" t="s">
        <v>1547</v>
      </c>
      <c r="AN595" s="98" t="s">
        <v>1725</v>
      </c>
      <c r="AO595" s="98" t="s">
        <v>1158</v>
      </c>
      <c r="AP595" s="98" t="s">
        <v>1549</v>
      </c>
      <c r="AQ595" s="98"/>
      <c r="AR595" s="98"/>
      <c r="AS595" s="98"/>
      <c r="AT595" s="267"/>
      <c r="AU595" s="253">
        <v>0</v>
      </c>
      <c r="AV595" s="278"/>
      <c r="AW595" s="83" t="s">
        <v>2923</v>
      </c>
      <c r="AX595" s="57"/>
      <c r="AY595" s="212" t="str">
        <f t="shared" si="107"/>
        <v/>
      </c>
      <c r="AZ595" s="97" t="str">
        <f t="shared" si="101"/>
        <v/>
      </c>
      <c r="BA595" s="97" t="str">
        <f t="shared" si="102"/>
        <v/>
      </c>
      <c r="BB595" s="97"/>
      <c r="BC595" s="213" t="s">
        <v>2261</v>
      </c>
      <c r="BD595" s="143" t="str">
        <f t="shared" si="108"/>
        <v>ongewijzigd</v>
      </c>
      <c r="BE595" s="146" t="str">
        <f>IF(BF595="",IF(#REF!="","",IF(#REF!="ongebruikt","Ja","")),"")</f>
        <v/>
      </c>
      <c r="BF595" s="322" t="str">
        <f>IF($J595="LVBB-BHK",$C595,IFERROR(VLOOKUP($C595,'[1]CDS-VM-delta'!$A$2:$E$470,1,FALSE),""))</f>
        <v>STOP3115</v>
      </c>
      <c r="BG595" s="253" t="str">
        <f>IF($J595="LVBB-BHK",$AN595,IF($BF595="","",IFERROR(VLOOKUP($BF595,'[1]CDS-VM-delta'!$A$2:$E$470,2,FALSE),"")))</f>
        <v>PropertyName is %1, dit moet overeenkomen met de SemanticTypeIdentifier %2 (zonder namepace prefix). Corrigeer de PropertyName van het filter of pas de SemanticTypeIdentifier aan.</v>
      </c>
      <c r="BH595" s="301" t="str">
        <f>IF($BF595="","",IFERROR(VLOOKUP($C595,'[1]CDS-VM-delta'!$A$2:$E$470,3,FALSE),""))</f>
        <v>imop-se.sch</v>
      </c>
      <c r="BI595" s="301" t="str">
        <f>IF($BF595="","",IFERROR(VLOOKUP($C595,'[1]CDS-VM-delta'!$A$2:$E$470,4,FALSE),""))</f>
        <v/>
      </c>
      <c r="BJ595" s="302" t="str">
        <f>IF($BF595="","",IFERROR(VLOOKUP($C595,'[1]CDS-VM-delta'!$A$2:$E$470,5,FALSE),""))</f>
        <v/>
      </c>
      <c r="BK595" s="302" t="str">
        <f>IF($C595="","",IFERROR(VLOOKUP($C595,'[1]CDS-VM-delta'!$L$1:$M$470,1,FALSE),""))</f>
        <v>STOP3115</v>
      </c>
      <c r="BL595" s="302" t="str">
        <f>IF($BK595="","",IFERROR(VLOOKUP($BK595,'[1]CDS-VM-delta'!$L$1:$M$470,2,FALSE),""))</f>
        <v>PropertyName is %1, dit moet overeenkomen met de SemanticTypeIdentifier %2 (zonder namepace prefix). Corrigeer de PropertyName van het filter of pas de SemanticTypeIdentifier aan.</v>
      </c>
      <c r="BM595" s="83"/>
      <c r="BN595" s="210" t="str">
        <f t="shared" si="103"/>
        <v/>
      </c>
      <c r="BO595" s="141" t="s">
        <v>1547</v>
      </c>
      <c r="BP595" s="142"/>
      <c r="BQ595" s="142"/>
      <c r="BR595" s="142"/>
      <c r="BS595" s="83">
        <v>334</v>
      </c>
      <c r="BT595" s="57"/>
      <c r="BU595" s="7" t="str">
        <f t="shared" si="104"/>
        <v/>
      </c>
      <c r="BV595" s="7" t="str">
        <f t="shared" si="105"/>
        <v/>
      </c>
      <c r="BW595" s="7" t="str">
        <f t="shared" si="106"/>
        <v/>
      </c>
      <c r="BX595" s="97" t="s">
        <v>1547</v>
      </c>
      <c r="BY595" s="98" t="s">
        <v>1548</v>
      </c>
      <c r="BZ595" s="97" t="s">
        <v>1684</v>
      </c>
      <c r="CA595" s="97"/>
      <c r="CB595" s="97"/>
      <c r="CC595" s="97"/>
      <c r="CD595" s="98" t="s">
        <v>1725</v>
      </c>
      <c r="CE595" s="97" t="s">
        <v>1158</v>
      </c>
      <c r="CF595" s="97" t="s">
        <v>1549</v>
      </c>
      <c r="CG595" s="97"/>
      <c r="CH595" s="97"/>
      <c r="CI595" s="97"/>
      <c r="CJ595" s="97"/>
      <c r="CK595" s="86"/>
      <c r="CL595" s="109" t="s">
        <v>1690</v>
      </c>
      <c r="CM595" s="101" t="s">
        <v>253</v>
      </c>
      <c r="CN595" s="101" t="s">
        <v>255</v>
      </c>
      <c r="CO595" s="101"/>
    </row>
    <row r="596" spans="1:93" ht="128" x14ac:dyDescent="0.2">
      <c r="A596" s="172" t="s">
        <v>2206</v>
      </c>
      <c r="B596" s="140">
        <v>2</v>
      </c>
      <c r="C596" s="142" t="s">
        <v>1550</v>
      </c>
      <c r="D596" s="142" t="s">
        <v>1551</v>
      </c>
      <c r="E596" s="140" t="s">
        <v>0</v>
      </c>
      <c r="F596" s="140" t="s">
        <v>141</v>
      </c>
      <c r="G596" s="140" t="s">
        <v>148</v>
      </c>
      <c r="H596" s="140" t="s">
        <v>4</v>
      </c>
      <c r="I596" s="140" t="s">
        <v>8</v>
      </c>
      <c r="J596" s="140" t="s">
        <v>22</v>
      </c>
      <c r="K596" s="140" t="s">
        <v>129</v>
      </c>
      <c r="L596" s="98" t="str">
        <f>IFERROR(VLOOKUP($C596,'[2]1.3.7 validaties'!$AL$3:$AY$999,14,FALSE),"")</f>
        <v>2. ja, voor technici</v>
      </c>
      <c r="M596" s="98" t="str">
        <f>IFERROR(VLOOKUP($C596,'[2]1.3.7 validaties'!$AL$3:$AY$999,13,FALSE),"")</f>
        <v>niet nodig</v>
      </c>
      <c r="N596" s="142" t="s">
        <v>13</v>
      </c>
      <c r="O596" s="142" t="s">
        <v>13</v>
      </c>
      <c r="P596" s="142" t="s">
        <v>13</v>
      </c>
      <c r="Q596" s="142" t="s">
        <v>13</v>
      </c>
      <c r="R596" s="142" t="s">
        <v>13</v>
      </c>
      <c r="S596" s="142" t="s">
        <v>13</v>
      </c>
      <c r="T596" s="142" t="s">
        <v>13</v>
      </c>
      <c r="U596" s="142" t="s">
        <v>13</v>
      </c>
      <c r="V596" s="142" t="s">
        <v>13</v>
      </c>
      <c r="W596" s="142" t="s">
        <v>13</v>
      </c>
      <c r="X596" s="142" t="s">
        <v>13</v>
      </c>
      <c r="Y596" s="142" t="s">
        <v>13</v>
      </c>
      <c r="Z596" s="142" t="s">
        <v>13</v>
      </c>
      <c r="AA596" s="142" t="s">
        <v>13</v>
      </c>
      <c r="AB596" s="142" t="s">
        <v>13</v>
      </c>
      <c r="AC596" s="142" t="s">
        <v>13</v>
      </c>
      <c r="AD596" s="161" t="s">
        <v>253</v>
      </c>
      <c r="AE596" s="83" t="s">
        <v>254</v>
      </c>
      <c r="AF596" s="162" t="s">
        <v>255</v>
      </c>
      <c r="AG596" s="144" t="s">
        <v>1537</v>
      </c>
      <c r="AH596" s="163" t="s">
        <v>253</v>
      </c>
      <c r="AI596" s="175"/>
      <c r="AJ596" s="140" t="s">
        <v>13</v>
      </c>
      <c r="AK596" s="171" t="s">
        <v>45</v>
      </c>
      <c r="AL596" s="178" t="s">
        <v>14</v>
      </c>
      <c r="AM596" s="177" t="s">
        <v>1550</v>
      </c>
      <c r="AN596" s="98" t="s">
        <v>1726</v>
      </c>
      <c r="AO596" s="98" t="s">
        <v>1158</v>
      </c>
      <c r="AP596" s="98"/>
      <c r="AQ596" s="98"/>
      <c r="AR596" s="98"/>
      <c r="AS596" s="98"/>
      <c r="AT596" s="267"/>
      <c r="AU596" s="253">
        <v>0</v>
      </c>
      <c r="AV596" s="278"/>
      <c r="AW596" s="83" t="s">
        <v>2923</v>
      </c>
      <c r="AX596" s="57"/>
      <c r="AY596" s="212" t="str">
        <f t="shared" si="107"/>
        <v/>
      </c>
      <c r="AZ596" s="97" t="str">
        <f t="shared" si="101"/>
        <v/>
      </c>
      <c r="BA596" s="97" t="str">
        <f t="shared" si="102"/>
        <v/>
      </c>
      <c r="BB596" s="97"/>
      <c r="BC596" s="213" t="s">
        <v>2261</v>
      </c>
      <c r="BD596" s="143" t="str">
        <f t="shared" si="108"/>
        <v>ongewijzigd</v>
      </c>
      <c r="BE596" s="146" t="str">
        <f>IF(BF596="",IF(#REF!="","",IF(#REF!="ongebruikt","Ja","")),"")</f>
        <v/>
      </c>
      <c r="BF596" s="322" t="str">
        <f>IF($J596="LVBB-BHK",$C596,IFERROR(VLOOKUP($C596,'[1]CDS-VM-delta'!$A$2:$E$470,1,FALSE),""))</f>
        <v>STOP3118</v>
      </c>
      <c r="BG596" s="253" t="str">
        <f>IF($J596="LVBB-BHK",$AN596,IF($BF596="","",IFERROR(VLOOKUP($BF596,'[1]CDS-VM-delta'!$A$2:$E$470,2,FALSE),"")))</f>
        <v>De SemanticTypeIdentifier is %1. De operator in Rule:Filter is alleen toegestaan bij SemanticTypeIdentifier geo:kwantitatieveNormwaarde (evt. met een andere namespace prefix voor https://standaarden.overheid.nl/stop/imop/geo/). Corrigeer de operator of pas de SemanticTypeIdentifier aan.</v>
      </c>
      <c r="BH596" s="301" t="str">
        <f>IF($BF596="","",IFERROR(VLOOKUP($C596,'[1]CDS-VM-delta'!$A$2:$E$470,3,FALSE),""))</f>
        <v>imop-se.sch</v>
      </c>
      <c r="BI596" s="301" t="str">
        <f>IF($BF596="","",IFERROR(VLOOKUP($C596,'[1]CDS-VM-delta'!$A$2:$E$470,4,FALSE),""))</f>
        <v/>
      </c>
      <c r="BJ596" s="302" t="str">
        <f>IF($BF596="","",IFERROR(VLOOKUP($C596,'[1]CDS-VM-delta'!$A$2:$E$470,5,FALSE),""))</f>
        <v/>
      </c>
      <c r="BK596" s="302" t="str">
        <f>IF($C596="","",IFERROR(VLOOKUP($C596,'[1]CDS-VM-delta'!$L$1:$M$470,1,FALSE),""))</f>
        <v>STOP3118</v>
      </c>
      <c r="BL596" s="302" t="str">
        <f>IF($BK596="","",IFERROR(VLOOKUP($BK596,'[1]CDS-VM-delta'!$L$1:$M$470,2,FALSE),""))</f>
        <v>De SemanticTypeIdentifier is %1. De operator in Rule:Filter is alleen toegestaan bij SemanticTypeIdentifier geo:kwantitatieveNormwaarde (evt. met een andere namespace prefix voor https://standaarden.overheid.nl/stop/imop/geo/). Corrigeer de operator of pas de SemanticTypeIdentifier aan.</v>
      </c>
      <c r="BM596" s="83"/>
      <c r="BN596" s="210" t="str">
        <f t="shared" si="103"/>
        <v/>
      </c>
      <c r="BO596" s="141" t="s">
        <v>1550</v>
      </c>
      <c r="BP596" s="142"/>
      <c r="BQ596" s="142"/>
      <c r="BR596" s="142"/>
      <c r="BS596" s="83">
        <v>335</v>
      </c>
      <c r="BT596" s="57"/>
      <c r="BU596" s="7" t="str">
        <f t="shared" si="104"/>
        <v/>
      </c>
      <c r="BV596" s="7" t="str">
        <f t="shared" si="105"/>
        <v/>
      </c>
      <c r="BW596" s="7" t="str">
        <f t="shared" si="106"/>
        <v/>
      </c>
      <c r="BX596" s="97" t="s">
        <v>1550</v>
      </c>
      <c r="BY596" s="98" t="s">
        <v>1551</v>
      </c>
      <c r="BZ596" s="97" t="s">
        <v>1684</v>
      </c>
      <c r="CA596" s="97"/>
      <c r="CB596" s="97"/>
      <c r="CC596" s="97"/>
      <c r="CD596" s="98" t="s">
        <v>1726</v>
      </c>
      <c r="CE596" s="97" t="s">
        <v>1158</v>
      </c>
      <c r="CF596" s="97"/>
      <c r="CG596" s="97"/>
      <c r="CH596" s="97"/>
      <c r="CI596" s="97"/>
      <c r="CJ596" s="97"/>
      <c r="CK596" s="86"/>
      <c r="CL596" s="109" t="s">
        <v>1690</v>
      </c>
      <c r="CM596" s="101" t="s">
        <v>255</v>
      </c>
      <c r="CN596" s="101" t="s">
        <v>255</v>
      </c>
      <c r="CO596" s="101"/>
    </row>
    <row r="597" spans="1:93" ht="64" x14ac:dyDescent="0.2">
      <c r="A597" s="172" t="s">
        <v>2204</v>
      </c>
      <c r="B597" s="140">
        <v>2</v>
      </c>
      <c r="C597" s="142" t="s">
        <v>1552</v>
      </c>
      <c r="D597" s="142" t="s">
        <v>1727</v>
      </c>
      <c r="E597" s="140" t="s">
        <v>0</v>
      </c>
      <c r="F597" s="140" t="s">
        <v>141</v>
      </c>
      <c r="G597" s="140" t="s">
        <v>148</v>
      </c>
      <c r="H597" s="140" t="s">
        <v>4</v>
      </c>
      <c r="I597" s="140" t="s">
        <v>8</v>
      </c>
      <c r="J597" s="140" t="s">
        <v>22</v>
      </c>
      <c r="K597" s="140" t="s">
        <v>129</v>
      </c>
      <c r="L597" s="98" t="str">
        <f>IFERROR(VLOOKUP($C597,'[2]1.3.7 validaties'!$AL$3:$AY$999,14,FALSE),"")</f>
        <v>2. ja, voor technici</v>
      </c>
      <c r="M597" s="98" t="str">
        <f>IFERROR(VLOOKUP($C597,'[2]1.3.7 validaties'!$AL$3:$AY$999,13,FALSE),"")</f>
        <v>niet nodig</v>
      </c>
      <c r="N597" s="142" t="s">
        <v>13</v>
      </c>
      <c r="O597" s="142" t="s">
        <v>13</v>
      </c>
      <c r="P597" s="142" t="s">
        <v>13</v>
      </c>
      <c r="Q597" s="142" t="s">
        <v>13</v>
      </c>
      <c r="R597" s="142" t="s">
        <v>13</v>
      </c>
      <c r="S597" s="142" t="s">
        <v>13</v>
      </c>
      <c r="T597" s="142" t="s">
        <v>13</v>
      </c>
      <c r="U597" s="142" t="s">
        <v>13</v>
      </c>
      <c r="V597" s="142" t="s">
        <v>13</v>
      </c>
      <c r="W597" s="142" t="s">
        <v>13</v>
      </c>
      <c r="X597" s="142" t="s">
        <v>13</v>
      </c>
      <c r="Y597" s="142" t="s">
        <v>13</v>
      </c>
      <c r="Z597" s="142" t="s">
        <v>13</v>
      </c>
      <c r="AA597" s="142" t="s">
        <v>13</v>
      </c>
      <c r="AB597" s="142" t="s">
        <v>13</v>
      </c>
      <c r="AC597" s="142" t="s">
        <v>13</v>
      </c>
      <c r="AD597" s="161" t="s">
        <v>253</v>
      </c>
      <c r="AE597" s="83" t="s">
        <v>254</v>
      </c>
      <c r="AF597" s="162" t="s">
        <v>255</v>
      </c>
      <c r="AG597" s="144" t="s">
        <v>1537</v>
      </c>
      <c r="AH597" s="163" t="s">
        <v>253</v>
      </c>
      <c r="AI597" s="175"/>
      <c r="AJ597" s="140" t="s">
        <v>13</v>
      </c>
      <c r="AK597" s="171" t="s">
        <v>45</v>
      </c>
      <c r="AL597" s="178" t="s">
        <v>14</v>
      </c>
      <c r="AM597" s="177" t="s">
        <v>1552</v>
      </c>
      <c r="AN597" s="98" t="s">
        <v>1553</v>
      </c>
      <c r="AO597" s="98" t="s">
        <v>1158</v>
      </c>
      <c r="AP597" s="98"/>
      <c r="AQ597" s="98"/>
      <c r="AR597" s="98"/>
      <c r="AS597" s="98"/>
      <c r="AT597" s="267"/>
      <c r="AU597" s="253">
        <v>0</v>
      </c>
      <c r="AV597" s="278"/>
      <c r="AW597" s="83"/>
      <c r="AX597" s="57"/>
      <c r="AY597" s="212" t="str">
        <f t="shared" si="107"/>
        <v/>
      </c>
      <c r="AZ597" s="97" t="str">
        <f t="shared" si="101"/>
        <v/>
      </c>
      <c r="BA597" s="97" t="str">
        <f t="shared" si="102"/>
        <v/>
      </c>
      <c r="BB597" s="97"/>
      <c r="BC597" s="213" t="s">
        <v>2261</v>
      </c>
      <c r="BD597" s="143" t="str">
        <f t="shared" si="108"/>
        <v>ongewijzigd</v>
      </c>
      <c r="BE597" s="146" t="str">
        <f>IF(BF597="",IF(#REF!="","",IF(#REF!="ongebruikt","Ja","")),"")</f>
        <v/>
      </c>
      <c r="BF597" s="322" t="str">
        <f>IF($J597="LVBB-BHK",$C597,IFERROR(VLOOKUP($C597,'[1]CDS-VM-delta'!$A$2:$E$470,1,FALSE),""))</f>
        <v>STOP3120</v>
      </c>
      <c r="BG597" s="253" t="str">
        <f>IF($J597="LVBB-BHK",$AN597,IF($BF597="","",IFERROR(VLOOKUP($BF597,'[1]CDS-VM-delta'!$A$2:$E$470,2,FALSE),"")))</f>
        <v>In Rule met Rule:Name %1 is de operator in Rule:Filter AND, maar de operanden zijn niet PropertyIsLessThan en PropertyIsGreaterThanOrEqualTo. Corrigeer de And expressie in het filter.</v>
      </c>
      <c r="BH597" s="301" t="str">
        <f>IF($BF597="","",IFERROR(VLOOKUP($C597,'[1]CDS-VM-delta'!$A$2:$E$470,3,FALSE),""))</f>
        <v>imop-se.sch</v>
      </c>
      <c r="BI597" s="301" t="str">
        <f>IF($BF597="","",IFERROR(VLOOKUP($C597,'[1]CDS-VM-delta'!$A$2:$E$470,4,FALSE),""))</f>
        <v/>
      </c>
      <c r="BJ597" s="302" t="str">
        <f>IF($BF597="","",IFERROR(VLOOKUP($C597,'[1]CDS-VM-delta'!$A$2:$E$470,5,FALSE),""))</f>
        <v/>
      </c>
      <c r="BK597" s="302" t="str">
        <f>IF($C597="","",IFERROR(VLOOKUP($C597,'[1]CDS-VM-delta'!$L$1:$M$470,1,FALSE),""))</f>
        <v>STOP3120</v>
      </c>
      <c r="BL597" s="302" t="str">
        <f>IF($BK597="","",IFERROR(VLOOKUP($BK597,'[1]CDS-VM-delta'!$L$1:$M$470,2,FALSE),""))</f>
        <v>In Rule met Rule:Name %1 is de operator in Rule:Filter AND, maar de operanden zijn niet PropertyIsLessThan en PropertyIsGreaterThanOrEqualTo. Corrigeer de And expressie in het filter.</v>
      </c>
      <c r="BM597" s="83"/>
      <c r="BN597" s="210" t="str">
        <f t="shared" si="103"/>
        <v/>
      </c>
      <c r="BO597" s="141" t="s">
        <v>1552</v>
      </c>
      <c r="BP597" s="142"/>
      <c r="BQ597" s="142"/>
      <c r="BR597" s="142"/>
      <c r="BS597" s="83">
        <v>336</v>
      </c>
      <c r="BT597" s="57"/>
      <c r="BU597" s="7" t="str">
        <f t="shared" si="104"/>
        <v/>
      </c>
      <c r="BV597" s="7" t="str">
        <f t="shared" si="105"/>
        <v/>
      </c>
      <c r="BW597" s="7" t="str">
        <f t="shared" si="106"/>
        <v/>
      </c>
      <c r="BX597" s="97" t="s">
        <v>1552</v>
      </c>
      <c r="BY597" s="98" t="s">
        <v>1727</v>
      </c>
      <c r="BZ597" s="97" t="s">
        <v>1684</v>
      </c>
      <c r="CA597" s="97"/>
      <c r="CB597" s="97"/>
      <c r="CC597" s="97"/>
      <c r="CD597" s="98" t="s">
        <v>1553</v>
      </c>
      <c r="CE597" s="97" t="s">
        <v>1158</v>
      </c>
      <c r="CF597" s="97"/>
      <c r="CG597" s="97"/>
      <c r="CH597" s="97"/>
      <c r="CI597" s="97"/>
      <c r="CJ597" s="97"/>
      <c r="CK597" s="86"/>
      <c r="CL597" s="109" t="s">
        <v>1688</v>
      </c>
      <c r="CM597" s="101" t="s">
        <v>253</v>
      </c>
      <c r="CN597" s="101" t="s">
        <v>253</v>
      </c>
      <c r="CO597" s="101"/>
    </row>
    <row r="598" spans="1:93" ht="64" x14ac:dyDescent="0.2">
      <c r="A598" s="172" t="s">
        <v>2204</v>
      </c>
      <c r="B598" s="140">
        <v>2</v>
      </c>
      <c r="C598" s="142" t="s">
        <v>1554</v>
      </c>
      <c r="D598" s="142" t="s">
        <v>1728</v>
      </c>
      <c r="E598" s="140" t="s">
        <v>0</v>
      </c>
      <c r="F598" s="140" t="s">
        <v>141</v>
      </c>
      <c r="G598" s="140" t="s">
        <v>148</v>
      </c>
      <c r="H598" s="140" t="s">
        <v>4</v>
      </c>
      <c r="I598" s="140" t="s">
        <v>8</v>
      </c>
      <c r="J598" s="140" t="s">
        <v>22</v>
      </c>
      <c r="K598" s="140" t="s">
        <v>129</v>
      </c>
      <c r="L598" s="98" t="str">
        <f>IFERROR(VLOOKUP($C598,'[2]1.3.7 validaties'!$AL$3:$AY$999,14,FALSE),"")</f>
        <v>2. ja, voor technici</v>
      </c>
      <c r="M598" s="98" t="str">
        <f>IFERROR(VLOOKUP($C598,'[2]1.3.7 validaties'!$AL$3:$AY$999,13,FALSE),"")</f>
        <v>niet nodig</v>
      </c>
      <c r="N598" s="142" t="s">
        <v>13</v>
      </c>
      <c r="O598" s="142" t="s">
        <v>13</v>
      </c>
      <c r="P598" s="142" t="s">
        <v>13</v>
      </c>
      <c r="Q598" s="142" t="s">
        <v>13</v>
      </c>
      <c r="R598" s="142" t="s">
        <v>13</v>
      </c>
      <c r="S598" s="142" t="s">
        <v>13</v>
      </c>
      <c r="T598" s="142" t="s">
        <v>13</v>
      </c>
      <c r="U598" s="142" t="s">
        <v>13</v>
      </c>
      <c r="V598" s="142" t="s">
        <v>13</v>
      </c>
      <c r="W598" s="142" t="s">
        <v>13</v>
      </c>
      <c r="X598" s="142" t="s">
        <v>13</v>
      </c>
      <c r="Y598" s="142" t="s">
        <v>13</v>
      </c>
      <c r="Z598" s="142" t="s">
        <v>13</v>
      </c>
      <c r="AA598" s="142" t="s">
        <v>13</v>
      </c>
      <c r="AB598" s="142" t="s">
        <v>13</v>
      </c>
      <c r="AC598" s="142" t="s">
        <v>13</v>
      </c>
      <c r="AD598" s="161" t="s">
        <v>253</v>
      </c>
      <c r="AE598" s="83" t="s">
        <v>254</v>
      </c>
      <c r="AF598" s="162" t="s">
        <v>255</v>
      </c>
      <c r="AG598" s="144" t="s">
        <v>1537</v>
      </c>
      <c r="AH598" s="163" t="s">
        <v>253</v>
      </c>
      <c r="AI598" s="175"/>
      <c r="AJ598" s="140" t="s">
        <v>13</v>
      </c>
      <c r="AK598" s="171" t="s">
        <v>45</v>
      </c>
      <c r="AL598" s="178" t="s">
        <v>14</v>
      </c>
      <c r="AM598" s="177" t="s">
        <v>1554</v>
      </c>
      <c r="AN598" s="98" t="s">
        <v>1555</v>
      </c>
      <c r="AO598" s="98" t="s">
        <v>1158</v>
      </c>
      <c r="AP598" s="98"/>
      <c r="AQ598" s="98"/>
      <c r="AR598" s="98"/>
      <c r="AS598" s="98"/>
      <c r="AT598" s="267"/>
      <c r="AU598" s="253">
        <v>0</v>
      </c>
      <c r="AV598" s="278"/>
      <c r="AW598" s="83"/>
      <c r="AX598" s="57"/>
      <c r="AY598" s="212" t="str">
        <f t="shared" si="107"/>
        <v/>
      </c>
      <c r="AZ598" s="97" t="str">
        <f t="shared" si="101"/>
        <v/>
      </c>
      <c r="BA598" s="97" t="str">
        <f t="shared" si="102"/>
        <v/>
      </c>
      <c r="BB598" s="97"/>
      <c r="BC598" s="213" t="s">
        <v>2261</v>
      </c>
      <c r="BD598" s="143" t="str">
        <f t="shared" si="108"/>
        <v>ongewijzigd</v>
      </c>
      <c r="BE598" s="146" t="str">
        <f>IF(BF598="",IF(#REF!="","",IF(#REF!="ongebruikt","Ja","")),"")</f>
        <v/>
      </c>
      <c r="BF598" s="322" t="str">
        <f>IF($J598="LVBB-BHK",$C598,IFERROR(VLOOKUP($C598,'[1]CDS-VM-delta'!$A$2:$E$470,1,FALSE),""))</f>
        <v>STOP3126</v>
      </c>
      <c r="BG598" s="253" t="str">
        <f>IF($J598="LVBB-BHK",$AN598,IF($BF598="","",IFERROR(VLOOKUP($BF598,'[1]CDS-VM-delta'!$A$2:$E$470,2,FALSE),"")))</f>
        <v>In Rule met Rule:Name %1 is de Description:Title leeg, deze moet een tekst bevatten die in de legenda getoond kan worden. Voeg de legenda tekst toe aan de Description:Title.</v>
      </c>
      <c r="BH598" s="301" t="str">
        <f>IF($BF598="","",IFERROR(VLOOKUP($C598,'[1]CDS-VM-delta'!$A$2:$E$470,3,FALSE),""))</f>
        <v>imop-se.sch</v>
      </c>
      <c r="BI598" s="301" t="str">
        <f>IF($BF598="","",IFERROR(VLOOKUP($C598,'[1]CDS-VM-delta'!$A$2:$E$470,4,FALSE),""))</f>
        <v/>
      </c>
      <c r="BJ598" s="302" t="str">
        <f>IF($BF598="","",IFERROR(VLOOKUP($C598,'[1]CDS-VM-delta'!$A$2:$E$470,5,FALSE),""))</f>
        <v/>
      </c>
      <c r="BK598" s="302" t="str">
        <f>IF($C598="","",IFERROR(VLOOKUP($C598,'[1]CDS-VM-delta'!$L$1:$M$470,1,FALSE),""))</f>
        <v>STOP3126</v>
      </c>
      <c r="BL598" s="302" t="str">
        <f>IF($BK598="","",IFERROR(VLOOKUP($BK598,'[1]CDS-VM-delta'!$L$1:$M$470,2,FALSE),""))</f>
        <v>In Rule met Rule:Name %1 is de Description:Title leeg, deze moet een tekst bevatten die in de legenda getoond kan worden. Voeg de legenda tekst toe aan de Description:Title.</v>
      </c>
      <c r="BM598" s="83"/>
      <c r="BN598" s="210" t="str">
        <f t="shared" si="103"/>
        <v/>
      </c>
      <c r="BO598" s="141" t="s">
        <v>1554</v>
      </c>
      <c r="BP598" s="142"/>
      <c r="BQ598" s="142"/>
      <c r="BR598" s="142"/>
      <c r="BS598" s="83">
        <v>337</v>
      </c>
      <c r="BT598" s="57"/>
      <c r="BU598" s="7" t="str">
        <f t="shared" si="104"/>
        <v/>
      </c>
      <c r="BV598" s="7" t="str">
        <f t="shared" si="105"/>
        <v/>
      </c>
      <c r="BW598" s="7" t="str">
        <f t="shared" si="106"/>
        <v/>
      </c>
      <c r="BX598" s="97" t="s">
        <v>1554</v>
      </c>
      <c r="BY598" s="98" t="s">
        <v>1728</v>
      </c>
      <c r="BZ598" s="97" t="s">
        <v>1684</v>
      </c>
      <c r="CA598" s="97"/>
      <c r="CB598" s="97"/>
      <c r="CC598" s="97"/>
      <c r="CD598" s="98" t="s">
        <v>1555</v>
      </c>
      <c r="CE598" s="97" t="s">
        <v>1158</v>
      </c>
      <c r="CF598" s="97"/>
      <c r="CG598" s="97"/>
      <c r="CH598" s="97"/>
      <c r="CI598" s="97"/>
      <c r="CJ598" s="97"/>
      <c r="CK598" s="86"/>
      <c r="CL598" s="109" t="s">
        <v>1688</v>
      </c>
      <c r="CM598" s="101" t="s">
        <v>253</v>
      </c>
      <c r="CN598" s="101" t="s">
        <v>253</v>
      </c>
      <c r="CO598" s="101"/>
    </row>
    <row r="599" spans="1:93" ht="48" x14ac:dyDescent="0.2">
      <c r="A599" s="172" t="s">
        <v>2204</v>
      </c>
      <c r="B599" s="140">
        <v>2</v>
      </c>
      <c r="C599" s="142" t="s">
        <v>1556</v>
      </c>
      <c r="D599" s="142" t="s">
        <v>1557</v>
      </c>
      <c r="E599" s="140" t="s">
        <v>0</v>
      </c>
      <c r="F599" s="140" t="s">
        <v>141</v>
      </c>
      <c r="G599" s="140" t="s">
        <v>148</v>
      </c>
      <c r="H599" s="140" t="s">
        <v>4</v>
      </c>
      <c r="I599" s="140" t="s">
        <v>8</v>
      </c>
      <c r="J599" s="140" t="s">
        <v>22</v>
      </c>
      <c r="K599" s="140" t="s">
        <v>129</v>
      </c>
      <c r="L599" s="98" t="str">
        <f>IFERROR(VLOOKUP($C599,'[2]1.3.7 validaties'!$AL$3:$AY$999,14,FALSE),"")</f>
        <v>2. ja, voor technici</v>
      </c>
      <c r="M599" s="98" t="str">
        <f>IFERROR(VLOOKUP($C599,'[2]1.3.7 validaties'!$AL$3:$AY$999,13,FALSE),"")</f>
        <v>niet nodig</v>
      </c>
      <c r="N599" s="142" t="s">
        <v>13</v>
      </c>
      <c r="O599" s="142" t="s">
        <v>13</v>
      </c>
      <c r="P599" s="142" t="s">
        <v>13</v>
      </c>
      <c r="Q599" s="142" t="s">
        <v>13</v>
      </c>
      <c r="R599" s="142" t="s">
        <v>13</v>
      </c>
      <c r="S599" s="142" t="s">
        <v>13</v>
      </c>
      <c r="T599" s="142" t="s">
        <v>13</v>
      </c>
      <c r="U599" s="142" t="s">
        <v>13</v>
      </c>
      <c r="V599" s="142" t="s">
        <v>13</v>
      </c>
      <c r="W599" s="142" t="s">
        <v>13</v>
      </c>
      <c r="X599" s="142" t="s">
        <v>13</v>
      </c>
      <c r="Y599" s="142" t="s">
        <v>13</v>
      </c>
      <c r="Z599" s="142" t="s">
        <v>13</v>
      </c>
      <c r="AA599" s="142" t="s">
        <v>13</v>
      </c>
      <c r="AB599" s="142" t="s">
        <v>13</v>
      </c>
      <c r="AC599" s="142" t="s">
        <v>13</v>
      </c>
      <c r="AD599" s="161" t="s">
        <v>253</v>
      </c>
      <c r="AE599" s="83" t="s">
        <v>254</v>
      </c>
      <c r="AF599" s="162" t="s">
        <v>255</v>
      </c>
      <c r="AG599" s="144" t="s">
        <v>1537</v>
      </c>
      <c r="AH599" s="163" t="s">
        <v>253</v>
      </c>
      <c r="AI599" s="175"/>
      <c r="AJ599" s="140" t="s">
        <v>13</v>
      </c>
      <c r="AK599" s="171" t="s">
        <v>45</v>
      </c>
      <c r="AL599" s="178" t="s">
        <v>14</v>
      </c>
      <c r="AM599" s="177" t="s">
        <v>1556</v>
      </c>
      <c r="AN599" s="98" t="s">
        <v>1558</v>
      </c>
      <c r="AO599" s="98" t="s">
        <v>1158</v>
      </c>
      <c r="AP599" s="98"/>
      <c r="AQ599" s="98"/>
      <c r="AR599" s="98"/>
      <c r="AS599" s="98"/>
      <c r="AT599" s="267"/>
      <c r="AU599" s="253">
        <v>0</v>
      </c>
      <c r="AV599" s="278"/>
      <c r="AW599" s="83"/>
      <c r="AX599" s="57"/>
      <c r="AY599" s="212" t="str">
        <f t="shared" si="107"/>
        <v/>
      </c>
      <c r="AZ599" s="97" t="str">
        <f t="shared" si="101"/>
        <v/>
      </c>
      <c r="BA599" s="97" t="str">
        <f t="shared" si="102"/>
        <v/>
      </c>
      <c r="BB599" s="97"/>
      <c r="BC599" s="213" t="s">
        <v>2261</v>
      </c>
      <c r="BD599" s="143" t="str">
        <f t="shared" si="108"/>
        <v>ongewijzigd</v>
      </c>
      <c r="BE599" s="146" t="str">
        <f>IF(BF599="",IF(#REF!="","",IF(#REF!="ongebruikt","Ja","")),"")</f>
        <v/>
      </c>
      <c r="BF599" s="322" t="str">
        <f>IF($J599="LVBB-BHK",$C599,IFERROR(VLOOKUP($C599,'[1]CDS-VM-delta'!$A$2:$E$470,1,FALSE),""))</f>
        <v>STOP3135</v>
      </c>
      <c r="BG599" s="253" t="str">
        <f>IF($J599="LVBB-BHK",$AN599,IF($BF599="","",IFERROR(VLOOKUP($BF599,'[1]CDS-VM-delta'!$A$2:$E$470,2,FALSE),"")))</f>
        <v>De PointSymbolizer van Rule:Name %1 heeft een Mark:Fill:GraphicFill, dit is niet toegestaan. Gebruik SvgParameter.</v>
      </c>
      <c r="BH599" s="301" t="str">
        <f>IF($BF599="","",IFERROR(VLOOKUP($C599,'[1]CDS-VM-delta'!$A$2:$E$470,3,FALSE),""))</f>
        <v>imop-se.sch</v>
      </c>
      <c r="BI599" s="301" t="str">
        <f>IF($BF599="","",IFERROR(VLOOKUP($C599,'[1]CDS-VM-delta'!$A$2:$E$470,4,FALSE),""))</f>
        <v/>
      </c>
      <c r="BJ599" s="302" t="str">
        <f>IF($BF599="","",IFERROR(VLOOKUP($C599,'[1]CDS-VM-delta'!$A$2:$E$470,5,FALSE),""))</f>
        <v/>
      </c>
      <c r="BK599" s="302" t="str">
        <f>IF($C599="","",IFERROR(VLOOKUP($C599,'[1]CDS-VM-delta'!$L$1:$M$470,1,FALSE),""))</f>
        <v>STOP3135</v>
      </c>
      <c r="BL599" s="302" t="str">
        <f>IF($BK599="","",IFERROR(VLOOKUP($BK599,'[1]CDS-VM-delta'!$L$1:$M$470,2,FALSE),""))</f>
        <v>De PointSymbolizer van Rule:Name %1 heeft een Mark:Fill:GraphicFill, dit is niet toegestaan. Gebruik SvgParameter.</v>
      </c>
      <c r="BM599" s="83"/>
      <c r="BN599" s="210" t="str">
        <f t="shared" si="103"/>
        <v/>
      </c>
      <c r="BO599" s="141" t="s">
        <v>1556</v>
      </c>
      <c r="BP599" s="142"/>
      <c r="BQ599" s="142"/>
      <c r="BR599" s="142"/>
      <c r="BS599" s="83">
        <v>338</v>
      </c>
      <c r="BT599" s="57"/>
      <c r="BU599" s="7" t="str">
        <f t="shared" si="104"/>
        <v/>
      </c>
      <c r="BV599" s="7" t="str">
        <f t="shared" si="105"/>
        <v/>
      </c>
      <c r="BW599" s="7" t="str">
        <f t="shared" si="106"/>
        <v/>
      </c>
      <c r="BX599" s="97" t="s">
        <v>1556</v>
      </c>
      <c r="BY599" s="98" t="s">
        <v>1557</v>
      </c>
      <c r="BZ599" s="97" t="s">
        <v>1684</v>
      </c>
      <c r="CA599" s="97"/>
      <c r="CB599" s="97"/>
      <c r="CC599" s="97"/>
      <c r="CD599" s="98" t="s">
        <v>1558</v>
      </c>
      <c r="CE599" s="97" t="s">
        <v>1158</v>
      </c>
      <c r="CF599" s="97"/>
      <c r="CG599" s="97"/>
      <c r="CH599" s="97"/>
      <c r="CI599" s="97"/>
      <c r="CJ599" s="97"/>
      <c r="CK599" s="86"/>
      <c r="CL599" s="109" t="s">
        <v>1688</v>
      </c>
      <c r="CM599" s="101" t="s">
        <v>253</v>
      </c>
      <c r="CN599" s="101" t="s">
        <v>253</v>
      </c>
      <c r="CO599" s="101"/>
    </row>
    <row r="600" spans="1:93" ht="64" x14ac:dyDescent="0.2">
      <c r="A600" s="172" t="s">
        <v>2207</v>
      </c>
      <c r="B600" s="140">
        <v>2</v>
      </c>
      <c r="C600" s="142" t="s">
        <v>1559</v>
      </c>
      <c r="D600" s="142" t="s">
        <v>1729</v>
      </c>
      <c r="E600" s="140" t="s">
        <v>0</v>
      </c>
      <c r="F600" s="140" t="s">
        <v>141</v>
      </c>
      <c r="G600" s="140" t="s">
        <v>148</v>
      </c>
      <c r="H600" s="140" t="s">
        <v>4</v>
      </c>
      <c r="I600" s="140" t="s">
        <v>8</v>
      </c>
      <c r="J600" s="140" t="s">
        <v>22</v>
      </c>
      <c r="K600" s="140" t="s">
        <v>129</v>
      </c>
      <c r="L600" s="98" t="str">
        <f>IFERROR(VLOOKUP($C600,'[2]1.3.7 validaties'!$AL$3:$AY$999,14,FALSE),"")</f>
        <v>2. ja, voor technici</v>
      </c>
      <c r="M600" s="98" t="str">
        <f>IFERROR(VLOOKUP($C600,'[2]1.3.7 validaties'!$AL$3:$AY$999,13,FALSE),"")</f>
        <v>niet nodig</v>
      </c>
      <c r="N600" s="142" t="s">
        <v>13</v>
      </c>
      <c r="O600" s="142" t="s">
        <v>13</v>
      </c>
      <c r="P600" s="142" t="s">
        <v>13</v>
      </c>
      <c r="Q600" s="142" t="s">
        <v>13</v>
      </c>
      <c r="R600" s="142" t="s">
        <v>13</v>
      </c>
      <c r="S600" s="142" t="s">
        <v>13</v>
      </c>
      <c r="T600" s="142" t="s">
        <v>13</v>
      </c>
      <c r="U600" s="142" t="s">
        <v>13</v>
      </c>
      <c r="V600" s="142" t="s">
        <v>13</v>
      </c>
      <c r="W600" s="142" t="s">
        <v>13</v>
      </c>
      <c r="X600" s="142" t="s">
        <v>13</v>
      </c>
      <c r="Y600" s="142" t="s">
        <v>13</v>
      </c>
      <c r="Z600" s="142" t="s">
        <v>13</v>
      </c>
      <c r="AA600" s="142" t="s">
        <v>13</v>
      </c>
      <c r="AB600" s="142" t="s">
        <v>13</v>
      </c>
      <c r="AC600" s="142" t="s">
        <v>13</v>
      </c>
      <c r="AD600" s="161" t="s">
        <v>253</v>
      </c>
      <c r="AE600" s="83" t="s">
        <v>254</v>
      </c>
      <c r="AF600" s="162" t="s">
        <v>255</v>
      </c>
      <c r="AG600" s="144" t="s">
        <v>1537</v>
      </c>
      <c r="AH600" s="163" t="s">
        <v>253</v>
      </c>
      <c r="AI600" s="175"/>
      <c r="AJ600" s="140" t="s">
        <v>13</v>
      </c>
      <c r="AK600" s="171" t="s">
        <v>45</v>
      </c>
      <c r="AL600" s="178" t="s">
        <v>14</v>
      </c>
      <c r="AM600" s="177" t="s">
        <v>1559</v>
      </c>
      <c r="AN600" s="98" t="s">
        <v>1560</v>
      </c>
      <c r="AO600" s="98" t="s">
        <v>1158</v>
      </c>
      <c r="AP600" s="98"/>
      <c r="AQ600" s="98"/>
      <c r="AR600" s="98"/>
      <c r="AS600" s="98"/>
      <c r="AT600" s="267"/>
      <c r="AU600" s="253">
        <v>0</v>
      </c>
      <c r="AV600" s="278"/>
      <c r="AW600" s="83"/>
      <c r="AX600" s="57"/>
      <c r="AY600" s="212" t="str">
        <f t="shared" si="107"/>
        <v/>
      </c>
      <c r="AZ600" s="97" t="str">
        <f t="shared" si="101"/>
        <v/>
      </c>
      <c r="BA600" s="97" t="str">
        <f t="shared" si="102"/>
        <v/>
      </c>
      <c r="BB600" s="97"/>
      <c r="BC600" s="213" t="s">
        <v>2261</v>
      </c>
      <c r="BD600" s="143" t="str">
        <f t="shared" si="108"/>
        <v>ongewijzigd</v>
      </c>
      <c r="BE600" s="146" t="str">
        <f>IF(BF600="",IF(#REF!="","",IF(#REF!="ongebruikt","Ja","")),"")</f>
        <v/>
      </c>
      <c r="BF600" s="322" t="str">
        <f>IF($J600="LVBB-BHK",$C600,IFERROR(VLOOKUP($C600,'[1]CDS-VM-delta'!$A$2:$E$470,1,FALSE),""))</f>
        <v>STOP3138</v>
      </c>
      <c r="BG600" s="253" t="str">
        <f>IF($J600="LVBB-BHK",$AN600,IF($BF600="","",IFERROR(VLOOKUP($BF600,'[1]CDS-VM-delta'!$A$2:$E$470,2,FALSE),"")))</f>
        <v>De PointSymbolizer van Rule:Name %1 heeft niet de vorm se:Graphic/se:Mark/se:Fill/se:GraphicFill/se:SvgParameter, dit is verplicht. Wijzig deze symbolizer.</v>
      </c>
      <c r="BH600" s="301" t="str">
        <f>IF($BF600="","",IFERROR(VLOOKUP($C600,'[1]CDS-VM-delta'!$A$2:$E$470,3,FALSE),""))</f>
        <v>imop-se.sch</v>
      </c>
      <c r="BI600" s="301" t="str">
        <f>IF($BF600="","",IFERROR(VLOOKUP($C600,'[1]CDS-VM-delta'!$A$2:$E$470,4,FALSE),""))</f>
        <v/>
      </c>
      <c r="BJ600" s="302" t="str">
        <f>IF($BF600="","",IFERROR(VLOOKUP($C600,'[1]CDS-VM-delta'!$A$2:$E$470,5,FALSE),""))</f>
        <v/>
      </c>
      <c r="BK600" s="302" t="str">
        <f>IF($C600="","",IFERROR(VLOOKUP($C600,'[1]CDS-VM-delta'!$L$1:$M$470,1,FALSE),""))</f>
        <v>STOP3138</v>
      </c>
      <c r="BL600" s="302" t="str">
        <f>IF($BK600="","",IFERROR(VLOOKUP($BK600,'[1]CDS-VM-delta'!$L$1:$M$470,2,FALSE),""))</f>
        <v>De PointSymbolizer van Rule:Name %1 heeft niet de vorm se:Graphic/se:Mark/se:Fill/se:GraphicFill/se:SvgParameter, dit is verplicht. Wijzig deze symbolizer.</v>
      </c>
      <c r="BM600" s="83"/>
      <c r="BN600" s="210" t="str">
        <f t="shared" si="103"/>
        <v/>
      </c>
      <c r="BO600" s="141" t="s">
        <v>1559</v>
      </c>
      <c r="BP600" s="142"/>
      <c r="BQ600" s="142"/>
      <c r="BR600" s="142"/>
      <c r="BS600" s="83">
        <v>339</v>
      </c>
      <c r="BT600" s="57"/>
      <c r="BU600" s="7" t="str">
        <f t="shared" si="104"/>
        <v/>
      </c>
      <c r="BV600" s="7" t="str">
        <f t="shared" si="105"/>
        <v/>
      </c>
      <c r="BW600" s="7" t="str">
        <f t="shared" si="106"/>
        <v/>
      </c>
      <c r="BX600" s="97" t="s">
        <v>1559</v>
      </c>
      <c r="BY600" s="98" t="s">
        <v>1729</v>
      </c>
      <c r="BZ600" s="97" t="s">
        <v>1684</v>
      </c>
      <c r="CA600" s="97"/>
      <c r="CB600" s="97"/>
      <c r="CC600" s="97"/>
      <c r="CD600" s="98" t="s">
        <v>1560</v>
      </c>
      <c r="CE600" s="97" t="s">
        <v>1158</v>
      </c>
      <c r="CF600" s="97"/>
      <c r="CG600" s="97"/>
      <c r="CH600" s="97"/>
      <c r="CI600" s="97"/>
      <c r="CJ600" s="97"/>
      <c r="CK600" s="86"/>
      <c r="CL600" s="109" t="s">
        <v>1690</v>
      </c>
      <c r="CM600" s="101" t="s">
        <v>255</v>
      </c>
      <c r="CN600" s="101" t="s">
        <v>253</v>
      </c>
      <c r="CO600" s="101"/>
    </row>
    <row r="601" spans="1:93" ht="48" x14ac:dyDescent="0.2">
      <c r="A601" s="172" t="s">
        <v>2207</v>
      </c>
      <c r="B601" s="140">
        <v>2</v>
      </c>
      <c r="C601" s="142" t="s">
        <v>1561</v>
      </c>
      <c r="D601" s="142" t="s">
        <v>1730</v>
      </c>
      <c r="E601" s="140" t="s">
        <v>0</v>
      </c>
      <c r="F601" s="140" t="s">
        <v>141</v>
      </c>
      <c r="G601" s="140" t="s">
        <v>148</v>
      </c>
      <c r="H601" s="140" t="s">
        <v>4</v>
      </c>
      <c r="I601" s="140" t="s">
        <v>8</v>
      </c>
      <c r="J601" s="140" t="s">
        <v>22</v>
      </c>
      <c r="K601" s="140" t="s">
        <v>129</v>
      </c>
      <c r="L601" s="98" t="str">
        <f>IFERROR(VLOOKUP($C601,'[2]1.3.7 validaties'!$AL$3:$AY$999,14,FALSE),"")</f>
        <v>2. ja, voor technici</v>
      </c>
      <c r="M601" s="98" t="str">
        <f>IFERROR(VLOOKUP($C601,'[2]1.3.7 validaties'!$AL$3:$AY$999,13,FALSE),"")</f>
        <v>niet nodig</v>
      </c>
      <c r="N601" s="142" t="s">
        <v>13</v>
      </c>
      <c r="O601" s="142" t="s">
        <v>13</v>
      </c>
      <c r="P601" s="142" t="s">
        <v>13</v>
      </c>
      <c r="Q601" s="142" t="s">
        <v>13</v>
      </c>
      <c r="R601" s="142" t="s">
        <v>13</v>
      </c>
      <c r="S601" s="142" t="s">
        <v>13</v>
      </c>
      <c r="T601" s="142" t="s">
        <v>13</v>
      </c>
      <c r="U601" s="142" t="s">
        <v>13</v>
      </c>
      <c r="V601" s="142" t="s">
        <v>13</v>
      </c>
      <c r="W601" s="142" t="s">
        <v>13</v>
      </c>
      <c r="X601" s="142" t="s">
        <v>13</v>
      </c>
      <c r="Y601" s="142" t="s">
        <v>13</v>
      </c>
      <c r="Z601" s="142" t="s">
        <v>13</v>
      </c>
      <c r="AA601" s="142" t="s">
        <v>13</v>
      </c>
      <c r="AB601" s="142" t="s">
        <v>13</v>
      </c>
      <c r="AC601" s="142" t="s">
        <v>13</v>
      </c>
      <c r="AD601" s="161" t="s">
        <v>253</v>
      </c>
      <c r="AE601" s="83" t="s">
        <v>254</v>
      </c>
      <c r="AF601" s="162" t="s">
        <v>255</v>
      </c>
      <c r="AG601" s="144" t="s">
        <v>1537</v>
      </c>
      <c r="AH601" s="163" t="s">
        <v>253</v>
      </c>
      <c r="AI601" s="175"/>
      <c r="AJ601" s="140" t="s">
        <v>13</v>
      </c>
      <c r="AK601" s="171" t="s">
        <v>45</v>
      </c>
      <c r="AL601" s="178" t="s">
        <v>14</v>
      </c>
      <c r="AM601" s="177" t="s">
        <v>1561</v>
      </c>
      <c r="AN601" s="98" t="s">
        <v>1562</v>
      </c>
      <c r="AO601" s="98" t="s">
        <v>1158</v>
      </c>
      <c r="AP601" s="98"/>
      <c r="AQ601" s="98"/>
      <c r="AR601" s="98"/>
      <c r="AS601" s="98"/>
      <c r="AT601" s="267"/>
      <c r="AU601" s="253">
        <v>0</v>
      </c>
      <c r="AV601" s="278"/>
      <c r="AW601" s="83"/>
      <c r="AX601" s="57"/>
      <c r="AY601" s="212" t="str">
        <f t="shared" si="107"/>
        <v/>
      </c>
      <c r="AZ601" s="97" t="str">
        <f t="shared" si="101"/>
        <v/>
      </c>
      <c r="BA601" s="97" t="str">
        <f t="shared" si="102"/>
        <v/>
      </c>
      <c r="BB601" s="97"/>
      <c r="BC601" s="213" t="s">
        <v>2261</v>
      </c>
      <c r="BD601" s="143" t="str">
        <f t="shared" si="108"/>
        <v>ongewijzigd</v>
      </c>
      <c r="BE601" s="146" t="str">
        <f>IF(BF601="",IF(#REF!="","",IF(#REF!="ongebruikt","Ja","")),"")</f>
        <v/>
      </c>
      <c r="BF601" s="322" t="str">
        <f>IF($J601="LVBB-BHK",$C601,IFERROR(VLOOKUP($C601,'[1]CDS-VM-delta'!$A$2:$E$470,1,FALSE),""))</f>
        <v>STOP3139</v>
      </c>
      <c r="BG601" s="253" t="str">
        <f>IF($J601="LVBB-BHK",$AN601,IF($BF601="","",IFERROR(VLOOKUP($BF601,'[1]CDS-VM-delta'!$A$2:$E$470,2,FALSE),"")))</f>
        <v>Een Stroke:SvgParameter met een ongeldig name attribute %1. Maak hier een valide name attribute van.</v>
      </c>
      <c r="BH601" s="301" t="str">
        <f>IF($BF601="","",IFERROR(VLOOKUP($C601,'[1]CDS-VM-delta'!$A$2:$E$470,3,FALSE),""))</f>
        <v>imop-se.sch</v>
      </c>
      <c r="BI601" s="301" t="str">
        <f>IF($BF601="","",IFERROR(VLOOKUP($C601,'[1]CDS-VM-delta'!$A$2:$E$470,4,FALSE),""))</f>
        <v/>
      </c>
      <c r="BJ601" s="302" t="str">
        <f>IF($BF601="","",IFERROR(VLOOKUP($C601,'[1]CDS-VM-delta'!$A$2:$E$470,5,FALSE),""))</f>
        <v/>
      </c>
      <c r="BK601" s="302" t="str">
        <f>IF($C601="","",IFERROR(VLOOKUP($C601,'[1]CDS-VM-delta'!$L$1:$M$470,1,FALSE),""))</f>
        <v>STOP3139</v>
      </c>
      <c r="BL601" s="302" t="str">
        <f>IF($BK601="","",IFERROR(VLOOKUP($BK601,'[1]CDS-VM-delta'!$L$1:$M$470,2,FALSE),""))</f>
        <v>Een Stroke:SvgParameter met een ongeldig name attribute %1. Maak hier een valide name attribute van.</v>
      </c>
      <c r="BM601" s="83"/>
      <c r="BN601" s="210" t="str">
        <f t="shared" si="103"/>
        <v/>
      </c>
      <c r="BO601" s="141" t="s">
        <v>1561</v>
      </c>
      <c r="BP601" s="142"/>
      <c r="BQ601" s="142"/>
      <c r="BR601" s="142"/>
      <c r="BS601" s="83">
        <v>340</v>
      </c>
      <c r="BT601" s="57"/>
      <c r="BU601" s="7" t="str">
        <f t="shared" si="104"/>
        <v/>
      </c>
      <c r="BV601" s="7" t="str">
        <f t="shared" si="105"/>
        <v/>
      </c>
      <c r="BW601" s="7" t="str">
        <f t="shared" si="106"/>
        <v/>
      </c>
      <c r="BX601" s="97" t="s">
        <v>1561</v>
      </c>
      <c r="BY601" s="98" t="s">
        <v>1730</v>
      </c>
      <c r="BZ601" s="97" t="s">
        <v>1684</v>
      </c>
      <c r="CA601" s="97"/>
      <c r="CB601" s="97"/>
      <c r="CC601" s="97"/>
      <c r="CD601" s="98" t="s">
        <v>1562</v>
      </c>
      <c r="CE601" s="97" t="s">
        <v>1158</v>
      </c>
      <c r="CF601" s="97"/>
      <c r="CG601" s="97"/>
      <c r="CH601" s="97"/>
      <c r="CI601" s="97"/>
      <c r="CJ601" s="97"/>
      <c r="CK601" s="86"/>
      <c r="CL601" s="109" t="s">
        <v>1690</v>
      </c>
      <c r="CM601" s="101" t="s">
        <v>255</v>
      </c>
      <c r="CN601" s="101" t="s">
        <v>253</v>
      </c>
      <c r="CO601" s="101"/>
    </row>
    <row r="602" spans="1:93" ht="64" x14ac:dyDescent="0.2">
      <c r="A602" s="172" t="s">
        <v>2204</v>
      </c>
      <c r="B602" s="140">
        <v>2</v>
      </c>
      <c r="C602" s="142" t="s">
        <v>1563</v>
      </c>
      <c r="D602" s="142" t="s">
        <v>1731</v>
      </c>
      <c r="E602" s="140" t="s">
        <v>0</v>
      </c>
      <c r="F602" s="140" t="s">
        <v>141</v>
      </c>
      <c r="G602" s="140" t="s">
        <v>148</v>
      </c>
      <c r="H602" s="140" t="s">
        <v>4</v>
      </c>
      <c r="I602" s="140" t="s">
        <v>8</v>
      </c>
      <c r="J602" s="140" t="s">
        <v>22</v>
      </c>
      <c r="K602" s="140" t="s">
        <v>129</v>
      </c>
      <c r="L602" s="98" t="str">
        <f>IFERROR(VLOOKUP($C602,'[2]1.3.7 validaties'!$AL$3:$AY$999,14,FALSE),"")</f>
        <v>2. ja, voor technici</v>
      </c>
      <c r="M602" s="98" t="str">
        <f>IFERROR(VLOOKUP($C602,'[2]1.3.7 validaties'!$AL$3:$AY$999,13,FALSE),"")</f>
        <v>niet nodig</v>
      </c>
      <c r="N602" s="142" t="s">
        <v>13</v>
      </c>
      <c r="O602" s="142" t="s">
        <v>13</v>
      </c>
      <c r="P602" s="142" t="s">
        <v>13</v>
      </c>
      <c r="Q602" s="142" t="s">
        <v>13</v>
      </c>
      <c r="R602" s="142" t="s">
        <v>13</v>
      </c>
      <c r="S602" s="142" t="s">
        <v>13</v>
      </c>
      <c r="T602" s="142" t="s">
        <v>13</v>
      </c>
      <c r="U602" s="142" t="s">
        <v>13</v>
      </c>
      <c r="V602" s="142" t="s">
        <v>13</v>
      </c>
      <c r="W602" s="142" t="s">
        <v>13</v>
      </c>
      <c r="X602" s="142" t="s">
        <v>13</v>
      </c>
      <c r="Y602" s="142" t="s">
        <v>13</v>
      </c>
      <c r="Z602" s="142" t="s">
        <v>13</v>
      </c>
      <c r="AA602" s="142" t="s">
        <v>13</v>
      </c>
      <c r="AB602" s="142" t="s">
        <v>13</v>
      </c>
      <c r="AC602" s="142" t="s">
        <v>13</v>
      </c>
      <c r="AD602" s="161" t="s">
        <v>253</v>
      </c>
      <c r="AE602" s="83" t="s">
        <v>254</v>
      </c>
      <c r="AF602" s="162" t="s">
        <v>255</v>
      </c>
      <c r="AG602" s="144" t="s">
        <v>1537</v>
      </c>
      <c r="AH602" s="163" t="s">
        <v>253</v>
      </c>
      <c r="AI602" s="175"/>
      <c r="AJ602" s="140" t="s">
        <v>13</v>
      </c>
      <c r="AK602" s="171" t="s">
        <v>45</v>
      </c>
      <c r="AL602" s="178" t="s">
        <v>14</v>
      </c>
      <c r="AM602" s="177" t="s">
        <v>1563</v>
      </c>
      <c r="AN602" s="98" t="s">
        <v>1564</v>
      </c>
      <c r="AO602" s="98" t="s">
        <v>1158</v>
      </c>
      <c r="AP602" s="98"/>
      <c r="AQ602" s="98"/>
      <c r="AR602" s="98"/>
      <c r="AS602" s="98"/>
      <c r="AT602" s="267"/>
      <c r="AU602" s="253">
        <v>0</v>
      </c>
      <c r="AV602" s="278"/>
      <c r="AW602" s="83"/>
      <c r="AX602" s="57"/>
      <c r="AY602" s="212" t="str">
        <f t="shared" si="107"/>
        <v/>
      </c>
      <c r="AZ602" s="97" t="str">
        <f t="shared" si="101"/>
        <v/>
      </c>
      <c r="BA602" s="97" t="str">
        <f t="shared" si="102"/>
        <v/>
      </c>
      <c r="BB602" s="97"/>
      <c r="BC602" s="213" t="s">
        <v>2261</v>
      </c>
      <c r="BD602" s="143" t="str">
        <f t="shared" si="108"/>
        <v>ongewijzigd</v>
      </c>
      <c r="BE602" s="146" t="str">
        <f>IF(BF602="",IF(#REF!="","",IF(#REF!="ongebruikt","Ja","")),"")</f>
        <v/>
      </c>
      <c r="BF602" s="322" t="str">
        <f>IF($J602="LVBB-BHK",$C602,IFERROR(VLOOKUP($C602,'[1]CDS-VM-delta'!$A$2:$E$470,1,FALSE),""))</f>
        <v>STOP3140</v>
      </c>
      <c r="BG602" s="253" t="str">
        <f>IF($J602="LVBB-BHK",$AN602,IF($BF602="","",IFERROR(VLOOKUP($BF602,'[1]CDS-VM-delta'!$A$2:$E$470,2,FALSE),"")))</f>
        <v>SvgParameter name="stroke" waarde:%1, is ongeldig. Vul deze met een valide hexadecimale waarde.</v>
      </c>
      <c r="BH602" s="301" t="str">
        <f>IF($BF602="","",IFERROR(VLOOKUP($C602,'[1]CDS-VM-delta'!$A$2:$E$470,3,FALSE),""))</f>
        <v>imop-se.sch</v>
      </c>
      <c r="BI602" s="301" t="str">
        <f>IF($BF602="","",IFERROR(VLOOKUP($C602,'[1]CDS-VM-delta'!$A$2:$E$470,4,FALSE),""))</f>
        <v/>
      </c>
      <c r="BJ602" s="302" t="str">
        <f>IF($BF602="","",IFERROR(VLOOKUP($C602,'[1]CDS-VM-delta'!$A$2:$E$470,5,FALSE),""))</f>
        <v/>
      </c>
      <c r="BK602" s="302" t="str">
        <f>IF($C602="","",IFERROR(VLOOKUP($C602,'[1]CDS-VM-delta'!$L$1:$M$470,1,FALSE),""))</f>
        <v>STOP3140</v>
      </c>
      <c r="BL602" s="302" t="str">
        <f>IF($BK602="","",IFERROR(VLOOKUP($BK602,'[1]CDS-VM-delta'!$L$1:$M$470,2,FALSE),""))</f>
        <v>SvgParameter name="stroke" waarde:%1, is ongeldig. Vul deze met een valide hexadecimale waarde.</v>
      </c>
      <c r="BM602" s="83"/>
      <c r="BN602" s="210" t="str">
        <f t="shared" si="103"/>
        <v/>
      </c>
      <c r="BO602" s="141" t="s">
        <v>1563</v>
      </c>
      <c r="BP602" s="142"/>
      <c r="BQ602" s="142"/>
      <c r="BR602" s="142"/>
      <c r="BS602" s="83">
        <v>341</v>
      </c>
      <c r="BT602" s="57"/>
      <c r="BU602" s="7" t="str">
        <f t="shared" si="104"/>
        <v/>
      </c>
      <c r="BV602" s="7" t="str">
        <f t="shared" si="105"/>
        <v/>
      </c>
      <c r="BW602" s="7" t="str">
        <f t="shared" si="106"/>
        <v/>
      </c>
      <c r="BX602" s="97" t="s">
        <v>1563</v>
      </c>
      <c r="BY602" s="98" t="s">
        <v>1731</v>
      </c>
      <c r="BZ602" s="97" t="s">
        <v>1684</v>
      </c>
      <c r="CA602" s="97"/>
      <c r="CB602" s="97"/>
      <c r="CC602" s="97"/>
      <c r="CD602" s="98" t="s">
        <v>1564</v>
      </c>
      <c r="CE602" s="97" t="s">
        <v>1158</v>
      </c>
      <c r="CF602" s="97"/>
      <c r="CG602" s="97"/>
      <c r="CH602" s="97"/>
      <c r="CI602" s="97"/>
      <c r="CJ602" s="97"/>
      <c r="CK602" s="86"/>
      <c r="CL602" s="109" t="s">
        <v>1688</v>
      </c>
      <c r="CM602" s="101" t="s">
        <v>253</v>
      </c>
      <c r="CN602" s="101" t="s">
        <v>253</v>
      </c>
      <c r="CO602" s="101"/>
    </row>
    <row r="603" spans="1:93" ht="48" x14ac:dyDescent="0.2">
      <c r="A603" s="172" t="s">
        <v>2204</v>
      </c>
      <c r="B603" s="140">
        <v>2</v>
      </c>
      <c r="C603" s="142" t="s">
        <v>1565</v>
      </c>
      <c r="D603" s="142" t="s">
        <v>1732</v>
      </c>
      <c r="E603" s="140" t="s">
        <v>0</v>
      </c>
      <c r="F603" s="140" t="s">
        <v>141</v>
      </c>
      <c r="G603" s="140" t="s">
        <v>148</v>
      </c>
      <c r="H603" s="140" t="s">
        <v>4</v>
      </c>
      <c r="I603" s="140" t="s">
        <v>8</v>
      </c>
      <c r="J603" s="140" t="s">
        <v>22</v>
      </c>
      <c r="K603" s="140" t="s">
        <v>129</v>
      </c>
      <c r="L603" s="98" t="str">
        <f>IFERROR(VLOOKUP($C603,'[2]1.3.7 validaties'!$AL$3:$AY$999,14,FALSE),"")</f>
        <v>2. ja, voor technici</v>
      </c>
      <c r="M603" s="98" t="str">
        <f>IFERROR(VLOOKUP($C603,'[2]1.3.7 validaties'!$AL$3:$AY$999,13,FALSE),"")</f>
        <v>niet nodig</v>
      </c>
      <c r="N603" s="142" t="s">
        <v>13</v>
      </c>
      <c r="O603" s="142" t="s">
        <v>13</v>
      </c>
      <c r="P603" s="142" t="s">
        <v>13</v>
      </c>
      <c r="Q603" s="142" t="s">
        <v>13</v>
      </c>
      <c r="R603" s="142" t="s">
        <v>13</v>
      </c>
      <c r="S603" s="142" t="s">
        <v>13</v>
      </c>
      <c r="T603" s="142" t="s">
        <v>13</v>
      </c>
      <c r="U603" s="142" t="s">
        <v>13</v>
      </c>
      <c r="V603" s="142" t="s">
        <v>13</v>
      </c>
      <c r="W603" s="142" t="s">
        <v>13</v>
      </c>
      <c r="X603" s="142" t="s">
        <v>13</v>
      </c>
      <c r="Y603" s="142" t="s">
        <v>13</v>
      </c>
      <c r="Z603" s="142" t="s">
        <v>13</v>
      </c>
      <c r="AA603" s="142" t="s">
        <v>13</v>
      </c>
      <c r="AB603" s="142" t="s">
        <v>13</v>
      </c>
      <c r="AC603" s="142" t="s">
        <v>13</v>
      </c>
      <c r="AD603" s="161" t="s">
        <v>253</v>
      </c>
      <c r="AE603" s="83" t="s">
        <v>254</v>
      </c>
      <c r="AF603" s="162" t="s">
        <v>255</v>
      </c>
      <c r="AG603" s="144" t="s">
        <v>1537</v>
      </c>
      <c r="AH603" s="163" t="s">
        <v>253</v>
      </c>
      <c r="AI603" s="175"/>
      <c r="AJ603" s="140" t="s">
        <v>13</v>
      </c>
      <c r="AK603" s="171" t="s">
        <v>45</v>
      </c>
      <c r="AL603" s="178" t="s">
        <v>14</v>
      </c>
      <c r="AM603" s="177" t="s">
        <v>1565</v>
      </c>
      <c r="AN603" s="98" t="s">
        <v>1566</v>
      </c>
      <c r="AO603" s="98" t="s">
        <v>1158</v>
      </c>
      <c r="AP603" s="98"/>
      <c r="AQ603" s="98"/>
      <c r="AR603" s="98"/>
      <c r="AS603" s="98"/>
      <c r="AT603" s="267"/>
      <c r="AU603" s="253">
        <v>0</v>
      </c>
      <c r="AV603" s="278"/>
      <c r="AW603" s="83"/>
      <c r="AX603" s="57"/>
      <c r="AY603" s="212" t="str">
        <f t="shared" si="107"/>
        <v/>
      </c>
      <c r="AZ603" s="97" t="str">
        <f t="shared" si="101"/>
        <v/>
      </c>
      <c r="BA603" s="97" t="str">
        <f t="shared" si="102"/>
        <v/>
      </c>
      <c r="BB603" s="97"/>
      <c r="BC603" s="213" t="s">
        <v>2261</v>
      </c>
      <c r="BD603" s="143" t="str">
        <f t="shared" si="108"/>
        <v>ongewijzigd</v>
      </c>
      <c r="BE603" s="146" t="str">
        <f>IF(BF603="",IF(#REF!="","",IF(#REF!="ongebruikt","Ja","")),"")</f>
        <v/>
      </c>
      <c r="BF603" s="322" t="str">
        <f>IF($J603="LVBB-BHK",$C603,IFERROR(VLOOKUP($C603,'[1]CDS-VM-delta'!$A$2:$E$470,1,FALSE),""))</f>
        <v>STOP3141</v>
      </c>
      <c r="BG603" s="253" t="str">
        <f>IF($J603="LVBB-BHK",$AN603,IF($BF603="","",IFERROR(VLOOKUP($BF603,'[1]CDS-VM-delta'!$A$2:$E$470,2,FALSE),"")))</f>
        <v>SvgParameter name="stroke-width" waarde: %1, is ongeldig. Vul deze met een positief getal met 0,1 of 2 decimalen.</v>
      </c>
      <c r="BH603" s="301" t="str">
        <f>IF($BF603="","",IFERROR(VLOOKUP($C603,'[1]CDS-VM-delta'!$A$2:$E$470,3,FALSE),""))</f>
        <v>imop-se.sch</v>
      </c>
      <c r="BI603" s="301" t="str">
        <f>IF($BF603="","",IFERROR(VLOOKUP($C603,'[1]CDS-VM-delta'!$A$2:$E$470,4,FALSE),""))</f>
        <v/>
      </c>
      <c r="BJ603" s="302" t="str">
        <f>IF($BF603="","",IFERROR(VLOOKUP($C603,'[1]CDS-VM-delta'!$A$2:$E$470,5,FALSE),""))</f>
        <v/>
      </c>
      <c r="BK603" s="302" t="str">
        <f>IF($C603="","",IFERROR(VLOOKUP($C603,'[1]CDS-VM-delta'!$L$1:$M$470,1,FALSE),""))</f>
        <v>STOP3141</v>
      </c>
      <c r="BL603" s="302" t="str">
        <f>IF($BK603="","",IFERROR(VLOOKUP($BK603,'[1]CDS-VM-delta'!$L$1:$M$470,2,FALSE),""))</f>
        <v>SvgParameter name="stroke-width" waarde: %1, is ongeldig. Vul deze met een positief getal met 0,1 of 2 decimalen.</v>
      </c>
      <c r="BM603" s="83"/>
      <c r="BN603" s="210" t="str">
        <f t="shared" si="103"/>
        <v/>
      </c>
      <c r="BO603" s="141" t="s">
        <v>1565</v>
      </c>
      <c r="BP603" s="142"/>
      <c r="BQ603" s="142"/>
      <c r="BR603" s="142"/>
      <c r="BS603" s="83">
        <v>342</v>
      </c>
      <c r="BT603" s="57"/>
      <c r="BU603" s="7" t="str">
        <f t="shared" si="104"/>
        <v/>
      </c>
      <c r="BV603" s="7" t="str">
        <f t="shared" si="105"/>
        <v/>
      </c>
      <c r="BW603" s="7" t="str">
        <f t="shared" si="106"/>
        <v/>
      </c>
      <c r="BX603" s="97" t="s">
        <v>1565</v>
      </c>
      <c r="BY603" s="98" t="s">
        <v>1732</v>
      </c>
      <c r="BZ603" s="97" t="s">
        <v>1684</v>
      </c>
      <c r="CA603" s="97"/>
      <c r="CB603" s="97"/>
      <c r="CC603" s="97"/>
      <c r="CD603" s="98" t="s">
        <v>1566</v>
      </c>
      <c r="CE603" s="97" t="s">
        <v>1158</v>
      </c>
      <c r="CF603" s="97"/>
      <c r="CG603" s="97"/>
      <c r="CH603" s="97"/>
      <c r="CI603" s="97"/>
      <c r="CJ603" s="97"/>
      <c r="CK603" s="86"/>
      <c r="CL603" s="109" t="s">
        <v>1688</v>
      </c>
      <c r="CM603" s="101" t="s">
        <v>253</v>
      </c>
      <c r="CN603" s="101" t="s">
        <v>253</v>
      </c>
      <c r="CO603" s="101"/>
    </row>
    <row r="604" spans="1:93" ht="64" x14ac:dyDescent="0.2">
      <c r="A604" s="172" t="s">
        <v>2204</v>
      </c>
      <c r="B604" s="140">
        <v>2</v>
      </c>
      <c r="C604" s="142" t="s">
        <v>1567</v>
      </c>
      <c r="D604" s="142" t="s">
        <v>1568</v>
      </c>
      <c r="E604" s="140" t="s">
        <v>0</v>
      </c>
      <c r="F604" s="140" t="s">
        <v>141</v>
      </c>
      <c r="G604" s="140" t="s">
        <v>148</v>
      </c>
      <c r="H604" s="140" t="s">
        <v>4</v>
      </c>
      <c r="I604" s="140" t="s">
        <v>8</v>
      </c>
      <c r="J604" s="140" t="s">
        <v>22</v>
      </c>
      <c r="K604" s="140" t="s">
        <v>129</v>
      </c>
      <c r="L604" s="98" t="str">
        <f>IFERROR(VLOOKUP($C604,'[2]1.3.7 validaties'!$AL$3:$AY$999,14,FALSE),"")</f>
        <v>2. ja, voor technici</v>
      </c>
      <c r="M604" s="98" t="str">
        <f>IFERROR(VLOOKUP($C604,'[2]1.3.7 validaties'!$AL$3:$AY$999,13,FALSE),"")</f>
        <v>niet nodig</v>
      </c>
      <c r="N604" s="142" t="s">
        <v>13</v>
      </c>
      <c r="O604" s="142" t="s">
        <v>13</v>
      </c>
      <c r="P604" s="142" t="s">
        <v>13</v>
      </c>
      <c r="Q604" s="142" t="s">
        <v>13</v>
      </c>
      <c r="R604" s="142" t="s">
        <v>13</v>
      </c>
      <c r="S604" s="142" t="s">
        <v>13</v>
      </c>
      <c r="T604" s="142" t="s">
        <v>13</v>
      </c>
      <c r="U604" s="142" t="s">
        <v>13</v>
      </c>
      <c r="V604" s="142" t="s">
        <v>13</v>
      </c>
      <c r="W604" s="142" t="s">
        <v>13</v>
      </c>
      <c r="X604" s="142" t="s">
        <v>13</v>
      </c>
      <c r="Y604" s="142" t="s">
        <v>13</v>
      </c>
      <c r="Z604" s="142" t="s">
        <v>13</v>
      </c>
      <c r="AA604" s="142" t="s">
        <v>13</v>
      </c>
      <c r="AB604" s="142" t="s">
        <v>13</v>
      </c>
      <c r="AC604" s="142" t="s">
        <v>13</v>
      </c>
      <c r="AD604" s="161" t="s">
        <v>253</v>
      </c>
      <c r="AE604" s="83" t="s">
        <v>254</v>
      </c>
      <c r="AF604" s="162" t="s">
        <v>255</v>
      </c>
      <c r="AG604" s="144" t="s">
        <v>1537</v>
      </c>
      <c r="AH604" s="163" t="s">
        <v>253</v>
      </c>
      <c r="AI604" s="175"/>
      <c r="AJ604" s="140" t="s">
        <v>13</v>
      </c>
      <c r="AK604" s="171" t="s">
        <v>45</v>
      </c>
      <c r="AL604" s="178" t="s">
        <v>14</v>
      </c>
      <c r="AM604" s="177" t="s">
        <v>1567</v>
      </c>
      <c r="AN604" s="98" t="s">
        <v>1569</v>
      </c>
      <c r="AO604" s="98" t="s">
        <v>1158</v>
      </c>
      <c r="AP604" s="98"/>
      <c r="AQ604" s="98"/>
      <c r="AR604" s="98"/>
      <c r="AS604" s="98"/>
      <c r="AT604" s="267"/>
      <c r="AU604" s="253">
        <v>0</v>
      </c>
      <c r="AV604" s="278"/>
      <c r="AW604" s="83"/>
      <c r="AX604" s="57"/>
      <c r="AY604" s="212" t="str">
        <f t="shared" si="107"/>
        <v/>
      </c>
      <c r="AZ604" s="97" t="str">
        <f t="shared" si="101"/>
        <v/>
      </c>
      <c r="BA604" s="97" t="str">
        <f t="shared" si="102"/>
        <v/>
      </c>
      <c r="BB604" s="97"/>
      <c r="BC604" s="213" t="s">
        <v>2261</v>
      </c>
      <c r="BD604" s="143" t="str">
        <f t="shared" si="108"/>
        <v>ongewijzigd</v>
      </c>
      <c r="BE604" s="146" t="str">
        <f>IF(BF604="",IF(#REF!="","",IF(#REF!="ongebruikt","Ja","")),"")</f>
        <v/>
      </c>
      <c r="BF604" s="322" t="str">
        <f>IF($J604="LVBB-BHK",$C604,IFERROR(VLOOKUP($C604,'[1]CDS-VM-delta'!$A$2:$E$470,1,FALSE),""))</f>
        <v>STOP3142</v>
      </c>
      <c r="BG604" s="253" t="str">
        <f>IF($J604="LVBB-BHK",$AN604,IF($BF604="","",IFERROR(VLOOKUP($BF604,'[1]CDS-VM-delta'!$A$2:$E$470,2,FALSE),"")))</f>
        <v>SvgParameter name="stroke-dasharray" waarde: %1, is ongeldig. Vul deze met setjes van 2 positief gehele getallen gescheiden door spaties.</v>
      </c>
      <c r="BH604" s="301" t="str">
        <f>IF($BF604="","",IFERROR(VLOOKUP($C604,'[1]CDS-VM-delta'!$A$2:$E$470,3,FALSE),""))</f>
        <v>imop-se.sch</v>
      </c>
      <c r="BI604" s="301" t="str">
        <f>IF($BF604="","",IFERROR(VLOOKUP($C604,'[1]CDS-VM-delta'!$A$2:$E$470,4,FALSE),""))</f>
        <v/>
      </c>
      <c r="BJ604" s="302" t="str">
        <f>IF($BF604="","",IFERROR(VLOOKUP($C604,'[1]CDS-VM-delta'!$A$2:$E$470,5,FALSE),""))</f>
        <v/>
      </c>
      <c r="BK604" s="302" t="str">
        <f>IF($C604="","",IFERROR(VLOOKUP($C604,'[1]CDS-VM-delta'!$L$1:$M$470,1,FALSE),""))</f>
        <v>STOP3142</v>
      </c>
      <c r="BL604" s="302" t="str">
        <f>IF($BK604="","",IFERROR(VLOOKUP($BK604,'[1]CDS-VM-delta'!$L$1:$M$470,2,FALSE),""))</f>
        <v>SvgParameter name="stroke-dasharray" waarde: %1, is ongeldig. Vul deze met setjes van 2 positief gehele getallen gescheiden door spaties.</v>
      </c>
      <c r="BM604" s="83"/>
      <c r="BN604" s="210" t="str">
        <f t="shared" si="103"/>
        <v/>
      </c>
      <c r="BO604" s="141" t="s">
        <v>1567</v>
      </c>
      <c r="BP604" s="142"/>
      <c r="BQ604" s="142"/>
      <c r="BR604" s="142"/>
      <c r="BS604" s="83">
        <v>343</v>
      </c>
      <c r="BT604" s="57"/>
      <c r="BU604" s="7" t="str">
        <f t="shared" si="104"/>
        <v/>
      </c>
      <c r="BV604" s="7" t="str">
        <f t="shared" si="105"/>
        <v/>
      </c>
      <c r="BW604" s="7" t="str">
        <f t="shared" si="106"/>
        <v/>
      </c>
      <c r="BX604" s="97" t="s">
        <v>1567</v>
      </c>
      <c r="BY604" s="98" t="s">
        <v>1568</v>
      </c>
      <c r="BZ604" s="97" t="s">
        <v>1684</v>
      </c>
      <c r="CA604" s="97"/>
      <c r="CB604" s="97"/>
      <c r="CC604" s="97"/>
      <c r="CD604" s="98" t="s">
        <v>1569</v>
      </c>
      <c r="CE604" s="97" t="s">
        <v>1158</v>
      </c>
      <c r="CF604" s="97"/>
      <c r="CG604" s="97"/>
      <c r="CH604" s="97"/>
      <c r="CI604" s="97"/>
      <c r="CJ604" s="97"/>
      <c r="CK604" s="86"/>
      <c r="CL604" s="109" t="s">
        <v>1688</v>
      </c>
      <c r="CM604" s="101" t="s">
        <v>253</v>
      </c>
      <c r="CN604" s="101" t="s">
        <v>253</v>
      </c>
      <c r="CO604" s="101"/>
    </row>
    <row r="605" spans="1:93" ht="32" x14ac:dyDescent="0.2">
      <c r="A605" s="172" t="s">
        <v>2204</v>
      </c>
      <c r="B605" s="140">
        <v>2</v>
      </c>
      <c r="C605" s="142" t="s">
        <v>1570</v>
      </c>
      <c r="D605" s="142" t="s">
        <v>1571</v>
      </c>
      <c r="E605" s="140" t="s">
        <v>0</v>
      </c>
      <c r="F605" s="140" t="s">
        <v>141</v>
      </c>
      <c r="G605" s="140" t="s">
        <v>148</v>
      </c>
      <c r="H605" s="140" t="s">
        <v>4</v>
      </c>
      <c r="I605" s="140" t="s">
        <v>8</v>
      </c>
      <c r="J605" s="140" t="s">
        <v>22</v>
      </c>
      <c r="K605" s="140" t="s">
        <v>129</v>
      </c>
      <c r="L605" s="98" t="str">
        <f>IFERROR(VLOOKUP($C605,'[2]1.3.7 validaties'!$AL$3:$AY$999,14,FALSE),"")</f>
        <v>2. ja, voor technici</v>
      </c>
      <c r="M605" s="98" t="str">
        <f>IFERROR(VLOOKUP($C605,'[2]1.3.7 validaties'!$AL$3:$AY$999,13,FALSE),"")</f>
        <v>niet nodig</v>
      </c>
      <c r="N605" s="142" t="s">
        <v>13</v>
      </c>
      <c r="O605" s="142" t="s">
        <v>13</v>
      </c>
      <c r="P605" s="142" t="s">
        <v>13</v>
      </c>
      <c r="Q605" s="142" t="s">
        <v>13</v>
      </c>
      <c r="R605" s="142" t="s">
        <v>13</v>
      </c>
      <c r="S605" s="142" t="s">
        <v>13</v>
      </c>
      <c r="T605" s="142" t="s">
        <v>13</v>
      </c>
      <c r="U605" s="142" t="s">
        <v>13</v>
      </c>
      <c r="V605" s="142" t="s">
        <v>13</v>
      </c>
      <c r="W605" s="142" t="s">
        <v>13</v>
      </c>
      <c r="X605" s="142" t="s">
        <v>13</v>
      </c>
      <c r="Y605" s="142" t="s">
        <v>13</v>
      </c>
      <c r="Z605" s="142" t="s">
        <v>13</v>
      </c>
      <c r="AA605" s="142" t="s">
        <v>13</v>
      </c>
      <c r="AB605" s="142" t="s">
        <v>13</v>
      </c>
      <c r="AC605" s="142" t="s">
        <v>13</v>
      </c>
      <c r="AD605" s="161" t="s">
        <v>253</v>
      </c>
      <c r="AE605" s="83" t="s">
        <v>254</v>
      </c>
      <c r="AF605" s="162" t="s">
        <v>255</v>
      </c>
      <c r="AG605" s="144" t="s">
        <v>1537</v>
      </c>
      <c r="AH605" s="163" t="s">
        <v>253</v>
      </c>
      <c r="AI605" s="175"/>
      <c r="AJ605" s="140" t="s">
        <v>13</v>
      </c>
      <c r="AK605" s="171" t="s">
        <v>45</v>
      </c>
      <c r="AL605" s="178" t="s">
        <v>14</v>
      </c>
      <c r="AM605" s="177" t="s">
        <v>1570</v>
      </c>
      <c r="AN605" s="98" t="s">
        <v>1572</v>
      </c>
      <c r="AO605" s="98" t="s">
        <v>1158</v>
      </c>
      <c r="AP605" s="98"/>
      <c r="AQ605" s="98"/>
      <c r="AR605" s="98"/>
      <c r="AS605" s="98"/>
      <c r="AT605" s="267"/>
      <c r="AU605" s="253">
        <v>0</v>
      </c>
      <c r="AV605" s="278"/>
      <c r="AW605" s="83"/>
      <c r="AX605" s="57"/>
      <c r="AY605" s="212" t="str">
        <f t="shared" si="107"/>
        <v/>
      </c>
      <c r="AZ605" s="97" t="str">
        <f t="shared" si="101"/>
        <v/>
      </c>
      <c r="BA605" s="97" t="str">
        <f t="shared" si="102"/>
        <v/>
      </c>
      <c r="BB605" s="97"/>
      <c r="BC605" s="213" t="s">
        <v>2261</v>
      </c>
      <c r="BD605" s="143" t="str">
        <f t="shared" si="108"/>
        <v>ongewijzigd</v>
      </c>
      <c r="BE605" s="146" t="str">
        <f>IF(BF605="",IF(#REF!="","",IF(#REF!="ongebruikt","Ja","")),"")</f>
        <v/>
      </c>
      <c r="BF605" s="322" t="str">
        <f>IF($J605="LVBB-BHK",$C605,IFERROR(VLOOKUP($C605,'[1]CDS-VM-delta'!$A$2:$E$470,1,FALSE),""))</f>
        <v>STOP3143</v>
      </c>
      <c r="BG605" s="253" t="str">
        <f>IF($J605="LVBB-BHK",$AN605,IF($BF605="","",IFERROR(VLOOKUP($BF605,'[1]CDS-VM-delta'!$A$2:$E$470,2,FALSE),"")))</f>
        <v>SvgParameter name="stroke-linecap" waarde: %1, is ongeldig. Wijzig deze in "butt".</v>
      </c>
      <c r="BH605" s="301" t="str">
        <f>IF($BF605="","",IFERROR(VLOOKUP($C605,'[1]CDS-VM-delta'!$A$2:$E$470,3,FALSE),""))</f>
        <v>imop-se.sch</v>
      </c>
      <c r="BI605" s="301" t="str">
        <f>IF($BF605="","",IFERROR(VLOOKUP($C605,'[1]CDS-VM-delta'!$A$2:$E$470,4,FALSE),""))</f>
        <v/>
      </c>
      <c r="BJ605" s="302" t="str">
        <f>IF($BF605="","",IFERROR(VLOOKUP($C605,'[1]CDS-VM-delta'!$A$2:$E$470,5,FALSE),""))</f>
        <v/>
      </c>
      <c r="BK605" s="302" t="str">
        <f>IF($C605="","",IFERROR(VLOOKUP($C605,'[1]CDS-VM-delta'!$L$1:$M$470,1,FALSE),""))</f>
        <v>STOP3143</v>
      </c>
      <c r="BL605" s="302" t="str">
        <f>IF($BK605="","",IFERROR(VLOOKUP($BK605,'[1]CDS-VM-delta'!$L$1:$M$470,2,FALSE),""))</f>
        <v>SvgParameter name="stroke-linecap" waarde: %1, is ongeldig. Wijzig deze in "butt".</v>
      </c>
      <c r="BM605" s="83"/>
      <c r="BN605" s="210" t="str">
        <f t="shared" si="103"/>
        <v/>
      </c>
      <c r="BO605" s="141" t="s">
        <v>1570</v>
      </c>
      <c r="BP605" s="142"/>
      <c r="BQ605" s="142"/>
      <c r="BR605" s="142"/>
      <c r="BS605" s="83">
        <v>344</v>
      </c>
      <c r="BT605" s="57"/>
      <c r="BU605" s="7" t="str">
        <f t="shared" si="104"/>
        <v/>
      </c>
      <c r="BV605" s="7" t="str">
        <f t="shared" si="105"/>
        <v/>
      </c>
      <c r="BW605" s="7" t="str">
        <f t="shared" si="106"/>
        <v/>
      </c>
      <c r="BX605" s="97" t="s">
        <v>1570</v>
      </c>
      <c r="BY605" s="98" t="s">
        <v>1571</v>
      </c>
      <c r="BZ605" s="97" t="s">
        <v>1684</v>
      </c>
      <c r="CA605" s="97"/>
      <c r="CB605" s="97"/>
      <c r="CC605" s="97"/>
      <c r="CD605" s="98" t="s">
        <v>1572</v>
      </c>
      <c r="CE605" s="97" t="s">
        <v>1158</v>
      </c>
      <c r="CF605" s="97"/>
      <c r="CG605" s="97"/>
      <c r="CH605" s="97"/>
      <c r="CI605" s="97"/>
      <c r="CJ605" s="97"/>
      <c r="CK605" s="86"/>
      <c r="CL605" s="109" t="s">
        <v>1688</v>
      </c>
      <c r="CM605" s="101" t="s">
        <v>253</v>
      </c>
      <c r="CN605" s="101" t="s">
        <v>253</v>
      </c>
      <c r="CO605" s="101"/>
    </row>
    <row r="606" spans="1:93" ht="80" x14ac:dyDescent="0.2">
      <c r="A606" s="172" t="s">
        <v>2207</v>
      </c>
      <c r="B606" s="140">
        <v>2</v>
      </c>
      <c r="C606" s="142" t="s">
        <v>1573</v>
      </c>
      <c r="D606" s="142" t="s">
        <v>1733</v>
      </c>
      <c r="E606" s="140" t="s">
        <v>0</v>
      </c>
      <c r="F606" s="140" t="s">
        <v>141</v>
      </c>
      <c r="G606" s="140" t="s">
        <v>148</v>
      </c>
      <c r="H606" s="140" t="s">
        <v>4</v>
      </c>
      <c r="I606" s="140" t="s">
        <v>8</v>
      </c>
      <c r="J606" s="140" t="s">
        <v>22</v>
      </c>
      <c r="K606" s="140" t="s">
        <v>129</v>
      </c>
      <c r="L606" s="98" t="str">
        <f>IFERROR(VLOOKUP($C606,'[2]1.3.7 validaties'!$AL$3:$AY$999,14,FALSE),"")</f>
        <v>2. ja, voor technici</v>
      </c>
      <c r="M606" s="98" t="str">
        <f>IFERROR(VLOOKUP($C606,'[2]1.3.7 validaties'!$AL$3:$AY$999,13,FALSE),"")</f>
        <v>niet nodig</v>
      </c>
      <c r="N606" s="142" t="s">
        <v>13</v>
      </c>
      <c r="O606" s="142" t="s">
        <v>13</v>
      </c>
      <c r="P606" s="142" t="s">
        <v>13</v>
      </c>
      <c r="Q606" s="142" t="s">
        <v>13</v>
      </c>
      <c r="R606" s="142" t="s">
        <v>13</v>
      </c>
      <c r="S606" s="142" t="s">
        <v>13</v>
      </c>
      <c r="T606" s="142" t="s">
        <v>13</v>
      </c>
      <c r="U606" s="142" t="s">
        <v>13</v>
      </c>
      <c r="V606" s="142" t="s">
        <v>13</v>
      </c>
      <c r="W606" s="142" t="s">
        <v>13</v>
      </c>
      <c r="X606" s="142" t="s">
        <v>13</v>
      </c>
      <c r="Y606" s="142" t="s">
        <v>13</v>
      </c>
      <c r="Z606" s="142" t="s">
        <v>13</v>
      </c>
      <c r="AA606" s="142" t="s">
        <v>13</v>
      </c>
      <c r="AB606" s="142" t="s">
        <v>13</v>
      </c>
      <c r="AC606" s="142" t="s">
        <v>13</v>
      </c>
      <c r="AD606" s="161" t="s">
        <v>253</v>
      </c>
      <c r="AE606" s="83" t="s">
        <v>254</v>
      </c>
      <c r="AF606" s="162" t="s">
        <v>255</v>
      </c>
      <c r="AG606" s="144" t="s">
        <v>1537</v>
      </c>
      <c r="AH606" s="163" t="s">
        <v>253</v>
      </c>
      <c r="AI606" s="175"/>
      <c r="AJ606" s="140" t="s">
        <v>13</v>
      </c>
      <c r="AK606" s="171" t="s">
        <v>45</v>
      </c>
      <c r="AL606" s="178" t="s">
        <v>14</v>
      </c>
      <c r="AM606" s="177" t="s">
        <v>1573</v>
      </c>
      <c r="AN606" s="98" t="s">
        <v>1574</v>
      </c>
      <c r="AO606" s="98" t="s">
        <v>1158</v>
      </c>
      <c r="AP606" s="98"/>
      <c r="AQ606" s="98"/>
      <c r="AR606" s="98"/>
      <c r="AS606" s="98"/>
      <c r="AT606" s="267"/>
      <c r="AU606" s="253">
        <v>0</v>
      </c>
      <c r="AV606" s="278"/>
      <c r="AW606" s="83"/>
      <c r="AX606" s="57"/>
      <c r="AY606" s="212" t="str">
        <f t="shared" si="107"/>
        <v/>
      </c>
      <c r="AZ606" s="97" t="str">
        <f t="shared" si="101"/>
        <v/>
      </c>
      <c r="BA606" s="97" t="str">
        <f t="shared" si="102"/>
        <v/>
      </c>
      <c r="BB606" s="97"/>
      <c r="BC606" s="213" t="s">
        <v>2261</v>
      </c>
      <c r="BD606" s="143" t="str">
        <f t="shared" si="108"/>
        <v>ongewijzigd</v>
      </c>
      <c r="BE606" s="146" t="str">
        <f>IF(BF606="",IF(#REF!="","",IF(#REF!="ongebruikt","Ja","")),"")</f>
        <v/>
      </c>
      <c r="BF606" s="322" t="str">
        <f>IF($J606="LVBB-BHK",$C606,IFERROR(VLOOKUP($C606,'[1]CDS-VM-delta'!$A$2:$E$470,1,FALSE),""))</f>
        <v>STOP3144</v>
      </c>
      <c r="BG606" s="253" t="str">
        <f>IF($J606="LVBB-BHK",$AN606,IF($BF606="","",IFERROR(VLOOKUP($BF606,'[1]CDS-VM-delta'!$A$2:$E$470,2,FALSE),"")))</f>
        <v>SvgParameter name="stroke-opacity" waarde: %1, is ongeldig. Wijzig deze in een decimaal positief getal tussen 0 en 1 (beide inclusief) met 0,1 of 2 decimalen.</v>
      </c>
      <c r="BH606" s="301" t="str">
        <f>IF($BF606="","",IFERROR(VLOOKUP($C606,'[1]CDS-VM-delta'!$A$2:$E$470,3,FALSE),""))</f>
        <v>imop-se.sch</v>
      </c>
      <c r="BI606" s="301" t="str">
        <f>IF($BF606="","",IFERROR(VLOOKUP($C606,'[1]CDS-VM-delta'!$A$2:$E$470,4,FALSE),""))</f>
        <v/>
      </c>
      <c r="BJ606" s="302" t="str">
        <f>IF($BF606="","",IFERROR(VLOOKUP($C606,'[1]CDS-VM-delta'!$A$2:$E$470,5,FALSE),""))</f>
        <v/>
      </c>
      <c r="BK606" s="302" t="str">
        <f>IF($C606="","",IFERROR(VLOOKUP($C606,'[1]CDS-VM-delta'!$L$1:$M$470,1,FALSE),""))</f>
        <v>STOP3144</v>
      </c>
      <c r="BL606" s="302" t="str">
        <f>IF($BK606="","",IFERROR(VLOOKUP($BK606,'[1]CDS-VM-delta'!$L$1:$M$470,2,FALSE),""))</f>
        <v>SvgParameter name="stroke-opacity" waarde: %1, is ongeldig. Wijzig deze in een decimaal positief getal tussen 0 en 1 (beide inclusief) met 0,1 of 2 decimalen.</v>
      </c>
      <c r="BM606" s="83"/>
      <c r="BN606" s="210" t="str">
        <f t="shared" si="103"/>
        <v/>
      </c>
      <c r="BO606" s="141" t="s">
        <v>1573</v>
      </c>
      <c r="BP606" s="142"/>
      <c r="BQ606" s="142"/>
      <c r="BR606" s="142"/>
      <c r="BS606" s="83">
        <v>345</v>
      </c>
      <c r="BT606" s="57"/>
      <c r="BU606" s="7" t="str">
        <f t="shared" si="104"/>
        <v/>
      </c>
      <c r="BV606" s="7" t="str">
        <f t="shared" si="105"/>
        <v/>
      </c>
      <c r="BW606" s="7" t="str">
        <f t="shared" si="106"/>
        <v/>
      </c>
      <c r="BX606" s="97" t="s">
        <v>1573</v>
      </c>
      <c r="BY606" s="98" t="s">
        <v>1733</v>
      </c>
      <c r="BZ606" s="97" t="s">
        <v>1684</v>
      </c>
      <c r="CA606" s="97"/>
      <c r="CB606" s="97"/>
      <c r="CC606" s="97"/>
      <c r="CD606" s="98" t="s">
        <v>1574</v>
      </c>
      <c r="CE606" s="97" t="s">
        <v>1158</v>
      </c>
      <c r="CF606" s="97"/>
      <c r="CG606" s="97"/>
      <c r="CH606" s="97"/>
      <c r="CI606" s="97"/>
      <c r="CJ606" s="97"/>
      <c r="CK606" s="86"/>
      <c r="CL606" s="109" t="s">
        <v>1690</v>
      </c>
      <c r="CM606" s="101" t="s">
        <v>255</v>
      </c>
      <c r="CN606" s="101" t="s">
        <v>253</v>
      </c>
      <c r="CO606" s="101"/>
    </row>
    <row r="607" spans="1:93" ht="32" x14ac:dyDescent="0.2">
      <c r="A607" s="172" t="s">
        <v>2204</v>
      </c>
      <c r="B607" s="140">
        <v>2</v>
      </c>
      <c r="C607" s="142" t="s">
        <v>1575</v>
      </c>
      <c r="D607" s="142" t="s">
        <v>1576</v>
      </c>
      <c r="E607" s="140" t="s">
        <v>0</v>
      </c>
      <c r="F607" s="140" t="s">
        <v>141</v>
      </c>
      <c r="G607" s="140" t="s">
        <v>148</v>
      </c>
      <c r="H607" s="140" t="s">
        <v>4</v>
      </c>
      <c r="I607" s="140" t="s">
        <v>8</v>
      </c>
      <c r="J607" s="140" t="s">
        <v>22</v>
      </c>
      <c r="K607" s="140" t="s">
        <v>129</v>
      </c>
      <c r="L607" s="98" t="str">
        <f>IFERROR(VLOOKUP($C607,'[2]1.3.7 validaties'!$AL$3:$AY$999,14,FALSE),"")</f>
        <v>2. ja, voor technici</v>
      </c>
      <c r="M607" s="98" t="str">
        <f>IFERROR(VLOOKUP($C607,'[2]1.3.7 validaties'!$AL$3:$AY$999,13,FALSE),"")</f>
        <v>niet nodig</v>
      </c>
      <c r="N607" s="142" t="s">
        <v>13</v>
      </c>
      <c r="O607" s="142" t="s">
        <v>13</v>
      </c>
      <c r="P607" s="142" t="s">
        <v>13</v>
      </c>
      <c r="Q607" s="142" t="s">
        <v>13</v>
      </c>
      <c r="R607" s="142" t="s">
        <v>13</v>
      </c>
      <c r="S607" s="142" t="s">
        <v>13</v>
      </c>
      <c r="T607" s="142" t="s">
        <v>13</v>
      </c>
      <c r="U607" s="142" t="s">
        <v>13</v>
      </c>
      <c r="V607" s="142" t="s">
        <v>13</v>
      </c>
      <c r="W607" s="142" t="s">
        <v>13</v>
      </c>
      <c r="X607" s="142" t="s">
        <v>13</v>
      </c>
      <c r="Y607" s="142" t="s">
        <v>13</v>
      </c>
      <c r="Z607" s="142" t="s">
        <v>13</v>
      </c>
      <c r="AA607" s="142" t="s">
        <v>13</v>
      </c>
      <c r="AB607" s="142" t="s">
        <v>13</v>
      </c>
      <c r="AC607" s="142" t="s">
        <v>13</v>
      </c>
      <c r="AD607" s="161" t="s">
        <v>253</v>
      </c>
      <c r="AE607" s="83" t="s">
        <v>254</v>
      </c>
      <c r="AF607" s="162" t="s">
        <v>255</v>
      </c>
      <c r="AG607" s="144" t="s">
        <v>1537</v>
      </c>
      <c r="AH607" s="163" t="s">
        <v>253</v>
      </c>
      <c r="AI607" s="175"/>
      <c r="AJ607" s="140" t="s">
        <v>13</v>
      </c>
      <c r="AK607" s="171" t="s">
        <v>45</v>
      </c>
      <c r="AL607" s="178" t="s">
        <v>14</v>
      </c>
      <c r="AM607" s="177" t="s">
        <v>1575</v>
      </c>
      <c r="AN607" s="98" t="s">
        <v>1577</v>
      </c>
      <c r="AO607" s="98" t="s">
        <v>1158</v>
      </c>
      <c r="AP607" s="98"/>
      <c r="AQ607" s="98"/>
      <c r="AR607" s="98"/>
      <c r="AS607" s="98"/>
      <c r="AT607" s="267"/>
      <c r="AU607" s="253">
        <v>0</v>
      </c>
      <c r="AV607" s="278"/>
      <c r="AW607" s="83"/>
      <c r="AX607" s="57"/>
      <c r="AY607" s="212" t="str">
        <f t="shared" si="107"/>
        <v/>
      </c>
      <c r="AZ607" s="97" t="str">
        <f t="shared" si="101"/>
        <v/>
      </c>
      <c r="BA607" s="97" t="str">
        <f t="shared" si="102"/>
        <v/>
      </c>
      <c r="BB607" s="97"/>
      <c r="BC607" s="213" t="s">
        <v>2261</v>
      </c>
      <c r="BD607" s="143" t="str">
        <f t="shared" si="108"/>
        <v>ongewijzigd</v>
      </c>
      <c r="BE607" s="146" t="str">
        <f>IF(BF607="",IF(#REF!="","",IF(#REF!="ongebruikt","Ja","")),"")</f>
        <v/>
      </c>
      <c r="BF607" s="322" t="str">
        <f>IF($J607="LVBB-BHK",$C607,IFERROR(VLOOKUP($C607,'[1]CDS-VM-delta'!$A$2:$E$470,1,FALSE),""))</f>
        <v>STOP3145</v>
      </c>
      <c r="BG607" s="253" t="str">
        <f>IF($J607="LVBB-BHK",$AN607,IF($BF607="","",IFERROR(VLOOKUP($BF607,'[1]CDS-VM-delta'!$A$2:$E$470,2,FALSE),"")))</f>
        <v>SvgParameter name="stroke-linejoin" waarde: %1, is ongeldig. Wijzig deze in "round".</v>
      </c>
      <c r="BH607" s="301" t="str">
        <f>IF($BF607="","",IFERROR(VLOOKUP($C607,'[1]CDS-VM-delta'!$A$2:$E$470,3,FALSE),""))</f>
        <v>imop-se.sch</v>
      </c>
      <c r="BI607" s="301" t="str">
        <f>IF($BF607="","",IFERROR(VLOOKUP($C607,'[1]CDS-VM-delta'!$A$2:$E$470,4,FALSE),""))</f>
        <v/>
      </c>
      <c r="BJ607" s="302" t="str">
        <f>IF($BF607="","",IFERROR(VLOOKUP($C607,'[1]CDS-VM-delta'!$A$2:$E$470,5,FALSE),""))</f>
        <v/>
      </c>
      <c r="BK607" s="302" t="str">
        <f>IF($C607="","",IFERROR(VLOOKUP($C607,'[1]CDS-VM-delta'!$L$1:$M$470,1,FALSE),""))</f>
        <v>STOP3145</v>
      </c>
      <c r="BL607" s="302" t="str">
        <f>IF($BK607="","",IFERROR(VLOOKUP($BK607,'[1]CDS-VM-delta'!$L$1:$M$470,2,FALSE),""))</f>
        <v>SvgParameter name="stroke-linejoin" waarde: %1, is ongeldig. Wijzig deze in "round".</v>
      </c>
      <c r="BM607" s="83"/>
      <c r="BN607" s="210" t="str">
        <f t="shared" si="103"/>
        <v/>
      </c>
      <c r="BO607" s="141" t="s">
        <v>1575</v>
      </c>
      <c r="BP607" s="142"/>
      <c r="BQ607" s="142"/>
      <c r="BR607" s="142"/>
      <c r="BS607" s="83">
        <v>346</v>
      </c>
      <c r="BT607" s="57"/>
      <c r="BU607" s="7" t="str">
        <f t="shared" si="104"/>
        <v/>
      </c>
      <c r="BV607" s="7" t="str">
        <f t="shared" si="105"/>
        <v/>
      </c>
      <c r="BW607" s="7" t="str">
        <f t="shared" si="106"/>
        <v/>
      </c>
      <c r="BX607" s="97" t="s">
        <v>1575</v>
      </c>
      <c r="BY607" s="98" t="s">
        <v>1576</v>
      </c>
      <c r="BZ607" s="97" t="s">
        <v>1684</v>
      </c>
      <c r="CA607" s="97"/>
      <c r="CB607" s="97"/>
      <c r="CC607" s="97"/>
      <c r="CD607" s="98" t="s">
        <v>1577</v>
      </c>
      <c r="CE607" s="97" t="s">
        <v>1158</v>
      </c>
      <c r="CF607" s="97"/>
      <c r="CG607" s="97"/>
      <c r="CH607" s="97"/>
      <c r="CI607" s="97"/>
      <c r="CJ607" s="97"/>
      <c r="CK607" s="86"/>
      <c r="CL607" s="109" t="s">
        <v>1688</v>
      </c>
      <c r="CM607" s="101" t="s">
        <v>253</v>
      </c>
      <c r="CN607" s="101" t="s">
        <v>253</v>
      </c>
      <c r="CO607" s="101"/>
    </row>
    <row r="608" spans="1:93" ht="48" x14ac:dyDescent="0.2">
      <c r="A608" s="172" t="s">
        <v>2204</v>
      </c>
      <c r="B608" s="140">
        <v>2</v>
      </c>
      <c r="C608" s="142" t="s">
        <v>1578</v>
      </c>
      <c r="D608" s="142" t="s">
        <v>1579</v>
      </c>
      <c r="E608" s="140" t="s">
        <v>0</v>
      </c>
      <c r="F608" s="140" t="s">
        <v>141</v>
      </c>
      <c r="G608" s="140" t="s">
        <v>148</v>
      </c>
      <c r="H608" s="140" t="s">
        <v>4</v>
      </c>
      <c r="I608" s="140" t="s">
        <v>8</v>
      </c>
      <c r="J608" s="140" t="s">
        <v>22</v>
      </c>
      <c r="K608" s="140" t="s">
        <v>129</v>
      </c>
      <c r="L608" s="98" t="str">
        <f>IFERROR(VLOOKUP($C608,'[2]1.3.7 validaties'!$AL$3:$AY$999,14,FALSE),"")</f>
        <v>2. ja, voor technici</v>
      </c>
      <c r="M608" s="98" t="str">
        <f>IFERROR(VLOOKUP($C608,'[2]1.3.7 validaties'!$AL$3:$AY$999,13,FALSE),"")</f>
        <v>niet nodig</v>
      </c>
      <c r="N608" s="142" t="s">
        <v>13</v>
      </c>
      <c r="O608" s="142" t="s">
        <v>13</v>
      </c>
      <c r="P608" s="142" t="s">
        <v>13</v>
      </c>
      <c r="Q608" s="142" t="s">
        <v>13</v>
      </c>
      <c r="R608" s="142" t="s">
        <v>13</v>
      </c>
      <c r="S608" s="142" t="s">
        <v>13</v>
      </c>
      <c r="T608" s="142" t="s">
        <v>13</v>
      </c>
      <c r="U608" s="142" t="s">
        <v>13</v>
      </c>
      <c r="V608" s="142" t="s">
        <v>13</v>
      </c>
      <c r="W608" s="142" t="s">
        <v>13</v>
      </c>
      <c r="X608" s="142" t="s">
        <v>13</v>
      </c>
      <c r="Y608" s="142" t="s">
        <v>13</v>
      </c>
      <c r="Z608" s="142" t="s">
        <v>13</v>
      </c>
      <c r="AA608" s="142" t="s">
        <v>13</v>
      </c>
      <c r="AB608" s="142" t="s">
        <v>13</v>
      </c>
      <c r="AC608" s="142" t="s">
        <v>13</v>
      </c>
      <c r="AD608" s="161" t="s">
        <v>253</v>
      </c>
      <c r="AE608" s="83" t="s">
        <v>254</v>
      </c>
      <c r="AF608" s="162" t="s">
        <v>255</v>
      </c>
      <c r="AG608" s="144" t="s">
        <v>1537</v>
      </c>
      <c r="AH608" s="163" t="s">
        <v>253</v>
      </c>
      <c r="AI608" s="175"/>
      <c r="AJ608" s="140" t="s">
        <v>13</v>
      </c>
      <c r="AK608" s="171" t="s">
        <v>45</v>
      </c>
      <c r="AL608" s="178" t="s">
        <v>14</v>
      </c>
      <c r="AM608" s="177" t="s">
        <v>1578</v>
      </c>
      <c r="AN608" s="98" t="s">
        <v>1580</v>
      </c>
      <c r="AO608" s="98" t="s">
        <v>1158</v>
      </c>
      <c r="AP608" s="98"/>
      <c r="AQ608" s="98"/>
      <c r="AR608" s="98"/>
      <c r="AS608" s="98"/>
      <c r="AT608" s="267"/>
      <c r="AU608" s="253">
        <v>0</v>
      </c>
      <c r="AV608" s="278"/>
      <c r="AW608" s="83"/>
      <c r="AX608" s="57"/>
      <c r="AY608" s="212" t="str">
        <f t="shared" si="107"/>
        <v/>
      </c>
      <c r="AZ608" s="97" t="str">
        <f t="shared" si="101"/>
        <v/>
      </c>
      <c r="BA608" s="97" t="str">
        <f t="shared" si="102"/>
        <v/>
      </c>
      <c r="BB608" s="97"/>
      <c r="BC608" s="213" t="s">
        <v>2261</v>
      </c>
      <c r="BD608" s="143" t="str">
        <f t="shared" si="108"/>
        <v>ongewijzigd</v>
      </c>
      <c r="BE608" s="146" t="str">
        <f>IF(BF608="",IF(#REF!="","",IF(#REF!="ongebruikt","Ja","")),"")</f>
        <v/>
      </c>
      <c r="BF608" s="322" t="str">
        <f>IF($J608="LVBB-BHK",$C608,IFERROR(VLOOKUP($C608,'[1]CDS-VM-delta'!$A$2:$E$470,1,FALSE),""))</f>
        <v>STOP3146</v>
      </c>
      <c r="BG608" s="253" t="str">
        <f>IF($J608="LVBB-BHK",$AN608,IF($BF608="","",IFERROR(VLOOKUP($BF608,'[1]CDS-VM-delta'!$A$2:$E$470,2,FALSE),"")))</f>
        <v>Een Fill:SvgParameter met een ongeldig name attribute %1. Maak hier een valide name-attribute van.</v>
      </c>
      <c r="BH608" s="301" t="str">
        <f>IF($BF608="","",IFERROR(VLOOKUP($C608,'[1]CDS-VM-delta'!$A$2:$E$470,3,FALSE),""))</f>
        <v>imop-se.sch</v>
      </c>
      <c r="BI608" s="301" t="str">
        <f>IF($BF608="","",IFERROR(VLOOKUP($C608,'[1]CDS-VM-delta'!$A$2:$E$470,4,FALSE),""))</f>
        <v/>
      </c>
      <c r="BJ608" s="302" t="str">
        <f>IF($BF608="","",IFERROR(VLOOKUP($C608,'[1]CDS-VM-delta'!$A$2:$E$470,5,FALSE),""))</f>
        <v/>
      </c>
      <c r="BK608" s="302" t="str">
        <f>IF($C608="","",IFERROR(VLOOKUP($C608,'[1]CDS-VM-delta'!$L$1:$M$470,1,FALSE),""))</f>
        <v>STOP3146</v>
      </c>
      <c r="BL608" s="302" t="str">
        <f>IF($BK608="","",IFERROR(VLOOKUP($BK608,'[1]CDS-VM-delta'!$L$1:$M$470,2,FALSE),""))</f>
        <v>Een Fill:SvgParameter met een ongeldig name attribute %1. Maak hier een valide name-attribute van.</v>
      </c>
      <c r="BM608" s="83"/>
      <c r="BN608" s="210" t="str">
        <f t="shared" si="103"/>
        <v/>
      </c>
      <c r="BO608" s="141" t="s">
        <v>1578</v>
      </c>
      <c r="BP608" s="142"/>
      <c r="BQ608" s="142"/>
      <c r="BR608" s="142"/>
      <c r="BS608" s="83">
        <v>347</v>
      </c>
      <c r="BT608" s="57"/>
      <c r="BU608" s="7" t="str">
        <f t="shared" si="104"/>
        <v/>
      </c>
      <c r="BV608" s="7" t="str">
        <f t="shared" si="105"/>
        <v/>
      </c>
      <c r="BW608" s="7" t="str">
        <f t="shared" si="106"/>
        <v/>
      </c>
      <c r="BX608" s="97" t="s">
        <v>1578</v>
      </c>
      <c r="BY608" s="98" t="s">
        <v>1579</v>
      </c>
      <c r="BZ608" s="97" t="s">
        <v>1684</v>
      </c>
      <c r="CA608" s="97"/>
      <c r="CB608" s="97"/>
      <c r="CC608" s="97"/>
      <c r="CD608" s="98" t="s">
        <v>1580</v>
      </c>
      <c r="CE608" s="97" t="s">
        <v>1158</v>
      </c>
      <c r="CF608" s="97"/>
      <c r="CG608" s="97"/>
      <c r="CH608" s="97"/>
      <c r="CI608" s="97"/>
      <c r="CJ608" s="97"/>
      <c r="CK608" s="86"/>
      <c r="CL608" s="109" t="s">
        <v>1688</v>
      </c>
      <c r="CM608" s="101" t="s">
        <v>253</v>
      </c>
      <c r="CN608" s="101" t="s">
        <v>253</v>
      </c>
      <c r="CO608" s="101"/>
    </row>
    <row r="609" spans="1:93" ht="64" x14ac:dyDescent="0.2">
      <c r="A609" s="172" t="s">
        <v>2204</v>
      </c>
      <c r="B609" s="140">
        <v>2</v>
      </c>
      <c r="C609" s="142" t="s">
        <v>1581</v>
      </c>
      <c r="D609" s="142" t="s">
        <v>1734</v>
      </c>
      <c r="E609" s="140" t="s">
        <v>0</v>
      </c>
      <c r="F609" s="140" t="s">
        <v>141</v>
      </c>
      <c r="G609" s="140" t="s">
        <v>148</v>
      </c>
      <c r="H609" s="140" t="s">
        <v>4</v>
      </c>
      <c r="I609" s="140" t="s">
        <v>8</v>
      </c>
      <c r="J609" s="140" t="s">
        <v>22</v>
      </c>
      <c r="K609" s="140" t="s">
        <v>129</v>
      </c>
      <c r="L609" s="98" t="str">
        <f>IFERROR(VLOOKUP($C609,'[2]1.3.7 validaties'!$AL$3:$AY$999,14,FALSE),"")</f>
        <v>2. ja, voor technici</v>
      </c>
      <c r="M609" s="98" t="str">
        <f>IFERROR(VLOOKUP($C609,'[2]1.3.7 validaties'!$AL$3:$AY$999,13,FALSE),"")</f>
        <v>niet nodig</v>
      </c>
      <c r="N609" s="142" t="s">
        <v>13</v>
      </c>
      <c r="O609" s="142" t="s">
        <v>13</v>
      </c>
      <c r="P609" s="142" t="s">
        <v>13</v>
      </c>
      <c r="Q609" s="142" t="s">
        <v>13</v>
      </c>
      <c r="R609" s="142" t="s">
        <v>13</v>
      </c>
      <c r="S609" s="142" t="s">
        <v>13</v>
      </c>
      <c r="T609" s="142" t="s">
        <v>13</v>
      </c>
      <c r="U609" s="142" t="s">
        <v>13</v>
      </c>
      <c r="V609" s="142" t="s">
        <v>13</v>
      </c>
      <c r="W609" s="142" t="s">
        <v>13</v>
      </c>
      <c r="X609" s="142" t="s">
        <v>13</v>
      </c>
      <c r="Y609" s="142" t="s">
        <v>13</v>
      </c>
      <c r="Z609" s="142" t="s">
        <v>13</v>
      </c>
      <c r="AA609" s="142" t="s">
        <v>13</v>
      </c>
      <c r="AB609" s="142" t="s">
        <v>13</v>
      </c>
      <c r="AC609" s="142" t="s">
        <v>13</v>
      </c>
      <c r="AD609" s="161" t="s">
        <v>253</v>
      </c>
      <c r="AE609" s="83" t="s">
        <v>254</v>
      </c>
      <c r="AF609" s="162" t="s">
        <v>255</v>
      </c>
      <c r="AG609" s="144" t="s">
        <v>1537</v>
      </c>
      <c r="AH609" s="163" t="s">
        <v>253</v>
      </c>
      <c r="AI609" s="175"/>
      <c r="AJ609" s="140" t="s">
        <v>13</v>
      </c>
      <c r="AK609" s="171" t="s">
        <v>45</v>
      </c>
      <c r="AL609" s="178" t="s">
        <v>14</v>
      </c>
      <c r="AM609" s="177" t="s">
        <v>1581</v>
      </c>
      <c r="AN609" s="98" t="s">
        <v>1582</v>
      </c>
      <c r="AO609" s="98" t="s">
        <v>1158</v>
      </c>
      <c r="AP609" s="98"/>
      <c r="AQ609" s="98"/>
      <c r="AR609" s="98"/>
      <c r="AS609" s="98"/>
      <c r="AT609" s="267"/>
      <c r="AU609" s="253">
        <v>0</v>
      </c>
      <c r="AV609" s="278"/>
      <c r="AW609" s="83"/>
      <c r="AX609" s="57"/>
      <c r="AY609" s="212" t="str">
        <f t="shared" si="107"/>
        <v/>
      </c>
      <c r="AZ609" s="97" t="str">
        <f t="shared" si="101"/>
        <v/>
      </c>
      <c r="BA609" s="97" t="str">
        <f t="shared" si="102"/>
        <v/>
      </c>
      <c r="BB609" s="97"/>
      <c r="BC609" s="213" t="s">
        <v>2261</v>
      </c>
      <c r="BD609" s="143" t="str">
        <f t="shared" si="108"/>
        <v>ongewijzigd</v>
      </c>
      <c r="BE609" s="146" t="str">
        <f>IF(BF609="",IF(#REF!="","",IF(#REF!="ongebruikt","Ja","")),"")</f>
        <v/>
      </c>
      <c r="BF609" s="322" t="str">
        <f>IF($J609="LVBB-BHK",$C609,IFERROR(VLOOKUP($C609,'[1]CDS-VM-delta'!$A$2:$E$470,1,FALSE),""))</f>
        <v>STOP3147</v>
      </c>
      <c r="BG609" s="253" t="str">
        <f>IF($J609="LVBB-BHK",$AN609,IF($BF609="","",IFERROR(VLOOKUP($BF609,'[1]CDS-VM-delta'!$A$2:$E$470,2,FALSE),"")))</f>
        <v>SvgParameter name="fill" waarde: %1, is ongeldig. Vul deze met een valide hexadecimale waarde.</v>
      </c>
      <c r="BH609" s="301" t="str">
        <f>IF($BF609="","",IFERROR(VLOOKUP($C609,'[1]CDS-VM-delta'!$A$2:$E$470,3,FALSE),""))</f>
        <v>imop-se.sch</v>
      </c>
      <c r="BI609" s="301" t="str">
        <f>IF($BF609="","",IFERROR(VLOOKUP($C609,'[1]CDS-VM-delta'!$A$2:$E$470,4,FALSE),""))</f>
        <v/>
      </c>
      <c r="BJ609" s="302" t="str">
        <f>IF($BF609="","",IFERROR(VLOOKUP($C609,'[1]CDS-VM-delta'!$A$2:$E$470,5,FALSE),""))</f>
        <v/>
      </c>
      <c r="BK609" s="302" t="str">
        <f>IF($C609="","",IFERROR(VLOOKUP($C609,'[1]CDS-VM-delta'!$L$1:$M$470,1,FALSE),""))</f>
        <v>STOP3147</v>
      </c>
      <c r="BL609" s="302" t="str">
        <f>IF($BK609="","",IFERROR(VLOOKUP($BK609,'[1]CDS-VM-delta'!$L$1:$M$470,2,FALSE),""))</f>
        <v>SvgParameter name="fill" waarde: %1, is ongeldig. Vul deze met een valide hexadecimale waarde.</v>
      </c>
      <c r="BM609" s="83"/>
      <c r="BN609" s="210" t="str">
        <f t="shared" si="103"/>
        <v/>
      </c>
      <c r="BO609" s="141" t="s">
        <v>1581</v>
      </c>
      <c r="BP609" s="142"/>
      <c r="BQ609" s="142"/>
      <c r="BR609" s="142"/>
      <c r="BS609" s="83">
        <v>348</v>
      </c>
      <c r="BT609" s="57"/>
      <c r="BU609" s="7" t="str">
        <f t="shared" si="104"/>
        <v/>
      </c>
      <c r="BV609" s="7" t="str">
        <f t="shared" si="105"/>
        <v/>
      </c>
      <c r="BW609" s="7" t="str">
        <f t="shared" si="106"/>
        <v/>
      </c>
      <c r="BX609" s="97" t="s">
        <v>1581</v>
      </c>
      <c r="BY609" s="98" t="s">
        <v>1734</v>
      </c>
      <c r="BZ609" s="97" t="s">
        <v>1684</v>
      </c>
      <c r="CA609" s="97"/>
      <c r="CB609" s="97"/>
      <c r="CC609" s="97"/>
      <c r="CD609" s="98" t="s">
        <v>1582</v>
      </c>
      <c r="CE609" s="97" t="s">
        <v>1158</v>
      </c>
      <c r="CF609" s="97"/>
      <c r="CG609" s="97"/>
      <c r="CH609" s="97"/>
      <c r="CI609" s="97"/>
      <c r="CJ609" s="97"/>
      <c r="CK609" s="86"/>
      <c r="CL609" s="109" t="s">
        <v>1688</v>
      </c>
      <c r="CM609" s="101" t="s">
        <v>253</v>
      </c>
      <c r="CN609" s="101" t="s">
        <v>253</v>
      </c>
      <c r="CO609" s="101"/>
    </row>
    <row r="610" spans="1:93" ht="64" x14ac:dyDescent="0.2">
      <c r="A610" s="172" t="s">
        <v>2207</v>
      </c>
      <c r="B610" s="140">
        <v>2</v>
      </c>
      <c r="C610" s="142" t="s">
        <v>1583</v>
      </c>
      <c r="D610" s="142" t="s">
        <v>1735</v>
      </c>
      <c r="E610" s="140" t="s">
        <v>0</v>
      </c>
      <c r="F610" s="140" t="s">
        <v>141</v>
      </c>
      <c r="G610" s="140" t="s">
        <v>148</v>
      </c>
      <c r="H610" s="140" t="s">
        <v>4</v>
      </c>
      <c r="I610" s="140" t="s">
        <v>8</v>
      </c>
      <c r="J610" s="140" t="s">
        <v>22</v>
      </c>
      <c r="K610" s="140" t="s">
        <v>129</v>
      </c>
      <c r="L610" s="98" t="str">
        <f>IFERROR(VLOOKUP($C610,'[2]1.3.7 validaties'!$AL$3:$AY$999,14,FALSE),"")</f>
        <v>2. ja, voor technici</v>
      </c>
      <c r="M610" s="98" t="str">
        <f>IFERROR(VLOOKUP($C610,'[2]1.3.7 validaties'!$AL$3:$AY$999,13,FALSE),"")</f>
        <v>niet nodig</v>
      </c>
      <c r="N610" s="142" t="s">
        <v>13</v>
      </c>
      <c r="O610" s="142" t="s">
        <v>13</v>
      </c>
      <c r="P610" s="142" t="s">
        <v>13</v>
      </c>
      <c r="Q610" s="142" t="s">
        <v>13</v>
      </c>
      <c r="R610" s="142" t="s">
        <v>13</v>
      </c>
      <c r="S610" s="142" t="s">
        <v>13</v>
      </c>
      <c r="T610" s="142" t="s">
        <v>13</v>
      </c>
      <c r="U610" s="142" t="s">
        <v>13</v>
      </c>
      <c r="V610" s="142" t="s">
        <v>13</v>
      </c>
      <c r="W610" s="142" t="s">
        <v>13</v>
      </c>
      <c r="X610" s="142" t="s">
        <v>13</v>
      </c>
      <c r="Y610" s="142" t="s">
        <v>13</v>
      </c>
      <c r="Z610" s="142" t="s">
        <v>13</v>
      </c>
      <c r="AA610" s="142" t="s">
        <v>13</v>
      </c>
      <c r="AB610" s="142" t="s">
        <v>13</v>
      </c>
      <c r="AC610" s="142" t="s">
        <v>13</v>
      </c>
      <c r="AD610" s="161" t="s">
        <v>253</v>
      </c>
      <c r="AE610" s="83" t="s">
        <v>254</v>
      </c>
      <c r="AF610" s="162" t="s">
        <v>255</v>
      </c>
      <c r="AG610" s="144" t="s">
        <v>1537</v>
      </c>
      <c r="AH610" s="163" t="s">
        <v>253</v>
      </c>
      <c r="AI610" s="175"/>
      <c r="AJ610" s="140" t="s">
        <v>13</v>
      </c>
      <c r="AK610" s="171" t="s">
        <v>45</v>
      </c>
      <c r="AL610" s="178" t="s">
        <v>14</v>
      </c>
      <c r="AM610" s="177" t="s">
        <v>1583</v>
      </c>
      <c r="AN610" s="98" t="s">
        <v>1584</v>
      </c>
      <c r="AO610" s="98" t="s">
        <v>1158</v>
      </c>
      <c r="AP610" s="98"/>
      <c r="AQ610" s="98"/>
      <c r="AR610" s="98"/>
      <c r="AS610" s="98"/>
      <c r="AT610" s="267"/>
      <c r="AU610" s="253">
        <v>0</v>
      </c>
      <c r="AV610" s="278"/>
      <c r="AW610" s="83"/>
      <c r="AX610" s="57"/>
      <c r="AY610" s="212" t="str">
        <f t="shared" si="107"/>
        <v/>
      </c>
      <c r="AZ610" s="97" t="str">
        <f t="shared" si="101"/>
        <v/>
      </c>
      <c r="BA610" s="97" t="str">
        <f t="shared" si="102"/>
        <v/>
      </c>
      <c r="BB610" s="97"/>
      <c r="BC610" s="213" t="s">
        <v>2261</v>
      </c>
      <c r="BD610" s="143" t="str">
        <f t="shared" si="108"/>
        <v>ongewijzigd</v>
      </c>
      <c r="BE610" s="146" t="str">
        <f>IF(BF610="",IF(#REF!="","",IF(#REF!="ongebruikt","Ja","")),"")</f>
        <v/>
      </c>
      <c r="BF610" s="322" t="str">
        <f>IF($J610="LVBB-BHK",$C610,IFERROR(VLOOKUP($C610,'[1]CDS-VM-delta'!$A$2:$E$470,1,FALSE),""))</f>
        <v>STOP3148</v>
      </c>
      <c r="BG610" s="253" t="str">
        <f>IF($J610="LVBB-BHK",$AN610,IF($BF610="","",IFERROR(VLOOKUP($BF610,'[1]CDS-VM-delta'!$A$2:$E$470,2,FALSE),"")))</f>
        <v>SvgParameter name="fill-opacity" waarde: %1, is ongeldig. Wijzig deze in een decimaal positief getal tussen 0 en 1 (beide inclusief) met 0,1 of 2 decimalen.</v>
      </c>
      <c r="BH610" s="301" t="str">
        <f>IF($BF610="","",IFERROR(VLOOKUP($C610,'[1]CDS-VM-delta'!$A$2:$E$470,3,FALSE),""))</f>
        <v>imop-se.sch</v>
      </c>
      <c r="BI610" s="301" t="str">
        <f>IF($BF610="","",IFERROR(VLOOKUP($C610,'[1]CDS-VM-delta'!$A$2:$E$470,4,FALSE),""))</f>
        <v/>
      </c>
      <c r="BJ610" s="302" t="str">
        <f>IF($BF610="","",IFERROR(VLOOKUP($C610,'[1]CDS-VM-delta'!$A$2:$E$470,5,FALSE),""))</f>
        <v/>
      </c>
      <c r="BK610" s="302" t="str">
        <f>IF($C610="","",IFERROR(VLOOKUP($C610,'[1]CDS-VM-delta'!$L$1:$M$470,1,FALSE),""))</f>
        <v>STOP3148</v>
      </c>
      <c r="BL610" s="302" t="str">
        <f>IF($BK610="","",IFERROR(VLOOKUP($BK610,'[1]CDS-VM-delta'!$L$1:$M$470,2,FALSE),""))</f>
        <v>SvgParameter name="fill-opacity" waarde: %1, is ongeldig. Wijzig deze in een decimaal positief getal tussen 0 en 1 (beide inclusief) met 0,1 of 2 decimalen.</v>
      </c>
      <c r="BM610" s="83"/>
      <c r="BN610" s="210" t="str">
        <f t="shared" si="103"/>
        <v/>
      </c>
      <c r="BO610" s="141" t="s">
        <v>1583</v>
      </c>
      <c r="BP610" s="142"/>
      <c r="BQ610" s="142"/>
      <c r="BR610" s="142"/>
      <c r="BS610" s="83">
        <v>349</v>
      </c>
      <c r="BT610" s="57"/>
      <c r="BU610" s="7" t="str">
        <f t="shared" si="104"/>
        <v/>
      </c>
      <c r="BV610" s="7" t="str">
        <f t="shared" si="105"/>
        <v/>
      </c>
      <c r="BW610" s="7" t="str">
        <f t="shared" si="106"/>
        <v/>
      </c>
      <c r="BX610" s="97" t="s">
        <v>1583</v>
      </c>
      <c r="BY610" s="98" t="s">
        <v>1735</v>
      </c>
      <c r="BZ610" s="97" t="s">
        <v>1684</v>
      </c>
      <c r="CA610" s="97"/>
      <c r="CB610" s="97"/>
      <c r="CC610" s="97"/>
      <c r="CD610" s="98" t="s">
        <v>1584</v>
      </c>
      <c r="CE610" s="97" t="s">
        <v>1158</v>
      </c>
      <c r="CF610" s="97"/>
      <c r="CG610" s="97"/>
      <c r="CH610" s="97"/>
      <c r="CI610" s="97"/>
      <c r="CJ610" s="97"/>
      <c r="CK610" s="86"/>
      <c r="CL610" s="109" t="s">
        <v>1690</v>
      </c>
      <c r="CM610" s="101" t="s">
        <v>255</v>
      </c>
      <c r="CN610" s="101" t="s">
        <v>253</v>
      </c>
      <c r="CO610" s="101"/>
    </row>
    <row r="611" spans="1:93" ht="48" x14ac:dyDescent="0.2">
      <c r="A611" s="172" t="s">
        <v>2207</v>
      </c>
      <c r="B611" s="140">
        <v>2</v>
      </c>
      <c r="C611" s="142" t="s">
        <v>1585</v>
      </c>
      <c r="D611" s="142" t="s">
        <v>1736</v>
      </c>
      <c r="E611" s="140" t="s">
        <v>0</v>
      </c>
      <c r="F611" s="140" t="s">
        <v>141</v>
      </c>
      <c r="G611" s="140" t="s">
        <v>148</v>
      </c>
      <c r="H611" s="140" t="s">
        <v>4</v>
      </c>
      <c r="I611" s="140" t="s">
        <v>8</v>
      </c>
      <c r="J611" s="140" t="s">
        <v>22</v>
      </c>
      <c r="K611" s="140" t="s">
        <v>129</v>
      </c>
      <c r="L611" s="98" t="str">
        <f>IFERROR(VLOOKUP($C611,'[2]1.3.7 validaties'!$AL$3:$AY$999,14,FALSE),"")</f>
        <v>2. ja, voor technici</v>
      </c>
      <c r="M611" s="98" t="str">
        <f>IFERROR(VLOOKUP($C611,'[2]1.3.7 validaties'!$AL$3:$AY$999,13,FALSE),"")</f>
        <v>niet nodig</v>
      </c>
      <c r="N611" s="142" t="s">
        <v>13</v>
      </c>
      <c r="O611" s="142" t="s">
        <v>13</v>
      </c>
      <c r="P611" s="142" t="s">
        <v>13</v>
      </c>
      <c r="Q611" s="142" t="s">
        <v>13</v>
      </c>
      <c r="R611" s="142" t="s">
        <v>13</v>
      </c>
      <c r="S611" s="142" t="s">
        <v>13</v>
      </c>
      <c r="T611" s="142" t="s">
        <v>13</v>
      </c>
      <c r="U611" s="142" t="s">
        <v>13</v>
      </c>
      <c r="V611" s="142" t="s">
        <v>13</v>
      </c>
      <c r="W611" s="142" t="s">
        <v>13</v>
      </c>
      <c r="X611" s="142" t="s">
        <v>13</v>
      </c>
      <c r="Y611" s="142" t="s">
        <v>13</v>
      </c>
      <c r="Z611" s="142" t="s">
        <v>13</v>
      </c>
      <c r="AA611" s="142" t="s">
        <v>13</v>
      </c>
      <c r="AB611" s="142" t="s">
        <v>13</v>
      </c>
      <c r="AC611" s="142" t="s">
        <v>13</v>
      </c>
      <c r="AD611" s="161" t="s">
        <v>253</v>
      </c>
      <c r="AE611" s="83" t="s">
        <v>254</v>
      </c>
      <c r="AF611" s="162" t="s">
        <v>255</v>
      </c>
      <c r="AG611" s="144" t="s">
        <v>1537</v>
      </c>
      <c r="AH611" s="163" t="s">
        <v>253</v>
      </c>
      <c r="AI611" s="175"/>
      <c r="AJ611" s="140" t="s">
        <v>13</v>
      </c>
      <c r="AK611" s="171" t="s">
        <v>45</v>
      </c>
      <c r="AL611" s="178" t="s">
        <v>14</v>
      </c>
      <c r="AM611" s="177" t="s">
        <v>1585</v>
      </c>
      <c r="AN611" s="98" t="s">
        <v>1586</v>
      </c>
      <c r="AO611" s="98" t="s">
        <v>1158</v>
      </c>
      <c r="AP611" s="98"/>
      <c r="AQ611" s="98"/>
      <c r="AR611" s="98"/>
      <c r="AS611" s="98"/>
      <c r="AT611" s="267"/>
      <c r="AU611" s="49"/>
      <c r="AV611" s="278"/>
      <c r="AW611" s="83"/>
      <c r="AX611" s="57"/>
      <c r="AY611" s="212" t="str">
        <f t="shared" si="107"/>
        <v/>
      </c>
      <c r="AZ611" s="97" t="str">
        <f t="shared" si="101"/>
        <v/>
      </c>
      <c r="BA611" s="97" t="str">
        <f t="shared" si="102"/>
        <v/>
      </c>
      <c r="BB611" s="97"/>
      <c r="BC611" s="213" t="s">
        <v>2261</v>
      </c>
      <c r="BD611" s="143" t="str">
        <f t="shared" si="108"/>
        <v>ongewijzigd</v>
      </c>
      <c r="BE611" s="146" t="str">
        <f>IF(BF611="",IF(#REF!="","",IF(#REF!="ongebruikt","Ja","")),"")</f>
        <v/>
      </c>
      <c r="BF611" s="322" t="str">
        <f>IF($J611="LVBB-BHK",$C611,IFERROR(VLOOKUP($C611,'[1]CDS-VM-delta'!$A$2:$E$470,1,FALSE),""))</f>
        <v>STOP3157</v>
      </c>
      <c r="BG611" s="253" t="str">
        <f>IF($J611="LVBB-BHK",$AN611,IF($BF611="","",IFERROR(VLOOKUP($BF611,'[1]CDS-VM-delta'!$A$2:$E$470,2,FALSE),"")))</f>
        <v>De Mark:WellKnownName %1 is niet toegestaan. Maak hier cross(of cross_fill), square, circle, star of triangle van.</v>
      </c>
      <c r="BH611" s="301" t="str">
        <f>IF($BF611="","",IFERROR(VLOOKUP($C611,'[1]CDS-VM-delta'!$A$2:$E$470,3,FALSE),""))</f>
        <v>imop-se.sch</v>
      </c>
      <c r="BI611" s="301" t="str">
        <f>IF($BF611="","",IFERROR(VLOOKUP($C611,'[1]CDS-VM-delta'!$A$2:$E$470,4,FALSE),""))</f>
        <v/>
      </c>
      <c r="BJ611" s="302" t="str">
        <f>IF($BF611="","",IFERROR(VLOOKUP($C611,'[1]CDS-VM-delta'!$A$2:$E$470,5,FALSE),""))</f>
        <v/>
      </c>
      <c r="BK611" s="302" t="str">
        <f>IF($C611="","",IFERROR(VLOOKUP($C611,'[1]CDS-VM-delta'!$L$1:$M$470,1,FALSE),""))</f>
        <v>STOP3157</v>
      </c>
      <c r="BL611" s="302" t="str">
        <f>IF($BK611="","",IFERROR(VLOOKUP($BK611,'[1]CDS-VM-delta'!$L$1:$M$470,2,FALSE),""))</f>
        <v>De Mark:WellKnownName %1 is niet toegestaan. Maak hier cross(of cross_fill), square, circle, star of triangle van.</v>
      </c>
      <c r="BM611" s="83"/>
      <c r="BN611" s="210" t="str">
        <f t="shared" si="103"/>
        <v/>
      </c>
      <c r="BO611" s="141" t="s">
        <v>1585</v>
      </c>
      <c r="BP611" s="142"/>
      <c r="BQ611" s="142"/>
      <c r="BR611" s="142"/>
      <c r="BS611" s="83">
        <v>350</v>
      </c>
      <c r="BT611" s="57"/>
      <c r="BU611" s="7" t="str">
        <f t="shared" si="104"/>
        <v/>
      </c>
      <c r="BV611" s="7" t="str">
        <f t="shared" si="105"/>
        <v/>
      </c>
      <c r="BW611" s="7" t="str">
        <f t="shared" si="106"/>
        <v/>
      </c>
      <c r="BX611" s="97" t="s">
        <v>1585</v>
      </c>
      <c r="BY611" s="98" t="s">
        <v>1736</v>
      </c>
      <c r="BZ611" s="97" t="s">
        <v>1684</v>
      </c>
      <c r="CA611" s="97"/>
      <c r="CB611" s="97"/>
      <c r="CC611" s="97"/>
      <c r="CD611" s="98" t="s">
        <v>1586</v>
      </c>
      <c r="CE611" s="97" t="s">
        <v>1158</v>
      </c>
      <c r="CF611" s="97"/>
      <c r="CG611" s="97"/>
      <c r="CH611" s="97"/>
      <c r="CI611" s="97"/>
      <c r="CJ611" s="97"/>
      <c r="CK611" s="86"/>
      <c r="CL611" s="109" t="s">
        <v>1690</v>
      </c>
      <c r="CM611" s="101" t="s">
        <v>255</v>
      </c>
      <c r="CN611" s="101" t="s">
        <v>253</v>
      </c>
      <c r="CO611" s="101"/>
    </row>
    <row r="612" spans="1:93" ht="48" x14ac:dyDescent="0.2">
      <c r="A612" s="172" t="s">
        <v>2204</v>
      </c>
      <c r="B612" s="140">
        <v>2</v>
      </c>
      <c r="C612" s="142" t="s">
        <v>1587</v>
      </c>
      <c r="D612" s="142" t="s">
        <v>1588</v>
      </c>
      <c r="E612" s="140" t="s">
        <v>0</v>
      </c>
      <c r="F612" s="140" t="s">
        <v>141</v>
      </c>
      <c r="G612" s="140" t="s">
        <v>148</v>
      </c>
      <c r="H612" s="140" t="s">
        <v>4</v>
      </c>
      <c r="I612" s="140" t="s">
        <v>8</v>
      </c>
      <c r="J612" s="140" t="s">
        <v>22</v>
      </c>
      <c r="K612" s="140" t="s">
        <v>129</v>
      </c>
      <c r="L612" s="98" t="str">
        <f>IFERROR(VLOOKUP($C612,'[2]1.3.7 validaties'!$AL$3:$AY$999,14,FALSE),"")</f>
        <v>2. ja, voor technici</v>
      </c>
      <c r="M612" s="98" t="str">
        <f>IFERROR(VLOOKUP($C612,'[2]1.3.7 validaties'!$AL$3:$AY$999,13,FALSE),"")</f>
        <v>niet nodig</v>
      </c>
      <c r="N612" s="142" t="s">
        <v>13</v>
      </c>
      <c r="O612" s="142" t="s">
        <v>13</v>
      </c>
      <c r="P612" s="142" t="s">
        <v>13</v>
      </c>
      <c r="Q612" s="142" t="s">
        <v>13</v>
      </c>
      <c r="R612" s="142" t="s">
        <v>13</v>
      </c>
      <c r="S612" s="142" t="s">
        <v>13</v>
      </c>
      <c r="T612" s="142" t="s">
        <v>13</v>
      </c>
      <c r="U612" s="142" t="s">
        <v>13</v>
      </c>
      <c r="V612" s="142" t="s">
        <v>13</v>
      </c>
      <c r="W612" s="142" t="s">
        <v>13</v>
      </c>
      <c r="X612" s="142" t="s">
        <v>13</v>
      </c>
      <c r="Y612" s="142" t="s">
        <v>13</v>
      </c>
      <c r="Z612" s="142" t="s">
        <v>13</v>
      </c>
      <c r="AA612" s="142" t="s">
        <v>13</v>
      </c>
      <c r="AB612" s="142" t="s">
        <v>13</v>
      </c>
      <c r="AC612" s="142" t="s">
        <v>13</v>
      </c>
      <c r="AD612" s="161" t="s">
        <v>253</v>
      </c>
      <c r="AE612" s="83" t="s">
        <v>254</v>
      </c>
      <c r="AF612" s="162" t="s">
        <v>255</v>
      </c>
      <c r="AG612" s="144" t="s">
        <v>1537</v>
      </c>
      <c r="AH612" s="163" t="s">
        <v>253</v>
      </c>
      <c r="AI612" s="175"/>
      <c r="AJ612" s="140" t="s">
        <v>13</v>
      </c>
      <c r="AK612" s="171" t="s">
        <v>45</v>
      </c>
      <c r="AL612" s="178" t="s">
        <v>14</v>
      </c>
      <c r="AM612" s="177" t="s">
        <v>1587</v>
      </c>
      <c r="AN612" s="98" t="s">
        <v>1589</v>
      </c>
      <c r="AO612" s="98" t="s">
        <v>1158</v>
      </c>
      <c r="AP612" s="98" t="s">
        <v>1549</v>
      </c>
      <c r="AQ612" s="98"/>
      <c r="AR612" s="98"/>
      <c r="AS612" s="98"/>
      <c r="AT612" s="267"/>
      <c r="AU612" s="49"/>
      <c r="AV612" s="278"/>
      <c r="AW612" s="83"/>
      <c r="AX612" s="57"/>
      <c r="AY612" s="212" t="str">
        <f t="shared" si="107"/>
        <v/>
      </c>
      <c r="AZ612" s="97" t="str">
        <f t="shared" si="101"/>
        <v/>
      </c>
      <c r="BA612" s="97" t="str">
        <f t="shared" si="102"/>
        <v/>
      </c>
      <c r="BB612" s="97"/>
      <c r="BC612" s="213" t="s">
        <v>2261</v>
      </c>
      <c r="BD612" s="143" t="str">
        <f t="shared" si="108"/>
        <v>ongewijzigd</v>
      </c>
      <c r="BE612" s="146" t="str">
        <f>IF(BF612="",IF(#REF!="","",IF(#REF!="ongebruikt","Ja","")),"")</f>
        <v/>
      </c>
      <c r="BF612" s="322" t="str">
        <f>IF($J612="LVBB-BHK",$C612,IFERROR(VLOOKUP($C612,'[1]CDS-VM-delta'!$A$2:$E$470,1,FALSE),""))</f>
        <v>STOP3163</v>
      </c>
      <c r="BG612" s="253" t="str">
        <f>IF($J612="LVBB-BHK",$AN612,IF($BF612="","",IFERROR(VLOOKUP($BF612,'[1]CDS-VM-delta'!$A$2:$E$470,2,FALSE),"")))</f>
        <v>De (Point/Polygon)symbolizer met se:Name %1 heeft een ongeldige Graphic:Size %2. Wijzig deze in een geheel positief getal.</v>
      </c>
      <c r="BH612" s="301" t="str">
        <f>IF($BF612="","",IFERROR(VLOOKUP($C612,'[1]CDS-VM-delta'!$A$2:$E$470,3,FALSE),""))</f>
        <v>imop-se.sch</v>
      </c>
      <c r="BI612" s="301" t="str">
        <f>IF($BF612="","",IFERROR(VLOOKUP($C612,'[1]CDS-VM-delta'!$A$2:$E$470,4,FALSE),""))</f>
        <v/>
      </c>
      <c r="BJ612" s="302" t="str">
        <f>IF($BF612="","",IFERROR(VLOOKUP($C612,'[1]CDS-VM-delta'!$A$2:$E$470,5,FALSE),""))</f>
        <v/>
      </c>
      <c r="BK612" s="302" t="str">
        <f>IF($C612="","",IFERROR(VLOOKUP($C612,'[1]CDS-VM-delta'!$L$1:$M$470,1,FALSE),""))</f>
        <v>STOP3163</v>
      </c>
      <c r="BL612" s="302" t="str">
        <f>IF($BK612="","",IFERROR(VLOOKUP($BK612,'[1]CDS-VM-delta'!$L$1:$M$470,2,FALSE),""))</f>
        <v>De (Point/Polygon)symbolizer met se:Name %1 heeft een ongeldige Graphic:Size %2. Wijzig deze in een geheel positief getal.</v>
      </c>
      <c r="BM612" s="83"/>
      <c r="BN612" s="210" t="str">
        <f t="shared" si="103"/>
        <v/>
      </c>
      <c r="BO612" s="141" t="s">
        <v>1587</v>
      </c>
      <c r="BP612" s="142"/>
      <c r="BQ612" s="142"/>
      <c r="BR612" s="142"/>
      <c r="BS612" s="83">
        <v>351</v>
      </c>
      <c r="BT612" s="57"/>
      <c r="BU612" s="7" t="str">
        <f t="shared" si="104"/>
        <v/>
      </c>
      <c r="BV612" s="7" t="str">
        <f t="shared" si="105"/>
        <v/>
      </c>
      <c r="BW612" s="7" t="str">
        <f t="shared" si="106"/>
        <v/>
      </c>
      <c r="BX612" s="97" t="s">
        <v>1587</v>
      </c>
      <c r="BY612" s="98" t="s">
        <v>1588</v>
      </c>
      <c r="BZ612" s="97" t="s">
        <v>1684</v>
      </c>
      <c r="CA612" s="97"/>
      <c r="CB612" s="97"/>
      <c r="CC612" s="97"/>
      <c r="CD612" s="98" t="s">
        <v>1589</v>
      </c>
      <c r="CE612" s="97" t="s">
        <v>1158</v>
      </c>
      <c r="CF612" s="97" t="s">
        <v>1549</v>
      </c>
      <c r="CG612" s="97"/>
      <c r="CH612" s="97"/>
      <c r="CI612" s="97"/>
      <c r="CJ612" s="97"/>
      <c r="CK612" s="86"/>
      <c r="CL612" s="109" t="s">
        <v>1688</v>
      </c>
      <c r="CM612" s="101" t="s">
        <v>253</v>
      </c>
      <c r="CN612" s="101" t="s">
        <v>253</v>
      </c>
      <c r="CO612" s="101"/>
    </row>
    <row r="613" spans="1:93" ht="64" x14ac:dyDescent="0.2">
      <c r="A613" s="172" t="s">
        <v>2204</v>
      </c>
      <c r="B613" s="140">
        <v>2</v>
      </c>
      <c r="C613" s="142" t="s">
        <v>1590</v>
      </c>
      <c r="D613" s="142" t="s">
        <v>1737</v>
      </c>
      <c r="E613" s="140" t="s">
        <v>0</v>
      </c>
      <c r="F613" s="140" t="s">
        <v>141</v>
      </c>
      <c r="G613" s="140" t="s">
        <v>148</v>
      </c>
      <c r="H613" s="140" t="s">
        <v>4</v>
      </c>
      <c r="I613" s="140" t="s">
        <v>8</v>
      </c>
      <c r="J613" s="140" t="s">
        <v>22</v>
      </c>
      <c r="K613" s="140" t="s">
        <v>129</v>
      </c>
      <c r="L613" s="98" t="str">
        <f>IFERROR(VLOOKUP($C613,'[2]1.3.7 validaties'!$AL$3:$AY$999,14,FALSE),"")</f>
        <v>2. ja, voor technici</v>
      </c>
      <c r="M613" s="98" t="str">
        <f>IFERROR(VLOOKUP($C613,'[2]1.3.7 validaties'!$AL$3:$AY$999,13,FALSE),"")</f>
        <v>niet nodig</v>
      </c>
      <c r="N613" s="142" t="s">
        <v>13</v>
      </c>
      <c r="O613" s="142" t="s">
        <v>13</v>
      </c>
      <c r="P613" s="142" t="s">
        <v>13</v>
      </c>
      <c r="Q613" s="142" t="s">
        <v>13</v>
      </c>
      <c r="R613" s="142" t="s">
        <v>13</v>
      </c>
      <c r="S613" s="142" t="s">
        <v>13</v>
      </c>
      <c r="T613" s="142" t="s">
        <v>13</v>
      </c>
      <c r="U613" s="142" t="s">
        <v>13</v>
      </c>
      <c r="V613" s="142" t="s">
        <v>13</v>
      </c>
      <c r="W613" s="142" t="s">
        <v>13</v>
      </c>
      <c r="X613" s="142" t="s">
        <v>13</v>
      </c>
      <c r="Y613" s="142" t="s">
        <v>13</v>
      </c>
      <c r="Z613" s="142" t="s">
        <v>13</v>
      </c>
      <c r="AA613" s="142" t="s">
        <v>13</v>
      </c>
      <c r="AB613" s="142" t="s">
        <v>13</v>
      </c>
      <c r="AC613" s="142" t="s">
        <v>13</v>
      </c>
      <c r="AD613" s="161" t="s">
        <v>253</v>
      </c>
      <c r="AE613" s="83" t="s">
        <v>254</v>
      </c>
      <c r="AF613" s="162" t="s">
        <v>255</v>
      </c>
      <c r="AG613" s="144" t="s">
        <v>1537</v>
      </c>
      <c r="AH613" s="163" t="s">
        <v>253</v>
      </c>
      <c r="AI613" s="175"/>
      <c r="AJ613" s="140" t="s">
        <v>13</v>
      </c>
      <c r="AK613" s="171" t="s">
        <v>45</v>
      </c>
      <c r="AL613" s="178" t="s">
        <v>14</v>
      </c>
      <c r="AM613" s="177" t="s">
        <v>1590</v>
      </c>
      <c r="AN613" s="98" t="s">
        <v>1591</v>
      </c>
      <c r="AO613" s="98" t="s">
        <v>1158</v>
      </c>
      <c r="AP613" s="98"/>
      <c r="AQ613" s="98"/>
      <c r="AR613" s="98"/>
      <c r="AS613" s="98"/>
      <c r="AT613" s="267"/>
      <c r="AU613" s="253">
        <v>0</v>
      </c>
      <c r="AV613" s="278"/>
      <c r="AW613" s="83"/>
      <c r="AX613" s="57"/>
      <c r="AY613" s="212" t="str">
        <f t="shared" si="107"/>
        <v/>
      </c>
      <c r="AZ613" s="97" t="str">
        <f t="shared" si="101"/>
        <v/>
      </c>
      <c r="BA613" s="97" t="str">
        <f t="shared" si="102"/>
        <v/>
      </c>
      <c r="BB613" s="97"/>
      <c r="BC613" s="213" t="s">
        <v>2261</v>
      </c>
      <c r="BD613" s="143" t="str">
        <f t="shared" si="108"/>
        <v>ongewijzigd</v>
      </c>
      <c r="BE613" s="146" t="str">
        <f>IF(BF613="",IF(#REF!="","",IF(#REF!="ongebruikt","Ja","")),"")</f>
        <v/>
      </c>
      <c r="BF613" s="322" t="str">
        <f>IF($J613="LVBB-BHK",$C613,IFERROR(VLOOKUP($C613,'[1]CDS-VM-delta'!$A$2:$E$470,1,FALSE),""))</f>
        <v>STOP3170</v>
      </c>
      <c r="BG613" s="253" t="str">
        <f>IF($J613="LVBB-BHK",$AN613,IF($BF613="","",IFERROR(VLOOKUP($BF613,'[1]CDS-VM-delta'!$A$2:$E$470,2,FALSE),"")))</f>
        <v>De PolygonSymbolizer:Fill:GraphicFill:Graphic met Name %1 bevat geen se:ExternalGraphic of ook een se:Mark, dit is wel vereist. Voeg een se:ExternalGraphic element toe.</v>
      </c>
      <c r="BH613" s="301" t="str">
        <f>IF($BF613="","",IFERROR(VLOOKUP($C613,'[1]CDS-VM-delta'!$A$2:$E$470,3,FALSE),""))</f>
        <v>imop-se.sch</v>
      </c>
      <c r="BI613" s="301" t="str">
        <f>IF($BF613="","",IFERROR(VLOOKUP($C613,'[1]CDS-VM-delta'!$A$2:$E$470,4,FALSE),""))</f>
        <v/>
      </c>
      <c r="BJ613" s="302" t="str">
        <f>IF($BF613="","",IFERROR(VLOOKUP($C613,'[1]CDS-VM-delta'!$A$2:$E$470,5,FALSE),""))</f>
        <v/>
      </c>
      <c r="BK613" s="302" t="str">
        <f>IF($C613="","",IFERROR(VLOOKUP($C613,'[1]CDS-VM-delta'!$L$1:$M$470,1,FALSE),""))</f>
        <v>STOP3170</v>
      </c>
      <c r="BL613" s="302" t="str">
        <f>IF($BK613="","",IFERROR(VLOOKUP($BK613,'[1]CDS-VM-delta'!$L$1:$M$470,2,FALSE),""))</f>
        <v>De PolygonSymbolizer:Fill:GraphicFill:Graphic met Name %1 bevat geen se:ExternalGraphic of ook een se:Mark, dit is wel vereist. Voeg een se:ExternalGraphic element toe.</v>
      </c>
      <c r="BM613" s="83"/>
      <c r="BN613" s="210" t="str">
        <f t="shared" si="103"/>
        <v/>
      </c>
      <c r="BO613" s="141" t="s">
        <v>1590</v>
      </c>
      <c r="BP613" s="142"/>
      <c r="BQ613" s="142"/>
      <c r="BR613" s="142"/>
      <c r="BS613" s="83">
        <v>353</v>
      </c>
      <c r="BT613" s="57"/>
      <c r="BU613" s="7" t="str">
        <f t="shared" si="104"/>
        <v/>
      </c>
      <c r="BV613" s="7" t="str">
        <f t="shared" si="105"/>
        <v/>
      </c>
      <c r="BW613" s="7" t="str">
        <f t="shared" si="106"/>
        <v/>
      </c>
      <c r="BX613" s="97" t="s">
        <v>1590</v>
      </c>
      <c r="BY613" s="98" t="s">
        <v>1737</v>
      </c>
      <c r="BZ613" s="97" t="s">
        <v>1684</v>
      </c>
      <c r="CA613" s="97"/>
      <c r="CB613" s="97"/>
      <c r="CC613" s="97"/>
      <c r="CD613" s="98" t="s">
        <v>1591</v>
      </c>
      <c r="CE613" s="97" t="s">
        <v>1158</v>
      </c>
      <c r="CF613" s="97"/>
      <c r="CG613" s="97"/>
      <c r="CH613" s="97"/>
      <c r="CI613" s="97"/>
      <c r="CJ613" s="97"/>
      <c r="CK613" s="86"/>
      <c r="CL613" s="109" t="s">
        <v>1688</v>
      </c>
      <c r="CM613" s="101" t="s">
        <v>253</v>
      </c>
      <c r="CN613" s="101" t="s">
        <v>253</v>
      </c>
      <c r="CO613" s="101"/>
    </row>
    <row r="614" spans="1:93" ht="96" x14ac:dyDescent="0.2">
      <c r="A614" s="172" t="s">
        <v>2204</v>
      </c>
      <c r="B614" s="140">
        <v>2</v>
      </c>
      <c r="C614" s="142" t="s">
        <v>1592</v>
      </c>
      <c r="D614" s="142" t="s">
        <v>1593</v>
      </c>
      <c r="E614" s="140" t="s">
        <v>0</v>
      </c>
      <c r="F614" s="140" t="s">
        <v>141</v>
      </c>
      <c r="G614" s="140" t="s">
        <v>148</v>
      </c>
      <c r="H614" s="140" t="s">
        <v>4</v>
      </c>
      <c r="I614" s="140" t="s">
        <v>8</v>
      </c>
      <c r="J614" s="140" t="s">
        <v>22</v>
      </c>
      <c r="K614" s="140" t="s">
        <v>129</v>
      </c>
      <c r="L614" s="98" t="str">
        <f>IFERROR(VLOOKUP($C614,'[2]1.3.7 validaties'!$AL$3:$AY$999,14,FALSE),"")</f>
        <v>2. ja, voor technici</v>
      </c>
      <c r="M614" s="98" t="str">
        <f>IFERROR(VLOOKUP($C614,'[2]1.3.7 validaties'!$AL$3:$AY$999,13,FALSE),"")</f>
        <v>niet nodig</v>
      </c>
      <c r="N614" s="142" t="s">
        <v>13</v>
      </c>
      <c r="O614" s="142" t="s">
        <v>13</v>
      </c>
      <c r="P614" s="142" t="s">
        <v>13</v>
      </c>
      <c r="Q614" s="142" t="s">
        <v>13</v>
      </c>
      <c r="R614" s="142" t="s">
        <v>13</v>
      </c>
      <c r="S614" s="142" t="s">
        <v>13</v>
      </c>
      <c r="T614" s="142" t="s">
        <v>13</v>
      </c>
      <c r="U614" s="142" t="s">
        <v>13</v>
      </c>
      <c r="V614" s="142" t="s">
        <v>13</v>
      </c>
      <c r="W614" s="142" t="s">
        <v>13</v>
      </c>
      <c r="X614" s="142" t="s">
        <v>13</v>
      </c>
      <c r="Y614" s="142" t="s">
        <v>13</v>
      </c>
      <c r="Z614" s="142" t="s">
        <v>13</v>
      </c>
      <c r="AA614" s="142" t="s">
        <v>13</v>
      </c>
      <c r="AB614" s="142" t="s">
        <v>13</v>
      </c>
      <c r="AC614" s="142" t="s">
        <v>13</v>
      </c>
      <c r="AD614" s="161" t="s">
        <v>253</v>
      </c>
      <c r="AE614" s="83" t="s">
        <v>254</v>
      </c>
      <c r="AF614" s="162" t="s">
        <v>255</v>
      </c>
      <c r="AG614" s="144" t="s">
        <v>1537</v>
      </c>
      <c r="AH614" s="163" t="s">
        <v>253</v>
      </c>
      <c r="AI614" s="175"/>
      <c r="AJ614" s="140" t="s">
        <v>13</v>
      </c>
      <c r="AK614" s="171" t="s">
        <v>45</v>
      </c>
      <c r="AL614" s="178" t="s">
        <v>14</v>
      </c>
      <c r="AM614" s="177" t="s">
        <v>1592</v>
      </c>
      <c r="AN614" s="98" t="s">
        <v>1594</v>
      </c>
      <c r="AO614" s="98" t="s">
        <v>1158</v>
      </c>
      <c r="AP614" s="98" t="s">
        <v>1549</v>
      </c>
      <c r="AQ614" s="98"/>
      <c r="AR614" s="98"/>
      <c r="AS614" s="98"/>
      <c r="AT614" s="267"/>
      <c r="AU614" s="253">
        <v>0</v>
      </c>
      <c r="AV614" s="278"/>
      <c r="AW614" s="83"/>
      <c r="AX614" s="57"/>
      <c r="AY614" s="212" t="str">
        <f t="shared" si="107"/>
        <v/>
      </c>
      <c r="AZ614" s="97" t="str">
        <f t="shared" si="101"/>
        <v/>
      </c>
      <c r="BA614" s="97" t="str">
        <f t="shared" si="102"/>
        <v/>
      </c>
      <c r="BB614" s="97"/>
      <c r="BC614" s="213" t="s">
        <v>2261</v>
      </c>
      <c r="BD614" s="143" t="str">
        <f t="shared" si="108"/>
        <v>ongewijzigd</v>
      </c>
      <c r="BE614" s="146" t="str">
        <f>IF(BF614="",IF(#REF!="","",IF(#REF!="ongebruikt","Ja","")),"")</f>
        <v/>
      </c>
      <c r="BF614" s="322" t="str">
        <f>IF($J614="LVBB-BHK",$C614,IFERROR(VLOOKUP($C614,'[1]CDS-VM-delta'!$A$2:$E$470,1,FALSE),""))</f>
        <v>STOP3173</v>
      </c>
      <c r="BG614" s="253" t="str">
        <f>IF($J614="LVBB-BHK",$AN614,IF($BF614="","",IFERROR(VLOOKUP($BF614,'[1]CDS-VM-delta'!$A$2:$E$470,2,FALSE),"")))</f>
        <v>De PolygonSymbolizer:Fill:GraphicFill:Graphic:ExternalGraphic:InlineContent van Rule:Name %1 bevat ongeldige tekens %2. Wijzig dit. Een base64 encodig mag alleen bestaan uit: hoofd- en kleine letters, cijfers, spaties, plus-teken, /-teken en =-teken.</v>
      </c>
      <c r="BH614" s="301" t="str">
        <f>IF($BF614="","",IFERROR(VLOOKUP($C614,'[1]CDS-VM-delta'!$A$2:$E$470,3,FALSE),""))</f>
        <v>imop-se.sch</v>
      </c>
      <c r="BI614" s="301" t="str">
        <f>IF($BF614="","",IFERROR(VLOOKUP($C614,'[1]CDS-VM-delta'!$A$2:$E$470,4,FALSE),""))</f>
        <v/>
      </c>
      <c r="BJ614" s="302" t="str">
        <f>IF($BF614="","",IFERROR(VLOOKUP($C614,'[1]CDS-VM-delta'!$A$2:$E$470,5,FALSE),""))</f>
        <v/>
      </c>
      <c r="BK614" s="302" t="str">
        <f>IF($C614="","",IFERROR(VLOOKUP($C614,'[1]CDS-VM-delta'!$L$1:$M$470,1,FALSE),""))</f>
        <v>STOP3173</v>
      </c>
      <c r="BL614" s="302" t="str">
        <f>IF($BK614="","",IFERROR(VLOOKUP($BK614,'[1]CDS-VM-delta'!$L$1:$M$470,2,FALSE),""))</f>
        <v>De PolygonSymbolizer:Fill:GraphicFill:Graphic:ExternalGraphic:InlineContent van Rule:Name %1 bevat ongeldige tekens %2. Wijzig dit. Een base64 encodig mag alleen bestaan uit: hoofd- en kleine letters, cijfers, spaties, plus-teken, /-teken en =-teken.</v>
      </c>
      <c r="BM614" s="83"/>
      <c r="BN614" s="210" t="str">
        <f t="shared" si="103"/>
        <v/>
      </c>
      <c r="BO614" s="141" t="s">
        <v>1592</v>
      </c>
      <c r="BP614" s="142"/>
      <c r="BQ614" s="142"/>
      <c r="BR614" s="142"/>
      <c r="BS614" s="83">
        <v>354</v>
      </c>
      <c r="BT614" s="57"/>
      <c r="BU614" s="7" t="str">
        <f t="shared" si="104"/>
        <v/>
      </c>
      <c r="BV614" s="7" t="str">
        <f t="shared" si="105"/>
        <v/>
      </c>
      <c r="BW614" s="7" t="str">
        <f t="shared" si="106"/>
        <v/>
      </c>
      <c r="BX614" s="97" t="s">
        <v>1592</v>
      </c>
      <c r="BY614" s="98" t="s">
        <v>1593</v>
      </c>
      <c r="BZ614" s="97" t="s">
        <v>1684</v>
      </c>
      <c r="CA614" s="97"/>
      <c r="CB614" s="97"/>
      <c r="CC614" s="97"/>
      <c r="CD614" s="98" t="s">
        <v>1594</v>
      </c>
      <c r="CE614" s="97" t="s">
        <v>1158</v>
      </c>
      <c r="CF614" s="97" t="s">
        <v>1549</v>
      </c>
      <c r="CG614" s="97"/>
      <c r="CH614" s="97"/>
      <c r="CI614" s="97"/>
      <c r="CJ614" s="97"/>
      <c r="CK614" s="86"/>
      <c r="CL614" s="109" t="s">
        <v>1688</v>
      </c>
      <c r="CM614" s="101" t="s">
        <v>253</v>
      </c>
      <c r="CN614" s="101" t="s">
        <v>253</v>
      </c>
      <c r="CO614" s="101"/>
    </row>
    <row r="615" spans="1:93" ht="48" x14ac:dyDescent="0.2">
      <c r="A615" s="172" t="s">
        <v>2204</v>
      </c>
      <c r="B615" s="140">
        <v>2</v>
      </c>
      <c r="C615" s="142" t="s">
        <v>1595</v>
      </c>
      <c r="D615" s="142" t="s">
        <v>1596</v>
      </c>
      <c r="E615" s="140" t="s">
        <v>0</v>
      </c>
      <c r="F615" s="140" t="s">
        <v>141</v>
      </c>
      <c r="G615" s="140" t="s">
        <v>148</v>
      </c>
      <c r="H615" s="140" t="s">
        <v>4</v>
      </c>
      <c r="I615" s="140" t="s">
        <v>8</v>
      </c>
      <c r="J615" s="140" t="s">
        <v>22</v>
      </c>
      <c r="K615" s="140" t="s">
        <v>129</v>
      </c>
      <c r="L615" s="98" t="str">
        <f>IFERROR(VLOOKUP($C615,'[2]1.3.7 validaties'!$AL$3:$AY$999,14,FALSE),"")</f>
        <v>2. ja, voor technici</v>
      </c>
      <c r="M615" s="98" t="str">
        <f>IFERROR(VLOOKUP($C615,'[2]1.3.7 validaties'!$AL$3:$AY$999,13,FALSE),"")</f>
        <v>niet nodig</v>
      </c>
      <c r="N615" s="142" t="s">
        <v>13</v>
      </c>
      <c r="O615" s="142" t="s">
        <v>13</v>
      </c>
      <c r="P615" s="142" t="s">
        <v>13</v>
      </c>
      <c r="Q615" s="142" t="s">
        <v>13</v>
      </c>
      <c r="R615" s="142" t="s">
        <v>13</v>
      </c>
      <c r="S615" s="142" t="s">
        <v>13</v>
      </c>
      <c r="T615" s="142" t="s">
        <v>13</v>
      </c>
      <c r="U615" s="142" t="s">
        <v>13</v>
      </c>
      <c r="V615" s="142" t="s">
        <v>13</v>
      </c>
      <c r="W615" s="142" t="s">
        <v>13</v>
      </c>
      <c r="X615" s="142" t="s">
        <v>13</v>
      </c>
      <c r="Y615" s="142" t="s">
        <v>13</v>
      </c>
      <c r="Z615" s="142" t="s">
        <v>13</v>
      </c>
      <c r="AA615" s="142" t="s">
        <v>13</v>
      </c>
      <c r="AB615" s="142" t="s">
        <v>13</v>
      </c>
      <c r="AC615" s="142" t="s">
        <v>13</v>
      </c>
      <c r="AD615" s="161" t="s">
        <v>253</v>
      </c>
      <c r="AE615" s="83" t="s">
        <v>254</v>
      </c>
      <c r="AF615" s="162" t="s">
        <v>255</v>
      </c>
      <c r="AG615" s="144" t="s">
        <v>1537</v>
      </c>
      <c r="AH615" s="163" t="s">
        <v>253</v>
      </c>
      <c r="AI615" s="175"/>
      <c r="AJ615" s="140" t="s">
        <v>13</v>
      </c>
      <c r="AK615" s="171" t="s">
        <v>45</v>
      </c>
      <c r="AL615" s="178" t="s">
        <v>14</v>
      </c>
      <c r="AM615" s="177" t="s">
        <v>1595</v>
      </c>
      <c r="AN615" s="98" t="s">
        <v>1597</v>
      </c>
      <c r="AO615" s="98" t="s">
        <v>1158</v>
      </c>
      <c r="AP615" s="98" t="s">
        <v>1549</v>
      </c>
      <c r="AQ615" s="98"/>
      <c r="AR615" s="98"/>
      <c r="AS615" s="98"/>
      <c r="AT615" s="267"/>
      <c r="AU615" s="253">
        <v>0</v>
      </c>
      <c r="AV615" s="278"/>
      <c r="AW615" s="83"/>
      <c r="AX615" s="57"/>
      <c r="AY615" s="212" t="str">
        <f t="shared" si="107"/>
        <v/>
      </c>
      <c r="AZ615" s="97" t="str">
        <f t="shared" si="101"/>
        <v/>
      </c>
      <c r="BA615" s="97" t="str">
        <f t="shared" si="102"/>
        <v/>
      </c>
      <c r="BB615" s="97"/>
      <c r="BC615" s="213" t="s">
        <v>2261</v>
      </c>
      <c r="BD615" s="143" t="str">
        <f t="shared" si="108"/>
        <v>ongewijzigd</v>
      </c>
      <c r="BE615" s="146" t="str">
        <f>IF(BF615="",IF(#REF!="","",IF(#REF!="ongebruikt","Ja","")),"")</f>
        <v/>
      </c>
      <c r="BF615" s="322" t="str">
        <f>IF($J615="LVBB-BHK",$C615,IFERROR(VLOOKUP($C615,'[1]CDS-VM-delta'!$A$2:$E$470,1,FALSE),""))</f>
        <v>STOP3174</v>
      </c>
      <c r="BG615" s="253" t="str">
        <f>IF($J615="LVBB-BHK",$AN615,IF($BF615="","",IFERROR(VLOOKUP($BF615,'[1]CDS-VM-delta'!$A$2:$E$470,2,FALSE),"")))</f>
        <v>De ExternalGraphic:Format van (Polygon)symbolizer:Name %1 heeft een ongeldig Format %2. Wijzig deze in image/png</v>
      </c>
      <c r="BH615" s="301" t="str">
        <f>IF($BF615="","",IFERROR(VLOOKUP($C615,'[1]CDS-VM-delta'!$A$2:$E$470,3,FALSE),""))</f>
        <v>imop-se.sch</v>
      </c>
      <c r="BI615" s="301" t="str">
        <f>IF($BF615="","",IFERROR(VLOOKUP($C615,'[1]CDS-VM-delta'!$A$2:$E$470,4,FALSE),""))</f>
        <v/>
      </c>
      <c r="BJ615" s="302" t="str">
        <f>IF($BF615="","",IFERROR(VLOOKUP($C615,'[1]CDS-VM-delta'!$A$2:$E$470,5,FALSE),""))</f>
        <v/>
      </c>
      <c r="BK615" s="302" t="str">
        <f>IF($C615="","",IFERROR(VLOOKUP($C615,'[1]CDS-VM-delta'!$L$1:$M$470,1,FALSE),""))</f>
        <v>STOP3174</v>
      </c>
      <c r="BL615" s="302" t="str">
        <f>IF($BK615="","",IFERROR(VLOOKUP($BK615,'[1]CDS-VM-delta'!$L$1:$M$470,2,FALSE),""))</f>
        <v>De ExternalGraphic:Format van (Polygon)symbolizer:Name %1 heeft een ongeldig Format %2. Wijzig deze in image/png</v>
      </c>
      <c r="BM615" s="83"/>
      <c r="BN615" s="210" t="str">
        <f t="shared" si="103"/>
        <v/>
      </c>
      <c r="BO615" s="141" t="s">
        <v>1595</v>
      </c>
      <c r="BP615" s="142"/>
      <c r="BQ615" s="142"/>
      <c r="BR615" s="142"/>
      <c r="BS615" s="83">
        <v>355</v>
      </c>
      <c r="BT615" s="57"/>
      <c r="BU615" s="7" t="str">
        <f t="shared" si="104"/>
        <v/>
      </c>
      <c r="BV615" s="7" t="str">
        <f t="shared" si="105"/>
        <v/>
      </c>
      <c r="BW615" s="7" t="str">
        <f t="shared" si="106"/>
        <v/>
      </c>
      <c r="BX615" s="97" t="s">
        <v>1595</v>
      </c>
      <c r="BY615" s="98" t="s">
        <v>1596</v>
      </c>
      <c r="BZ615" s="97" t="s">
        <v>1684</v>
      </c>
      <c r="CA615" s="97"/>
      <c r="CB615" s="97"/>
      <c r="CC615" s="97"/>
      <c r="CD615" s="98" t="s">
        <v>1597</v>
      </c>
      <c r="CE615" s="97" t="s">
        <v>1158</v>
      </c>
      <c r="CF615" s="97" t="s">
        <v>1549</v>
      </c>
      <c r="CG615" s="97"/>
      <c r="CH615" s="97"/>
      <c r="CI615" s="97"/>
      <c r="CJ615" s="97"/>
      <c r="CK615" s="86"/>
      <c r="CL615" s="109" t="s">
        <v>1688</v>
      </c>
      <c r="CM615" s="101" t="s">
        <v>253</v>
      </c>
      <c r="CN615" s="101" t="s">
        <v>253</v>
      </c>
      <c r="CO615" s="101"/>
    </row>
    <row r="616" spans="1:93" s="408" customFormat="1" ht="48" x14ac:dyDescent="0.2">
      <c r="A616" s="505" t="s">
        <v>2136</v>
      </c>
      <c r="B616" s="508">
        <v>2</v>
      </c>
      <c r="C616" s="335" t="s">
        <v>2068</v>
      </c>
      <c r="D616" s="410" t="s">
        <v>2126</v>
      </c>
      <c r="E616" s="335" t="s">
        <v>0</v>
      </c>
      <c r="F616" s="335" t="s">
        <v>2001</v>
      </c>
      <c r="G616" s="335" t="s">
        <v>148</v>
      </c>
      <c r="H616" s="508" t="s">
        <v>4</v>
      </c>
      <c r="I616" s="508" t="s">
        <v>8</v>
      </c>
      <c r="J616" s="508" t="s">
        <v>22</v>
      </c>
      <c r="K616" s="508" t="s">
        <v>127</v>
      </c>
      <c r="L616" s="336" t="s">
        <v>254</v>
      </c>
      <c r="M616" s="336" t="s">
        <v>254</v>
      </c>
      <c r="N616" s="335" t="s">
        <v>14</v>
      </c>
      <c r="O616" s="335" t="s">
        <v>14</v>
      </c>
      <c r="P616" s="335" t="s">
        <v>14</v>
      </c>
      <c r="Q616" s="335" t="s">
        <v>14</v>
      </c>
      <c r="R616" s="335" t="s">
        <v>14</v>
      </c>
      <c r="S616" s="335" t="s">
        <v>14</v>
      </c>
      <c r="T616" s="335" t="s">
        <v>14</v>
      </c>
      <c r="U616" s="335" t="s">
        <v>14</v>
      </c>
      <c r="V616" s="335" t="s">
        <v>14</v>
      </c>
      <c r="W616" s="335" t="s">
        <v>14</v>
      </c>
      <c r="X616" s="335" t="s">
        <v>14</v>
      </c>
      <c r="Y616" s="335" t="s">
        <v>14</v>
      </c>
      <c r="Z616" s="335" t="s">
        <v>14</v>
      </c>
      <c r="AA616" s="335" t="s">
        <v>14</v>
      </c>
      <c r="AB616" s="335" t="s">
        <v>14</v>
      </c>
      <c r="AC616" s="335" t="s">
        <v>14</v>
      </c>
      <c r="AD616" s="391" t="s">
        <v>253</v>
      </c>
      <c r="AE616" s="385"/>
      <c r="AF616" s="392" t="s">
        <v>253</v>
      </c>
      <c r="AG616" s="517" t="s">
        <v>254</v>
      </c>
      <c r="AH616" s="380" t="s">
        <v>253</v>
      </c>
      <c r="AI616" s="381"/>
      <c r="AJ616" s="508" t="s">
        <v>13</v>
      </c>
      <c r="AK616" s="511" t="s">
        <v>45</v>
      </c>
      <c r="AL616" s="512" t="s">
        <v>14</v>
      </c>
      <c r="AM616" s="384" t="s">
        <v>2068</v>
      </c>
      <c r="AN616" s="410"/>
      <c r="AO616" s="410"/>
      <c r="AP616" s="410"/>
      <c r="AQ616" s="410"/>
      <c r="AR616" s="410"/>
      <c r="AS616" s="410"/>
      <c r="AT616" s="506"/>
      <c r="AU616" s="395" t="s">
        <v>1998</v>
      </c>
      <c r="AV616" s="393"/>
      <c r="AW616" s="385"/>
      <c r="AX616" s="397"/>
      <c r="AY616" s="398" t="str">
        <f t="shared" si="107"/>
        <v/>
      </c>
      <c r="AZ616" s="399" t="str">
        <f t="shared" si="101"/>
        <v/>
      </c>
      <c r="BA616" s="399" t="str">
        <f t="shared" si="102"/>
        <v/>
      </c>
      <c r="BB616" s="399"/>
      <c r="BC616" s="400"/>
      <c r="BD616" s="500" t="str">
        <f t="shared" si="108"/>
        <v/>
      </c>
      <c r="BE616" s="501" t="e">
        <f>IF(BF616="",IF(#REF!="","",IF(#REF!="ongebruikt","Ja","")),"")</f>
        <v>#REF!</v>
      </c>
      <c r="BF616" s="502" t="str">
        <f>IF($J616="LVBB-BHK",$C616,IFERROR(VLOOKUP($C616,'[1]CDS-VM-delta'!$A$2:$E$470,1,FALSE),""))</f>
        <v/>
      </c>
      <c r="BG616" s="395" t="str">
        <f>IF($J616="LVBB-BHK",$AN616,IF($BF616="","",IFERROR(VLOOKUP($BF616,'[1]CDS-VM-delta'!$A$2:$E$470,2,FALSE),"")))</f>
        <v/>
      </c>
      <c r="BH616" s="503" t="str">
        <f>IF($BF616="","",IFERROR(VLOOKUP($C616,'[1]CDS-VM-delta'!$A$2:$E$470,3,FALSE),""))</f>
        <v/>
      </c>
      <c r="BI616" s="503" t="str">
        <f>IF($BF616="","",IFERROR(VLOOKUP($C616,'[1]CDS-VM-delta'!$A$2:$E$470,4,FALSE),""))</f>
        <v/>
      </c>
      <c r="BJ616" s="504" t="str">
        <f>IF($BF616="","",IFERROR(VLOOKUP($C616,'[1]CDS-VM-delta'!$A$2:$E$470,5,FALSE),""))</f>
        <v/>
      </c>
      <c r="BK616" s="504" t="str">
        <f>IF($C616="","",IFERROR(VLOOKUP($C616,'[1]CDS-VM-delta'!$L$1:$M$470,1,FALSE),""))</f>
        <v/>
      </c>
      <c r="BL616" s="504" t="str">
        <f>IF($BK616="","",IFERROR(VLOOKUP($BK616,'[1]CDS-VM-delta'!$L$1:$M$470,2,FALSE),""))</f>
        <v/>
      </c>
      <c r="BM616" s="385"/>
      <c r="BN616" s="406"/>
      <c r="BO616" s="384"/>
      <c r="BP616" s="335"/>
      <c r="BQ616" s="335"/>
      <c r="BR616" s="335"/>
      <c r="BS616" s="385"/>
      <c r="BT616" s="397"/>
      <c r="BX616" s="399" t="s">
        <v>2068</v>
      </c>
      <c r="BY616" s="410" t="s">
        <v>2126</v>
      </c>
      <c r="BZ616" s="399" t="s">
        <v>1684</v>
      </c>
      <c r="CA616" s="399"/>
      <c r="CB616" s="399"/>
      <c r="CC616" s="399"/>
      <c r="CD616" s="410"/>
      <c r="CE616" s="399"/>
      <c r="CF616" s="399"/>
      <c r="CG616" s="399"/>
      <c r="CH616" s="399"/>
      <c r="CI616" s="399"/>
      <c r="CJ616" s="399"/>
      <c r="CK616" s="383"/>
      <c r="CL616" s="409"/>
      <c r="CM616" s="410"/>
      <c r="CN616" s="410"/>
      <c r="CO616" s="410"/>
    </row>
    <row r="617" spans="1:93" s="408" customFormat="1" ht="32" x14ac:dyDescent="0.2">
      <c r="A617" s="505" t="s">
        <v>2136</v>
      </c>
      <c r="B617" s="508">
        <v>2</v>
      </c>
      <c r="C617" s="335" t="s">
        <v>2069</v>
      </c>
      <c r="D617" s="410" t="s">
        <v>2127</v>
      </c>
      <c r="E617" s="508" t="s">
        <v>0</v>
      </c>
      <c r="F617" s="508" t="s">
        <v>2001</v>
      </c>
      <c r="G617" s="508" t="s">
        <v>146</v>
      </c>
      <c r="H617" s="508" t="s">
        <v>4</v>
      </c>
      <c r="I617" s="508" t="s">
        <v>8</v>
      </c>
      <c r="J617" s="508" t="s">
        <v>22</v>
      </c>
      <c r="K617" s="508" t="s">
        <v>127</v>
      </c>
      <c r="L617" s="336" t="s">
        <v>254</v>
      </c>
      <c r="M617" s="336" t="s">
        <v>254</v>
      </c>
      <c r="N617" s="335" t="s">
        <v>14</v>
      </c>
      <c r="O617" s="335" t="s">
        <v>14</v>
      </c>
      <c r="P617" s="335" t="s">
        <v>14</v>
      </c>
      <c r="Q617" s="335" t="s">
        <v>14</v>
      </c>
      <c r="R617" s="335" t="s">
        <v>14</v>
      </c>
      <c r="S617" s="335" t="s">
        <v>14</v>
      </c>
      <c r="T617" s="335" t="s">
        <v>14</v>
      </c>
      <c r="U617" s="335" t="s">
        <v>14</v>
      </c>
      <c r="V617" s="335" t="s">
        <v>14</v>
      </c>
      <c r="W617" s="335" t="s">
        <v>14</v>
      </c>
      <c r="X617" s="335" t="s">
        <v>14</v>
      </c>
      <c r="Y617" s="335" t="s">
        <v>14</v>
      </c>
      <c r="Z617" s="335" t="s">
        <v>14</v>
      </c>
      <c r="AA617" s="335" t="s">
        <v>14</v>
      </c>
      <c r="AB617" s="335" t="s">
        <v>14</v>
      </c>
      <c r="AC617" s="335" t="s">
        <v>14</v>
      </c>
      <c r="AD617" s="391" t="s">
        <v>253</v>
      </c>
      <c r="AE617" s="385"/>
      <c r="AF617" s="392" t="s">
        <v>253</v>
      </c>
      <c r="AG617" s="517" t="s">
        <v>254</v>
      </c>
      <c r="AH617" s="380" t="s">
        <v>253</v>
      </c>
      <c r="AI617" s="381"/>
      <c r="AJ617" s="508" t="s">
        <v>13</v>
      </c>
      <c r="AK617" s="511" t="s">
        <v>45</v>
      </c>
      <c r="AL617" s="512" t="s">
        <v>14</v>
      </c>
      <c r="AM617" s="384" t="s">
        <v>2069</v>
      </c>
      <c r="AN617" s="410"/>
      <c r="AO617" s="410"/>
      <c r="AP617" s="410"/>
      <c r="AQ617" s="410"/>
      <c r="AR617" s="410"/>
      <c r="AS617" s="410"/>
      <c r="AT617" s="506"/>
      <c r="AU617" s="395" t="s">
        <v>1999</v>
      </c>
      <c r="AV617" s="393"/>
      <c r="AW617" s="385"/>
      <c r="AX617" s="397"/>
      <c r="AY617" s="398" t="str">
        <f t="shared" si="107"/>
        <v/>
      </c>
      <c r="AZ617" s="399" t="str">
        <f t="shared" si="101"/>
        <v/>
      </c>
      <c r="BA617" s="399" t="str">
        <f t="shared" si="102"/>
        <v/>
      </c>
      <c r="BB617" s="399"/>
      <c r="BC617" s="400"/>
      <c r="BD617" s="500" t="str">
        <f t="shared" si="108"/>
        <v/>
      </c>
      <c r="BE617" s="501" t="e">
        <f>IF(BF617="",IF(#REF!="","",IF(#REF!="ongebruikt","Ja","")),"")</f>
        <v>#REF!</v>
      </c>
      <c r="BF617" s="502" t="str">
        <f>IF($J617="LVBB-BHK",$C617,IFERROR(VLOOKUP($C617,'[1]CDS-VM-delta'!$A$2:$E$470,1,FALSE),""))</f>
        <v/>
      </c>
      <c r="BG617" s="395" t="str">
        <f>IF($J617="LVBB-BHK",$AN617,IF($BF617="","",IFERROR(VLOOKUP($BF617,'[1]CDS-VM-delta'!$A$2:$E$470,2,FALSE),"")))</f>
        <v/>
      </c>
      <c r="BH617" s="503" t="str">
        <f>IF($BF617="","",IFERROR(VLOOKUP($C617,'[1]CDS-VM-delta'!$A$2:$E$470,3,FALSE),""))</f>
        <v/>
      </c>
      <c r="BI617" s="503" t="str">
        <f>IF($BF617="","",IFERROR(VLOOKUP($C617,'[1]CDS-VM-delta'!$A$2:$E$470,4,FALSE),""))</f>
        <v/>
      </c>
      <c r="BJ617" s="504" t="str">
        <f>IF($BF617="","",IFERROR(VLOOKUP($C617,'[1]CDS-VM-delta'!$A$2:$E$470,5,FALSE),""))</f>
        <v/>
      </c>
      <c r="BK617" s="504" t="str">
        <f>IF($C617="","",IFERROR(VLOOKUP($C617,'[1]CDS-VM-delta'!$L$1:$M$470,1,FALSE),""))</f>
        <v/>
      </c>
      <c r="BL617" s="504" t="str">
        <f>IF($BK617="","",IFERROR(VLOOKUP($BK617,'[1]CDS-VM-delta'!$L$1:$M$470,2,FALSE),""))</f>
        <v/>
      </c>
      <c r="BM617" s="385"/>
      <c r="BN617" s="406"/>
      <c r="BO617" s="384"/>
      <c r="BP617" s="335"/>
      <c r="BQ617" s="335"/>
      <c r="BR617" s="335"/>
      <c r="BS617" s="385"/>
      <c r="BT617" s="397"/>
      <c r="BX617" s="399" t="s">
        <v>2069</v>
      </c>
      <c r="BY617" s="410" t="s">
        <v>2127</v>
      </c>
      <c r="BZ617" s="399" t="s">
        <v>1684</v>
      </c>
      <c r="CA617" s="399"/>
      <c r="CB617" s="399"/>
      <c r="CC617" s="399"/>
      <c r="CD617" s="410"/>
      <c r="CE617" s="399"/>
      <c r="CF617" s="399"/>
      <c r="CG617" s="399"/>
      <c r="CH617" s="399"/>
      <c r="CI617" s="399"/>
      <c r="CJ617" s="399"/>
      <c r="CK617" s="383"/>
      <c r="CL617" s="409"/>
      <c r="CM617" s="410"/>
      <c r="CN617" s="410"/>
      <c r="CO617" s="410"/>
    </row>
    <row r="618" spans="1:93" ht="64" x14ac:dyDescent="0.2">
      <c r="A618" s="172" t="s">
        <v>2206</v>
      </c>
      <c r="B618" s="140">
        <v>2</v>
      </c>
      <c r="C618" s="142" t="s">
        <v>1394</v>
      </c>
      <c r="D618" s="142" t="s">
        <v>1598</v>
      </c>
      <c r="E618" s="140" t="s">
        <v>0</v>
      </c>
      <c r="F618" s="140" t="s">
        <v>180</v>
      </c>
      <c r="G618" s="140" t="s">
        <v>149</v>
      </c>
      <c r="H618" s="140" t="s">
        <v>4</v>
      </c>
      <c r="I618" s="140" t="s">
        <v>8</v>
      </c>
      <c r="J618" s="140" t="s">
        <v>22</v>
      </c>
      <c r="K618" s="140" t="s">
        <v>135</v>
      </c>
      <c r="L618" s="98" t="str">
        <f>IFERROR(VLOOKUP($C618,'[2]1.3.7 validaties'!$AL$3:$AY$999,14,FALSE),"")</f>
        <v>1. ja, voor iedereen</v>
      </c>
      <c r="M618" s="98" t="str">
        <f>IFERROR(VLOOKUP($C618,'[2]1.3.7 validaties'!$AL$3:$AY$999,13,FALSE),"")</f>
        <v>niet nodig</v>
      </c>
      <c r="N618" s="142" t="s">
        <v>13</v>
      </c>
      <c r="O618" s="142" t="s">
        <v>13</v>
      </c>
      <c r="P618" s="142" t="s">
        <v>13</v>
      </c>
      <c r="Q618" s="142" t="s">
        <v>13</v>
      </c>
      <c r="R618" s="142" t="s">
        <v>13</v>
      </c>
      <c r="S618" s="142" t="s">
        <v>13</v>
      </c>
      <c r="T618" s="142" t="s">
        <v>13</v>
      </c>
      <c r="U618" s="142" t="s">
        <v>13</v>
      </c>
      <c r="V618" s="142" t="s">
        <v>13</v>
      </c>
      <c r="W618" s="142" t="s">
        <v>13</v>
      </c>
      <c r="X618" s="142" t="s">
        <v>13</v>
      </c>
      <c r="Y618" s="142" t="s">
        <v>13</v>
      </c>
      <c r="Z618" s="142" t="s">
        <v>13</v>
      </c>
      <c r="AA618" s="142" t="s">
        <v>13</v>
      </c>
      <c r="AB618" s="142" t="s">
        <v>13</v>
      </c>
      <c r="AC618" s="142" t="s">
        <v>13</v>
      </c>
      <c r="AD618" s="161" t="s">
        <v>253</v>
      </c>
      <c r="AE618" s="83" t="s">
        <v>254</v>
      </c>
      <c r="AF618" s="162" t="s">
        <v>255</v>
      </c>
      <c r="AG618" s="144" t="s">
        <v>345</v>
      </c>
      <c r="AH618" s="163" t="s">
        <v>253</v>
      </c>
      <c r="AI618" s="175"/>
      <c r="AJ618" s="140" t="s">
        <v>13</v>
      </c>
      <c r="AK618" s="171" t="s">
        <v>45</v>
      </c>
      <c r="AL618" s="178" t="s">
        <v>14</v>
      </c>
      <c r="AM618" s="177" t="s">
        <v>1240</v>
      </c>
      <c r="AN618" s="98" t="s">
        <v>1599</v>
      </c>
      <c r="AO618" s="98"/>
      <c r="AP618" s="98"/>
      <c r="AQ618" s="98"/>
      <c r="AR618" s="98"/>
      <c r="AS618" s="98"/>
      <c r="AT618" s="267"/>
      <c r="AU618" s="253">
        <v>0</v>
      </c>
      <c r="AV618" s="278"/>
      <c r="AW618" s="83" t="s">
        <v>1600</v>
      </c>
      <c r="AX618" s="57"/>
      <c r="AY618" s="212" t="str">
        <f t="shared" si="107"/>
        <v/>
      </c>
      <c r="AZ618" s="97" t="str">
        <f t="shared" si="101"/>
        <v/>
      </c>
      <c r="BA618" s="97" t="str">
        <f t="shared" si="102"/>
        <v/>
      </c>
      <c r="BB618" s="97"/>
      <c r="BC618" s="213"/>
      <c r="BD618" s="143" t="str">
        <f t="shared" si="108"/>
        <v>ongewijzigd</v>
      </c>
      <c r="BE618" s="146" t="str">
        <f>IF(BF618="",IF(#REF!="","",IF(#REF!="ongebruikt","Ja","")),"")</f>
        <v/>
      </c>
      <c r="BF618" s="322" t="str">
        <f>IF($J618="LVBB-BHK",$C618,IFERROR(VLOOKUP($C618,'[1]CDS-VM-delta'!$A$2:$E$470,1,FALSE),""))</f>
        <v>BHKV1004</v>
      </c>
      <c r="BG618" s="253" t="str">
        <f>IF($J618="LVBB-BHK",$AN618,IF($BF618="","",IFERROR(VLOOKUP($BF618,'[1]CDS-VM-delta'!$A$2:$E$470,2,FALSE),"")))</f>
        <v>Het ontwerpbesluit heeft tijdstempels, dit is niet toegestaan. Verwijder de tijdstempels.</v>
      </c>
      <c r="BH618" s="301" t="str">
        <f>IF($BF618="","",IFERROR(VLOOKUP($C618,'[1]CDS-VM-delta'!$A$2:$E$470,3,FALSE),""))</f>
        <v>lvbb-aanlevering.sch</v>
      </c>
      <c r="BI618" s="301" t="str">
        <f>IF($BF618="","",IFERROR(VLOOKUP($C618,'[1]CDS-VM-delta'!$A$2:$E$470,4,FALSE),""))</f>
        <v>Tijdstempels in ontwerpbesluit</v>
      </c>
      <c r="BJ618" s="302" t="str">
        <f>IF($BF618="","",IFERROR(VLOOKUP($C618,'[1]CDS-VM-delta'!$A$2:$E$470,5,FALSE),""))</f>
        <v/>
      </c>
      <c r="BK618" s="302" t="str">
        <f>IF($C618="","",IFERROR(VLOOKUP($C618,'[1]CDS-VM-delta'!$L$1:$M$470,1,FALSE),""))</f>
        <v>BHKV1004</v>
      </c>
      <c r="BL618" s="302" t="str">
        <f>IF($BK618="","",IFERROR(VLOOKUP($BK618,'[1]CDS-VM-delta'!$L$1:$M$470,2,FALSE),""))</f>
        <v>Het ontwerpbesluit heeft tijdstempels, dit is niet toegestaan. Verwijder de tijdstempels.</v>
      </c>
      <c r="BM618" s="83" t="s">
        <v>1842</v>
      </c>
      <c r="BN618" s="210" t="str">
        <f t="shared" ref="BN618:BN651" si="109">IF(C618=BO618,"","NOK")</f>
        <v/>
      </c>
      <c r="BO618" s="177" t="s">
        <v>1394</v>
      </c>
      <c r="BP618" s="142">
        <v>3</v>
      </c>
      <c r="BQ618" s="142"/>
      <c r="BR618" s="142" t="s">
        <v>1843</v>
      </c>
      <c r="BS618" s="83">
        <v>236</v>
      </c>
      <c r="BT618" s="57"/>
      <c r="BU618" s="7" t="str">
        <f t="shared" ref="BU618:BU639" si="110">IF(BX618="","",IF(BX618=C618,"","***"))</f>
        <v/>
      </c>
      <c r="BV618" s="7" t="str">
        <f t="shared" ref="BV618:BV639" si="111">IF(BY618="","",IF(BY618=D618,"","***"))</f>
        <v/>
      </c>
      <c r="BW618" s="7" t="str">
        <f t="shared" ref="BW618:BW639" si="112">IF(CD618="","",IF(CD618=AN618,"","***"))</f>
        <v/>
      </c>
      <c r="BX618" s="106" t="s">
        <v>1394</v>
      </c>
      <c r="BY618" s="2" t="s">
        <v>1598</v>
      </c>
      <c r="BZ618" s="106" t="s">
        <v>1684</v>
      </c>
      <c r="CA618" s="106" t="s">
        <v>1240</v>
      </c>
      <c r="CB618" s="106" t="s">
        <v>1738</v>
      </c>
      <c r="CC618" s="106"/>
      <c r="CD618" s="2" t="s">
        <v>1599</v>
      </c>
      <c r="CE618" s="106"/>
      <c r="CF618" s="106"/>
      <c r="CG618" s="106"/>
      <c r="CH618" s="106"/>
      <c r="CI618" s="97"/>
      <c r="CJ618" s="97"/>
      <c r="CK618" s="86"/>
      <c r="CL618" s="109" t="s">
        <v>1690</v>
      </c>
      <c r="CM618" s="101" t="s">
        <v>255</v>
      </c>
      <c r="CN618" s="101" t="s">
        <v>253</v>
      </c>
      <c r="CO618" s="101"/>
    </row>
    <row r="619" spans="1:93" ht="64" x14ac:dyDescent="0.2">
      <c r="A619" s="172" t="s">
        <v>2206</v>
      </c>
      <c r="B619" s="140">
        <v>2</v>
      </c>
      <c r="C619" s="142" t="s">
        <v>1426</v>
      </c>
      <c r="D619" s="98" t="s">
        <v>1601</v>
      </c>
      <c r="E619" s="140" t="s">
        <v>0</v>
      </c>
      <c r="F619" s="140" t="s">
        <v>180</v>
      </c>
      <c r="G619" s="140" t="s">
        <v>149</v>
      </c>
      <c r="H619" s="140" t="s">
        <v>4</v>
      </c>
      <c r="I619" s="140" t="s">
        <v>8</v>
      </c>
      <c r="J619" s="140" t="s">
        <v>22</v>
      </c>
      <c r="K619" s="140" t="s">
        <v>135</v>
      </c>
      <c r="L619" s="98" t="str">
        <f>IFERROR(VLOOKUP($C619,'[2]1.3.7 validaties'!$AL$3:$AY$999,14,FALSE),"")</f>
        <v>2. ja, voor technici</v>
      </c>
      <c r="M619" s="98" t="str">
        <f>IFERROR(VLOOKUP($C619,'[2]1.3.7 validaties'!$AL$3:$AY$999,13,FALSE),"")</f>
        <v>niet nodig</v>
      </c>
      <c r="N619" s="142" t="s">
        <v>13</v>
      </c>
      <c r="O619" s="142" t="s">
        <v>13</v>
      </c>
      <c r="P619" s="142" t="s">
        <v>13</v>
      </c>
      <c r="Q619" s="142" t="s">
        <v>13</v>
      </c>
      <c r="R619" s="142" t="s">
        <v>13</v>
      </c>
      <c r="S619" s="142" t="s">
        <v>13</v>
      </c>
      <c r="T619" s="142" t="s">
        <v>13</v>
      </c>
      <c r="U619" s="142" t="s">
        <v>13</v>
      </c>
      <c r="V619" s="142" t="s">
        <v>13</v>
      </c>
      <c r="W619" s="142" t="s">
        <v>13</v>
      </c>
      <c r="X619" s="142" t="s">
        <v>13</v>
      </c>
      <c r="Y619" s="142" t="s">
        <v>13</v>
      </c>
      <c r="Z619" s="142" t="s">
        <v>13</v>
      </c>
      <c r="AA619" s="142" t="s">
        <v>13</v>
      </c>
      <c r="AB619" s="142" t="s">
        <v>13</v>
      </c>
      <c r="AC619" s="142" t="s">
        <v>13</v>
      </c>
      <c r="AD619" s="161" t="s">
        <v>253</v>
      </c>
      <c r="AE619" s="83" t="s">
        <v>254</v>
      </c>
      <c r="AF619" s="162" t="s">
        <v>255</v>
      </c>
      <c r="AG619" s="144" t="s">
        <v>345</v>
      </c>
      <c r="AH619" s="163" t="s">
        <v>253</v>
      </c>
      <c r="AI619" s="175"/>
      <c r="AJ619" s="140" t="s">
        <v>13</v>
      </c>
      <c r="AK619" s="171" t="s">
        <v>45</v>
      </c>
      <c r="AL619" s="178" t="s">
        <v>14</v>
      </c>
      <c r="AM619" s="177" t="s">
        <v>1323</v>
      </c>
      <c r="AN619" s="98" t="s">
        <v>1602</v>
      </c>
      <c r="AO619" s="98" t="s">
        <v>1117</v>
      </c>
      <c r="AP619" s="98"/>
      <c r="AQ619" s="98"/>
      <c r="AR619" s="98"/>
      <c r="AS619" s="98"/>
      <c r="AT619" s="267"/>
      <c r="AU619" s="253">
        <v>0</v>
      </c>
      <c r="AV619" s="278"/>
      <c r="AW619" s="83" t="s">
        <v>1855</v>
      </c>
      <c r="AX619" s="57"/>
      <c r="AY619" s="212" t="str">
        <f t="shared" si="107"/>
        <v/>
      </c>
      <c r="AZ619" s="97" t="str">
        <f t="shared" si="101"/>
        <v/>
      </c>
      <c r="BA619" s="97" t="str">
        <f t="shared" si="102"/>
        <v/>
      </c>
      <c r="BB619" s="97"/>
      <c r="BC619" s="213" t="s">
        <v>2261</v>
      </c>
      <c r="BD619" s="143" t="str">
        <f t="shared" si="108"/>
        <v>ongewijzigd</v>
      </c>
      <c r="BE619" s="146" t="str">
        <f>IF(BF619="",IF(#REF!="","",IF(#REF!="ongebruikt","Ja","")),"")</f>
        <v/>
      </c>
      <c r="BF619" s="322" t="str">
        <f>IF($J619="LVBB-BHK",$C619,IFERROR(VLOOKUP($C619,'[1]CDS-VM-delta'!$A$2:$E$470,1,FALSE),""))</f>
        <v>BHKV1005</v>
      </c>
      <c r="BG619" s="253" t="str">
        <f>IF($J619="LVBB-BHK",$AN619,IF($BF619="","",IFERROR(VLOOKUP($BF619,'[1]CDS-VM-delta'!$A$2:$E$470,2,FALSE),"")))</f>
        <v>Het geleverde besluit heeft als soortWork '%1' , Dit moet zijn: '/join/id/stop/work_003'.</v>
      </c>
      <c r="BH619" s="301" t="str">
        <f>IF($BF619="","",IFERROR(VLOOKUP($C619,'[1]CDS-VM-delta'!$A$2:$E$470,3,FALSE),""))</f>
        <v>lvbb-aanlevering.sch</v>
      </c>
      <c r="BI619" s="301" t="str">
        <f>IF($BF619="","",IFERROR(VLOOKUP($C619,'[1]CDS-VM-delta'!$A$2:$E$470,4,FALSE),""))</f>
        <v>Besluit met soort werk '/join/id/stop/work_003'</v>
      </c>
      <c r="BJ619" s="302" t="str">
        <f>IF($BF619="","",IFERROR(VLOOKUP($C619,'[1]CDS-VM-delta'!$A$2:$E$470,5,FALSE),""))</f>
        <v/>
      </c>
      <c r="BK619" s="302" t="str">
        <f>IF($C619="","",IFERROR(VLOOKUP($C619,'[1]CDS-VM-delta'!$L$1:$M$470,1,FALSE),""))</f>
        <v>BHKV1005</v>
      </c>
      <c r="BL619" s="302" t="str">
        <f>IF($BK619="","",IFERROR(VLOOKUP($BK619,'[1]CDS-VM-delta'!$L$1:$M$470,2,FALSE),""))</f>
        <v>Het geleverde besluit heeft als soortWork '%1' , Dit moet zijn: '/join/id/stop/work_003'.</v>
      </c>
      <c r="BM619" s="83"/>
      <c r="BN619" s="210" t="str">
        <f t="shared" si="109"/>
        <v/>
      </c>
      <c r="BO619" s="214" t="s">
        <v>1426</v>
      </c>
      <c r="BP619" s="142"/>
      <c r="BQ619" s="142"/>
      <c r="BR619" s="142"/>
      <c r="BS619" s="83">
        <v>358</v>
      </c>
      <c r="BT619" s="57"/>
      <c r="BU619" s="7" t="str">
        <f t="shared" si="110"/>
        <v/>
      </c>
      <c r="BV619" s="7" t="str">
        <f t="shared" si="111"/>
        <v/>
      </c>
      <c r="BW619" s="7" t="str">
        <f t="shared" si="112"/>
        <v/>
      </c>
      <c r="BX619" s="106" t="s">
        <v>1426</v>
      </c>
      <c r="BY619" s="2" t="s">
        <v>1601</v>
      </c>
      <c r="BZ619" s="106" t="s">
        <v>1684</v>
      </c>
      <c r="CA619" s="106" t="s">
        <v>1323</v>
      </c>
      <c r="CB619" s="106" t="s">
        <v>1738</v>
      </c>
      <c r="CC619" s="106"/>
      <c r="CD619" s="2" t="s">
        <v>1602</v>
      </c>
      <c r="CE619" s="106" t="s">
        <v>1117</v>
      </c>
      <c r="CF619" s="106"/>
      <c r="CG619" s="106"/>
      <c r="CH619" s="106"/>
      <c r="CI619" s="106"/>
      <c r="CJ619" s="106"/>
      <c r="CK619" s="86"/>
      <c r="CL619" s="109" t="s">
        <v>1690</v>
      </c>
      <c r="CM619" s="101" t="s">
        <v>255</v>
      </c>
      <c r="CN619" s="101" t="s">
        <v>253</v>
      </c>
      <c r="CO619" s="101"/>
    </row>
    <row r="620" spans="1:93" ht="144" x14ac:dyDescent="0.2">
      <c r="A620" s="142" t="s">
        <v>3158</v>
      </c>
      <c r="B620" s="142">
        <v>2</v>
      </c>
      <c r="C620" s="291" t="s">
        <v>1427</v>
      </c>
      <c r="D620" s="291" t="s">
        <v>1603</v>
      </c>
      <c r="E620" s="142" t="s">
        <v>0</v>
      </c>
      <c r="F620" s="142" t="s">
        <v>247</v>
      </c>
      <c r="G620" s="142" t="s">
        <v>149</v>
      </c>
      <c r="H620" s="142" t="s">
        <v>4</v>
      </c>
      <c r="I620" s="142" t="s">
        <v>8</v>
      </c>
      <c r="J620" s="142" t="s">
        <v>22</v>
      </c>
      <c r="K620" s="142" t="s">
        <v>135</v>
      </c>
      <c r="L620" s="142" t="str">
        <f>IFERROR(VLOOKUP($C620,'[2]1.3.7 validaties'!$AL$3:$AY$999,14,FALSE),"")</f>
        <v>2. ja, voor technici</v>
      </c>
      <c r="M620" s="142" t="str">
        <f>IFERROR(VLOOKUP($C620,'[2]1.3.7 validaties'!$AL$3:$AY$999,13,FALSE),"")</f>
        <v>niet nodig</v>
      </c>
      <c r="N620" s="142" t="s">
        <v>13</v>
      </c>
      <c r="O620" s="142" t="s">
        <v>13</v>
      </c>
      <c r="P620" s="142" t="s">
        <v>2175</v>
      </c>
      <c r="Q620" s="142" t="s">
        <v>2175</v>
      </c>
      <c r="R620" s="142" t="s">
        <v>2175</v>
      </c>
      <c r="S620" s="142" t="s">
        <v>2175</v>
      </c>
      <c r="T620" s="142" t="s">
        <v>2175</v>
      </c>
      <c r="U620" s="142" t="s">
        <v>2175</v>
      </c>
      <c r="V620" s="142" t="s">
        <v>14</v>
      </c>
      <c r="W620" s="142" t="s">
        <v>14</v>
      </c>
      <c r="X620" s="142" t="s">
        <v>14</v>
      </c>
      <c r="Y620" s="142" t="s">
        <v>14</v>
      </c>
      <c r="Z620" s="142" t="s">
        <v>14</v>
      </c>
      <c r="AA620" s="142" t="s">
        <v>14</v>
      </c>
      <c r="AB620" s="142" t="s">
        <v>14</v>
      </c>
      <c r="AC620" s="142" t="s">
        <v>3159</v>
      </c>
      <c r="AD620" s="142" t="s">
        <v>253</v>
      </c>
      <c r="AE620" s="142" t="s">
        <v>254</v>
      </c>
      <c r="AF620" s="142" t="s">
        <v>255</v>
      </c>
      <c r="AG620" s="142" t="s">
        <v>345</v>
      </c>
      <c r="AH620" s="142" t="s">
        <v>253</v>
      </c>
      <c r="AI620" s="142"/>
      <c r="AJ620" s="142" t="s">
        <v>13</v>
      </c>
      <c r="AK620" s="142" t="s">
        <v>45</v>
      </c>
      <c r="AL620" s="142" t="s">
        <v>14</v>
      </c>
      <c r="AM620" s="142" t="s">
        <v>1326</v>
      </c>
      <c r="AN620" s="142" t="s">
        <v>1739</v>
      </c>
      <c r="AO620" s="142" t="s">
        <v>1117</v>
      </c>
      <c r="AP620" s="142"/>
      <c r="AQ620" s="142"/>
      <c r="AR620" s="142"/>
      <c r="AS620" s="142"/>
      <c r="AT620" s="142"/>
      <c r="AU620" s="142">
        <v>0</v>
      </c>
      <c r="AV620" s="142"/>
      <c r="AW620" s="142" t="s">
        <v>3160</v>
      </c>
      <c r="AX620" s="142"/>
      <c r="AY620" s="142" t="str">
        <f t="shared" si="107"/>
        <v/>
      </c>
      <c r="AZ620" s="142" t="str">
        <f t="shared" si="101"/>
        <v/>
      </c>
      <c r="BA620" s="142" t="str">
        <f t="shared" si="102"/>
        <v/>
      </c>
      <c r="BB620" s="142"/>
      <c r="BC620" s="142" t="s">
        <v>2261</v>
      </c>
      <c r="BD620" s="142" t="str">
        <f t="shared" si="108"/>
        <v>ongewijzigd</v>
      </c>
      <c r="BE620" s="142" t="str">
        <f>IF(BF620="",IF(#REF!="","",IF(#REF!="ongebruikt","Ja","")),"")</f>
        <v/>
      </c>
      <c r="BF620" s="142" t="str">
        <f>IF($J620="LVBB-BHK",$C620,IFERROR(VLOOKUP($C620,'[1]CDS-VM-delta'!$A$2:$E$470,1,FALSE),""))</f>
        <v>BHKV1006</v>
      </c>
      <c r="BG620" s="142" t="str">
        <f>IF($J620="LVBB-BHK",$AN620,IF($BF620="","",IFERROR(VLOOKUP($BF620,'[1]CDS-VM-delta'!$A$2:$E$470,2,FALSE),"")))</f>
        <v>Het geleverde regelingversie heeft als soortWork '%1'. Dit moet voor een RegelingCompact, RegelingKlassiek of RegelingVrijetekst zijn '/join/id/stop/work_019'</v>
      </c>
      <c r="BH620" s="142" t="str">
        <f>IF($BF620="","",IFERROR(VLOOKUP($C620,'[1]CDS-VM-delta'!$A$2:$E$470,3,FALSE),""))</f>
        <v>lvbb-aanlevering.sch</v>
      </c>
      <c r="BI620" s="142" t="str">
        <f>IF($BF620="","",IFERROR(VLOOKUP($C620,'[1]CDS-VM-delta'!$A$2:$E$470,4,FALSE),""))</f>
        <v>Regeling met soort werk '/join/id/stop/work_019</v>
      </c>
      <c r="BJ620" s="142" t="str">
        <f>IF($BF620="","",IFERROR(VLOOKUP($C620,'[1]CDS-VM-delta'!$A$2:$E$470,5,FALSE),""))</f>
        <v/>
      </c>
      <c r="BK620" s="142" t="str">
        <f>IF($C620="","",IFERROR(VLOOKUP($C620,'[1]CDS-VM-delta'!$L$1:$M$470,1,FALSE),""))</f>
        <v>BHKV1006</v>
      </c>
      <c r="BL620" s="142" t="str">
        <f>IF($BK620="","",IFERROR(VLOOKUP($BK620,'[1]CDS-VM-delta'!$L$1:$M$470,2,FALSE),""))</f>
        <v>Het geleverde regelingversie heeft als soortWork '%1'. Dit moet voor een RegelingCompact, RegelingKlassiek of RegelingVrijetekst zijn '/join/id/stop/work_019'</v>
      </c>
      <c r="BM620" s="142"/>
      <c r="BN620" s="142" t="str">
        <f t="shared" si="109"/>
        <v/>
      </c>
      <c r="BO620" s="142" t="s">
        <v>1427</v>
      </c>
      <c r="BP620" s="142"/>
      <c r="BQ620" s="142"/>
      <c r="BR620" s="142"/>
      <c r="BS620" s="142">
        <v>359</v>
      </c>
      <c r="BT620" s="142"/>
      <c r="BU620" s="142" t="str">
        <f t="shared" si="110"/>
        <v/>
      </c>
      <c r="BV620" s="142" t="str">
        <f t="shared" si="111"/>
        <v/>
      </c>
      <c r="BW620" s="142" t="str">
        <f t="shared" si="112"/>
        <v/>
      </c>
      <c r="BX620" s="142" t="s">
        <v>1427</v>
      </c>
      <c r="BY620" s="142" t="s">
        <v>1603</v>
      </c>
      <c r="BZ620" s="142" t="s">
        <v>1684</v>
      </c>
      <c r="CA620" s="142" t="s">
        <v>1326</v>
      </c>
      <c r="CB620" s="142" t="s">
        <v>1738</v>
      </c>
      <c r="CC620" s="142"/>
      <c r="CD620" s="142" t="s">
        <v>1739</v>
      </c>
      <c r="CE620" s="142" t="s">
        <v>1117</v>
      </c>
      <c r="CF620" s="142"/>
      <c r="CG620" s="142"/>
      <c r="CH620" s="142"/>
      <c r="CI620" s="142"/>
      <c r="CJ620" s="142"/>
      <c r="CK620" s="142"/>
      <c r="CL620" s="142" t="s">
        <v>1690</v>
      </c>
      <c r="CM620" s="142" t="s">
        <v>255</v>
      </c>
      <c r="CN620" s="142" t="s">
        <v>255</v>
      </c>
      <c r="CO620" s="142"/>
    </row>
    <row r="621" spans="1:93" ht="64" x14ac:dyDescent="0.2">
      <c r="A621" s="172" t="s">
        <v>2206</v>
      </c>
      <c r="B621" s="190">
        <v>2</v>
      </c>
      <c r="C621" s="142" t="s">
        <v>1406</v>
      </c>
      <c r="D621" s="142" t="s">
        <v>1604</v>
      </c>
      <c r="E621" s="190" t="s">
        <v>0</v>
      </c>
      <c r="F621" s="140" t="s">
        <v>247</v>
      </c>
      <c r="G621" s="190" t="s">
        <v>149</v>
      </c>
      <c r="H621" s="190" t="s">
        <v>4</v>
      </c>
      <c r="I621" s="190" t="s">
        <v>8</v>
      </c>
      <c r="J621" s="190" t="s">
        <v>22</v>
      </c>
      <c r="K621" s="190" t="s">
        <v>135</v>
      </c>
      <c r="L621" s="98" t="str">
        <f>IFERROR(VLOOKUP($C621,'[2]1.3.7 validaties'!$AL$3:$AY$999,14,FALSE),"")</f>
        <v>2. ja, voor technici</v>
      </c>
      <c r="M621" s="98" t="str">
        <f>IFERROR(VLOOKUP($C621,'[2]1.3.7 validaties'!$AL$3:$AY$999,13,FALSE),"")</f>
        <v>niet nodig</v>
      </c>
      <c r="N621" s="142" t="s">
        <v>13</v>
      </c>
      <c r="O621" s="142" t="s">
        <v>13</v>
      </c>
      <c r="P621" s="142" t="s">
        <v>13</v>
      </c>
      <c r="Q621" s="142" t="s">
        <v>13</v>
      </c>
      <c r="R621" s="142" t="s">
        <v>13</v>
      </c>
      <c r="S621" s="142" t="s">
        <v>13</v>
      </c>
      <c r="T621" s="142" t="s">
        <v>13</v>
      </c>
      <c r="U621" s="142" t="s">
        <v>13</v>
      </c>
      <c r="V621" s="142" t="s">
        <v>13</v>
      </c>
      <c r="W621" s="142" t="s">
        <v>13</v>
      </c>
      <c r="X621" s="142" t="s">
        <v>13</v>
      </c>
      <c r="Y621" s="142" t="s">
        <v>13</v>
      </c>
      <c r="Z621" s="142" t="s">
        <v>13</v>
      </c>
      <c r="AA621" s="142" t="s">
        <v>13</v>
      </c>
      <c r="AB621" s="142" t="s">
        <v>13</v>
      </c>
      <c r="AC621" s="142" t="s">
        <v>13</v>
      </c>
      <c r="AD621" s="161" t="s">
        <v>253</v>
      </c>
      <c r="AE621" s="83" t="s">
        <v>254</v>
      </c>
      <c r="AF621" s="162" t="s">
        <v>255</v>
      </c>
      <c r="AG621" s="258" t="s">
        <v>345</v>
      </c>
      <c r="AH621" s="163" t="s">
        <v>253</v>
      </c>
      <c r="AI621" s="192"/>
      <c r="AJ621" s="190" t="s">
        <v>13</v>
      </c>
      <c r="AK621" s="193" t="s">
        <v>45</v>
      </c>
      <c r="AL621" s="194" t="s">
        <v>14</v>
      </c>
      <c r="AM621" s="177" t="s">
        <v>1262</v>
      </c>
      <c r="AN621" s="98" t="s">
        <v>1740</v>
      </c>
      <c r="AO621" s="98" t="s">
        <v>969</v>
      </c>
      <c r="AP621" s="98" t="s">
        <v>1029</v>
      </c>
      <c r="AQ621" s="98"/>
      <c r="AR621" s="98"/>
      <c r="AS621" s="98"/>
      <c r="AT621" s="267"/>
      <c r="AU621" s="298">
        <v>0</v>
      </c>
      <c r="AV621" s="283"/>
      <c r="AW621" s="83" t="s">
        <v>2926</v>
      </c>
      <c r="AX621" s="57"/>
      <c r="AY621" s="212" t="str">
        <f t="shared" si="107"/>
        <v/>
      </c>
      <c r="AZ621" s="97" t="str">
        <f t="shared" si="101"/>
        <v/>
      </c>
      <c r="BA621" s="97" t="str">
        <f t="shared" si="102"/>
        <v/>
      </c>
      <c r="BB621" s="97"/>
      <c r="BC621" s="213" t="s">
        <v>2261</v>
      </c>
      <c r="BD621" s="143" t="str">
        <f t="shared" si="108"/>
        <v>ongewijzigd</v>
      </c>
      <c r="BE621" s="146" t="str">
        <f>IF(BF621="",IF(#REF!="","",IF(#REF!="ongebruikt","Ja","")),"")</f>
        <v/>
      </c>
      <c r="BF621" s="322" t="str">
        <f>IF($J621="LVBB-BHK",$C621,IFERROR(VLOOKUP($C621,'[1]CDS-VM-delta'!$A$2:$E$470,1,FALSE),""))</f>
        <v>BHKV1009</v>
      </c>
      <c r="BG621" s="253" t="str">
        <f>IF($J621="LVBB-BHK",$AN621,IF($BF621="","",IFERROR(VLOOKUP($BF621,'[1]CDS-VM-delta'!$A$2:$E$470,2,FALSE),"")))</f>
        <v>In het besluit of rectificatie is de eId %1 voor de BeoogdeRegeling %2 niet te vinden. Controleer de referentie naar het besluit.</v>
      </c>
      <c r="BH621" s="301" t="str">
        <f>IF($BF621="","",IFERROR(VLOOKUP($C621,'[1]CDS-VM-delta'!$A$2:$E$470,3,FALSE),""))</f>
        <v>lvbb-aanlevering.sch</v>
      </c>
      <c r="BI621" s="301" t="str">
        <f>IF($BF621="","",IFERROR(VLOOKUP($C621,'[1]CDS-VM-delta'!$A$2:$E$470,4,FALSE),""))</f>
        <v>eId van BeoogdeRegeling in Besluit</v>
      </c>
      <c r="BJ621" s="302" t="str">
        <f>IF($BF621="","",IFERROR(VLOOKUP($C621,'[1]CDS-VM-delta'!$A$2:$E$470,5,FALSE),""))</f>
        <v/>
      </c>
      <c r="BK621" s="302" t="str">
        <f>IF($C621="","",IFERROR(VLOOKUP($C621,'[1]CDS-VM-delta'!$L$1:$M$470,1,FALSE),""))</f>
        <v>BHKV1009</v>
      </c>
      <c r="BL621" s="302" t="str">
        <f>IF($BK621="","",IFERROR(VLOOKUP($BK621,'[1]CDS-VM-delta'!$L$1:$M$470,2,FALSE),""))</f>
        <v>In het besluit of rectificatie is de eId %1 voor de BeoogdeRegeling %2 niet te vinden. Controleer de referentie naar het besluit.</v>
      </c>
      <c r="BM621" s="83"/>
      <c r="BN621" s="210" t="str">
        <f t="shared" si="109"/>
        <v/>
      </c>
      <c r="BO621" s="214" t="s">
        <v>1406</v>
      </c>
      <c r="BP621" s="142"/>
      <c r="BQ621" s="142"/>
      <c r="BR621" s="142"/>
      <c r="BS621" s="83">
        <v>362</v>
      </c>
      <c r="BT621" s="57"/>
      <c r="BU621" s="7" t="str">
        <f t="shared" si="110"/>
        <v/>
      </c>
      <c r="BV621" s="7" t="str">
        <f t="shared" si="111"/>
        <v/>
      </c>
      <c r="BW621" s="7" t="str">
        <f t="shared" si="112"/>
        <v/>
      </c>
      <c r="BX621" s="106" t="s">
        <v>1406</v>
      </c>
      <c r="BY621" s="2" t="s">
        <v>1604</v>
      </c>
      <c r="BZ621" s="106" t="s">
        <v>1684</v>
      </c>
      <c r="CA621" s="106" t="s">
        <v>1262</v>
      </c>
      <c r="CB621" s="106" t="s">
        <v>1738</v>
      </c>
      <c r="CC621" s="106"/>
      <c r="CD621" s="2" t="s">
        <v>1740</v>
      </c>
      <c r="CE621" s="106" t="s">
        <v>969</v>
      </c>
      <c r="CF621" s="106" t="s">
        <v>1029</v>
      </c>
      <c r="CG621" s="106"/>
      <c r="CH621" s="106"/>
      <c r="CI621" s="106"/>
      <c r="CJ621" s="106"/>
      <c r="CK621" s="86"/>
      <c r="CL621" s="109" t="s">
        <v>1690</v>
      </c>
      <c r="CM621" s="101" t="s">
        <v>255</v>
      </c>
      <c r="CN621" s="101" t="s">
        <v>255</v>
      </c>
      <c r="CO621" s="101"/>
    </row>
    <row r="622" spans="1:93" ht="80" x14ac:dyDescent="0.2">
      <c r="A622" s="172" t="s">
        <v>2206</v>
      </c>
      <c r="B622" s="190">
        <v>2</v>
      </c>
      <c r="C622" s="142" t="s">
        <v>1407</v>
      </c>
      <c r="D622" s="142" t="s">
        <v>1605</v>
      </c>
      <c r="E622" s="190" t="s">
        <v>0</v>
      </c>
      <c r="F622" s="140" t="s">
        <v>247</v>
      </c>
      <c r="G622" s="190" t="s">
        <v>149</v>
      </c>
      <c r="H622" s="190" t="s">
        <v>4</v>
      </c>
      <c r="I622" s="190" t="s">
        <v>8</v>
      </c>
      <c r="J622" s="190" t="s">
        <v>22</v>
      </c>
      <c r="K622" s="190" t="s">
        <v>135</v>
      </c>
      <c r="L622" s="98" t="str">
        <f>IFERROR(VLOOKUP($C622,'[2]1.3.7 validaties'!$AL$3:$AY$999,14,FALSE),"")</f>
        <v>2. ja, voor technici</v>
      </c>
      <c r="M622" s="98" t="str">
        <f>IFERROR(VLOOKUP($C622,'[2]1.3.7 validaties'!$AL$3:$AY$999,13,FALSE),"")</f>
        <v>niet nodig</v>
      </c>
      <c r="N622" s="142" t="s">
        <v>13</v>
      </c>
      <c r="O622" s="142" t="s">
        <v>13</v>
      </c>
      <c r="P622" s="142" t="s">
        <v>13</v>
      </c>
      <c r="Q622" s="142" t="s">
        <v>13</v>
      </c>
      <c r="R622" s="142" t="s">
        <v>13</v>
      </c>
      <c r="S622" s="142" t="s">
        <v>13</v>
      </c>
      <c r="T622" s="142" t="s">
        <v>13</v>
      </c>
      <c r="U622" s="142" t="s">
        <v>13</v>
      </c>
      <c r="V622" s="142" t="s">
        <v>13</v>
      </c>
      <c r="W622" s="142" t="s">
        <v>13</v>
      </c>
      <c r="X622" s="142" t="s">
        <v>13</v>
      </c>
      <c r="Y622" s="142" t="s">
        <v>13</v>
      </c>
      <c r="Z622" s="142" t="s">
        <v>13</v>
      </c>
      <c r="AA622" s="142" t="s">
        <v>13</v>
      </c>
      <c r="AB622" s="142" t="s">
        <v>13</v>
      </c>
      <c r="AC622" s="142" t="s">
        <v>13</v>
      </c>
      <c r="AD622" s="161" t="s">
        <v>253</v>
      </c>
      <c r="AE622" s="83" t="s">
        <v>254</v>
      </c>
      <c r="AF622" s="162" t="s">
        <v>255</v>
      </c>
      <c r="AG622" s="144" t="s">
        <v>345</v>
      </c>
      <c r="AH622" s="163" t="s">
        <v>253</v>
      </c>
      <c r="AI622" s="192"/>
      <c r="AJ622" s="190" t="s">
        <v>13</v>
      </c>
      <c r="AK622" s="193" t="s">
        <v>45</v>
      </c>
      <c r="AL622" s="194" t="s">
        <v>14</v>
      </c>
      <c r="AM622" s="177" t="s">
        <v>1266</v>
      </c>
      <c r="AN622" s="98" t="s">
        <v>1741</v>
      </c>
      <c r="AO622" s="98" t="s">
        <v>969</v>
      </c>
      <c r="AP622" s="98"/>
      <c r="AQ622" s="98"/>
      <c r="AR622" s="98"/>
      <c r="AS622" s="98"/>
      <c r="AT622" s="267"/>
      <c r="AU622" s="253">
        <v>0</v>
      </c>
      <c r="AV622" s="283"/>
      <c r="AW622" s="83" t="s">
        <v>2927</v>
      </c>
      <c r="AX622" s="57"/>
      <c r="AY622" s="212" t="str">
        <f t="shared" si="107"/>
        <v/>
      </c>
      <c r="AZ622" s="97" t="str">
        <f t="shared" ref="AZ622:AZ653" si="113">IF($BG622="","",IF($BG622=$AN622,"",IF($BC622="","***","")))</f>
        <v/>
      </c>
      <c r="BA622" s="97" t="str">
        <f t="shared" ref="BA622:BA653" si="114">IF($BL622="","",IF($BL622=$AN622,"",IF($BC622="","***","")))</f>
        <v/>
      </c>
      <c r="BB622" s="97"/>
      <c r="BC622" s="213" t="s">
        <v>2261</v>
      </c>
      <c r="BD622" s="143" t="str">
        <f t="shared" si="108"/>
        <v>ongewijzigd</v>
      </c>
      <c r="BE622" s="146" t="str">
        <f>IF(BF622="",IF(#REF!="","",IF(#REF!="ongebruikt","Ja","")),"")</f>
        <v/>
      </c>
      <c r="BF622" s="322" t="str">
        <f>IF($J622="LVBB-BHK",$C622,IFERROR(VLOOKUP($C622,'[1]CDS-VM-delta'!$A$2:$E$470,1,FALSE),""))</f>
        <v>BHKV1010</v>
      </c>
      <c r="BG622" s="253" t="str">
        <f>IF($J622="LVBB-BHK",$AN622,IF($BF622="","",IFERROR(VLOOKUP($BF622,'[1]CDS-VM-delta'!$A$2:$E$470,2,FALSE),"")))</f>
        <v>In het besluit of rectificatie is de eId %1 voor de tijdstempel niet te vinden. Controleer de referentie naar het besluit.</v>
      </c>
      <c r="BH622" s="301" t="str">
        <f>IF($BF622="","",IFERROR(VLOOKUP($C622,'[1]CDS-VM-delta'!$A$2:$E$470,3,FALSE),""))</f>
        <v>lvbb-aanlevering.sch</v>
      </c>
      <c r="BI622" s="301" t="str">
        <f>IF($BF622="","",IFERROR(VLOOKUP($C622,'[1]CDS-VM-delta'!$A$2:$E$470,4,FALSE),""))</f>
        <v>eId van Tijdstempel in Besluit</v>
      </c>
      <c r="BJ622" s="302" t="str">
        <f>IF($BF622="","",IFERROR(VLOOKUP($C622,'[1]CDS-VM-delta'!$A$2:$E$470,5,FALSE),""))</f>
        <v/>
      </c>
      <c r="BK622" s="302" t="str">
        <f>IF($C622="","",IFERROR(VLOOKUP($C622,'[1]CDS-VM-delta'!$L$1:$M$470,1,FALSE),""))</f>
        <v>BHKV1010</v>
      </c>
      <c r="BL622" s="302" t="str">
        <f>IF($BK622="","",IFERROR(VLOOKUP($BK622,'[1]CDS-VM-delta'!$L$1:$M$470,2,FALSE),""))</f>
        <v>In het besluit of rectificatie is de eId %1 voor de tijdstempel niet te vinden. Controleer de referentie naar het besluit.</v>
      </c>
      <c r="BM622" s="83"/>
      <c r="BN622" s="210" t="str">
        <f t="shared" si="109"/>
        <v/>
      </c>
      <c r="BO622" s="214" t="s">
        <v>1407</v>
      </c>
      <c r="BP622" s="142"/>
      <c r="BQ622" s="142"/>
      <c r="BR622" s="142"/>
      <c r="BS622" s="83">
        <v>363</v>
      </c>
      <c r="BT622" s="57"/>
      <c r="BU622" s="7" t="str">
        <f t="shared" si="110"/>
        <v/>
      </c>
      <c r="BV622" s="7" t="str">
        <f t="shared" si="111"/>
        <v/>
      </c>
      <c r="BW622" s="7" t="str">
        <f t="shared" si="112"/>
        <v/>
      </c>
      <c r="BX622" s="106" t="s">
        <v>1407</v>
      </c>
      <c r="BY622" s="2" t="s">
        <v>1605</v>
      </c>
      <c r="BZ622" s="106" t="s">
        <v>1684</v>
      </c>
      <c r="CA622" s="106" t="s">
        <v>1266</v>
      </c>
      <c r="CB622" s="106" t="s">
        <v>1738</v>
      </c>
      <c r="CC622" s="106"/>
      <c r="CD622" s="2" t="s">
        <v>1741</v>
      </c>
      <c r="CE622" s="106" t="s">
        <v>969</v>
      </c>
      <c r="CF622" s="106"/>
      <c r="CG622" s="106"/>
      <c r="CH622" s="106"/>
      <c r="CI622" s="106"/>
      <c r="CJ622" s="106"/>
      <c r="CK622" s="86"/>
      <c r="CL622" s="109" t="s">
        <v>1690</v>
      </c>
      <c r="CM622" s="101" t="s">
        <v>255</v>
      </c>
      <c r="CN622" s="101" t="s">
        <v>255</v>
      </c>
      <c r="CO622" s="101"/>
    </row>
    <row r="623" spans="1:93" ht="80" x14ac:dyDescent="0.2">
      <c r="A623" s="172" t="s">
        <v>2206</v>
      </c>
      <c r="B623" s="140">
        <v>2</v>
      </c>
      <c r="C623" s="142" t="s">
        <v>1408</v>
      </c>
      <c r="D623" s="142" t="s">
        <v>1606</v>
      </c>
      <c r="E623" s="140" t="s">
        <v>0</v>
      </c>
      <c r="F623" s="140" t="s">
        <v>247</v>
      </c>
      <c r="G623" s="140" t="s">
        <v>149</v>
      </c>
      <c r="H623" s="140" t="s">
        <v>4</v>
      </c>
      <c r="I623" s="140" t="s">
        <v>8</v>
      </c>
      <c r="J623" s="140" t="s">
        <v>22</v>
      </c>
      <c r="K623" s="140" t="s">
        <v>135</v>
      </c>
      <c r="L623" s="98" t="str">
        <f>IFERROR(VLOOKUP($C623,'[2]1.3.7 validaties'!$AL$3:$AY$999,14,FALSE),"")</f>
        <v>2. ja, voor technici</v>
      </c>
      <c r="M623" s="98" t="str">
        <f>IFERROR(VLOOKUP($C623,'[2]1.3.7 validaties'!$AL$3:$AY$999,13,FALSE),"")</f>
        <v>niet nodig</v>
      </c>
      <c r="N623" s="142" t="s">
        <v>13</v>
      </c>
      <c r="O623" s="142" t="s">
        <v>13</v>
      </c>
      <c r="P623" s="142" t="s">
        <v>13</v>
      </c>
      <c r="Q623" s="142" t="s">
        <v>13</v>
      </c>
      <c r="R623" s="142" t="s">
        <v>13</v>
      </c>
      <c r="S623" s="142" t="s">
        <v>13</v>
      </c>
      <c r="T623" s="142" t="s">
        <v>13</v>
      </c>
      <c r="U623" s="142" t="s">
        <v>13</v>
      </c>
      <c r="V623" s="142" t="s">
        <v>13</v>
      </c>
      <c r="W623" s="142" t="s">
        <v>13</v>
      </c>
      <c r="X623" s="142" t="s">
        <v>13</v>
      </c>
      <c r="Y623" s="142" t="s">
        <v>13</v>
      </c>
      <c r="Z623" s="142" t="s">
        <v>13</v>
      </c>
      <c r="AA623" s="142" t="s">
        <v>13</v>
      </c>
      <c r="AB623" s="142" t="s">
        <v>13</v>
      </c>
      <c r="AC623" s="142" t="s">
        <v>13</v>
      </c>
      <c r="AD623" s="161" t="s">
        <v>253</v>
      </c>
      <c r="AE623" s="142" t="s">
        <v>254</v>
      </c>
      <c r="AF623" s="162" t="s">
        <v>255</v>
      </c>
      <c r="AG623" s="144" t="s">
        <v>345</v>
      </c>
      <c r="AH623" s="163" t="s">
        <v>253</v>
      </c>
      <c r="AI623" s="175"/>
      <c r="AJ623" s="140" t="s">
        <v>13</v>
      </c>
      <c r="AK623" s="171" t="s">
        <v>45</v>
      </c>
      <c r="AL623" s="178" t="s">
        <v>14</v>
      </c>
      <c r="AM623" s="177" t="s">
        <v>1268</v>
      </c>
      <c r="AN623" s="98" t="s">
        <v>1742</v>
      </c>
      <c r="AO623" s="98" t="s">
        <v>969</v>
      </c>
      <c r="AP623" s="98" t="s">
        <v>1607</v>
      </c>
      <c r="AQ623" s="98"/>
      <c r="AR623" s="98"/>
      <c r="AS623" s="98"/>
      <c r="AT623" s="267"/>
      <c r="AU623" s="253">
        <v>0</v>
      </c>
      <c r="AV623" s="278"/>
      <c r="AW623" s="83" t="s">
        <v>2928</v>
      </c>
      <c r="AX623" s="57"/>
      <c r="AY623" s="212" t="str">
        <f t="shared" si="107"/>
        <v/>
      </c>
      <c r="AZ623" s="97" t="str">
        <f t="shared" si="113"/>
        <v/>
      </c>
      <c r="BA623" s="97" t="str">
        <f t="shared" si="114"/>
        <v/>
      </c>
      <c r="BB623" s="97"/>
      <c r="BC623" s="213" t="s">
        <v>2261</v>
      </c>
      <c r="BD623" s="143" t="str">
        <f t="shared" si="108"/>
        <v>ongewijzigd</v>
      </c>
      <c r="BE623" s="146" t="str">
        <f>IF(BF623="",IF(#REF!="","",IF(#REF!="ongebruikt","Ja","")),"")</f>
        <v/>
      </c>
      <c r="BF623" s="322" t="str">
        <f>IF($J623="LVBB-BHK",$C623,IFERROR(VLOOKUP($C623,'[1]CDS-VM-delta'!$A$2:$E$470,1,FALSE),""))</f>
        <v>BHKV1011</v>
      </c>
      <c r="BG623" s="253" t="str">
        <f>IF($J623="LVBB-BHK",$AN623,IF($BF623="","",IFERROR(VLOOKUP($BF623,'[1]CDS-VM-delta'!$A$2:$E$470,2,FALSE),"")))</f>
        <v>In het besluit of rectificatie is de eId %1 voor de data:Intrekking van de regeling %2 niet te vinden. Controleer de referentie naar het besluit/rectificatie.</v>
      </c>
      <c r="BH623" s="301" t="str">
        <f>IF($BF623="","",IFERROR(VLOOKUP($C623,'[1]CDS-VM-delta'!$A$2:$E$470,3,FALSE),""))</f>
        <v>lvbb-aanlevering.sch</v>
      </c>
      <c r="BI623" s="301" t="str">
        <f>IF($BF623="","",IFERROR(VLOOKUP($C623,'[1]CDS-VM-delta'!$A$2:$E$470,4,FALSE),""))</f>
        <v>eId van data:Intrekking in Besluit</v>
      </c>
      <c r="BJ623" s="302" t="str">
        <f>IF($BF623="","",IFERROR(VLOOKUP($C623,'[1]CDS-VM-delta'!$A$2:$E$470,5,FALSE),""))</f>
        <v/>
      </c>
      <c r="BK623" s="302" t="str">
        <f>IF($C623="","",IFERROR(VLOOKUP($C623,'[1]CDS-VM-delta'!$L$1:$M$470,1,FALSE),""))</f>
        <v>BHKV1011</v>
      </c>
      <c r="BL623" s="302" t="str">
        <f>IF($BK623="","",IFERROR(VLOOKUP($BK623,'[1]CDS-VM-delta'!$L$1:$M$470,2,FALSE),""))</f>
        <v>In het besluit of rectificatie is de eId %1 voor de data:Intrekking van de regeling %2 niet te vinden. Controleer de referentie naar het besluit/rectificatie.</v>
      </c>
      <c r="BM623" s="83"/>
      <c r="BN623" s="210" t="str">
        <f t="shared" si="109"/>
        <v/>
      </c>
      <c r="BO623" s="214" t="s">
        <v>1408</v>
      </c>
      <c r="BP623" s="142"/>
      <c r="BQ623" s="142"/>
      <c r="BR623" s="142"/>
      <c r="BS623" s="83">
        <v>364</v>
      </c>
      <c r="BT623" s="115"/>
      <c r="BU623" s="7" t="str">
        <f t="shared" si="110"/>
        <v/>
      </c>
      <c r="BV623" s="7" t="str">
        <f t="shared" si="111"/>
        <v/>
      </c>
      <c r="BW623" s="7" t="str">
        <f t="shared" si="112"/>
        <v/>
      </c>
      <c r="BX623" s="106" t="s">
        <v>1408</v>
      </c>
      <c r="BY623" s="2" t="s">
        <v>1606</v>
      </c>
      <c r="BZ623" s="106" t="s">
        <v>1684</v>
      </c>
      <c r="CA623" s="106" t="s">
        <v>1268</v>
      </c>
      <c r="CB623" s="106" t="s">
        <v>1738</v>
      </c>
      <c r="CC623" s="106"/>
      <c r="CD623" s="2" t="s">
        <v>1742</v>
      </c>
      <c r="CE623" s="106" t="s">
        <v>969</v>
      </c>
      <c r="CF623" s="106" t="s">
        <v>1607</v>
      </c>
      <c r="CG623" s="106"/>
      <c r="CH623" s="106"/>
      <c r="CI623" s="106"/>
      <c r="CJ623" s="106"/>
      <c r="CK623" s="86"/>
      <c r="CL623" s="109" t="s">
        <v>1690</v>
      </c>
      <c r="CM623" s="101" t="s">
        <v>255</v>
      </c>
      <c r="CN623" s="101" t="s">
        <v>255</v>
      </c>
      <c r="CO623" s="101"/>
    </row>
    <row r="624" spans="1:93" s="408" customFormat="1" ht="64" x14ac:dyDescent="0.2">
      <c r="A624" s="505" t="s">
        <v>2205</v>
      </c>
      <c r="B624" s="335">
        <v>2</v>
      </c>
      <c r="C624" s="335" t="s">
        <v>1287</v>
      </c>
      <c r="D624" s="335" t="s">
        <v>1608</v>
      </c>
      <c r="E624" s="335" t="s">
        <v>0</v>
      </c>
      <c r="F624" s="508" t="s">
        <v>247</v>
      </c>
      <c r="G624" s="335" t="s">
        <v>149</v>
      </c>
      <c r="H624" s="335" t="s">
        <v>4</v>
      </c>
      <c r="I624" s="335" t="s">
        <v>8</v>
      </c>
      <c r="J624" s="335" t="s">
        <v>22</v>
      </c>
      <c r="K624" s="335" t="s">
        <v>135</v>
      </c>
      <c r="L624" s="410" t="str">
        <f>IFERROR(VLOOKUP($C624,'[2]1.3.7 validaties'!$AL$3:$AY$999,14,FALSE),"")</f>
        <v>9. verbetervoorstel</v>
      </c>
      <c r="M624" s="410" t="str">
        <f>IFERROR(VLOOKUP($C624,'[2]1.3.7 validaties'!$AL$3:$AY$999,13,FALSE),"")</f>
        <v>E-mail Arjan</v>
      </c>
      <c r="N624" s="335" t="s">
        <v>13</v>
      </c>
      <c r="O624" s="335" t="s">
        <v>13</v>
      </c>
      <c r="P624" s="335" t="s">
        <v>13</v>
      </c>
      <c r="Q624" s="335" t="s">
        <v>13</v>
      </c>
      <c r="R624" s="335" t="s">
        <v>13</v>
      </c>
      <c r="S624" s="335" t="s">
        <v>13</v>
      </c>
      <c r="T624" s="335" t="s">
        <v>13</v>
      </c>
      <c r="U624" s="335" t="s">
        <v>13</v>
      </c>
      <c r="V624" s="335" t="s">
        <v>13</v>
      </c>
      <c r="W624" s="335" t="s">
        <v>13</v>
      </c>
      <c r="X624" s="335" t="s">
        <v>13</v>
      </c>
      <c r="Y624" s="335" t="s">
        <v>13</v>
      </c>
      <c r="Z624" s="335" t="s">
        <v>13</v>
      </c>
      <c r="AA624" s="335" t="s">
        <v>13</v>
      </c>
      <c r="AB624" s="335" t="s">
        <v>13</v>
      </c>
      <c r="AC624" s="335" t="s">
        <v>13</v>
      </c>
      <c r="AD624" s="391" t="s">
        <v>253</v>
      </c>
      <c r="AE624" s="385" t="s">
        <v>254</v>
      </c>
      <c r="AF624" s="392" t="s">
        <v>255</v>
      </c>
      <c r="AG624" s="517" t="s">
        <v>1609</v>
      </c>
      <c r="AH624" s="380" t="s">
        <v>253</v>
      </c>
      <c r="AI624" s="381"/>
      <c r="AJ624" s="335" t="s">
        <v>13</v>
      </c>
      <c r="AK624" s="400" t="s">
        <v>45</v>
      </c>
      <c r="AL624" s="385" t="s">
        <v>14</v>
      </c>
      <c r="AM624" s="384" t="s">
        <v>1122</v>
      </c>
      <c r="AN624" s="335" t="s">
        <v>2451</v>
      </c>
      <c r="AO624" s="386" t="s">
        <v>1163</v>
      </c>
      <c r="AP624" s="410"/>
      <c r="AQ624" s="410"/>
      <c r="AR624" s="410"/>
      <c r="AS624" s="410"/>
      <c r="AT624" s="506"/>
      <c r="AU624" s="395">
        <v>0</v>
      </c>
      <c r="AV624" s="393"/>
      <c r="AW624" s="385" t="s">
        <v>1610</v>
      </c>
      <c r="AX624" s="397"/>
      <c r="AY624" s="398" t="str">
        <f t="shared" si="107"/>
        <v/>
      </c>
      <c r="AZ624" s="399" t="str">
        <f t="shared" si="113"/>
        <v/>
      </c>
      <c r="BA624" s="399" t="str">
        <f t="shared" si="114"/>
        <v/>
      </c>
      <c r="BB624" s="399"/>
      <c r="BC624" s="400" t="s">
        <v>2261</v>
      </c>
      <c r="BD624" s="500" t="str">
        <f t="shared" si="108"/>
        <v>gewijzigd</v>
      </c>
      <c r="BE624" s="501" t="str">
        <f>IF(BF624="",IF(#REF!="","",IF(#REF!="ongebruikt","Ja","")),"")</f>
        <v/>
      </c>
      <c r="BF624" s="502" t="str">
        <f>IF($J624="LVBB-BHK",$C624,IFERROR(VLOOKUP($C624,'[1]CDS-VM-delta'!$A$2:$E$470,1,FALSE),""))</f>
        <v>BHKV1014</v>
      </c>
      <c r="BG624" s="395" t="str">
        <f>IF($J624="LVBB-BHK",$AN624,IF($BF624="","",IFERROR(VLOOKUP($BF624,'[1]CDS-VM-delta'!$A$2:$E$470,2,FALSE),"")))</f>
        <v>Element data:heeftBestanden van %1 moet bestaan uit één bestand. In de aanlevering zitten meer of minder dan één bestand. Dit is niet toegestaan, lever precies één bestand aan.</v>
      </c>
      <c r="BH624" s="503" t="str">
        <f>IF($BF624="","",IFERROR(VLOOKUP($C624,'[1]CDS-VM-delta'!$A$2:$E$470,3,FALSE),""))</f>
        <v>lvbb-aanlevering-io.sch</v>
      </c>
      <c r="BI624" s="503" t="str">
        <f>IF($BF624="","",IFERROR(VLOOKUP($C624,'[1]CDS-VM-delta'!$A$2:$E$470,4,FALSE),""))</f>
        <v>Informatieobject - aanleveren GIO</v>
      </c>
      <c r="BJ624" s="504" t="str">
        <f>IF($BF624="","",IFERROR(VLOOKUP($C624,'[1]CDS-VM-delta'!$A$2:$E$470,5,FALSE),""))</f>
        <v/>
      </c>
      <c r="BK624" s="504" t="str">
        <f>IF($C624="","",IFERROR(VLOOKUP($C624,'[1]CDS-VM-delta'!$L$1:$M$470,1,FALSE),""))</f>
        <v>BHKV1014</v>
      </c>
      <c r="BL624" s="504" t="str">
        <f>IF($BK624="","",IFERROR(VLOOKUP($BK624,'[1]CDS-VM-delta'!$L$1:$M$470,2,FALSE),""))</f>
        <v>Element data:heeftBestanden van %1 heeft géén of meer dan één bestand. Dit is niet toegestaan, lever slechts één bestand aan.</v>
      </c>
      <c r="BM624" s="385"/>
      <c r="BN624" s="406" t="str">
        <f t="shared" si="109"/>
        <v/>
      </c>
      <c r="BO624" s="384" t="s">
        <v>1287</v>
      </c>
      <c r="BP624" s="335"/>
      <c r="BQ624" s="335"/>
      <c r="BR624" s="335"/>
      <c r="BS624" s="385">
        <v>367</v>
      </c>
      <c r="BT624" s="407"/>
      <c r="BU624" s="408" t="str">
        <f t="shared" si="110"/>
        <v/>
      </c>
      <c r="BV624" s="408" t="str">
        <f t="shared" si="111"/>
        <v/>
      </c>
      <c r="BW624" s="408" t="str">
        <f t="shared" si="112"/>
        <v/>
      </c>
      <c r="BX624" s="336" t="s">
        <v>1287</v>
      </c>
      <c r="BY624" s="335" t="s">
        <v>1608</v>
      </c>
      <c r="BZ624" s="336" t="s">
        <v>1684</v>
      </c>
      <c r="CA624" s="336" t="s">
        <v>1122</v>
      </c>
      <c r="CB624" s="336" t="s">
        <v>1738</v>
      </c>
      <c r="CC624" s="336"/>
      <c r="CD624" s="335" t="s">
        <v>2451</v>
      </c>
      <c r="CE624" s="336" t="s">
        <v>1163</v>
      </c>
      <c r="CF624" s="336"/>
      <c r="CG624" s="336"/>
      <c r="CH624" s="336"/>
      <c r="CI624" s="336"/>
      <c r="CJ624" s="336"/>
      <c r="CK624" s="383"/>
      <c r="CL624" s="409" t="s">
        <v>1688</v>
      </c>
      <c r="CM624" s="410" t="s">
        <v>253</v>
      </c>
      <c r="CN624" s="410" t="s">
        <v>253</v>
      </c>
      <c r="CO624" s="410"/>
    </row>
    <row r="625" spans="1:1024 1026:2048 2050:3072 3074:4096 4098:5120 5122:6144 6146:7168 7170:8192 8194:9216 9218:10240 10242:11264 11266:12288 12290:13312 13314:14336 14338:15360 15362:16364" s="408" customFormat="1" ht="80" x14ac:dyDescent="0.2">
      <c r="A625" s="505" t="s">
        <v>2452</v>
      </c>
      <c r="B625" s="335">
        <v>2</v>
      </c>
      <c r="C625" s="335" t="s">
        <v>1412</v>
      </c>
      <c r="D625" s="335" t="s">
        <v>1743</v>
      </c>
      <c r="E625" s="335" t="s">
        <v>0</v>
      </c>
      <c r="F625" s="335" t="s">
        <v>247</v>
      </c>
      <c r="G625" s="335" t="s">
        <v>149</v>
      </c>
      <c r="H625" s="335" t="s">
        <v>4</v>
      </c>
      <c r="I625" s="335" t="s">
        <v>8</v>
      </c>
      <c r="J625" s="335" t="s">
        <v>22</v>
      </c>
      <c r="K625" s="335" t="s">
        <v>135</v>
      </c>
      <c r="L625" s="410" t="str">
        <f>IFERROR(VLOOKUP($C625,'[2]1.3.7 validaties'!$AL$3:$AY$999,14,FALSE),"")</f>
        <v>2. ja, voor technici</v>
      </c>
      <c r="M625" s="410" t="str">
        <f>IFERROR(VLOOKUP($C625,'[2]1.3.7 validaties'!$AL$3:$AY$999,13,FALSE),"")</f>
        <v>niet nodig</v>
      </c>
      <c r="N625" s="335" t="s">
        <v>13</v>
      </c>
      <c r="O625" s="335" t="s">
        <v>13</v>
      </c>
      <c r="P625" s="335" t="s">
        <v>13</v>
      </c>
      <c r="Q625" s="335" t="s">
        <v>13</v>
      </c>
      <c r="R625" s="335" t="s">
        <v>13</v>
      </c>
      <c r="S625" s="335" t="s">
        <v>13</v>
      </c>
      <c r="T625" s="335" t="s">
        <v>13</v>
      </c>
      <c r="U625" s="335" t="s">
        <v>13</v>
      </c>
      <c r="V625" s="335" t="s">
        <v>13</v>
      </c>
      <c r="W625" s="335" t="s">
        <v>13</v>
      </c>
      <c r="X625" s="335" t="s">
        <v>13</v>
      </c>
      <c r="Y625" s="335" t="s">
        <v>13</v>
      </c>
      <c r="Z625" s="335" t="s">
        <v>13</v>
      </c>
      <c r="AA625" s="335" t="s">
        <v>13</v>
      </c>
      <c r="AB625" s="335" t="s">
        <v>13</v>
      </c>
      <c r="AC625" s="335" t="s">
        <v>13</v>
      </c>
      <c r="AD625" s="391" t="s">
        <v>253</v>
      </c>
      <c r="AE625" s="385" t="s">
        <v>254</v>
      </c>
      <c r="AF625" s="392" t="s">
        <v>255</v>
      </c>
      <c r="AG625" s="517" t="s">
        <v>1609</v>
      </c>
      <c r="AH625" s="380" t="s">
        <v>2198</v>
      </c>
      <c r="AI625" s="381"/>
      <c r="AJ625" s="335" t="s">
        <v>13</v>
      </c>
      <c r="AK625" s="400" t="s">
        <v>45</v>
      </c>
      <c r="AL625" s="385" t="s">
        <v>14</v>
      </c>
      <c r="AM625" s="384" t="s">
        <v>1274</v>
      </c>
      <c r="AN625" s="410" t="s">
        <v>1744</v>
      </c>
      <c r="AO625" s="410" t="s">
        <v>1117</v>
      </c>
      <c r="AP625" s="410"/>
      <c r="AQ625" s="410"/>
      <c r="AR625" s="410"/>
      <c r="AS625" s="410"/>
      <c r="AT625" s="506"/>
      <c r="AU625" s="395" t="s">
        <v>2227</v>
      </c>
      <c r="AV625" s="393"/>
      <c r="AW625" s="385" t="s">
        <v>2453</v>
      </c>
      <c r="AX625" s="397"/>
      <c r="AY625" s="398" t="str">
        <f t="shared" si="107"/>
        <v/>
      </c>
      <c r="AZ625" s="399" t="str">
        <f t="shared" si="113"/>
        <v/>
      </c>
      <c r="BA625" s="399" t="str">
        <f t="shared" si="114"/>
        <v/>
      </c>
      <c r="BB625" s="399"/>
      <c r="BC625" s="400" t="s">
        <v>2261</v>
      </c>
      <c r="BD625" s="500" t="str">
        <f t="shared" si="108"/>
        <v>ongewijzigd</v>
      </c>
      <c r="BE625" s="501" t="str">
        <f>IF(BF625="",IF(#REF!="","",IF(#REF!="ongebruikt","Ja","")),"")</f>
        <v/>
      </c>
      <c r="BF625" s="502" t="str">
        <f>IF($J625="LVBB-BHK",$C625,IFERROR(VLOOKUP($C625,'[1]CDS-VM-delta'!$A$2:$E$470,1,FALSE),""))</f>
        <v>BHKV1015</v>
      </c>
      <c r="BG625" s="395" t="str">
        <f>IF($J625="LVBB-BHK",$AN625,IF($BF625="","",IFERROR(VLOOKUP($BF625,'[1]CDS-VM-delta'!$A$2:$E$470,2,FALSE),"")))</f>
        <v>heeftGeboorteregeling voor %1 is niet aanwezig, is verplicht wanneer soortWork=/join/id/stop/work_010 èn formaatinformatieobject=/join/id/stop/informatieobject/gio_002. Voeg de AKN-identificatie voor heeftGeboorteregeling toe.</v>
      </c>
      <c r="BH625" s="503" t="str">
        <f>IF($BF625="","",IFERROR(VLOOKUP($C625,'[1]CDS-VM-delta'!$A$2:$E$470,3,FALSE),""))</f>
        <v>lvbb-aanlevering-io.sch</v>
      </c>
      <c r="BI625" s="503" t="str">
        <f>IF($BF625="","",IFERROR(VLOOKUP($C625,'[1]CDS-VM-delta'!$A$2:$E$470,4,FALSE),""))</f>
        <v>heeftGeboorteregeling met juiste soortWork en formaatInformatieobject</v>
      </c>
      <c r="BJ625" s="504" t="str">
        <f>IF($BF625="","",IFERROR(VLOOKUP($C625,'[1]CDS-VM-delta'!$A$2:$E$470,5,FALSE),""))</f>
        <v/>
      </c>
      <c r="BK625" s="504" t="str">
        <f>IF($C625="","",IFERROR(VLOOKUP($C625,'[1]CDS-VM-delta'!$L$1:$M$470,1,FALSE),""))</f>
        <v>BHKV1015</v>
      </c>
      <c r="BL625" s="504" t="str">
        <f>IF($BK625="","",IFERROR(VLOOKUP($BK625,'[1]CDS-VM-delta'!$L$1:$M$470,2,FALSE),""))</f>
        <v>heeftGeboorteregeling voor %1 is niet aanwezig, is verplicht wanneer soortWork=/join/id/stop/work_010 èn formaatinformatieobject=/join/id/stop/informatieobject/gio_002. Voeg de AKN-identificatie voor heeftGeboorteregeling toe.</v>
      </c>
      <c r="BM625" s="385"/>
      <c r="BN625" s="406" t="str">
        <f t="shared" si="109"/>
        <v/>
      </c>
      <c r="BO625" s="505" t="s">
        <v>1412</v>
      </c>
      <c r="BP625" s="335"/>
      <c r="BQ625" s="335"/>
      <c r="BR625" s="335"/>
      <c r="BS625" s="385">
        <v>368</v>
      </c>
      <c r="BT625" s="397"/>
      <c r="BU625" s="408" t="str">
        <f t="shared" si="110"/>
        <v/>
      </c>
      <c r="BV625" s="408" t="str">
        <f t="shared" si="111"/>
        <v/>
      </c>
      <c r="BW625" s="408" t="str">
        <f t="shared" si="112"/>
        <v/>
      </c>
      <c r="BX625" s="336" t="s">
        <v>1412</v>
      </c>
      <c r="BY625" s="335" t="s">
        <v>1743</v>
      </c>
      <c r="BZ625" s="336" t="s">
        <v>1684</v>
      </c>
      <c r="CA625" s="336" t="s">
        <v>1274</v>
      </c>
      <c r="CB625" s="336" t="s">
        <v>1738</v>
      </c>
      <c r="CC625" s="336"/>
      <c r="CD625" s="335" t="s">
        <v>1744</v>
      </c>
      <c r="CE625" s="336" t="s">
        <v>1117</v>
      </c>
      <c r="CF625" s="336"/>
      <c r="CG625" s="336"/>
      <c r="CH625" s="336"/>
      <c r="CI625" s="336"/>
      <c r="CJ625" s="336"/>
      <c r="CK625" s="383"/>
      <c r="CL625" s="409" t="s">
        <v>1690</v>
      </c>
      <c r="CM625" s="410" t="s">
        <v>255</v>
      </c>
      <c r="CN625" s="410" t="s">
        <v>255</v>
      </c>
      <c r="CO625" s="410"/>
    </row>
    <row r="626" spans="1:1024 1026:2048 2050:3072 3074:4096 4098:5120 5122:6144 6146:7168 7170:8192 8194:9216 9218:10240 10242:11264 11266:12288 12290:13312 13314:14336 14338:15360 15362:16364" ht="48" x14ac:dyDescent="0.2">
      <c r="A626" s="172" t="s">
        <v>2204</v>
      </c>
      <c r="B626" s="140">
        <v>2</v>
      </c>
      <c r="C626" s="142" t="s">
        <v>1611</v>
      </c>
      <c r="D626" s="142" t="s">
        <v>1612</v>
      </c>
      <c r="E626" s="140" t="s">
        <v>0</v>
      </c>
      <c r="F626" s="140" t="s">
        <v>180</v>
      </c>
      <c r="G626" s="140" t="s">
        <v>149</v>
      </c>
      <c r="H626" s="140" t="s">
        <v>4</v>
      </c>
      <c r="I626" s="140" t="s">
        <v>8</v>
      </c>
      <c r="J626" s="140" t="s">
        <v>22</v>
      </c>
      <c r="K626" s="140" t="s">
        <v>135</v>
      </c>
      <c r="L626" s="98" t="str">
        <f>IFERROR(VLOOKUP($C626,'[2]1.3.7 validaties'!$AL$3:$AY$999,14,FALSE),"")</f>
        <v>2. ja, voor technici</v>
      </c>
      <c r="M626" s="98" t="str">
        <f>IFERROR(VLOOKUP($C626,'[2]1.3.7 validaties'!$AL$3:$AY$999,13,FALSE),"")</f>
        <v>niet nodig</v>
      </c>
      <c r="N626" s="142" t="s">
        <v>13</v>
      </c>
      <c r="O626" s="142" t="s">
        <v>13</v>
      </c>
      <c r="P626" s="142" t="s">
        <v>13</v>
      </c>
      <c r="Q626" s="142" t="s">
        <v>13</v>
      </c>
      <c r="R626" s="142" t="s">
        <v>13</v>
      </c>
      <c r="S626" s="142" t="s">
        <v>13</v>
      </c>
      <c r="T626" s="142" t="s">
        <v>13</v>
      </c>
      <c r="U626" s="142" t="s">
        <v>13</v>
      </c>
      <c r="V626" s="142" t="s">
        <v>13</v>
      </c>
      <c r="W626" s="142" t="s">
        <v>13</v>
      </c>
      <c r="X626" s="142" t="s">
        <v>13</v>
      </c>
      <c r="Y626" s="142" t="s">
        <v>13</v>
      </c>
      <c r="Z626" s="142" t="s">
        <v>13</v>
      </c>
      <c r="AA626" s="142" t="s">
        <v>13</v>
      </c>
      <c r="AB626" s="142" t="s">
        <v>13</v>
      </c>
      <c r="AC626" s="142" t="s">
        <v>13</v>
      </c>
      <c r="AD626" s="161" t="s">
        <v>253</v>
      </c>
      <c r="AE626" s="83" t="s">
        <v>254</v>
      </c>
      <c r="AF626" s="162" t="s">
        <v>255</v>
      </c>
      <c r="AG626" s="144" t="s">
        <v>1609</v>
      </c>
      <c r="AH626" s="163" t="s">
        <v>253</v>
      </c>
      <c r="AI626" s="175"/>
      <c r="AJ626" s="140" t="s">
        <v>13</v>
      </c>
      <c r="AK626" s="171" t="s">
        <v>45</v>
      </c>
      <c r="AL626" s="178" t="s">
        <v>14</v>
      </c>
      <c r="AM626" s="177" t="s">
        <v>1611</v>
      </c>
      <c r="AN626" s="98" t="s">
        <v>1613</v>
      </c>
      <c r="AO626" s="98" t="s">
        <v>1117</v>
      </c>
      <c r="AP626" s="98" t="s">
        <v>1614</v>
      </c>
      <c r="AQ626" s="98"/>
      <c r="AR626" s="98"/>
      <c r="AS626" s="98"/>
      <c r="AT626" s="267"/>
      <c r="AU626" s="253">
        <v>0</v>
      </c>
      <c r="AV626" s="278"/>
      <c r="AW626" s="83" t="s">
        <v>1615</v>
      </c>
      <c r="AX626" s="57"/>
      <c r="AY626" s="212" t="str">
        <f t="shared" si="107"/>
        <v/>
      </c>
      <c r="AZ626" s="97" t="str">
        <f t="shared" si="113"/>
        <v/>
      </c>
      <c r="BA626" s="97" t="str">
        <f t="shared" si="114"/>
        <v/>
      </c>
      <c r="BB626" s="97"/>
      <c r="BC626" s="213" t="s">
        <v>2261</v>
      </c>
      <c r="BD626" s="143" t="str">
        <f t="shared" si="108"/>
        <v>ongewijzigd</v>
      </c>
      <c r="BE626" s="146" t="str">
        <f>IF(BF626="",IF(#REF!="","",IF(#REF!="ongebruikt","Ja","")),"")</f>
        <v/>
      </c>
      <c r="BF626" s="322" t="str">
        <f>IF($J626="LVBB-BHK",$C626,IFERROR(VLOOKUP($C626,'[1]CDS-VM-delta'!$A$2:$E$470,1,FALSE),""))</f>
        <v>BHKV1016</v>
      </c>
      <c r="BG626" s="253" t="str">
        <f>IF($J626="LVBB-BHK",$AN626,IF($BF626="","",IFERROR(VLOOKUP($BF626,'[1]CDS-VM-delta'!$A$2:$E$470,2,FALSE),"")))</f>
        <v>Het aangeleverde informatieobject %1 heeft als soortWork %2 dit moet '/join/id/stop/work_010' zijn.</v>
      </c>
      <c r="BH626" s="301" t="str">
        <f>IF($BF626="","",IFERROR(VLOOKUP($C626,'[1]CDS-VM-delta'!$A$2:$E$470,3,FALSE),""))</f>
        <v>lvbb-aanlevering-io.sch</v>
      </c>
      <c r="BI626" s="301" t="str">
        <f>IF($BF626="","",IFERROR(VLOOKUP($C626,'[1]CDS-VM-delta'!$A$2:$E$470,4,FALSE),""))</f>
        <v>Informatieobject van het juiste type</v>
      </c>
      <c r="BJ626" s="302" t="str">
        <f>IF($BF626="","",IFERROR(VLOOKUP($C626,'[1]CDS-VM-delta'!$A$2:$E$470,5,FALSE),""))</f>
        <v/>
      </c>
      <c r="BK626" s="302" t="str">
        <f>IF($C626="","",IFERROR(VLOOKUP($C626,'[1]CDS-VM-delta'!$L$1:$M$470,1,FALSE),""))</f>
        <v>BHKV1016</v>
      </c>
      <c r="BL626" s="302" t="str">
        <f>IF($BK626="","",IFERROR(VLOOKUP($BK626,'[1]CDS-VM-delta'!$L$1:$M$470,2,FALSE),""))</f>
        <v>Het aangeleverde informatieobject %1 heeft als soortWork %2 dit moet '/join/id/stop/work_010' zijn.</v>
      </c>
      <c r="BM626" s="83"/>
      <c r="BN626" s="210" t="str">
        <f t="shared" si="109"/>
        <v/>
      </c>
      <c r="BO626" s="214" t="s">
        <v>1611</v>
      </c>
      <c r="BP626" s="142"/>
      <c r="BQ626" s="142"/>
      <c r="BR626" s="142"/>
      <c r="BS626" s="83">
        <v>369</v>
      </c>
      <c r="BT626" s="115"/>
      <c r="BU626" s="7" t="str">
        <f t="shared" si="110"/>
        <v/>
      </c>
      <c r="BV626" s="7" t="str">
        <f t="shared" si="111"/>
        <v/>
      </c>
      <c r="BW626" s="7" t="str">
        <f t="shared" si="112"/>
        <v/>
      </c>
      <c r="BX626" s="106" t="s">
        <v>1611</v>
      </c>
      <c r="BY626" s="2" t="s">
        <v>1612</v>
      </c>
      <c r="BZ626" s="106" t="s">
        <v>1684</v>
      </c>
      <c r="CA626" s="106"/>
      <c r="CB626" s="106"/>
      <c r="CC626" s="106"/>
      <c r="CD626" s="2" t="s">
        <v>1613</v>
      </c>
      <c r="CE626" s="106" t="s">
        <v>1117</v>
      </c>
      <c r="CF626" s="106" t="s">
        <v>1614</v>
      </c>
      <c r="CG626" s="106"/>
      <c r="CH626" s="106"/>
      <c r="CI626" s="106"/>
      <c r="CJ626" s="106"/>
      <c r="CK626" s="86"/>
      <c r="CL626" s="109" t="s">
        <v>1688</v>
      </c>
      <c r="CM626" s="101" t="s">
        <v>253</v>
      </c>
      <c r="CN626" s="101" t="s">
        <v>253</v>
      </c>
      <c r="CO626" s="101"/>
    </row>
    <row r="627" spans="1:1024 1026:2048 2050:3072 3074:4096 4098:5120 5122:6144 6146:7168 7170:8192 8194:9216 9218:10240 10242:11264 11266:12288 12290:13312 13314:14336 14338:15360 15362:16364" ht="32" x14ac:dyDescent="0.2">
      <c r="A627" s="172" t="s">
        <v>2204</v>
      </c>
      <c r="B627" s="140">
        <v>2</v>
      </c>
      <c r="C627" s="142" t="s">
        <v>1416</v>
      </c>
      <c r="D627" s="142" t="s">
        <v>1616</v>
      </c>
      <c r="E627" s="140" t="s">
        <v>0</v>
      </c>
      <c r="F627" s="140" t="s">
        <v>180</v>
      </c>
      <c r="G627" s="140" t="s">
        <v>149</v>
      </c>
      <c r="H627" s="140" t="s">
        <v>4</v>
      </c>
      <c r="I627" s="140" t="s">
        <v>8</v>
      </c>
      <c r="J627" s="140" t="s">
        <v>22</v>
      </c>
      <c r="K627" s="140" t="s">
        <v>135</v>
      </c>
      <c r="L627" s="98" t="str">
        <f>IFERROR(VLOOKUP($C627,'[2]1.3.7 validaties'!$AL$3:$AY$999,14,FALSE),"")</f>
        <v>2. ja, voor technici</v>
      </c>
      <c r="M627" s="98" t="str">
        <f>IFERROR(VLOOKUP($C627,'[2]1.3.7 validaties'!$AL$3:$AY$999,13,FALSE),"")</f>
        <v>niet nodig</v>
      </c>
      <c r="N627" s="142" t="s">
        <v>13</v>
      </c>
      <c r="O627" s="142" t="s">
        <v>13</v>
      </c>
      <c r="P627" s="142" t="s">
        <v>13</v>
      </c>
      <c r="Q627" s="142" t="s">
        <v>13</v>
      </c>
      <c r="R627" s="142" t="s">
        <v>13</v>
      </c>
      <c r="S627" s="142" t="s">
        <v>13</v>
      </c>
      <c r="T627" s="142" t="s">
        <v>13</v>
      </c>
      <c r="U627" s="142" t="s">
        <v>13</v>
      </c>
      <c r="V627" s="142" t="s">
        <v>13</v>
      </c>
      <c r="W627" s="142" t="s">
        <v>13</v>
      </c>
      <c r="X627" s="142" t="s">
        <v>13</v>
      </c>
      <c r="Y627" s="142" t="s">
        <v>13</v>
      </c>
      <c r="Z627" s="142" t="s">
        <v>13</v>
      </c>
      <c r="AA627" s="142" t="s">
        <v>13</v>
      </c>
      <c r="AB627" s="142" t="s">
        <v>13</v>
      </c>
      <c r="AC627" s="142" t="s">
        <v>13</v>
      </c>
      <c r="AD627" s="161" t="s">
        <v>253</v>
      </c>
      <c r="AE627" s="83" t="s">
        <v>254</v>
      </c>
      <c r="AF627" s="162" t="s">
        <v>255</v>
      </c>
      <c r="AG627" s="144" t="s">
        <v>1609</v>
      </c>
      <c r="AH627" s="163" t="s">
        <v>253</v>
      </c>
      <c r="AI627" s="175"/>
      <c r="AJ627" s="140" t="s">
        <v>13</v>
      </c>
      <c r="AK627" s="171" t="s">
        <v>45</v>
      </c>
      <c r="AL627" s="178" t="s">
        <v>14</v>
      </c>
      <c r="AM627" s="177" t="s">
        <v>1279</v>
      </c>
      <c r="AN627" s="98" t="s">
        <v>1617</v>
      </c>
      <c r="AO627" s="98" t="s">
        <v>1618</v>
      </c>
      <c r="AP627" s="98" t="s">
        <v>1614</v>
      </c>
      <c r="AQ627" s="98"/>
      <c r="AR627" s="98"/>
      <c r="AS627" s="98"/>
      <c r="AT627" s="267"/>
      <c r="AU627" s="253">
        <v>0</v>
      </c>
      <c r="AV627" s="278"/>
      <c r="AW627" s="83" t="s">
        <v>1619</v>
      </c>
      <c r="AX627" s="57"/>
      <c r="AY627" s="212" t="str">
        <f t="shared" si="107"/>
        <v/>
      </c>
      <c r="AZ627" s="97" t="str">
        <f t="shared" si="113"/>
        <v/>
      </c>
      <c r="BA627" s="97" t="str">
        <f t="shared" si="114"/>
        <v/>
      </c>
      <c r="BB627" s="97"/>
      <c r="BC627" s="213" t="s">
        <v>2261</v>
      </c>
      <c r="BD627" s="143" t="str">
        <f t="shared" si="108"/>
        <v>ongewijzigd</v>
      </c>
      <c r="BE627" s="146" t="str">
        <f>IF(BF627="",IF(#REF!="","",IF(#REF!="ongebruikt","Ja","")),"")</f>
        <v/>
      </c>
      <c r="BF627" s="322" t="str">
        <f>IF($J627="LVBB-BHK",$C627,IFERROR(VLOOKUP($C627,'[1]CDS-VM-delta'!$A$2:$E$470,1,FALSE),""))</f>
        <v>BHKV1017</v>
      </c>
      <c r="BG627" s="253" t="str">
        <f>IF($J627="LVBB-BHK",$AN627,IF($BF627="","",IFERROR(VLOOKUP($BF627,'[1]CDS-VM-delta'!$A$2:$E$470,2,FALSE),"")))</f>
        <v>De officiele titel %1 komt niet overeen met de identifier FRBRWork %2</v>
      </c>
      <c r="BH627" s="301" t="str">
        <f>IF($BF627="","",IFERROR(VLOOKUP($C627,'[1]CDS-VM-delta'!$A$2:$E$470,3,FALSE),""))</f>
        <v>lvbb-aanlevering-io.sch</v>
      </c>
      <c r="BI627" s="301" t="str">
        <f>IF($BF627="","",IFERROR(VLOOKUP($C627,'[1]CDS-VM-delta'!$A$2:$E$470,4,FALSE),""))</f>
        <v>Officieletitel gelijk aan FRBRWork</v>
      </c>
      <c r="BJ627" s="302" t="str">
        <f>IF($BF627="","",IFERROR(VLOOKUP($C627,'[1]CDS-VM-delta'!$A$2:$E$470,5,FALSE),""))</f>
        <v/>
      </c>
      <c r="BK627" s="302" t="str">
        <f>IF($C627="","",IFERROR(VLOOKUP($C627,'[1]CDS-VM-delta'!$L$1:$M$470,1,FALSE),""))</f>
        <v>BHKV1017</v>
      </c>
      <c r="BL627" s="302" t="str">
        <f>IF($BK627="","",IFERROR(VLOOKUP($BK627,'[1]CDS-VM-delta'!$L$1:$M$470,2,FALSE),""))</f>
        <v>De officiele titel %1 komt niet overeen met de identifier FRBRWork %2</v>
      </c>
      <c r="BM627" s="83"/>
      <c r="BN627" s="210" t="str">
        <f t="shared" si="109"/>
        <v/>
      </c>
      <c r="BO627" s="214" t="s">
        <v>1416</v>
      </c>
      <c r="BP627" s="142"/>
      <c r="BQ627" s="142"/>
      <c r="BR627" s="142"/>
      <c r="BS627" s="83">
        <v>370</v>
      </c>
      <c r="BT627" s="115"/>
      <c r="BU627" s="7" t="str">
        <f t="shared" si="110"/>
        <v/>
      </c>
      <c r="BV627" s="7" t="str">
        <f t="shared" si="111"/>
        <v/>
      </c>
      <c r="BW627" s="7" t="str">
        <f t="shared" si="112"/>
        <v/>
      </c>
      <c r="BX627" s="106" t="s">
        <v>1416</v>
      </c>
      <c r="BY627" s="2" t="s">
        <v>1616</v>
      </c>
      <c r="BZ627" s="106" t="s">
        <v>1684</v>
      </c>
      <c r="CA627" s="106" t="s">
        <v>1279</v>
      </c>
      <c r="CB627" s="106" t="s">
        <v>1738</v>
      </c>
      <c r="CC627" s="106"/>
      <c r="CD627" s="2" t="s">
        <v>1617</v>
      </c>
      <c r="CE627" s="106" t="s">
        <v>1618</v>
      </c>
      <c r="CF627" s="106" t="s">
        <v>1614</v>
      </c>
      <c r="CG627" s="106"/>
      <c r="CH627" s="106"/>
      <c r="CI627" s="106"/>
      <c r="CJ627" s="106"/>
      <c r="CK627" s="86"/>
      <c r="CL627" s="109" t="s">
        <v>1688</v>
      </c>
      <c r="CM627" s="101" t="s">
        <v>253</v>
      </c>
      <c r="CN627" s="101" t="s">
        <v>253</v>
      </c>
      <c r="CO627" s="101"/>
    </row>
    <row r="628" spans="1:1024 1026:2048 2050:3072 3074:4096 4098:5120 5122:6144 6146:7168 7170:8192 8194:9216 9218:10240 10242:11264 11266:12288 12290:13312 13314:14336 14338:15360 15362:16364" ht="48" x14ac:dyDescent="0.2">
      <c r="A628" s="172" t="s">
        <v>2204</v>
      </c>
      <c r="B628" s="140">
        <v>2</v>
      </c>
      <c r="C628" s="142" t="s">
        <v>1418</v>
      </c>
      <c r="D628" s="142" t="s">
        <v>1620</v>
      </c>
      <c r="E628" s="140" t="s">
        <v>0</v>
      </c>
      <c r="F628" s="140" t="s">
        <v>180</v>
      </c>
      <c r="G628" s="140" t="s">
        <v>149</v>
      </c>
      <c r="H628" s="140" t="s">
        <v>4</v>
      </c>
      <c r="I628" s="140" t="s">
        <v>8</v>
      </c>
      <c r="J628" s="140" t="s">
        <v>22</v>
      </c>
      <c r="K628" s="140" t="s">
        <v>135</v>
      </c>
      <c r="L628" s="98" t="str">
        <f>IFERROR(VLOOKUP($C628,'[2]1.3.7 validaties'!$AL$3:$AY$999,14,FALSE),"")</f>
        <v>2. ja, voor technici</v>
      </c>
      <c r="M628" s="98" t="str">
        <f>IFERROR(VLOOKUP($C628,'[2]1.3.7 validaties'!$AL$3:$AY$999,13,FALSE),"")</f>
        <v>niet nodig</v>
      </c>
      <c r="N628" s="142" t="s">
        <v>13</v>
      </c>
      <c r="O628" s="142" t="s">
        <v>13</v>
      </c>
      <c r="P628" s="142" t="s">
        <v>13</v>
      </c>
      <c r="Q628" s="142" t="s">
        <v>13</v>
      </c>
      <c r="R628" s="142" t="s">
        <v>13</v>
      </c>
      <c r="S628" s="142" t="s">
        <v>13</v>
      </c>
      <c r="T628" s="142" t="s">
        <v>13</v>
      </c>
      <c r="U628" s="142" t="s">
        <v>13</v>
      </c>
      <c r="V628" s="142" t="s">
        <v>13</v>
      </c>
      <c r="W628" s="142" t="s">
        <v>13</v>
      </c>
      <c r="X628" s="142" t="s">
        <v>13</v>
      </c>
      <c r="Y628" s="142" t="s">
        <v>13</v>
      </c>
      <c r="Z628" s="142" t="s">
        <v>13</v>
      </c>
      <c r="AA628" s="142" t="s">
        <v>13</v>
      </c>
      <c r="AB628" s="142" t="s">
        <v>13</v>
      </c>
      <c r="AC628" s="142" t="s">
        <v>13</v>
      </c>
      <c r="AD628" s="161" t="s">
        <v>253</v>
      </c>
      <c r="AE628" s="83" t="s">
        <v>254</v>
      </c>
      <c r="AF628" s="162" t="s">
        <v>255</v>
      </c>
      <c r="AG628" s="144" t="s">
        <v>1609</v>
      </c>
      <c r="AH628" s="163" t="s">
        <v>253</v>
      </c>
      <c r="AI628" s="175"/>
      <c r="AJ628" s="140" t="s">
        <v>13</v>
      </c>
      <c r="AK628" s="171" t="s">
        <v>45</v>
      </c>
      <c r="AL628" s="178" t="s">
        <v>14</v>
      </c>
      <c r="AM628" s="177" t="s">
        <v>1283</v>
      </c>
      <c r="AN628" s="98" t="s">
        <v>1621</v>
      </c>
      <c r="AO628" s="98" t="s">
        <v>1164</v>
      </c>
      <c r="AP628" s="98" t="s">
        <v>1168</v>
      </c>
      <c r="AQ628" s="98"/>
      <c r="AR628" s="98"/>
      <c r="AS628" s="98"/>
      <c r="AT628" s="267"/>
      <c r="AU628" s="253">
        <v>0</v>
      </c>
      <c r="AV628" s="278"/>
      <c r="AW628" s="83" t="s">
        <v>1622</v>
      </c>
      <c r="AX628" s="57"/>
      <c r="AY628" s="212" t="str">
        <f t="shared" si="107"/>
        <v/>
      </c>
      <c r="AZ628" s="97" t="str">
        <f t="shared" si="113"/>
        <v/>
      </c>
      <c r="BA628" s="97" t="str">
        <f t="shared" si="114"/>
        <v/>
      </c>
      <c r="BB628" s="97"/>
      <c r="BC628" s="213" t="s">
        <v>2261</v>
      </c>
      <c r="BD628" s="143" t="str">
        <f t="shared" si="108"/>
        <v>ongewijzigd</v>
      </c>
      <c r="BE628" s="146" t="str">
        <f>IF(BF628="",IF(#REF!="","",IF(#REF!="ongebruikt","Ja","")),"")</f>
        <v/>
      </c>
      <c r="BF628" s="322" t="str">
        <f>IF($J628="LVBB-BHK",$C628,IFERROR(VLOOKUP($C628,'[1]CDS-VM-delta'!$A$2:$E$470,1,FALSE),""))</f>
        <v>BHKV1018</v>
      </c>
      <c r="BG628" s="253" t="str">
        <f>IF($J628="LVBB-BHK",$AN628,IF($BF628="","",IFERROR(VLOOKUP($BF628,'[1]CDS-VM-delta'!$A$2:$E$470,2,FALSE),"")))</f>
        <v>De collectie in de FRBRWork identifier %1 komt niet overeen met de publicatieinstructie %2</v>
      </c>
      <c r="BH628" s="301" t="str">
        <f>IF($BF628="","",IFERROR(VLOOKUP($C628,'[1]CDS-VM-delta'!$A$2:$E$470,3,FALSE),""))</f>
        <v>lvbb-aanlevering-io.sch</v>
      </c>
      <c r="BI628" s="301" t="str">
        <f>IF($BF628="","",IFERROR(VLOOKUP($C628,'[1]CDS-VM-delta'!$A$2:$E$470,4,FALSE),""))</f>
        <v>De collectie gebruikt in de AKN identifier van een informatieobject MOET overeenkomen met zijn data:publicatieinstructie</v>
      </c>
      <c r="BJ628" s="302" t="str">
        <f>IF($BF628="","",IFERROR(VLOOKUP($C628,'[1]CDS-VM-delta'!$A$2:$E$470,5,FALSE),""))</f>
        <v/>
      </c>
      <c r="BK628" s="302" t="str">
        <f>IF($C628="","",IFERROR(VLOOKUP($C628,'[1]CDS-VM-delta'!$L$1:$M$470,1,FALSE),""))</f>
        <v>BHKV1018</v>
      </c>
      <c r="BL628" s="302" t="str">
        <f>IF($BK628="","",IFERROR(VLOOKUP($BK628,'[1]CDS-VM-delta'!$L$1:$M$470,2,FALSE),""))</f>
        <v>De collectie in de FRBRWork identifier %1 komt niet overeen met de publicatieinstructie %2</v>
      </c>
      <c r="BM628" s="83"/>
      <c r="BN628" s="210" t="str">
        <f t="shared" si="109"/>
        <v/>
      </c>
      <c r="BO628" s="214" t="s">
        <v>1418</v>
      </c>
      <c r="BP628" s="142"/>
      <c r="BQ628" s="142"/>
      <c r="BR628" s="142"/>
      <c r="BS628" s="83">
        <v>371</v>
      </c>
      <c r="BT628" s="115"/>
      <c r="BU628" s="7" t="str">
        <f t="shared" si="110"/>
        <v/>
      </c>
      <c r="BV628" s="7" t="str">
        <f t="shared" si="111"/>
        <v/>
      </c>
      <c r="BW628" s="7" t="str">
        <f t="shared" si="112"/>
        <v/>
      </c>
      <c r="BX628" s="106" t="s">
        <v>1418</v>
      </c>
      <c r="BY628" s="2" t="s">
        <v>1620</v>
      </c>
      <c r="BZ628" s="106" t="s">
        <v>1684</v>
      </c>
      <c r="CA628" s="106" t="s">
        <v>1283</v>
      </c>
      <c r="CB628" s="106" t="s">
        <v>1738</v>
      </c>
      <c r="CC628" s="106"/>
      <c r="CD628" s="2" t="s">
        <v>1621</v>
      </c>
      <c r="CE628" s="106" t="s">
        <v>1164</v>
      </c>
      <c r="CF628" s="106" t="s">
        <v>1168</v>
      </c>
      <c r="CG628" s="106"/>
      <c r="CH628" s="106"/>
      <c r="CI628" s="106"/>
      <c r="CJ628" s="106"/>
      <c r="CK628" s="86"/>
      <c r="CL628" s="109" t="s">
        <v>1688</v>
      </c>
      <c r="CM628" s="101" t="s">
        <v>253</v>
      </c>
      <c r="CN628" s="101" t="s">
        <v>253</v>
      </c>
      <c r="CO628" s="101"/>
    </row>
    <row r="629" spans="1:1024 1026:2048 2050:3072 3074:4096 4098:5120 5122:6144 6146:7168 7170:8192 8194:9216 9218:10240 10242:11264 11266:12288 12290:13312 13314:14336 14338:15360 15362:16364" ht="144" x14ac:dyDescent="0.2">
      <c r="A629" s="142" t="s">
        <v>3161</v>
      </c>
      <c r="B629" s="142">
        <v>2</v>
      </c>
      <c r="C629" s="951" t="s">
        <v>1623</v>
      </c>
      <c r="D629" s="291" t="s">
        <v>1624</v>
      </c>
      <c r="E629" s="142" t="s">
        <v>0</v>
      </c>
      <c r="F629" s="142" t="s">
        <v>247</v>
      </c>
      <c r="G629" s="142" t="s">
        <v>149</v>
      </c>
      <c r="H629" s="142" t="s">
        <v>4</v>
      </c>
      <c r="I629" s="142" t="s">
        <v>8</v>
      </c>
      <c r="J629" s="142" t="s">
        <v>22</v>
      </c>
      <c r="K629" s="142" t="s">
        <v>127</v>
      </c>
      <c r="L629" s="142" t="str">
        <f>IFERROR(VLOOKUP($C629,'[2]1.3.7 validaties'!$AL$3:$AY$999,14,FALSE),"")</f>
        <v>2. ja, voor technici</v>
      </c>
      <c r="M629" s="142" t="str">
        <f>IFERROR(VLOOKUP($C629,'[2]1.3.7 validaties'!$AL$3:$AY$999,13,FALSE),"")</f>
        <v>n.v.t.</v>
      </c>
      <c r="N629" s="142" t="s">
        <v>13</v>
      </c>
      <c r="O629" s="142" t="s">
        <v>23</v>
      </c>
      <c r="P629" s="142" t="s">
        <v>23</v>
      </c>
      <c r="Q629" s="142" t="s">
        <v>23</v>
      </c>
      <c r="R629" s="142" t="s">
        <v>23</v>
      </c>
      <c r="S629" s="142" t="s">
        <v>23</v>
      </c>
      <c r="T629" s="142" t="s">
        <v>23</v>
      </c>
      <c r="U629" s="142" t="s">
        <v>23</v>
      </c>
      <c r="V629" s="142" t="s">
        <v>14</v>
      </c>
      <c r="W629" s="142" t="s">
        <v>14</v>
      </c>
      <c r="X629" s="142" t="s">
        <v>14</v>
      </c>
      <c r="Y629" s="142" t="s">
        <v>14</v>
      </c>
      <c r="Z629" s="142" t="s">
        <v>14</v>
      </c>
      <c r="AA629" s="142" t="s">
        <v>14</v>
      </c>
      <c r="AB629" s="142" t="s">
        <v>14</v>
      </c>
      <c r="AC629" s="142" t="s">
        <v>3159</v>
      </c>
      <c r="AD629" s="142" t="s">
        <v>253</v>
      </c>
      <c r="AE629" s="142" t="s">
        <v>254</v>
      </c>
      <c r="AF629" s="142" t="s">
        <v>255</v>
      </c>
      <c r="AG629" s="142" t="s">
        <v>345</v>
      </c>
      <c r="AH629" s="142" t="s">
        <v>253</v>
      </c>
      <c r="AI629" s="142"/>
      <c r="AJ629" s="142" t="s">
        <v>13</v>
      </c>
      <c r="AK629" s="142" t="s">
        <v>45</v>
      </c>
      <c r="AL629" s="142" t="s">
        <v>14</v>
      </c>
      <c r="AM629" s="142" t="s">
        <v>1358</v>
      </c>
      <c r="AN629" s="142" t="s">
        <v>1625</v>
      </c>
      <c r="AO629" s="142" t="s">
        <v>1117</v>
      </c>
      <c r="AP629" s="142"/>
      <c r="AQ629" s="142"/>
      <c r="AR629" s="142"/>
      <c r="AS629" s="142"/>
      <c r="AT629" s="142"/>
      <c r="AU629" s="142">
        <v>0</v>
      </c>
      <c r="AV629" s="142"/>
      <c r="AW629" s="142" t="s">
        <v>3162</v>
      </c>
      <c r="AX629" s="142"/>
      <c r="AY629" s="142" t="str">
        <f t="shared" si="107"/>
        <v/>
      </c>
      <c r="AZ629" s="142" t="str">
        <f t="shared" si="113"/>
        <v/>
      </c>
      <c r="BA629" s="142" t="str">
        <f t="shared" si="114"/>
        <v/>
      </c>
      <c r="BB629" s="142"/>
      <c r="BC629" s="142"/>
      <c r="BD629" s="142" t="str">
        <f t="shared" si="108"/>
        <v/>
      </c>
      <c r="BE629" s="142" t="e">
        <f>IF(BF629="",IF(#REF!="","",IF(#REF!="ongebruikt","Ja","")),"")</f>
        <v>#REF!</v>
      </c>
      <c r="BF629" s="142" t="str">
        <f>IF($J629="LVBB-BHK",$C629,IFERROR(VLOOKUP($C629,'[1]CDS-VM-delta'!$A$2:$E$470,1,FALSE),""))</f>
        <v/>
      </c>
      <c r="BG629" s="142" t="str">
        <f>IF($J629="LVBB-BHK",$AN629,IF($BF629="","",IFERROR(VLOOKUP($BF629,'[1]CDS-VM-delta'!$A$2:$E$470,2,FALSE),"")))</f>
        <v/>
      </c>
      <c r="BH629" s="142" t="str">
        <f>IF($BF629="","",IFERROR(VLOOKUP($C629,'[1]CDS-VM-delta'!$A$2:$E$470,3,FALSE),""))</f>
        <v/>
      </c>
      <c r="BI629" s="142" t="str">
        <f>IF($BF629="","",IFERROR(VLOOKUP($C629,'[1]CDS-VM-delta'!$A$2:$E$470,4,FALSE),""))</f>
        <v/>
      </c>
      <c r="BJ629" s="142" t="str">
        <f>IF($BF629="","",IFERROR(VLOOKUP($C629,'[1]CDS-VM-delta'!$A$2:$E$470,5,FALSE),""))</f>
        <v/>
      </c>
      <c r="BK629" s="142" t="str">
        <f>IF($C629="","",IFERROR(VLOOKUP($C629,'[1]CDS-VM-delta'!$L$1:$M$470,1,FALSE),""))</f>
        <v/>
      </c>
      <c r="BL629" s="142" t="str">
        <f>IF($BK629="","",IFERROR(VLOOKUP($BK629,'[1]CDS-VM-delta'!$L$1:$M$470,2,FALSE),""))</f>
        <v/>
      </c>
      <c r="BM629" s="142"/>
      <c r="BN629" s="142" t="str">
        <f t="shared" si="109"/>
        <v>NOK</v>
      </c>
      <c r="BO629" s="142" t="s">
        <v>1858</v>
      </c>
      <c r="BP629" s="142"/>
      <c r="BQ629" s="142"/>
      <c r="BR629" s="142"/>
      <c r="BS629" s="142"/>
      <c r="BT629" s="142"/>
      <c r="BU629" s="142" t="str">
        <f t="shared" si="110"/>
        <v/>
      </c>
      <c r="BV629" s="142" t="str">
        <f t="shared" si="111"/>
        <v/>
      </c>
      <c r="BW629" s="142" t="str">
        <f t="shared" si="112"/>
        <v/>
      </c>
      <c r="BX629" s="142" t="s">
        <v>1623</v>
      </c>
      <c r="BY629" s="142" t="s">
        <v>1624</v>
      </c>
      <c r="BZ629" s="142" t="s">
        <v>1684</v>
      </c>
      <c r="CA629" s="142" t="s">
        <v>1358</v>
      </c>
      <c r="CB629" s="142" t="s">
        <v>1738</v>
      </c>
      <c r="CC629" s="142"/>
      <c r="CD629" s="142" t="s">
        <v>1625</v>
      </c>
      <c r="CE629" s="142" t="s">
        <v>1117</v>
      </c>
      <c r="CF629" s="142"/>
      <c r="CG629" s="142"/>
      <c r="CH629" s="142"/>
      <c r="CI629" s="142"/>
      <c r="CJ629" s="142"/>
      <c r="CK629" s="142" t="s">
        <v>1685</v>
      </c>
      <c r="CL629" s="142" t="s">
        <v>1690</v>
      </c>
      <c r="CM629" s="142" t="s">
        <v>255</v>
      </c>
      <c r="CN629" s="142" t="s">
        <v>253</v>
      </c>
      <c r="CO629" s="142" t="s">
        <v>1687</v>
      </c>
    </row>
    <row r="630" spans="1:1024 1026:2048 2050:3072 3074:4096 4098:5120 5122:6144 6146:7168 7170:8192 8194:9216 9218:10240 10242:11264 11266:12288 12290:13312 13314:14336 14338:15360 15362:16364" s="8" customFormat="1" ht="176" x14ac:dyDescent="0.2">
      <c r="A630" s="791" t="s">
        <v>3168</v>
      </c>
      <c r="B630" s="8">
        <v>2</v>
      </c>
      <c r="C630" s="924" t="s">
        <v>1382</v>
      </c>
      <c r="D630" s="18" t="s">
        <v>2982</v>
      </c>
      <c r="E630" s="791" t="s">
        <v>6</v>
      </c>
      <c r="F630" s="8" t="s">
        <v>247</v>
      </c>
      <c r="G630" s="791" t="s">
        <v>149</v>
      </c>
      <c r="H630" s="8" t="s">
        <v>4</v>
      </c>
      <c r="I630" s="791" t="s">
        <v>8</v>
      </c>
      <c r="J630" s="8" t="s">
        <v>22</v>
      </c>
      <c r="K630" s="791" t="s">
        <v>127</v>
      </c>
      <c r="L630" s="8" t="str">
        <f>IFERROR(VLOOKUP($C630,'[2]1.3.7 validaties'!$AL$3:$AY$999,14,FALSE),"")</f>
        <v/>
      </c>
      <c r="M630" s="791" t="str">
        <f>IFERROR(VLOOKUP($C630,'[2]1.3.7 validaties'!$AL$3:$AY$999,13,FALSE),"")</f>
        <v/>
      </c>
      <c r="N630" s="8" t="s">
        <v>14</v>
      </c>
      <c r="O630" s="791" t="s">
        <v>14</v>
      </c>
      <c r="P630" s="8" t="s">
        <v>14</v>
      </c>
      <c r="Q630" s="791" t="s">
        <v>14</v>
      </c>
      <c r="R630" s="8" t="s">
        <v>14</v>
      </c>
      <c r="S630" s="791" t="s">
        <v>14</v>
      </c>
      <c r="T630" s="8" t="s">
        <v>14</v>
      </c>
      <c r="U630" s="791" t="s">
        <v>14</v>
      </c>
      <c r="V630" s="8" t="s">
        <v>14</v>
      </c>
      <c r="W630" s="791" t="s">
        <v>14</v>
      </c>
      <c r="X630" s="8" t="s">
        <v>14</v>
      </c>
      <c r="Y630" s="791" t="s">
        <v>14</v>
      </c>
      <c r="Z630" s="8" t="s">
        <v>14</v>
      </c>
      <c r="AA630" s="791" t="s">
        <v>14</v>
      </c>
      <c r="AB630" s="8" t="s">
        <v>14</v>
      </c>
      <c r="AC630" s="8" t="s">
        <v>14</v>
      </c>
      <c r="AD630" s="791" t="s">
        <v>253</v>
      </c>
      <c r="AE630" s="8" t="s">
        <v>254</v>
      </c>
      <c r="AF630" s="791" t="s">
        <v>253</v>
      </c>
      <c r="AG630" s="2" t="s">
        <v>345</v>
      </c>
      <c r="AH630" s="791" t="s">
        <v>255</v>
      </c>
      <c r="AJ630" s="791" t="s">
        <v>13</v>
      </c>
      <c r="AK630" s="791" t="s">
        <v>45</v>
      </c>
      <c r="AL630" s="8" t="s">
        <v>14</v>
      </c>
      <c r="AM630" s="791" t="s">
        <v>1500</v>
      </c>
      <c r="AO630" s="791"/>
      <c r="AQ630" s="791"/>
      <c r="AS630" s="791"/>
      <c r="AU630" s="924" t="s">
        <v>2465</v>
      </c>
      <c r="AW630" s="791" t="s">
        <v>2983</v>
      </c>
      <c r="AX630" s="791"/>
      <c r="AY630" s="8" t="str">
        <f t="shared" si="107"/>
        <v/>
      </c>
      <c r="AZ630" s="791" t="str">
        <f t="shared" si="113"/>
        <v/>
      </c>
      <c r="BA630" s="8" t="str">
        <f t="shared" si="114"/>
        <v/>
      </c>
      <c r="BB630" s="791"/>
      <c r="BD630" s="791" t="str">
        <f t="shared" si="108"/>
        <v/>
      </c>
      <c r="BE630" s="8" t="e">
        <f>IF(BF630="",IF(#REF!="","",IF(#REF!="ongebruikt","Ja","")),"")</f>
        <v>#REF!</v>
      </c>
      <c r="BF630" s="791" t="str">
        <f>IF($J630="LVBB-BHK",$C630,IFERROR(VLOOKUP($C630,'[1]CDS-VM-delta'!$A$2:$E$470,1,FALSE),""))</f>
        <v/>
      </c>
      <c r="BG630" s="8" t="str">
        <f>IF($J630="LVBB-BHK",$AN630,IF($BF630="","",IFERROR(VLOOKUP($BF630,'[1]CDS-VM-delta'!$A$2:$E$470,2,FALSE),"")))</f>
        <v/>
      </c>
      <c r="BH630" s="791" t="str">
        <f>IF($BF630="","",IFERROR(VLOOKUP($C630,'[1]CDS-VM-delta'!$A$2:$E$470,3,FALSE),""))</f>
        <v/>
      </c>
      <c r="BI630" s="8" t="str">
        <f>IF($BF630="","",IFERROR(VLOOKUP($C630,'[1]CDS-VM-delta'!$A$2:$E$470,4,FALSE),""))</f>
        <v/>
      </c>
      <c r="BJ630" s="791" t="str">
        <f>IF($BF630="","",IFERROR(VLOOKUP($C630,'[1]CDS-VM-delta'!$A$2:$E$470,5,FALSE),""))</f>
        <v/>
      </c>
      <c r="BK630" s="8" t="str">
        <f>IF($C630="","",IFERROR(VLOOKUP($C630,'[1]CDS-VM-delta'!$L$1:$M$470,1,FALSE),""))</f>
        <v/>
      </c>
      <c r="BL630" s="791" t="str">
        <f>IF($BK630="","",IFERROR(VLOOKUP($BK630,'[1]CDS-VM-delta'!$L$1:$M$470,2,FALSE),""))</f>
        <v/>
      </c>
      <c r="BN630" s="791" t="str">
        <f t="shared" si="109"/>
        <v>NOK</v>
      </c>
      <c r="BO630" s="8" t="s">
        <v>1858</v>
      </c>
      <c r="BP630" s="791"/>
      <c r="BR630" s="791"/>
      <c r="BT630" s="791"/>
      <c r="BU630" s="8" t="str">
        <f t="shared" si="110"/>
        <v/>
      </c>
      <c r="BV630" s="791" t="str">
        <f t="shared" si="111"/>
        <v>***</v>
      </c>
      <c r="BW630" s="8" t="str">
        <f t="shared" si="112"/>
        <v/>
      </c>
      <c r="BX630" s="791" t="s">
        <v>1382</v>
      </c>
      <c r="BY630" s="8" t="s">
        <v>1626</v>
      </c>
      <c r="BZ630" s="791" t="s">
        <v>1684</v>
      </c>
      <c r="CB630" s="791"/>
      <c r="CD630" s="791"/>
      <c r="CF630" s="791"/>
      <c r="CH630" s="791"/>
      <c r="CJ630" s="791"/>
      <c r="CK630" s="8" t="s">
        <v>1685</v>
      </c>
      <c r="CL630" s="791" t="s">
        <v>1686</v>
      </c>
      <c r="CM630" s="8" t="s">
        <v>255</v>
      </c>
      <c r="CN630" s="791" t="s">
        <v>255</v>
      </c>
      <c r="CO630" s="8" t="s">
        <v>1687</v>
      </c>
      <c r="CP630" s="791"/>
      <c r="CR630" s="791"/>
      <c r="CT630" s="791"/>
      <c r="CV630" s="791"/>
      <c r="CX630" s="791"/>
      <c r="CZ630" s="791"/>
      <c r="DB630" s="791"/>
      <c r="DD630" s="791"/>
      <c r="DF630" s="791"/>
      <c r="DH630" s="791"/>
      <c r="DJ630" s="791"/>
      <c r="DL630" s="791"/>
      <c r="DN630" s="791"/>
      <c r="DP630" s="791"/>
      <c r="DR630" s="791"/>
      <c r="DT630" s="791"/>
      <c r="DV630" s="791"/>
      <c r="DX630" s="791"/>
      <c r="DZ630" s="791"/>
      <c r="EB630" s="791"/>
      <c r="ED630" s="791"/>
      <c r="EF630" s="791"/>
      <c r="EH630" s="791"/>
      <c r="EJ630" s="791"/>
      <c r="EL630" s="791"/>
      <c r="EN630" s="791"/>
      <c r="EP630" s="791"/>
      <c r="ER630" s="791"/>
      <c r="ET630" s="791"/>
      <c r="EV630" s="791"/>
      <c r="EX630" s="791"/>
      <c r="EZ630" s="791"/>
      <c r="FB630" s="791"/>
      <c r="FD630" s="791"/>
      <c r="FF630" s="791"/>
      <c r="FH630" s="791"/>
      <c r="FJ630" s="791"/>
      <c r="FL630" s="791"/>
      <c r="FN630" s="791"/>
      <c r="FP630" s="791"/>
      <c r="FR630" s="791"/>
      <c r="FT630" s="791"/>
      <c r="FV630" s="791"/>
      <c r="FX630" s="791"/>
      <c r="FZ630" s="791"/>
      <c r="GB630" s="791"/>
      <c r="GD630" s="791"/>
      <c r="GF630" s="791"/>
      <c r="GH630" s="791"/>
      <c r="GJ630" s="791"/>
      <c r="GL630" s="791"/>
      <c r="GN630" s="791"/>
      <c r="GP630" s="791"/>
      <c r="GR630" s="791"/>
      <c r="GT630" s="791"/>
      <c r="GV630" s="791"/>
      <c r="GX630" s="791"/>
      <c r="GZ630" s="791"/>
      <c r="HB630" s="791"/>
      <c r="HD630" s="791"/>
      <c r="HF630" s="791"/>
      <c r="HH630" s="791"/>
      <c r="HJ630" s="791"/>
      <c r="HL630" s="791"/>
      <c r="HN630" s="791"/>
      <c r="HP630" s="791"/>
      <c r="HR630" s="791"/>
      <c r="HT630" s="791"/>
      <c r="HV630" s="791"/>
      <c r="HX630" s="791"/>
      <c r="HZ630" s="791"/>
      <c r="IB630" s="791"/>
      <c r="ID630" s="791"/>
      <c r="IF630" s="791"/>
      <c r="IH630" s="791"/>
      <c r="IJ630" s="791"/>
      <c r="IL630" s="791"/>
      <c r="IN630" s="791"/>
      <c r="IP630" s="791"/>
      <c r="IR630" s="791"/>
      <c r="IT630" s="791"/>
      <c r="IV630" s="791"/>
      <c r="IX630" s="791"/>
      <c r="IZ630" s="791"/>
      <c r="JB630" s="791"/>
      <c r="JD630" s="791"/>
      <c r="JF630" s="791"/>
      <c r="JH630" s="791"/>
      <c r="JJ630" s="791"/>
      <c r="JL630" s="791"/>
      <c r="JN630" s="791"/>
      <c r="JP630" s="791"/>
      <c r="JR630" s="791"/>
      <c r="JT630" s="791"/>
      <c r="JV630" s="791"/>
      <c r="JX630" s="791"/>
      <c r="JZ630" s="791"/>
      <c r="KB630" s="791"/>
      <c r="KD630" s="791"/>
      <c r="KF630" s="791"/>
      <c r="KH630" s="791"/>
      <c r="KJ630" s="791"/>
      <c r="KL630" s="791"/>
      <c r="KN630" s="791"/>
      <c r="KP630" s="791"/>
      <c r="KR630" s="791"/>
      <c r="KT630" s="791"/>
      <c r="KV630" s="791"/>
      <c r="KX630" s="791"/>
      <c r="KZ630" s="791"/>
      <c r="LB630" s="791"/>
      <c r="LD630" s="791"/>
      <c r="LF630" s="791"/>
      <c r="LH630" s="791"/>
      <c r="LJ630" s="791"/>
      <c r="LL630" s="791"/>
      <c r="LN630" s="791"/>
      <c r="LP630" s="791"/>
      <c r="LR630" s="791"/>
      <c r="LT630" s="791"/>
      <c r="LV630" s="791"/>
      <c r="LX630" s="791"/>
      <c r="LZ630" s="791"/>
      <c r="MB630" s="791"/>
      <c r="MD630" s="791"/>
      <c r="MF630" s="791"/>
      <c r="MH630" s="791"/>
      <c r="MJ630" s="791"/>
      <c r="ML630" s="791"/>
      <c r="MN630" s="791"/>
      <c r="MP630" s="791"/>
      <c r="MR630" s="791"/>
      <c r="MT630" s="791"/>
      <c r="MV630" s="791"/>
      <c r="MX630" s="791"/>
      <c r="MZ630" s="791"/>
      <c r="NB630" s="791"/>
      <c r="ND630" s="791"/>
      <c r="NF630" s="791"/>
      <c r="NH630" s="791"/>
      <c r="NJ630" s="791"/>
      <c r="NL630" s="791"/>
      <c r="NN630" s="791"/>
      <c r="NP630" s="791"/>
      <c r="NR630" s="791"/>
      <c r="NT630" s="791"/>
      <c r="NV630" s="791"/>
      <c r="NX630" s="791"/>
      <c r="NZ630" s="791"/>
      <c r="OB630" s="791"/>
      <c r="OD630" s="791"/>
      <c r="OF630" s="791"/>
      <c r="OH630" s="791"/>
      <c r="OJ630" s="791"/>
      <c r="OL630" s="791"/>
      <c r="ON630" s="791"/>
      <c r="OP630" s="791"/>
      <c r="OR630" s="791"/>
      <c r="OT630" s="791"/>
      <c r="OV630" s="791"/>
      <c r="OX630" s="791"/>
      <c r="OZ630" s="791"/>
      <c r="PB630" s="791"/>
      <c r="PD630" s="791"/>
      <c r="PF630" s="791"/>
      <c r="PH630" s="791"/>
      <c r="PJ630" s="791"/>
      <c r="PL630" s="791"/>
      <c r="PN630" s="791"/>
      <c r="PP630" s="791"/>
      <c r="PR630" s="791"/>
      <c r="PT630" s="791"/>
      <c r="PV630" s="791"/>
      <c r="PX630" s="791"/>
      <c r="PZ630" s="791"/>
      <c r="QB630" s="791"/>
      <c r="QD630" s="791"/>
      <c r="QF630" s="791"/>
      <c r="QH630" s="791"/>
      <c r="QJ630" s="791"/>
      <c r="QL630" s="791"/>
      <c r="QN630" s="791"/>
      <c r="QP630" s="791"/>
      <c r="QR630" s="791"/>
      <c r="QT630" s="791"/>
      <c r="QV630" s="791"/>
      <c r="QX630" s="791"/>
      <c r="QZ630" s="791"/>
      <c r="RB630" s="791"/>
      <c r="RD630" s="791"/>
      <c r="RF630" s="791"/>
      <c r="RH630" s="791"/>
      <c r="RJ630" s="791"/>
      <c r="RL630" s="791"/>
      <c r="RN630" s="791"/>
      <c r="RP630" s="791"/>
      <c r="RR630" s="791"/>
      <c r="RT630" s="791"/>
      <c r="RV630" s="791"/>
      <c r="RX630" s="791"/>
      <c r="RZ630" s="791"/>
      <c r="SB630" s="791"/>
      <c r="SD630" s="791"/>
      <c r="SF630" s="791"/>
      <c r="SH630" s="791"/>
      <c r="SJ630" s="791"/>
      <c r="SL630" s="791"/>
      <c r="SN630" s="791"/>
      <c r="SP630" s="791"/>
      <c r="SR630" s="791"/>
      <c r="ST630" s="791"/>
      <c r="SV630" s="791"/>
      <c r="SX630" s="791"/>
      <c r="SZ630" s="791"/>
      <c r="TB630" s="791"/>
      <c r="TD630" s="791"/>
      <c r="TF630" s="791"/>
      <c r="TH630" s="791"/>
      <c r="TJ630" s="791"/>
      <c r="TL630" s="791"/>
      <c r="TN630" s="791"/>
      <c r="TP630" s="791"/>
      <c r="TR630" s="791"/>
      <c r="TT630" s="791"/>
      <c r="TV630" s="791"/>
      <c r="TX630" s="791"/>
      <c r="TZ630" s="791"/>
      <c r="UB630" s="791"/>
      <c r="UD630" s="791"/>
      <c r="UF630" s="791"/>
      <c r="UH630" s="791"/>
      <c r="UJ630" s="791"/>
      <c r="UL630" s="791"/>
      <c r="UN630" s="791"/>
      <c r="UP630" s="791"/>
      <c r="UR630" s="791"/>
      <c r="UT630" s="791"/>
      <c r="UV630" s="791"/>
      <c r="UX630" s="791"/>
      <c r="UZ630" s="791"/>
      <c r="VB630" s="791"/>
      <c r="VD630" s="791"/>
      <c r="VF630" s="791"/>
      <c r="VH630" s="791"/>
      <c r="VJ630" s="791"/>
      <c r="VL630" s="791"/>
      <c r="VN630" s="791"/>
      <c r="VP630" s="791"/>
      <c r="VR630" s="791"/>
      <c r="VT630" s="791"/>
      <c r="VV630" s="791"/>
      <c r="VX630" s="791"/>
      <c r="VZ630" s="791"/>
      <c r="WB630" s="791"/>
      <c r="WD630" s="791"/>
      <c r="WF630" s="791"/>
      <c r="WH630" s="791"/>
      <c r="WJ630" s="791"/>
      <c r="WL630" s="791"/>
      <c r="WN630" s="791"/>
      <c r="WP630" s="791"/>
      <c r="WR630" s="791"/>
      <c r="WT630" s="791"/>
      <c r="WV630" s="791"/>
      <c r="WX630" s="791"/>
      <c r="WZ630" s="791"/>
      <c r="XB630" s="791"/>
      <c r="XD630" s="791"/>
      <c r="XF630" s="791"/>
      <c r="XH630" s="791"/>
      <c r="XJ630" s="791"/>
      <c r="XL630" s="791"/>
      <c r="XN630" s="791"/>
      <c r="XP630" s="791"/>
      <c r="XR630" s="791"/>
      <c r="XT630" s="791"/>
      <c r="XV630" s="791"/>
      <c r="XX630" s="791"/>
      <c r="XZ630" s="791"/>
      <c r="YB630" s="791"/>
      <c r="YD630" s="791"/>
      <c r="YF630" s="791"/>
      <c r="YH630" s="791"/>
      <c r="YJ630" s="791"/>
      <c r="YL630" s="791"/>
      <c r="YN630" s="791"/>
      <c r="YP630" s="791"/>
      <c r="YR630" s="791"/>
      <c r="YT630" s="791"/>
      <c r="YV630" s="791"/>
      <c r="YX630" s="791"/>
      <c r="YZ630" s="791"/>
      <c r="ZB630" s="791"/>
      <c r="ZD630" s="791"/>
      <c r="ZF630" s="791"/>
      <c r="ZH630" s="791"/>
      <c r="ZJ630" s="791"/>
      <c r="ZL630" s="791"/>
      <c r="ZN630" s="791"/>
      <c r="ZP630" s="791"/>
      <c r="ZR630" s="791"/>
      <c r="ZT630" s="791"/>
      <c r="ZV630" s="791"/>
      <c r="ZX630" s="791"/>
      <c r="ZZ630" s="791"/>
      <c r="AAB630" s="791"/>
      <c r="AAD630" s="791"/>
      <c r="AAF630" s="791"/>
      <c r="AAH630" s="791"/>
      <c r="AAJ630" s="791"/>
      <c r="AAL630" s="791"/>
      <c r="AAN630" s="791"/>
      <c r="AAP630" s="791"/>
      <c r="AAR630" s="791"/>
      <c r="AAT630" s="791"/>
      <c r="AAV630" s="791"/>
      <c r="AAX630" s="791"/>
      <c r="AAZ630" s="791"/>
      <c r="ABB630" s="791"/>
      <c r="ABD630" s="791"/>
      <c r="ABF630" s="791"/>
      <c r="ABH630" s="791"/>
      <c r="ABJ630" s="791"/>
      <c r="ABL630" s="791"/>
      <c r="ABN630" s="791"/>
      <c r="ABP630" s="791"/>
      <c r="ABR630" s="791"/>
      <c r="ABT630" s="791"/>
      <c r="ABV630" s="791"/>
      <c r="ABX630" s="791"/>
      <c r="ABZ630" s="791"/>
      <c r="ACB630" s="791"/>
      <c r="ACD630" s="791"/>
      <c r="ACF630" s="791"/>
      <c r="ACH630" s="791"/>
      <c r="ACJ630" s="791"/>
      <c r="ACL630" s="791"/>
      <c r="ACN630" s="791"/>
      <c r="ACP630" s="791"/>
      <c r="ACR630" s="791"/>
      <c r="ACT630" s="791"/>
      <c r="ACV630" s="791"/>
      <c r="ACX630" s="791"/>
      <c r="ACZ630" s="791"/>
      <c r="ADB630" s="791"/>
      <c r="ADD630" s="791"/>
      <c r="ADF630" s="791"/>
      <c r="ADH630" s="791"/>
      <c r="ADJ630" s="791"/>
      <c r="ADL630" s="791"/>
      <c r="ADN630" s="791"/>
      <c r="ADP630" s="791"/>
      <c r="ADR630" s="791"/>
      <c r="ADT630" s="791"/>
      <c r="ADV630" s="791"/>
      <c r="ADX630" s="791"/>
      <c r="ADZ630" s="791"/>
      <c r="AEB630" s="791"/>
      <c r="AED630" s="791"/>
      <c r="AEF630" s="791"/>
      <c r="AEH630" s="791"/>
      <c r="AEJ630" s="791"/>
      <c r="AEL630" s="791"/>
      <c r="AEN630" s="791"/>
      <c r="AEP630" s="791"/>
      <c r="AER630" s="791"/>
      <c r="AET630" s="791"/>
      <c r="AEV630" s="791"/>
      <c r="AEX630" s="791"/>
      <c r="AEZ630" s="791"/>
      <c r="AFB630" s="791"/>
      <c r="AFD630" s="791"/>
      <c r="AFF630" s="791"/>
      <c r="AFH630" s="791"/>
      <c r="AFJ630" s="791"/>
      <c r="AFL630" s="791"/>
      <c r="AFN630" s="791"/>
      <c r="AFP630" s="791"/>
      <c r="AFR630" s="791"/>
      <c r="AFT630" s="791"/>
      <c r="AFV630" s="791"/>
      <c r="AFX630" s="791"/>
      <c r="AFZ630" s="791"/>
      <c r="AGB630" s="791"/>
      <c r="AGD630" s="791"/>
      <c r="AGF630" s="791"/>
      <c r="AGH630" s="791"/>
      <c r="AGJ630" s="791"/>
      <c r="AGL630" s="791"/>
      <c r="AGN630" s="791"/>
      <c r="AGP630" s="791"/>
      <c r="AGR630" s="791"/>
      <c r="AGT630" s="791"/>
      <c r="AGV630" s="791"/>
      <c r="AGX630" s="791"/>
      <c r="AGZ630" s="791"/>
      <c r="AHB630" s="791"/>
      <c r="AHD630" s="791"/>
      <c r="AHF630" s="791"/>
      <c r="AHH630" s="791"/>
      <c r="AHJ630" s="791"/>
      <c r="AHL630" s="791"/>
      <c r="AHN630" s="791"/>
      <c r="AHP630" s="791"/>
      <c r="AHR630" s="791"/>
      <c r="AHT630" s="791"/>
      <c r="AHV630" s="791"/>
      <c r="AHX630" s="791"/>
      <c r="AHZ630" s="791"/>
      <c r="AIB630" s="791"/>
      <c r="AID630" s="791"/>
      <c r="AIF630" s="791"/>
      <c r="AIH630" s="791"/>
      <c r="AIJ630" s="791"/>
      <c r="AIL630" s="791"/>
      <c r="AIN630" s="791"/>
      <c r="AIP630" s="791"/>
      <c r="AIR630" s="791"/>
      <c r="AIT630" s="791"/>
      <c r="AIV630" s="791"/>
      <c r="AIX630" s="791"/>
      <c r="AIZ630" s="791"/>
      <c r="AJB630" s="791"/>
      <c r="AJD630" s="791"/>
      <c r="AJF630" s="791"/>
      <c r="AJH630" s="791"/>
      <c r="AJJ630" s="791"/>
      <c r="AJL630" s="791"/>
      <c r="AJN630" s="791"/>
      <c r="AJP630" s="791"/>
      <c r="AJR630" s="791"/>
      <c r="AJT630" s="791"/>
      <c r="AJV630" s="791"/>
      <c r="AJX630" s="791"/>
      <c r="AJZ630" s="791"/>
      <c r="AKB630" s="791"/>
      <c r="AKD630" s="791"/>
      <c r="AKF630" s="791"/>
      <c r="AKH630" s="791"/>
      <c r="AKJ630" s="791"/>
      <c r="AKL630" s="791"/>
      <c r="AKN630" s="791"/>
      <c r="AKP630" s="791"/>
      <c r="AKR630" s="791"/>
      <c r="AKT630" s="791"/>
      <c r="AKV630" s="791"/>
      <c r="AKX630" s="791"/>
      <c r="AKZ630" s="791"/>
      <c r="ALB630" s="791"/>
      <c r="ALD630" s="791"/>
      <c r="ALF630" s="791"/>
      <c r="ALH630" s="791"/>
      <c r="ALJ630" s="791"/>
      <c r="ALL630" s="791"/>
      <c r="ALN630" s="791"/>
      <c r="ALP630" s="791"/>
      <c r="ALR630" s="791"/>
      <c r="ALT630" s="791"/>
      <c r="ALV630" s="791"/>
      <c r="ALX630" s="791"/>
      <c r="ALZ630" s="791"/>
      <c r="AMB630" s="791"/>
      <c r="AMD630" s="791"/>
      <c r="AMF630" s="791"/>
      <c r="AMH630" s="791"/>
      <c r="AMJ630" s="791"/>
      <c r="AML630" s="791"/>
      <c r="AMN630" s="791"/>
      <c r="AMP630" s="791"/>
      <c r="AMR630" s="791"/>
      <c r="AMT630" s="791"/>
      <c r="AMV630" s="791"/>
      <c r="AMX630" s="791"/>
      <c r="AMZ630" s="791"/>
      <c r="ANB630" s="791"/>
      <c r="AND630" s="791"/>
      <c r="ANF630" s="791"/>
      <c r="ANH630" s="791"/>
      <c r="ANJ630" s="791"/>
      <c r="ANL630" s="791"/>
      <c r="ANN630" s="791"/>
      <c r="ANP630" s="791"/>
      <c r="ANR630" s="791"/>
      <c r="ANT630" s="791"/>
      <c r="ANV630" s="791"/>
      <c r="ANX630" s="791"/>
      <c r="ANZ630" s="791"/>
      <c r="AOB630" s="791"/>
      <c r="AOD630" s="791"/>
      <c r="AOF630" s="791"/>
      <c r="AOH630" s="791"/>
      <c r="AOJ630" s="791"/>
      <c r="AOL630" s="791"/>
      <c r="AON630" s="791"/>
      <c r="AOP630" s="791"/>
      <c r="AOR630" s="791"/>
      <c r="AOT630" s="791"/>
      <c r="AOV630" s="791"/>
      <c r="AOX630" s="791"/>
      <c r="AOZ630" s="791"/>
      <c r="APB630" s="791"/>
      <c r="APD630" s="791"/>
      <c r="APF630" s="791"/>
      <c r="APH630" s="791"/>
      <c r="APJ630" s="791"/>
      <c r="APL630" s="791"/>
      <c r="APN630" s="791"/>
      <c r="APP630" s="791"/>
      <c r="APR630" s="791"/>
      <c r="APT630" s="791"/>
      <c r="APV630" s="791"/>
      <c r="APX630" s="791"/>
      <c r="APZ630" s="791"/>
      <c r="AQB630" s="791"/>
      <c r="AQD630" s="791"/>
      <c r="AQF630" s="791"/>
      <c r="AQH630" s="791"/>
      <c r="AQJ630" s="791"/>
      <c r="AQL630" s="791"/>
      <c r="AQN630" s="791"/>
      <c r="AQP630" s="791"/>
      <c r="AQR630" s="791"/>
      <c r="AQT630" s="791"/>
      <c r="AQV630" s="791"/>
      <c r="AQX630" s="791"/>
      <c r="AQZ630" s="791"/>
      <c r="ARB630" s="791"/>
      <c r="ARD630" s="791"/>
      <c r="ARF630" s="791"/>
      <c r="ARH630" s="791"/>
      <c r="ARJ630" s="791"/>
      <c r="ARL630" s="791"/>
      <c r="ARN630" s="791"/>
      <c r="ARP630" s="791"/>
      <c r="ARR630" s="791"/>
      <c r="ART630" s="791"/>
      <c r="ARV630" s="791"/>
      <c r="ARX630" s="791"/>
      <c r="ARZ630" s="791"/>
      <c r="ASB630" s="791"/>
      <c r="ASD630" s="791"/>
      <c r="ASF630" s="791"/>
      <c r="ASH630" s="791"/>
      <c r="ASJ630" s="791"/>
      <c r="ASL630" s="791"/>
      <c r="ASN630" s="791"/>
      <c r="ASP630" s="791"/>
      <c r="ASR630" s="791"/>
      <c r="AST630" s="791"/>
      <c r="ASV630" s="791"/>
      <c r="ASX630" s="791"/>
      <c r="ASZ630" s="791"/>
      <c r="ATB630" s="791"/>
      <c r="ATD630" s="791"/>
      <c r="ATF630" s="791"/>
      <c r="ATH630" s="791"/>
      <c r="ATJ630" s="791"/>
      <c r="ATL630" s="791"/>
      <c r="ATN630" s="791"/>
      <c r="ATP630" s="791"/>
      <c r="ATR630" s="791"/>
      <c r="ATT630" s="791"/>
      <c r="ATV630" s="791"/>
      <c r="ATX630" s="791"/>
      <c r="ATZ630" s="791"/>
      <c r="AUB630" s="791"/>
      <c r="AUD630" s="791"/>
      <c r="AUF630" s="791"/>
      <c r="AUH630" s="791"/>
      <c r="AUJ630" s="791"/>
      <c r="AUL630" s="791"/>
      <c r="AUN630" s="791"/>
      <c r="AUP630" s="791"/>
      <c r="AUR630" s="791"/>
      <c r="AUT630" s="791"/>
      <c r="AUV630" s="791"/>
      <c r="AUX630" s="791"/>
      <c r="AUZ630" s="791"/>
      <c r="AVB630" s="791"/>
      <c r="AVD630" s="791"/>
      <c r="AVF630" s="791"/>
      <c r="AVH630" s="791"/>
      <c r="AVJ630" s="791"/>
      <c r="AVL630" s="791"/>
      <c r="AVN630" s="791"/>
      <c r="AVP630" s="791"/>
      <c r="AVR630" s="791"/>
      <c r="AVT630" s="791"/>
      <c r="AVV630" s="791"/>
      <c r="AVX630" s="791"/>
      <c r="AVZ630" s="791"/>
      <c r="AWB630" s="791"/>
      <c r="AWD630" s="791"/>
      <c r="AWF630" s="791"/>
      <c r="AWH630" s="791"/>
      <c r="AWJ630" s="791"/>
      <c r="AWL630" s="791"/>
      <c r="AWN630" s="791"/>
      <c r="AWP630" s="791"/>
      <c r="AWR630" s="791"/>
      <c r="AWT630" s="791"/>
      <c r="AWV630" s="791"/>
      <c r="AWX630" s="791"/>
      <c r="AWZ630" s="791"/>
      <c r="AXB630" s="791"/>
      <c r="AXD630" s="791"/>
      <c r="AXF630" s="791"/>
      <c r="AXH630" s="791"/>
      <c r="AXJ630" s="791"/>
      <c r="AXL630" s="791"/>
      <c r="AXN630" s="791"/>
      <c r="AXP630" s="791"/>
      <c r="AXR630" s="791"/>
      <c r="AXT630" s="791"/>
      <c r="AXV630" s="791"/>
      <c r="AXX630" s="791"/>
      <c r="AXZ630" s="791"/>
      <c r="AYB630" s="791"/>
      <c r="AYD630" s="791"/>
      <c r="AYF630" s="791"/>
      <c r="AYH630" s="791"/>
      <c r="AYJ630" s="791"/>
      <c r="AYL630" s="791"/>
      <c r="AYN630" s="791"/>
      <c r="AYP630" s="791"/>
      <c r="AYR630" s="791"/>
      <c r="AYT630" s="791"/>
      <c r="AYV630" s="791"/>
      <c r="AYX630" s="791"/>
      <c r="AYZ630" s="791"/>
      <c r="AZB630" s="791"/>
      <c r="AZD630" s="791"/>
      <c r="AZF630" s="791"/>
      <c r="AZH630" s="791"/>
      <c r="AZJ630" s="791"/>
      <c r="AZL630" s="791"/>
      <c r="AZN630" s="791"/>
      <c r="AZP630" s="791"/>
      <c r="AZR630" s="791"/>
      <c r="AZT630" s="791"/>
      <c r="AZV630" s="791"/>
      <c r="AZX630" s="791"/>
      <c r="AZZ630" s="791"/>
      <c r="BAB630" s="791"/>
      <c r="BAD630" s="791"/>
      <c r="BAF630" s="791"/>
      <c r="BAH630" s="791"/>
      <c r="BAJ630" s="791"/>
      <c r="BAL630" s="791"/>
      <c r="BAN630" s="791"/>
      <c r="BAP630" s="791"/>
      <c r="BAR630" s="791"/>
      <c r="BAT630" s="791"/>
      <c r="BAV630" s="791"/>
      <c r="BAX630" s="791"/>
      <c r="BAZ630" s="791"/>
      <c r="BBB630" s="791"/>
      <c r="BBD630" s="791"/>
      <c r="BBF630" s="791"/>
      <c r="BBH630" s="791"/>
      <c r="BBJ630" s="791"/>
      <c r="BBL630" s="791"/>
      <c r="BBN630" s="791"/>
      <c r="BBP630" s="791"/>
      <c r="BBR630" s="791"/>
      <c r="BBT630" s="791"/>
      <c r="BBV630" s="791"/>
      <c r="BBX630" s="791"/>
      <c r="BBZ630" s="791"/>
      <c r="BCB630" s="791"/>
      <c r="BCD630" s="791"/>
      <c r="BCF630" s="791"/>
      <c r="BCH630" s="791"/>
      <c r="BCJ630" s="791"/>
      <c r="BCL630" s="791"/>
      <c r="BCN630" s="791"/>
      <c r="BCP630" s="791"/>
      <c r="BCR630" s="791"/>
      <c r="BCT630" s="791"/>
      <c r="BCV630" s="791"/>
      <c r="BCX630" s="791"/>
      <c r="BCZ630" s="791"/>
      <c r="BDB630" s="791"/>
      <c r="BDD630" s="791"/>
      <c r="BDF630" s="791"/>
      <c r="BDH630" s="791"/>
      <c r="BDJ630" s="791"/>
      <c r="BDL630" s="791"/>
      <c r="BDN630" s="791"/>
      <c r="BDP630" s="791"/>
      <c r="BDR630" s="791"/>
      <c r="BDT630" s="791"/>
      <c r="BDV630" s="791"/>
      <c r="BDX630" s="791"/>
      <c r="BDZ630" s="791"/>
      <c r="BEB630" s="791"/>
      <c r="BED630" s="791"/>
      <c r="BEF630" s="791"/>
      <c r="BEH630" s="791"/>
      <c r="BEJ630" s="791"/>
      <c r="BEL630" s="791"/>
      <c r="BEN630" s="791"/>
      <c r="BEP630" s="791"/>
      <c r="BER630" s="791"/>
      <c r="BET630" s="791"/>
      <c r="BEV630" s="791"/>
      <c r="BEX630" s="791"/>
      <c r="BEZ630" s="791"/>
      <c r="BFB630" s="791"/>
      <c r="BFD630" s="791"/>
      <c r="BFF630" s="791"/>
      <c r="BFH630" s="791"/>
      <c r="BFJ630" s="791"/>
      <c r="BFL630" s="791"/>
      <c r="BFN630" s="791"/>
      <c r="BFP630" s="791"/>
      <c r="BFR630" s="791"/>
      <c r="BFT630" s="791"/>
      <c r="BFV630" s="791"/>
      <c r="BFX630" s="791"/>
      <c r="BFZ630" s="791"/>
      <c r="BGB630" s="791"/>
      <c r="BGD630" s="791"/>
      <c r="BGF630" s="791"/>
      <c r="BGH630" s="791"/>
      <c r="BGJ630" s="791"/>
      <c r="BGL630" s="791"/>
      <c r="BGN630" s="791"/>
      <c r="BGP630" s="791"/>
      <c r="BGR630" s="791"/>
      <c r="BGT630" s="791"/>
      <c r="BGV630" s="791"/>
      <c r="BGX630" s="791"/>
      <c r="BGZ630" s="791"/>
      <c r="BHB630" s="791"/>
      <c r="BHD630" s="791"/>
      <c r="BHF630" s="791"/>
      <c r="BHH630" s="791"/>
      <c r="BHJ630" s="791"/>
      <c r="BHL630" s="791"/>
      <c r="BHN630" s="791"/>
      <c r="BHP630" s="791"/>
      <c r="BHR630" s="791"/>
      <c r="BHT630" s="791"/>
      <c r="BHV630" s="791"/>
      <c r="BHX630" s="791"/>
      <c r="BHZ630" s="791"/>
      <c r="BIB630" s="791"/>
      <c r="BID630" s="791"/>
      <c r="BIF630" s="791"/>
      <c r="BIH630" s="791"/>
      <c r="BIJ630" s="791"/>
      <c r="BIL630" s="791"/>
      <c r="BIN630" s="791"/>
      <c r="BIP630" s="791"/>
      <c r="BIR630" s="791"/>
      <c r="BIT630" s="791"/>
      <c r="BIV630" s="791"/>
      <c r="BIX630" s="791"/>
      <c r="BIZ630" s="791"/>
      <c r="BJB630" s="791"/>
      <c r="BJD630" s="791"/>
      <c r="BJF630" s="791"/>
      <c r="BJH630" s="791"/>
      <c r="BJJ630" s="791"/>
      <c r="BJL630" s="791"/>
      <c r="BJN630" s="791"/>
      <c r="BJP630" s="791"/>
      <c r="BJR630" s="791"/>
      <c r="BJT630" s="791"/>
      <c r="BJV630" s="791"/>
      <c r="BJX630" s="791"/>
      <c r="BJZ630" s="791"/>
      <c r="BKB630" s="791"/>
      <c r="BKD630" s="791"/>
      <c r="BKF630" s="791"/>
      <c r="BKH630" s="791"/>
      <c r="BKJ630" s="791"/>
      <c r="BKL630" s="791"/>
      <c r="BKN630" s="791"/>
      <c r="BKP630" s="791"/>
      <c r="BKR630" s="791"/>
      <c r="BKT630" s="791"/>
      <c r="BKV630" s="791"/>
      <c r="BKX630" s="791"/>
      <c r="BKZ630" s="791"/>
      <c r="BLB630" s="791"/>
      <c r="BLD630" s="791"/>
      <c r="BLF630" s="791"/>
      <c r="BLH630" s="791"/>
      <c r="BLJ630" s="791"/>
      <c r="BLL630" s="791"/>
      <c r="BLN630" s="791"/>
      <c r="BLP630" s="791"/>
      <c r="BLR630" s="791"/>
      <c r="BLT630" s="791"/>
      <c r="BLV630" s="791"/>
      <c r="BLX630" s="791"/>
      <c r="BLZ630" s="791"/>
      <c r="BMB630" s="791"/>
      <c r="BMD630" s="791"/>
      <c r="BMF630" s="791"/>
      <c r="BMH630" s="791"/>
      <c r="BMJ630" s="791"/>
      <c r="BML630" s="791"/>
      <c r="BMN630" s="791"/>
      <c r="BMP630" s="791"/>
      <c r="BMR630" s="791"/>
      <c r="BMT630" s="791"/>
      <c r="BMV630" s="791"/>
      <c r="BMX630" s="791"/>
      <c r="BMZ630" s="791"/>
      <c r="BNB630" s="791"/>
      <c r="BND630" s="791"/>
      <c r="BNF630" s="791"/>
      <c r="BNH630" s="791"/>
      <c r="BNJ630" s="791"/>
      <c r="BNL630" s="791"/>
      <c r="BNN630" s="791"/>
      <c r="BNP630" s="791"/>
      <c r="BNR630" s="791"/>
      <c r="BNT630" s="791"/>
      <c r="BNV630" s="791"/>
      <c r="BNX630" s="791"/>
      <c r="BNZ630" s="791"/>
      <c r="BOB630" s="791"/>
      <c r="BOD630" s="791"/>
      <c r="BOF630" s="791"/>
      <c r="BOH630" s="791"/>
      <c r="BOJ630" s="791"/>
      <c r="BOL630" s="791"/>
      <c r="BON630" s="791"/>
      <c r="BOP630" s="791"/>
      <c r="BOR630" s="791"/>
      <c r="BOT630" s="791"/>
      <c r="BOV630" s="791"/>
      <c r="BOX630" s="791"/>
      <c r="BOZ630" s="791"/>
      <c r="BPB630" s="791"/>
      <c r="BPD630" s="791"/>
      <c r="BPF630" s="791"/>
      <c r="BPH630" s="791"/>
      <c r="BPJ630" s="791"/>
      <c r="BPL630" s="791"/>
      <c r="BPN630" s="791"/>
      <c r="BPP630" s="791"/>
      <c r="BPR630" s="791"/>
      <c r="BPT630" s="791"/>
      <c r="BPV630" s="791"/>
      <c r="BPX630" s="791"/>
      <c r="BPZ630" s="791"/>
      <c r="BQB630" s="791"/>
      <c r="BQD630" s="791"/>
      <c r="BQF630" s="791"/>
      <c r="BQH630" s="791"/>
      <c r="BQJ630" s="791"/>
      <c r="BQL630" s="791"/>
      <c r="BQN630" s="791"/>
      <c r="BQP630" s="791"/>
      <c r="BQR630" s="791"/>
      <c r="BQT630" s="791"/>
      <c r="BQV630" s="791"/>
      <c r="BQX630" s="791"/>
      <c r="BQZ630" s="791"/>
      <c r="BRB630" s="791"/>
      <c r="BRD630" s="791"/>
      <c r="BRF630" s="791"/>
      <c r="BRH630" s="791"/>
      <c r="BRJ630" s="791"/>
      <c r="BRL630" s="791"/>
      <c r="BRN630" s="791"/>
      <c r="BRP630" s="791"/>
      <c r="BRR630" s="791"/>
      <c r="BRT630" s="791"/>
      <c r="BRV630" s="791"/>
      <c r="BRX630" s="791"/>
      <c r="BRZ630" s="791"/>
      <c r="BSB630" s="791"/>
      <c r="BSD630" s="791"/>
      <c r="BSF630" s="791"/>
      <c r="BSH630" s="791"/>
      <c r="BSJ630" s="791"/>
      <c r="BSL630" s="791"/>
      <c r="BSN630" s="791"/>
      <c r="BSP630" s="791"/>
      <c r="BSR630" s="791"/>
      <c r="BST630" s="791"/>
      <c r="BSV630" s="791"/>
      <c r="BSX630" s="791"/>
      <c r="BSZ630" s="791"/>
      <c r="BTB630" s="791"/>
      <c r="BTD630" s="791"/>
      <c r="BTF630" s="791"/>
      <c r="BTH630" s="791"/>
      <c r="BTJ630" s="791"/>
      <c r="BTL630" s="791"/>
      <c r="BTN630" s="791"/>
      <c r="BTP630" s="791"/>
      <c r="BTR630" s="791"/>
      <c r="BTT630" s="791"/>
      <c r="BTV630" s="791"/>
      <c r="BTX630" s="791"/>
      <c r="BTZ630" s="791"/>
      <c r="BUB630" s="791"/>
      <c r="BUD630" s="791"/>
      <c r="BUF630" s="791"/>
      <c r="BUH630" s="791"/>
      <c r="BUJ630" s="791"/>
      <c r="BUL630" s="791"/>
      <c r="BUN630" s="791"/>
      <c r="BUP630" s="791"/>
      <c r="BUR630" s="791"/>
      <c r="BUT630" s="791"/>
      <c r="BUV630" s="791"/>
      <c r="BUX630" s="791"/>
      <c r="BUZ630" s="791"/>
      <c r="BVB630" s="791"/>
      <c r="BVD630" s="791"/>
      <c r="BVF630" s="791"/>
      <c r="BVH630" s="791"/>
      <c r="BVJ630" s="791"/>
      <c r="BVL630" s="791"/>
      <c r="BVN630" s="791"/>
      <c r="BVP630" s="791"/>
      <c r="BVR630" s="791"/>
      <c r="BVT630" s="791"/>
      <c r="BVV630" s="791"/>
      <c r="BVX630" s="791"/>
      <c r="BVZ630" s="791"/>
      <c r="BWB630" s="791"/>
      <c r="BWD630" s="791"/>
      <c r="BWF630" s="791"/>
      <c r="BWH630" s="791"/>
      <c r="BWJ630" s="791"/>
      <c r="BWL630" s="791"/>
      <c r="BWN630" s="791"/>
      <c r="BWP630" s="791"/>
      <c r="BWR630" s="791"/>
      <c r="BWT630" s="791"/>
      <c r="BWV630" s="791"/>
      <c r="BWX630" s="791"/>
      <c r="BWZ630" s="791"/>
      <c r="BXB630" s="791"/>
      <c r="BXD630" s="791"/>
      <c r="BXF630" s="791"/>
      <c r="BXH630" s="791"/>
      <c r="BXJ630" s="791"/>
      <c r="BXL630" s="791"/>
      <c r="BXN630" s="791"/>
      <c r="BXP630" s="791"/>
      <c r="BXR630" s="791"/>
      <c r="BXT630" s="791"/>
      <c r="BXV630" s="791"/>
      <c r="BXX630" s="791"/>
      <c r="BXZ630" s="791"/>
      <c r="BYB630" s="791"/>
      <c r="BYD630" s="791"/>
      <c r="BYF630" s="791"/>
      <c r="BYH630" s="791"/>
      <c r="BYJ630" s="791"/>
      <c r="BYL630" s="791"/>
      <c r="BYN630" s="791"/>
      <c r="BYP630" s="791"/>
      <c r="BYR630" s="791"/>
      <c r="BYT630" s="791"/>
      <c r="BYV630" s="791"/>
      <c r="BYX630" s="791"/>
      <c r="BYZ630" s="791"/>
      <c r="BZB630" s="791"/>
      <c r="BZD630" s="791"/>
      <c r="BZF630" s="791"/>
      <c r="BZH630" s="791"/>
      <c r="BZJ630" s="791"/>
      <c r="BZL630" s="791"/>
      <c r="BZN630" s="791"/>
      <c r="BZP630" s="791"/>
      <c r="BZR630" s="791"/>
      <c r="BZT630" s="791"/>
      <c r="BZV630" s="791"/>
      <c r="BZX630" s="791"/>
      <c r="BZZ630" s="791"/>
      <c r="CAB630" s="791"/>
      <c r="CAD630" s="791"/>
      <c r="CAF630" s="791"/>
      <c r="CAH630" s="791"/>
      <c r="CAJ630" s="791"/>
      <c r="CAL630" s="791"/>
      <c r="CAN630" s="791"/>
      <c r="CAP630" s="791"/>
      <c r="CAR630" s="791"/>
      <c r="CAT630" s="791"/>
      <c r="CAV630" s="791"/>
      <c r="CAX630" s="791"/>
      <c r="CAZ630" s="791"/>
      <c r="CBB630" s="791"/>
      <c r="CBD630" s="791"/>
      <c r="CBF630" s="791"/>
      <c r="CBH630" s="791"/>
      <c r="CBJ630" s="791"/>
      <c r="CBL630" s="791"/>
      <c r="CBN630" s="791"/>
      <c r="CBP630" s="791"/>
      <c r="CBR630" s="791"/>
      <c r="CBT630" s="791"/>
      <c r="CBV630" s="791"/>
      <c r="CBX630" s="791"/>
      <c r="CBZ630" s="791"/>
      <c r="CCB630" s="791"/>
      <c r="CCD630" s="791"/>
      <c r="CCF630" s="791"/>
      <c r="CCH630" s="791"/>
      <c r="CCJ630" s="791"/>
      <c r="CCL630" s="791"/>
      <c r="CCN630" s="791"/>
      <c r="CCP630" s="791"/>
      <c r="CCR630" s="791"/>
      <c r="CCT630" s="791"/>
      <c r="CCV630" s="791"/>
      <c r="CCX630" s="791"/>
      <c r="CCZ630" s="791"/>
      <c r="CDB630" s="791"/>
      <c r="CDD630" s="791"/>
      <c r="CDF630" s="791"/>
      <c r="CDH630" s="791"/>
      <c r="CDJ630" s="791"/>
      <c r="CDL630" s="791"/>
      <c r="CDN630" s="791"/>
      <c r="CDP630" s="791"/>
      <c r="CDR630" s="791"/>
      <c r="CDT630" s="791"/>
      <c r="CDV630" s="791"/>
      <c r="CDX630" s="791"/>
      <c r="CDZ630" s="791"/>
      <c r="CEB630" s="791"/>
      <c r="CED630" s="791"/>
      <c r="CEF630" s="791"/>
      <c r="CEH630" s="791"/>
      <c r="CEJ630" s="791"/>
      <c r="CEL630" s="791"/>
      <c r="CEN630" s="791"/>
      <c r="CEP630" s="791"/>
      <c r="CER630" s="791"/>
      <c r="CET630" s="791"/>
      <c r="CEV630" s="791"/>
      <c r="CEX630" s="791"/>
      <c r="CEZ630" s="791"/>
      <c r="CFB630" s="791"/>
      <c r="CFD630" s="791"/>
      <c r="CFF630" s="791"/>
      <c r="CFH630" s="791"/>
      <c r="CFJ630" s="791"/>
      <c r="CFL630" s="791"/>
      <c r="CFN630" s="791"/>
      <c r="CFP630" s="791"/>
      <c r="CFR630" s="791"/>
      <c r="CFT630" s="791"/>
      <c r="CFV630" s="791"/>
      <c r="CFX630" s="791"/>
      <c r="CFZ630" s="791"/>
      <c r="CGB630" s="791"/>
      <c r="CGD630" s="791"/>
      <c r="CGF630" s="791"/>
      <c r="CGH630" s="791"/>
      <c r="CGJ630" s="791"/>
      <c r="CGL630" s="791"/>
      <c r="CGN630" s="791"/>
      <c r="CGP630" s="791"/>
      <c r="CGR630" s="791"/>
      <c r="CGT630" s="791"/>
      <c r="CGV630" s="791"/>
      <c r="CGX630" s="791"/>
      <c r="CGZ630" s="791"/>
      <c r="CHB630" s="791"/>
      <c r="CHD630" s="791"/>
      <c r="CHF630" s="791"/>
      <c r="CHH630" s="791"/>
      <c r="CHJ630" s="791"/>
      <c r="CHL630" s="791"/>
      <c r="CHN630" s="791"/>
      <c r="CHP630" s="791"/>
      <c r="CHR630" s="791"/>
      <c r="CHT630" s="791"/>
      <c r="CHV630" s="791"/>
      <c r="CHX630" s="791"/>
      <c r="CHZ630" s="791"/>
      <c r="CIB630" s="791"/>
      <c r="CID630" s="791"/>
      <c r="CIF630" s="791"/>
      <c r="CIH630" s="791"/>
      <c r="CIJ630" s="791"/>
      <c r="CIL630" s="791"/>
      <c r="CIN630" s="791"/>
      <c r="CIP630" s="791"/>
      <c r="CIR630" s="791"/>
      <c r="CIT630" s="791"/>
      <c r="CIV630" s="791"/>
      <c r="CIX630" s="791"/>
      <c r="CIZ630" s="791"/>
      <c r="CJB630" s="791"/>
      <c r="CJD630" s="791"/>
      <c r="CJF630" s="791"/>
      <c r="CJH630" s="791"/>
      <c r="CJJ630" s="791"/>
      <c r="CJL630" s="791"/>
      <c r="CJN630" s="791"/>
      <c r="CJP630" s="791"/>
      <c r="CJR630" s="791"/>
      <c r="CJT630" s="791"/>
      <c r="CJV630" s="791"/>
      <c r="CJX630" s="791"/>
      <c r="CJZ630" s="791"/>
      <c r="CKB630" s="791"/>
      <c r="CKD630" s="791"/>
      <c r="CKF630" s="791"/>
      <c r="CKH630" s="791"/>
      <c r="CKJ630" s="791"/>
      <c r="CKL630" s="791"/>
      <c r="CKN630" s="791"/>
      <c r="CKP630" s="791"/>
      <c r="CKR630" s="791"/>
      <c r="CKT630" s="791"/>
      <c r="CKV630" s="791"/>
      <c r="CKX630" s="791"/>
      <c r="CKZ630" s="791"/>
      <c r="CLB630" s="791"/>
      <c r="CLD630" s="791"/>
      <c r="CLF630" s="791"/>
      <c r="CLH630" s="791"/>
      <c r="CLJ630" s="791"/>
      <c r="CLL630" s="791"/>
      <c r="CLN630" s="791"/>
      <c r="CLP630" s="791"/>
      <c r="CLR630" s="791"/>
      <c r="CLT630" s="791"/>
      <c r="CLV630" s="791"/>
      <c r="CLX630" s="791"/>
      <c r="CLZ630" s="791"/>
      <c r="CMB630" s="791"/>
      <c r="CMD630" s="791"/>
      <c r="CMF630" s="791"/>
      <c r="CMH630" s="791"/>
      <c r="CMJ630" s="791"/>
      <c r="CML630" s="791"/>
      <c r="CMN630" s="791"/>
      <c r="CMP630" s="791"/>
      <c r="CMR630" s="791"/>
      <c r="CMT630" s="791"/>
      <c r="CMV630" s="791"/>
      <c r="CMX630" s="791"/>
      <c r="CMZ630" s="791"/>
      <c r="CNB630" s="791"/>
      <c r="CND630" s="791"/>
      <c r="CNF630" s="791"/>
      <c r="CNH630" s="791"/>
      <c r="CNJ630" s="791"/>
      <c r="CNL630" s="791"/>
      <c r="CNN630" s="791"/>
      <c r="CNP630" s="791"/>
      <c r="CNR630" s="791"/>
      <c r="CNT630" s="791"/>
      <c r="CNV630" s="791"/>
      <c r="CNX630" s="791"/>
      <c r="CNZ630" s="791"/>
      <c r="COB630" s="791"/>
      <c r="COD630" s="791"/>
      <c r="COF630" s="791"/>
      <c r="COH630" s="791"/>
      <c r="COJ630" s="791"/>
      <c r="COL630" s="791"/>
      <c r="CON630" s="791"/>
      <c r="COP630" s="791"/>
      <c r="COR630" s="791"/>
      <c r="COT630" s="791"/>
      <c r="COV630" s="791"/>
      <c r="COX630" s="791"/>
      <c r="COZ630" s="791"/>
      <c r="CPB630" s="791"/>
      <c r="CPD630" s="791"/>
      <c r="CPF630" s="791"/>
      <c r="CPH630" s="791"/>
      <c r="CPJ630" s="791"/>
      <c r="CPL630" s="791"/>
      <c r="CPN630" s="791"/>
      <c r="CPP630" s="791"/>
      <c r="CPR630" s="791"/>
      <c r="CPT630" s="791"/>
      <c r="CPV630" s="791"/>
      <c r="CPX630" s="791"/>
      <c r="CPZ630" s="791"/>
      <c r="CQB630" s="791"/>
      <c r="CQD630" s="791"/>
      <c r="CQF630" s="791"/>
      <c r="CQH630" s="791"/>
      <c r="CQJ630" s="791"/>
      <c r="CQL630" s="791"/>
      <c r="CQN630" s="791"/>
      <c r="CQP630" s="791"/>
      <c r="CQR630" s="791"/>
      <c r="CQT630" s="791"/>
      <c r="CQV630" s="791"/>
      <c r="CQX630" s="791"/>
      <c r="CQZ630" s="791"/>
      <c r="CRB630" s="791"/>
      <c r="CRD630" s="791"/>
      <c r="CRF630" s="791"/>
      <c r="CRH630" s="791"/>
      <c r="CRJ630" s="791"/>
      <c r="CRL630" s="791"/>
      <c r="CRN630" s="791"/>
      <c r="CRP630" s="791"/>
      <c r="CRR630" s="791"/>
      <c r="CRT630" s="791"/>
      <c r="CRV630" s="791"/>
      <c r="CRX630" s="791"/>
      <c r="CRZ630" s="791"/>
      <c r="CSB630" s="791"/>
      <c r="CSD630" s="791"/>
      <c r="CSF630" s="791"/>
      <c r="CSH630" s="791"/>
      <c r="CSJ630" s="791"/>
      <c r="CSL630" s="791"/>
      <c r="CSN630" s="791"/>
      <c r="CSP630" s="791"/>
      <c r="CSR630" s="791"/>
      <c r="CST630" s="791"/>
      <c r="CSV630" s="791"/>
      <c r="CSX630" s="791"/>
      <c r="CSZ630" s="791"/>
      <c r="CTB630" s="791"/>
      <c r="CTD630" s="791"/>
      <c r="CTF630" s="791"/>
      <c r="CTH630" s="791"/>
      <c r="CTJ630" s="791"/>
      <c r="CTL630" s="791"/>
      <c r="CTN630" s="791"/>
      <c r="CTP630" s="791"/>
      <c r="CTR630" s="791"/>
      <c r="CTT630" s="791"/>
      <c r="CTV630" s="791"/>
      <c r="CTX630" s="791"/>
      <c r="CTZ630" s="791"/>
      <c r="CUB630" s="791"/>
      <c r="CUD630" s="791"/>
      <c r="CUF630" s="791"/>
      <c r="CUH630" s="791"/>
      <c r="CUJ630" s="791"/>
      <c r="CUL630" s="791"/>
      <c r="CUN630" s="791"/>
      <c r="CUP630" s="791"/>
      <c r="CUR630" s="791"/>
      <c r="CUT630" s="791"/>
      <c r="CUV630" s="791"/>
      <c r="CUX630" s="791"/>
      <c r="CUZ630" s="791"/>
      <c r="CVB630" s="791"/>
      <c r="CVD630" s="791"/>
      <c r="CVF630" s="791"/>
      <c r="CVH630" s="791"/>
      <c r="CVJ630" s="791"/>
      <c r="CVL630" s="791"/>
      <c r="CVN630" s="791"/>
      <c r="CVP630" s="791"/>
      <c r="CVR630" s="791"/>
      <c r="CVT630" s="791"/>
      <c r="CVV630" s="791"/>
      <c r="CVX630" s="791"/>
      <c r="CVZ630" s="791"/>
      <c r="CWB630" s="791"/>
      <c r="CWD630" s="791"/>
      <c r="CWF630" s="791"/>
      <c r="CWH630" s="791"/>
      <c r="CWJ630" s="791"/>
      <c r="CWL630" s="791"/>
      <c r="CWN630" s="791"/>
      <c r="CWP630" s="791"/>
      <c r="CWR630" s="791"/>
      <c r="CWT630" s="791"/>
      <c r="CWV630" s="791"/>
      <c r="CWX630" s="791"/>
      <c r="CWZ630" s="791"/>
      <c r="CXB630" s="791"/>
      <c r="CXD630" s="791"/>
      <c r="CXF630" s="791"/>
      <c r="CXH630" s="791"/>
      <c r="CXJ630" s="791"/>
      <c r="CXL630" s="791"/>
      <c r="CXN630" s="791"/>
      <c r="CXP630" s="791"/>
      <c r="CXR630" s="791"/>
      <c r="CXT630" s="791"/>
      <c r="CXV630" s="791"/>
      <c r="CXX630" s="791"/>
      <c r="CXZ630" s="791"/>
      <c r="CYB630" s="791"/>
      <c r="CYD630" s="791"/>
      <c r="CYF630" s="791"/>
      <c r="CYH630" s="791"/>
      <c r="CYJ630" s="791"/>
      <c r="CYL630" s="791"/>
      <c r="CYN630" s="791"/>
      <c r="CYP630" s="791"/>
      <c r="CYR630" s="791"/>
      <c r="CYT630" s="791"/>
      <c r="CYV630" s="791"/>
      <c r="CYX630" s="791"/>
      <c r="CYZ630" s="791"/>
      <c r="CZB630" s="791"/>
      <c r="CZD630" s="791"/>
      <c r="CZF630" s="791"/>
      <c r="CZH630" s="791"/>
      <c r="CZJ630" s="791"/>
      <c r="CZL630" s="791"/>
      <c r="CZN630" s="791"/>
      <c r="CZP630" s="791"/>
      <c r="CZR630" s="791"/>
      <c r="CZT630" s="791"/>
      <c r="CZV630" s="791"/>
      <c r="CZX630" s="791"/>
      <c r="CZZ630" s="791"/>
      <c r="DAB630" s="791"/>
      <c r="DAD630" s="791"/>
      <c r="DAF630" s="791"/>
      <c r="DAH630" s="791"/>
      <c r="DAJ630" s="791"/>
      <c r="DAL630" s="791"/>
      <c r="DAN630" s="791"/>
      <c r="DAP630" s="791"/>
      <c r="DAR630" s="791"/>
      <c r="DAT630" s="791"/>
      <c r="DAV630" s="791"/>
      <c r="DAX630" s="791"/>
      <c r="DAZ630" s="791"/>
      <c r="DBB630" s="791"/>
      <c r="DBD630" s="791"/>
      <c r="DBF630" s="791"/>
      <c r="DBH630" s="791"/>
      <c r="DBJ630" s="791"/>
      <c r="DBL630" s="791"/>
      <c r="DBN630" s="791"/>
      <c r="DBP630" s="791"/>
      <c r="DBR630" s="791"/>
      <c r="DBT630" s="791"/>
      <c r="DBV630" s="791"/>
      <c r="DBX630" s="791"/>
      <c r="DBZ630" s="791"/>
      <c r="DCB630" s="791"/>
      <c r="DCD630" s="791"/>
      <c r="DCF630" s="791"/>
      <c r="DCH630" s="791"/>
      <c r="DCJ630" s="791"/>
      <c r="DCL630" s="791"/>
      <c r="DCN630" s="791"/>
      <c r="DCP630" s="791"/>
      <c r="DCR630" s="791"/>
      <c r="DCT630" s="791"/>
      <c r="DCV630" s="791"/>
      <c r="DCX630" s="791"/>
      <c r="DCZ630" s="791"/>
      <c r="DDB630" s="791"/>
      <c r="DDD630" s="791"/>
      <c r="DDF630" s="791"/>
      <c r="DDH630" s="791"/>
      <c r="DDJ630" s="791"/>
      <c r="DDL630" s="791"/>
      <c r="DDN630" s="791"/>
      <c r="DDP630" s="791"/>
      <c r="DDR630" s="791"/>
      <c r="DDT630" s="791"/>
      <c r="DDV630" s="791"/>
      <c r="DDX630" s="791"/>
      <c r="DDZ630" s="791"/>
      <c r="DEB630" s="791"/>
      <c r="DED630" s="791"/>
      <c r="DEF630" s="791"/>
      <c r="DEH630" s="791"/>
      <c r="DEJ630" s="791"/>
      <c r="DEL630" s="791"/>
      <c r="DEN630" s="791"/>
      <c r="DEP630" s="791"/>
      <c r="DER630" s="791"/>
      <c r="DET630" s="791"/>
      <c r="DEV630" s="791"/>
      <c r="DEX630" s="791"/>
      <c r="DEZ630" s="791"/>
      <c r="DFB630" s="791"/>
      <c r="DFD630" s="791"/>
      <c r="DFF630" s="791"/>
      <c r="DFH630" s="791"/>
      <c r="DFJ630" s="791"/>
      <c r="DFL630" s="791"/>
      <c r="DFN630" s="791"/>
      <c r="DFP630" s="791"/>
      <c r="DFR630" s="791"/>
      <c r="DFT630" s="791"/>
      <c r="DFV630" s="791"/>
      <c r="DFX630" s="791"/>
      <c r="DFZ630" s="791"/>
      <c r="DGB630" s="791"/>
      <c r="DGD630" s="791"/>
      <c r="DGF630" s="791"/>
      <c r="DGH630" s="791"/>
      <c r="DGJ630" s="791"/>
      <c r="DGL630" s="791"/>
      <c r="DGN630" s="791"/>
      <c r="DGP630" s="791"/>
      <c r="DGR630" s="791"/>
      <c r="DGT630" s="791"/>
      <c r="DGV630" s="791"/>
      <c r="DGX630" s="791"/>
      <c r="DGZ630" s="791"/>
      <c r="DHB630" s="791"/>
      <c r="DHD630" s="791"/>
      <c r="DHF630" s="791"/>
      <c r="DHH630" s="791"/>
      <c r="DHJ630" s="791"/>
      <c r="DHL630" s="791"/>
      <c r="DHN630" s="791"/>
      <c r="DHP630" s="791"/>
      <c r="DHR630" s="791"/>
      <c r="DHT630" s="791"/>
      <c r="DHV630" s="791"/>
      <c r="DHX630" s="791"/>
      <c r="DHZ630" s="791"/>
      <c r="DIB630" s="791"/>
      <c r="DID630" s="791"/>
      <c r="DIF630" s="791"/>
      <c r="DIH630" s="791"/>
      <c r="DIJ630" s="791"/>
      <c r="DIL630" s="791"/>
      <c r="DIN630" s="791"/>
      <c r="DIP630" s="791"/>
      <c r="DIR630" s="791"/>
      <c r="DIT630" s="791"/>
      <c r="DIV630" s="791"/>
      <c r="DIX630" s="791"/>
      <c r="DIZ630" s="791"/>
      <c r="DJB630" s="791"/>
      <c r="DJD630" s="791"/>
      <c r="DJF630" s="791"/>
      <c r="DJH630" s="791"/>
      <c r="DJJ630" s="791"/>
      <c r="DJL630" s="791"/>
      <c r="DJN630" s="791"/>
      <c r="DJP630" s="791"/>
      <c r="DJR630" s="791"/>
      <c r="DJT630" s="791"/>
      <c r="DJV630" s="791"/>
      <c r="DJX630" s="791"/>
      <c r="DJZ630" s="791"/>
      <c r="DKB630" s="791"/>
      <c r="DKD630" s="791"/>
      <c r="DKF630" s="791"/>
      <c r="DKH630" s="791"/>
      <c r="DKJ630" s="791"/>
      <c r="DKL630" s="791"/>
      <c r="DKN630" s="791"/>
      <c r="DKP630" s="791"/>
      <c r="DKR630" s="791"/>
      <c r="DKT630" s="791"/>
      <c r="DKV630" s="791"/>
      <c r="DKX630" s="791"/>
      <c r="DKZ630" s="791"/>
      <c r="DLB630" s="791"/>
      <c r="DLD630" s="791"/>
      <c r="DLF630" s="791"/>
      <c r="DLH630" s="791"/>
      <c r="DLJ630" s="791"/>
      <c r="DLL630" s="791"/>
      <c r="DLN630" s="791"/>
      <c r="DLP630" s="791"/>
      <c r="DLR630" s="791"/>
      <c r="DLT630" s="791"/>
      <c r="DLV630" s="791"/>
      <c r="DLX630" s="791"/>
      <c r="DLZ630" s="791"/>
      <c r="DMB630" s="791"/>
      <c r="DMD630" s="791"/>
      <c r="DMF630" s="791"/>
      <c r="DMH630" s="791"/>
      <c r="DMJ630" s="791"/>
      <c r="DML630" s="791"/>
      <c r="DMN630" s="791"/>
      <c r="DMP630" s="791"/>
      <c r="DMR630" s="791"/>
      <c r="DMT630" s="791"/>
      <c r="DMV630" s="791"/>
      <c r="DMX630" s="791"/>
      <c r="DMZ630" s="791"/>
      <c r="DNB630" s="791"/>
      <c r="DND630" s="791"/>
      <c r="DNF630" s="791"/>
      <c r="DNH630" s="791"/>
      <c r="DNJ630" s="791"/>
      <c r="DNL630" s="791"/>
      <c r="DNN630" s="791"/>
      <c r="DNP630" s="791"/>
      <c r="DNR630" s="791"/>
      <c r="DNT630" s="791"/>
      <c r="DNV630" s="791"/>
      <c r="DNX630" s="791"/>
      <c r="DNZ630" s="791"/>
      <c r="DOB630" s="791"/>
      <c r="DOD630" s="791"/>
      <c r="DOF630" s="791"/>
      <c r="DOH630" s="791"/>
      <c r="DOJ630" s="791"/>
      <c r="DOL630" s="791"/>
      <c r="DON630" s="791"/>
      <c r="DOP630" s="791"/>
      <c r="DOR630" s="791"/>
      <c r="DOT630" s="791"/>
      <c r="DOV630" s="791"/>
      <c r="DOX630" s="791"/>
      <c r="DOZ630" s="791"/>
      <c r="DPB630" s="791"/>
      <c r="DPD630" s="791"/>
      <c r="DPF630" s="791"/>
      <c r="DPH630" s="791"/>
      <c r="DPJ630" s="791"/>
      <c r="DPL630" s="791"/>
      <c r="DPN630" s="791"/>
      <c r="DPP630" s="791"/>
      <c r="DPR630" s="791"/>
      <c r="DPT630" s="791"/>
      <c r="DPV630" s="791"/>
      <c r="DPX630" s="791"/>
      <c r="DPZ630" s="791"/>
      <c r="DQB630" s="791"/>
      <c r="DQD630" s="791"/>
      <c r="DQF630" s="791"/>
      <c r="DQH630" s="791"/>
      <c r="DQJ630" s="791"/>
      <c r="DQL630" s="791"/>
      <c r="DQN630" s="791"/>
      <c r="DQP630" s="791"/>
      <c r="DQR630" s="791"/>
      <c r="DQT630" s="791"/>
      <c r="DQV630" s="791"/>
      <c r="DQX630" s="791"/>
      <c r="DQZ630" s="791"/>
      <c r="DRB630" s="791"/>
      <c r="DRD630" s="791"/>
      <c r="DRF630" s="791"/>
      <c r="DRH630" s="791"/>
      <c r="DRJ630" s="791"/>
      <c r="DRL630" s="791"/>
      <c r="DRN630" s="791"/>
      <c r="DRP630" s="791"/>
      <c r="DRR630" s="791"/>
      <c r="DRT630" s="791"/>
      <c r="DRV630" s="791"/>
      <c r="DRX630" s="791"/>
      <c r="DRZ630" s="791"/>
      <c r="DSB630" s="791"/>
      <c r="DSD630" s="791"/>
      <c r="DSF630" s="791"/>
      <c r="DSH630" s="791"/>
      <c r="DSJ630" s="791"/>
      <c r="DSL630" s="791"/>
      <c r="DSN630" s="791"/>
      <c r="DSP630" s="791"/>
      <c r="DSR630" s="791"/>
      <c r="DST630" s="791"/>
      <c r="DSV630" s="791"/>
      <c r="DSX630" s="791"/>
      <c r="DSZ630" s="791"/>
      <c r="DTB630" s="791"/>
      <c r="DTD630" s="791"/>
      <c r="DTF630" s="791"/>
      <c r="DTH630" s="791"/>
      <c r="DTJ630" s="791"/>
      <c r="DTL630" s="791"/>
      <c r="DTN630" s="791"/>
      <c r="DTP630" s="791"/>
      <c r="DTR630" s="791"/>
      <c r="DTT630" s="791"/>
      <c r="DTV630" s="791"/>
      <c r="DTX630" s="791"/>
      <c r="DTZ630" s="791"/>
      <c r="DUB630" s="791"/>
      <c r="DUD630" s="791"/>
      <c r="DUF630" s="791"/>
      <c r="DUH630" s="791"/>
      <c r="DUJ630" s="791"/>
      <c r="DUL630" s="791"/>
      <c r="DUN630" s="791"/>
      <c r="DUP630" s="791"/>
      <c r="DUR630" s="791"/>
      <c r="DUT630" s="791"/>
      <c r="DUV630" s="791"/>
      <c r="DUX630" s="791"/>
      <c r="DUZ630" s="791"/>
      <c r="DVB630" s="791"/>
      <c r="DVD630" s="791"/>
      <c r="DVF630" s="791"/>
      <c r="DVH630" s="791"/>
      <c r="DVJ630" s="791"/>
      <c r="DVL630" s="791"/>
      <c r="DVN630" s="791"/>
      <c r="DVP630" s="791"/>
      <c r="DVR630" s="791"/>
      <c r="DVT630" s="791"/>
      <c r="DVV630" s="791"/>
      <c r="DVX630" s="791"/>
      <c r="DVZ630" s="791"/>
      <c r="DWB630" s="791"/>
      <c r="DWD630" s="791"/>
      <c r="DWF630" s="791"/>
      <c r="DWH630" s="791"/>
      <c r="DWJ630" s="791"/>
      <c r="DWL630" s="791"/>
      <c r="DWN630" s="791"/>
      <c r="DWP630" s="791"/>
      <c r="DWR630" s="791"/>
      <c r="DWT630" s="791"/>
      <c r="DWV630" s="791"/>
      <c r="DWX630" s="791"/>
      <c r="DWZ630" s="791"/>
      <c r="DXB630" s="791"/>
      <c r="DXD630" s="791"/>
      <c r="DXF630" s="791"/>
      <c r="DXH630" s="791"/>
      <c r="DXJ630" s="791"/>
      <c r="DXL630" s="791"/>
      <c r="DXN630" s="791"/>
      <c r="DXP630" s="791"/>
      <c r="DXR630" s="791"/>
      <c r="DXT630" s="791"/>
      <c r="DXV630" s="791"/>
      <c r="DXX630" s="791"/>
      <c r="DXZ630" s="791"/>
      <c r="DYB630" s="791"/>
      <c r="DYD630" s="791"/>
      <c r="DYF630" s="791"/>
      <c r="DYH630" s="791"/>
      <c r="DYJ630" s="791"/>
      <c r="DYL630" s="791"/>
      <c r="DYN630" s="791"/>
      <c r="DYP630" s="791"/>
      <c r="DYR630" s="791"/>
      <c r="DYT630" s="791"/>
      <c r="DYV630" s="791"/>
      <c r="DYX630" s="791"/>
      <c r="DYZ630" s="791"/>
      <c r="DZB630" s="791"/>
      <c r="DZD630" s="791"/>
      <c r="DZF630" s="791"/>
      <c r="DZH630" s="791"/>
      <c r="DZJ630" s="791"/>
      <c r="DZL630" s="791"/>
      <c r="DZN630" s="791"/>
      <c r="DZP630" s="791"/>
      <c r="DZR630" s="791"/>
      <c r="DZT630" s="791"/>
      <c r="DZV630" s="791"/>
      <c r="DZX630" s="791"/>
      <c r="DZZ630" s="791"/>
      <c r="EAB630" s="791"/>
      <c r="EAD630" s="791"/>
      <c r="EAF630" s="791"/>
      <c r="EAH630" s="791"/>
      <c r="EAJ630" s="791"/>
      <c r="EAL630" s="791"/>
      <c r="EAN630" s="791"/>
      <c r="EAP630" s="791"/>
      <c r="EAR630" s="791"/>
      <c r="EAT630" s="791"/>
      <c r="EAV630" s="791"/>
      <c r="EAX630" s="791"/>
      <c r="EAZ630" s="791"/>
      <c r="EBB630" s="791"/>
      <c r="EBD630" s="791"/>
      <c r="EBF630" s="791"/>
      <c r="EBH630" s="791"/>
      <c r="EBJ630" s="791"/>
      <c r="EBL630" s="791"/>
      <c r="EBN630" s="791"/>
      <c r="EBP630" s="791"/>
      <c r="EBR630" s="791"/>
      <c r="EBT630" s="791"/>
      <c r="EBV630" s="791"/>
      <c r="EBX630" s="791"/>
      <c r="EBZ630" s="791"/>
      <c r="ECB630" s="791"/>
      <c r="ECD630" s="791"/>
      <c r="ECF630" s="791"/>
      <c r="ECH630" s="791"/>
      <c r="ECJ630" s="791"/>
      <c r="ECL630" s="791"/>
      <c r="ECN630" s="791"/>
      <c r="ECP630" s="791"/>
      <c r="ECR630" s="791"/>
      <c r="ECT630" s="791"/>
      <c r="ECV630" s="791"/>
      <c r="ECX630" s="791"/>
      <c r="ECZ630" s="791"/>
      <c r="EDB630" s="791"/>
      <c r="EDD630" s="791"/>
      <c r="EDF630" s="791"/>
      <c r="EDH630" s="791"/>
      <c r="EDJ630" s="791"/>
      <c r="EDL630" s="791"/>
      <c r="EDN630" s="791"/>
      <c r="EDP630" s="791"/>
      <c r="EDR630" s="791"/>
      <c r="EDT630" s="791"/>
      <c r="EDV630" s="791"/>
      <c r="EDX630" s="791"/>
      <c r="EDZ630" s="791"/>
      <c r="EEB630" s="791"/>
      <c r="EED630" s="791"/>
      <c r="EEF630" s="791"/>
      <c r="EEH630" s="791"/>
      <c r="EEJ630" s="791"/>
      <c r="EEL630" s="791"/>
      <c r="EEN630" s="791"/>
      <c r="EEP630" s="791"/>
      <c r="EER630" s="791"/>
      <c r="EET630" s="791"/>
      <c r="EEV630" s="791"/>
      <c r="EEX630" s="791"/>
      <c r="EEZ630" s="791"/>
      <c r="EFB630" s="791"/>
      <c r="EFD630" s="791"/>
      <c r="EFF630" s="791"/>
      <c r="EFH630" s="791"/>
      <c r="EFJ630" s="791"/>
      <c r="EFL630" s="791"/>
      <c r="EFN630" s="791"/>
      <c r="EFP630" s="791"/>
      <c r="EFR630" s="791"/>
      <c r="EFT630" s="791"/>
      <c r="EFV630" s="791"/>
      <c r="EFX630" s="791"/>
      <c r="EFZ630" s="791"/>
      <c r="EGB630" s="791"/>
      <c r="EGD630" s="791"/>
      <c r="EGF630" s="791"/>
      <c r="EGH630" s="791"/>
      <c r="EGJ630" s="791"/>
      <c r="EGL630" s="791"/>
      <c r="EGN630" s="791"/>
      <c r="EGP630" s="791"/>
      <c r="EGR630" s="791"/>
      <c r="EGT630" s="791"/>
      <c r="EGV630" s="791"/>
      <c r="EGX630" s="791"/>
      <c r="EGZ630" s="791"/>
      <c r="EHB630" s="791"/>
      <c r="EHD630" s="791"/>
      <c r="EHF630" s="791"/>
      <c r="EHH630" s="791"/>
      <c r="EHJ630" s="791"/>
      <c r="EHL630" s="791"/>
      <c r="EHN630" s="791"/>
      <c r="EHP630" s="791"/>
      <c r="EHR630" s="791"/>
      <c r="EHT630" s="791"/>
      <c r="EHV630" s="791"/>
      <c r="EHX630" s="791"/>
      <c r="EHZ630" s="791"/>
      <c r="EIB630" s="791"/>
      <c r="EID630" s="791"/>
      <c r="EIF630" s="791"/>
      <c r="EIH630" s="791"/>
      <c r="EIJ630" s="791"/>
      <c r="EIL630" s="791"/>
      <c r="EIN630" s="791"/>
      <c r="EIP630" s="791"/>
      <c r="EIR630" s="791"/>
      <c r="EIT630" s="791"/>
      <c r="EIV630" s="791"/>
      <c r="EIX630" s="791"/>
      <c r="EIZ630" s="791"/>
      <c r="EJB630" s="791"/>
      <c r="EJD630" s="791"/>
      <c r="EJF630" s="791"/>
      <c r="EJH630" s="791"/>
      <c r="EJJ630" s="791"/>
      <c r="EJL630" s="791"/>
      <c r="EJN630" s="791"/>
      <c r="EJP630" s="791"/>
      <c r="EJR630" s="791"/>
      <c r="EJT630" s="791"/>
      <c r="EJV630" s="791"/>
      <c r="EJX630" s="791"/>
      <c r="EJZ630" s="791"/>
      <c r="EKB630" s="791"/>
      <c r="EKD630" s="791"/>
      <c r="EKF630" s="791"/>
      <c r="EKH630" s="791"/>
      <c r="EKJ630" s="791"/>
      <c r="EKL630" s="791"/>
      <c r="EKN630" s="791"/>
      <c r="EKP630" s="791"/>
      <c r="EKR630" s="791"/>
      <c r="EKT630" s="791"/>
      <c r="EKV630" s="791"/>
      <c r="EKX630" s="791"/>
      <c r="EKZ630" s="791"/>
      <c r="ELB630" s="791"/>
      <c r="ELD630" s="791"/>
      <c r="ELF630" s="791"/>
      <c r="ELH630" s="791"/>
      <c r="ELJ630" s="791"/>
      <c r="ELL630" s="791"/>
      <c r="ELN630" s="791"/>
      <c r="ELP630" s="791"/>
      <c r="ELR630" s="791"/>
      <c r="ELT630" s="791"/>
      <c r="ELV630" s="791"/>
      <c r="ELX630" s="791"/>
      <c r="ELZ630" s="791"/>
      <c r="EMB630" s="791"/>
      <c r="EMD630" s="791"/>
      <c r="EMF630" s="791"/>
      <c r="EMH630" s="791"/>
      <c r="EMJ630" s="791"/>
      <c r="EML630" s="791"/>
      <c r="EMN630" s="791"/>
      <c r="EMP630" s="791"/>
      <c r="EMR630" s="791"/>
      <c r="EMT630" s="791"/>
      <c r="EMV630" s="791"/>
      <c r="EMX630" s="791"/>
      <c r="EMZ630" s="791"/>
      <c r="ENB630" s="791"/>
      <c r="END630" s="791"/>
      <c r="ENF630" s="791"/>
      <c r="ENH630" s="791"/>
      <c r="ENJ630" s="791"/>
      <c r="ENL630" s="791"/>
      <c r="ENN630" s="791"/>
      <c r="ENP630" s="791"/>
      <c r="ENR630" s="791"/>
      <c r="ENT630" s="791"/>
      <c r="ENV630" s="791"/>
      <c r="ENX630" s="791"/>
      <c r="ENZ630" s="791"/>
      <c r="EOB630" s="791"/>
      <c r="EOD630" s="791"/>
      <c r="EOF630" s="791"/>
      <c r="EOH630" s="791"/>
      <c r="EOJ630" s="791"/>
      <c r="EOL630" s="791"/>
      <c r="EON630" s="791"/>
      <c r="EOP630" s="791"/>
      <c r="EOR630" s="791"/>
      <c r="EOT630" s="791"/>
      <c r="EOV630" s="791"/>
      <c r="EOX630" s="791"/>
      <c r="EOZ630" s="791"/>
      <c r="EPB630" s="791"/>
      <c r="EPD630" s="791"/>
      <c r="EPF630" s="791"/>
      <c r="EPH630" s="791"/>
      <c r="EPJ630" s="791"/>
      <c r="EPL630" s="791"/>
      <c r="EPN630" s="791"/>
      <c r="EPP630" s="791"/>
      <c r="EPR630" s="791"/>
      <c r="EPT630" s="791"/>
      <c r="EPV630" s="791"/>
      <c r="EPX630" s="791"/>
      <c r="EPZ630" s="791"/>
      <c r="EQB630" s="791"/>
      <c r="EQD630" s="791"/>
      <c r="EQF630" s="791"/>
      <c r="EQH630" s="791"/>
      <c r="EQJ630" s="791"/>
      <c r="EQL630" s="791"/>
      <c r="EQN630" s="791"/>
      <c r="EQP630" s="791"/>
      <c r="EQR630" s="791"/>
      <c r="EQT630" s="791"/>
      <c r="EQV630" s="791"/>
      <c r="EQX630" s="791"/>
      <c r="EQZ630" s="791"/>
      <c r="ERB630" s="791"/>
      <c r="ERD630" s="791"/>
      <c r="ERF630" s="791"/>
      <c r="ERH630" s="791"/>
      <c r="ERJ630" s="791"/>
      <c r="ERL630" s="791"/>
      <c r="ERN630" s="791"/>
      <c r="ERP630" s="791"/>
      <c r="ERR630" s="791"/>
      <c r="ERT630" s="791"/>
      <c r="ERV630" s="791"/>
      <c r="ERX630" s="791"/>
      <c r="ERZ630" s="791"/>
      <c r="ESB630" s="791"/>
      <c r="ESD630" s="791"/>
      <c r="ESF630" s="791"/>
      <c r="ESH630" s="791"/>
      <c r="ESJ630" s="791"/>
      <c r="ESL630" s="791"/>
      <c r="ESN630" s="791"/>
      <c r="ESP630" s="791"/>
      <c r="ESR630" s="791"/>
      <c r="EST630" s="791"/>
      <c r="ESV630" s="791"/>
      <c r="ESX630" s="791"/>
      <c r="ESZ630" s="791"/>
      <c r="ETB630" s="791"/>
      <c r="ETD630" s="791"/>
      <c r="ETF630" s="791"/>
      <c r="ETH630" s="791"/>
      <c r="ETJ630" s="791"/>
      <c r="ETL630" s="791"/>
      <c r="ETN630" s="791"/>
      <c r="ETP630" s="791"/>
      <c r="ETR630" s="791"/>
      <c r="ETT630" s="791"/>
      <c r="ETV630" s="791"/>
      <c r="ETX630" s="791"/>
      <c r="ETZ630" s="791"/>
      <c r="EUB630" s="791"/>
      <c r="EUD630" s="791"/>
      <c r="EUF630" s="791"/>
      <c r="EUH630" s="791"/>
      <c r="EUJ630" s="791"/>
      <c r="EUL630" s="791"/>
      <c r="EUN630" s="791"/>
      <c r="EUP630" s="791"/>
      <c r="EUR630" s="791"/>
      <c r="EUT630" s="791"/>
      <c r="EUV630" s="791"/>
      <c r="EUX630" s="791"/>
      <c r="EUZ630" s="791"/>
      <c r="EVB630" s="791"/>
      <c r="EVD630" s="791"/>
      <c r="EVF630" s="791"/>
      <c r="EVH630" s="791"/>
      <c r="EVJ630" s="791"/>
      <c r="EVL630" s="791"/>
      <c r="EVN630" s="791"/>
      <c r="EVP630" s="791"/>
      <c r="EVR630" s="791"/>
      <c r="EVT630" s="791"/>
      <c r="EVV630" s="791"/>
      <c r="EVX630" s="791"/>
      <c r="EVZ630" s="791"/>
      <c r="EWB630" s="791"/>
      <c r="EWD630" s="791"/>
      <c r="EWF630" s="791"/>
      <c r="EWH630" s="791"/>
      <c r="EWJ630" s="791"/>
      <c r="EWL630" s="791"/>
      <c r="EWN630" s="791"/>
      <c r="EWP630" s="791"/>
      <c r="EWR630" s="791"/>
      <c r="EWT630" s="791"/>
      <c r="EWV630" s="791"/>
      <c r="EWX630" s="791"/>
      <c r="EWZ630" s="791"/>
      <c r="EXB630" s="791"/>
      <c r="EXD630" s="791"/>
      <c r="EXF630" s="791"/>
      <c r="EXH630" s="791"/>
      <c r="EXJ630" s="791"/>
      <c r="EXL630" s="791"/>
      <c r="EXN630" s="791"/>
      <c r="EXP630" s="791"/>
      <c r="EXR630" s="791"/>
      <c r="EXT630" s="791"/>
      <c r="EXV630" s="791"/>
      <c r="EXX630" s="791"/>
      <c r="EXZ630" s="791"/>
      <c r="EYB630" s="791"/>
      <c r="EYD630" s="791"/>
      <c r="EYF630" s="791"/>
      <c r="EYH630" s="791"/>
      <c r="EYJ630" s="791"/>
      <c r="EYL630" s="791"/>
      <c r="EYN630" s="791"/>
      <c r="EYP630" s="791"/>
      <c r="EYR630" s="791"/>
      <c r="EYT630" s="791"/>
      <c r="EYV630" s="791"/>
      <c r="EYX630" s="791"/>
      <c r="EYZ630" s="791"/>
      <c r="EZB630" s="791"/>
      <c r="EZD630" s="791"/>
      <c r="EZF630" s="791"/>
      <c r="EZH630" s="791"/>
      <c r="EZJ630" s="791"/>
      <c r="EZL630" s="791"/>
      <c r="EZN630" s="791"/>
      <c r="EZP630" s="791"/>
      <c r="EZR630" s="791"/>
      <c r="EZT630" s="791"/>
      <c r="EZV630" s="791"/>
      <c r="EZX630" s="791"/>
      <c r="EZZ630" s="791"/>
      <c r="FAB630" s="791"/>
      <c r="FAD630" s="791"/>
      <c r="FAF630" s="791"/>
      <c r="FAH630" s="791"/>
      <c r="FAJ630" s="791"/>
      <c r="FAL630" s="791"/>
      <c r="FAN630" s="791"/>
      <c r="FAP630" s="791"/>
      <c r="FAR630" s="791"/>
      <c r="FAT630" s="791"/>
      <c r="FAV630" s="791"/>
      <c r="FAX630" s="791"/>
      <c r="FAZ630" s="791"/>
      <c r="FBB630" s="791"/>
      <c r="FBD630" s="791"/>
      <c r="FBF630" s="791"/>
      <c r="FBH630" s="791"/>
      <c r="FBJ630" s="791"/>
      <c r="FBL630" s="791"/>
      <c r="FBN630" s="791"/>
      <c r="FBP630" s="791"/>
      <c r="FBR630" s="791"/>
      <c r="FBT630" s="791"/>
      <c r="FBV630" s="791"/>
      <c r="FBX630" s="791"/>
      <c r="FBZ630" s="791"/>
      <c r="FCB630" s="791"/>
      <c r="FCD630" s="791"/>
      <c r="FCF630" s="791"/>
      <c r="FCH630" s="791"/>
      <c r="FCJ630" s="791"/>
      <c r="FCL630" s="791"/>
      <c r="FCN630" s="791"/>
      <c r="FCP630" s="791"/>
      <c r="FCR630" s="791"/>
      <c r="FCT630" s="791"/>
      <c r="FCV630" s="791"/>
      <c r="FCX630" s="791"/>
      <c r="FCZ630" s="791"/>
      <c r="FDB630" s="791"/>
      <c r="FDD630" s="791"/>
      <c r="FDF630" s="791"/>
      <c r="FDH630" s="791"/>
      <c r="FDJ630" s="791"/>
      <c r="FDL630" s="791"/>
      <c r="FDN630" s="791"/>
      <c r="FDP630" s="791"/>
      <c r="FDR630" s="791"/>
      <c r="FDT630" s="791"/>
      <c r="FDV630" s="791"/>
      <c r="FDX630" s="791"/>
      <c r="FDZ630" s="791"/>
      <c r="FEB630" s="791"/>
      <c r="FED630" s="791"/>
      <c r="FEF630" s="791"/>
      <c r="FEH630" s="791"/>
      <c r="FEJ630" s="791"/>
      <c r="FEL630" s="791"/>
      <c r="FEN630" s="791"/>
      <c r="FEP630" s="791"/>
      <c r="FER630" s="791"/>
      <c r="FET630" s="791"/>
      <c r="FEV630" s="791"/>
      <c r="FEX630" s="791"/>
      <c r="FEZ630" s="791"/>
      <c r="FFB630" s="791"/>
      <c r="FFD630" s="791"/>
      <c r="FFF630" s="791"/>
      <c r="FFH630" s="791"/>
      <c r="FFJ630" s="791"/>
      <c r="FFL630" s="791"/>
      <c r="FFN630" s="791"/>
      <c r="FFP630" s="791"/>
      <c r="FFR630" s="791"/>
      <c r="FFT630" s="791"/>
      <c r="FFV630" s="791"/>
      <c r="FFX630" s="791"/>
      <c r="FFZ630" s="791"/>
      <c r="FGB630" s="791"/>
      <c r="FGD630" s="791"/>
      <c r="FGF630" s="791"/>
      <c r="FGH630" s="791"/>
      <c r="FGJ630" s="791"/>
      <c r="FGL630" s="791"/>
      <c r="FGN630" s="791"/>
      <c r="FGP630" s="791"/>
      <c r="FGR630" s="791"/>
      <c r="FGT630" s="791"/>
      <c r="FGV630" s="791"/>
      <c r="FGX630" s="791"/>
      <c r="FGZ630" s="791"/>
      <c r="FHB630" s="791"/>
      <c r="FHD630" s="791"/>
      <c r="FHF630" s="791"/>
      <c r="FHH630" s="791"/>
      <c r="FHJ630" s="791"/>
      <c r="FHL630" s="791"/>
      <c r="FHN630" s="791"/>
      <c r="FHP630" s="791"/>
      <c r="FHR630" s="791"/>
      <c r="FHT630" s="791"/>
      <c r="FHV630" s="791"/>
      <c r="FHX630" s="791"/>
      <c r="FHZ630" s="791"/>
      <c r="FIB630" s="791"/>
      <c r="FID630" s="791"/>
      <c r="FIF630" s="791"/>
      <c r="FIH630" s="791"/>
      <c r="FIJ630" s="791"/>
      <c r="FIL630" s="791"/>
      <c r="FIN630" s="791"/>
      <c r="FIP630" s="791"/>
      <c r="FIR630" s="791"/>
      <c r="FIT630" s="791"/>
      <c r="FIV630" s="791"/>
      <c r="FIX630" s="791"/>
      <c r="FIZ630" s="791"/>
      <c r="FJB630" s="791"/>
      <c r="FJD630" s="791"/>
      <c r="FJF630" s="791"/>
      <c r="FJH630" s="791"/>
      <c r="FJJ630" s="791"/>
      <c r="FJL630" s="791"/>
      <c r="FJN630" s="791"/>
      <c r="FJP630" s="791"/>
      <c r="FJR630" s="791"/>
      <c r="FJT630" s="791"/>
      <c r="FJV630" s="791"/>
      <c r="FJX630" s="791"/>
      <c r="FJZ630" s="791"/>
      <c r="FKB630" s="791"/>
      <c r="FKD630" s="791"/>
      <c r="FKF630" s="791"/>
      <c r="FKH630" s="791"/>
      <c r="FKJ630" s="791"/>
      <c r="FKL630" s="791"/>
      <c r="FKN630" s="791"/>
      <c r="FKP630" s="791"/>
      <c r="FKR630" s="791"/>
      <c r="FKT630" s="791"/>
      <c r="FKV630" s="791"/>
      <c r="FKX630" s="791"/>
      <c r="FKZ630" s="791"/>
      <c r="FLB630" s="791"/>
      <c r="FLD630" s="791"/>
      <c r="FLF630" s="791"/>
      <c r="FLH630" s="791"/>
      <c r="FLJ630" s="791"/>
      <c r="FLL630" s="791"/>
      <c r="FLN630" s="791"/>
      <c r="FLP630" s="791"/>
      <c r="FLR630" s="791"/>
      <c r="FLT630" s="791"/>
      <c r="FLV630" s="791"/>
      <c r="FLX630" s="791"/>
      <c r="FLZ630" s="791"/>
      <c r="FMB630" s="791"/>
      <c r="FMD630" s="791"/>
      <c r="FMF630" s="791"/>
      <c r="FMH630" s="791"/>
      <c r="FMJ630" s="791"/>
      <c r="FML630" s="791"/>
      <c r="FMN630" s="791"/>
      <c r="FMP630" s="791"/>
      <c r="FMR630" s="791"/>
      <c r="FMT630" s="791"/>
      <c r="FMV630" s="791"/>
      <c r="FMX630" s="791"/>
      <c r="FMZ630" s="791"/>
      <c r="FNB630" s="791"/>
      <c r="FND630" s="791"/>
      <c r="FNF630" s="791"/>
      <c r="FNH630" s="791"/>
      <c r="FNJ630" s="791"/>
      <c r="FNL630" s="791"/>
      <c r="FNN630" s="791"/>
      <c r="FNP630" s="791"/>
      <c r="FNR630" s="791"/>
      <c r="FNT630" s="791"/>
      <c r="FNV630" s="791"/>
      <c r="FNX630" s="791"/>
      <c r="FNZ630" s="791"/>
      <c r="FOB630" s="791"/>
      <c r="FOD630" s="791"/>
      <c r="FOF630" s="791"/>
      <c r="FOH630" s="791"/>
      <c r="FOJ630" s="791"/>
      <c r="FOL630" s="791"/>
      <c r="FON630" s="791"/>
      <c r="FOP630" s="791"/>
      <c r="FOR630" s="791"/>
      <c r="FOT630" s="791"/>
      <c r="FOV630" s="791"/>
      <c r="FOX630" s="791"/>
      <c r="FOZ630" s="791"/>
      <c r="FPB630" s="791"/>
      <c r="FPD630" s="791"/>
      <c r="FPF630" s="791"/>
      <c r="FPH630" s="791"/>
      <c r="FPJ630" s="791"/>
      <c r="FPL630" s="791"/>
      <c r="FPN630" s="791"/>
      <c r="FPP630" s="791"/>
      <c r="FPR630" s="791"/>
      <c r="FPT630" s="791"/>
      <c r="FPV630" s="791"/>
      <c r="FPX630" s="791"/>
      <c r="FPZ630" s="791"/>
      <c r="FQB630" s="791"/>
      <c r="FQD630" s="791"/>
      <c r="FQF630" s="791"/>
      <c r="FQH630" s="791"/>
      <c r="FQJ630" s="791"/>
      <c r="FQL630" s="791"/>
      <c r="FQN630" s="791"/>
      <c r="FQP630" s="791"/>
      <c r="FQR630" s="791"/>
      <c r="FQT630" s="791"/>
      <c r="FQV630" s="791"/>
      <c r="FQX630" s="791"/>
      <c r="FQZ630" s="791"/>
      <c r="FRB630" s="791"/>
      <c r="FRD630" s="791"/>
      <c r="FRF630" s="791"/>
      <c r="FRH630" s="791"/>
      <c r="FRJ630" s="791"/>
      <c r="FRL630" s="791"/>
      <c r="FRN630" s="791"/>
      <c r="FRP630" s="791"/>
      <c r="FRR630" s="791"/>
      <c r="FRT630" s="791"/>
      <c r="FRV630" s="791"/>
      <c r="FRX630" s="791"/>
      <c r="FRZ630" s="791"/>
      <c r="FSB630" s="791"/>
      <c r="FSD630" s="791"/>
      <c r="FSF630" s="791"/>
      <c r="FSH630" s="791"/>
      <c r="FSJ630" s="791"/>
      <c r="FSL630" s="791"/>
      <c r="FSN630" s="791"/>
      <c r="FSP630" s="791"/>
      <c r="FSR630" s="791"/>
      <c r="FST630" s="791"/>
      <c r="FSV630" s="791"/>
      <c r="FSX630" s="791"/>
      <c r="FSZ630" s="791"/>
      <c r="FTB630" s="791"/>
      <c r="FTD630" s="791"/>
      <c r="FTF630" s="791"/>
      <c r="FTH630" s="791"/>
      <c r="FTJ630" s="791"/>
      <c r="FTL630" s="791"/>
      <c r="FTN630" s="791"/>
      <c r="FTP630" s="791"/>
      <c r="FTR630" s="791"/>
      <c r="FTT630" s="791"/>
      <c r="FTV630" s="791"/>
      <c r="FTX630" s="791"/>
      <c r="FTZ630" s="791"/>
      <c r="FUB630" s="791"/>
      <c r="FUD630" s="791"/>
      <c r="FUF630" s="791"/>
      <c r="FUH630" s="791"/>
      <c r="FUJ630" s="791"/>
      <c r="FUL630" s="791"/>
      <c r="FUN630" s="791"/>
      <c r="FUP630" s="791"/>
      <c r="FUR630" s="791"/>
      <c r="FUT630" s="791"/>
      <c r="FUV630" s="791"/>
      <c r="FUX630" s="791"/>
      <c r="FUZ630" s="791"/>
      <c r="FVB630" s="791"/>
      <c r="FVD630" s="791"/>
      <c r="FVF630" s="791"/>
      <c r="FVH630" s="791"/>
      <c r="FVJ630" s="791"/>
      <c r="FVL630" s="791"/>
      <c r="FVN630" s="791"/>
      <c r="FVP630" s="791"/>
      <c r="FVR630" s="791"/>
      <c r="FVT630" s="791"/>
      <c r="FVV630" s="791"/>
      <c r="FVX630" s="791"/>
      <c r="FVZ630" s="791"/>
      <c r="FWB630" s="791"/>
      <c r="FWD630" s="791"/>
      <c r="FWF630" s="791"/>
      <c r="FWH630" s="791"/>
      <c r="FWJ630" s="791"/>
      <c r="FWL630" s="791"/>
      <c r="FWN630" s="791"/>
      <c r="FWP630" s="791"/>
      <c r="FWR630" s="791"/>
      <c r="FWT630" s="791"/>
      <c r="FWV630" s="791"/>
      <c r="FWX630" s="791"/>
      <c r="FWZ630" s="791"/>
      <c r="FXB630" s="791"/>
      <c r="FXD630" s="791"/>
      <c r="FXF630" s="791"/>
      <c r="FXH630" s="791"/>
      <c r="FXJ630" s="791"/>
      <c r="FXL630" s="791"/>
      <c r="FXN630" s="791"/>
      <c r="FXP630" s="791"/>
      <c r="FXR630" s="791"/>
      <c r="FXT630" s="791"/>
      <c r="FXV630" s="791"/>
      <c r="FXX630" s="791"/>
      <c r="FXZ630" s="791"/>
      <c r="FYB630" s="791"/>
      <c r="FYD630" s="791"/>
      <c r="FYF630" s="791"/>
      <c r="FYH630" s="791"/>
      <c r="FYJ630" s="791"/>
      <c r="FYL630" s="791"/>
      <c r="FYN630" s="791"/>
      <c r="FYP630" s="791"/>
      <c r="FYR630" s="791"/>
      <c r="FYT630" s="791"/>
      <c r="FYV630" s="791"/>
      <c r="FYX630" s="791"/>
      <c r="FYZ630" s="791"/>
      <c r="FZB630" s="791"/>
      <c r="FZD630" s="791"/>
      <c r="FZF630" s="791"/>
      <c r="FZH630" s="791"/>
      <c r="FZJ630" s="791"/>
      <c r="FZL630" s="791"/>
      <c r="FZN630" s="791"/>
      <c r="FZP630" s="791"/>
      <c r="FZR630" s="791"/>
      <c r="FZT630" s="791"/>
      <c r="FZV630" s="791"/>
      <c r="FZX630" s="791"/>
      <c r="FZZ630" s="791"/>
      <c r="GAB630" s="791"/>
      <c r="GAD630" s="791"/>
      <c r="GAF630" s="791"/>
      <c r="GAH630" s="791"/>
      <c r="GAJ630" s="791"/>
      <c r="GAL630" s="791"/>
      <c r="GAN630" s="791"/>
      <c r="GAP630" s="791"/>
      <c r="GAR630" s="791"/>
      <c r="GAT630" s="791"/>
      <c r="GAV630" s="791"/>
      <c r="GAX630" s="791"/>
      <c r="GAZ630" s="791"/>
      <c r="GBB630" s="791"/>
      <c r="GBD630" s="791"/>
      <c r="GBF630" s="791"/>
      <c r="GBH630" s="791"/>
      <c r="GBJ630" s="791"/>
      <c r="GBL630" s="791"/>
      <c r="GBN630" s="791"/>
      <c r="GBP630" s="791"/>
      <c r="GBR630" s="791"/>
      <c r="GBT630" s="791"/>
      <c r="GBV630" s="791"/>
      <c r="GBX630" s="791"/>
      <c r="GBZ630" s="791"/>
      <c r="GCB630" s="791"/>
      <c r="GCD630" s="791"/>
      <c r="GCF630" s="791"/>
      <c r="GCH630" s="791"/>
      <c r="GCJ630" s="791"/>
      <c r="GCL630" s="791"/>
      <c r="GCN630" s="791"/>
      <c r="GCP630" s="791"/>
      <c r="GCR630" s="791"/>
      <c r="GCT630" s="791"/>
      <c r="GCV630" s="791"/>
      <c r="GCX630" s="791"/>
      <c r="GCZ630" s="791"/>
      <c r="GDB630" s="791"/>
      <c r="GDD630" s="791"/>
      <c r="GDF630" s="791"/>
      <c r="GDH630" s="791"/>
      <c r="GDJ630" s="791"/>
      <c r="GDL630" s="791"/>
      <c r="GDN630" s="791"/>
      <c r="GDP630" s="791"/>
      <c r="GDR630" s="791"/>
      <c r="GDT630" s="791"/>
      <c r="GDV630" s="791"/>
      <c r="GDX630" s="791"/>
      <c r="GDZ630" s="791"/>
      <c r="GEB630" s="791"/>
      <c r="GED630" s="791"/>
      <c r="GEF630" s="791"/>
      <c r="GEH630" s="791"/>
      <c r="GEJ630" s="791"/>
      <c r="GEL630" s="791"/>
      <c r="GEN630" s="791"/>
      <c r="GEP630" s="791"/>
      <c r="GER630" s="791"/>
      <c r="GET630" s="791"/>
      <c r="GEV630" s="791"/>
      <c r="GEX630" s="791"/>
      <c r="GEZ630" s="791"/>
      <c r="GFB630" s="791"/>
      <c r="GFD630" s="791"/>
      <c r="GFF630" s="791"/>
      <c r="GFH630" s="791"/>
      <c r="GFJ630" s="791"/>
      <c r="GFL630" s="791"/>
      <c r="GFN630" s="791"/>
      <c r="GFP630" s="791"/>
      <c r="GFR630" s="791"/>
      <c r="GFT630" s="791"/>
      <c r="GFV630" s="791"/>
      <c r="GFX630" s="791"/>
      <c r="GFZ630" s="791"/>
      <c r="GGB630" s="791"/>
      <c r="GGD630" s="791"/>
      <c r="GGF630" s="791"/>
      <c r="GGH630" s="791"/>
      <c r="GGJ630" s="791"/>
      <c r="GGL630" s="791"/>
      <c r="GGN630" s="791"/>
      <c r="GGP630" s="791"/>
      <c r="GGR630" s="791"/>
      <c r="GGT630" s="791"/>
      <c r="GGV630" s="791"/>
      <c r="GGX630" s="791"/>
      <c r="GGZ630" s="791"/>
      <c r="GHB630" s="791"/>
      <c r="GHD630" s="791"/>
      <c r="GHF630" s="791"/>
      <c r="GHH630" s="791"/>
      <c r="GHJ630" s="791"/>
      <c r="GHL630" s="791"/>
      <c r="GHN630" s="791"/>
      <c r="GHP630" s="791"/>
      <c r="GHR630" s="791"/>
      <c r="GHT630" s="791"/>
      <c r="GHV630" s="791"/>
      <c r="GHX630" s="791"/>
      <c r="GHZ630" s="791"/>
      <c r="GIB630" s="791"/>
      <c r="GID630" s="791"/>
      <c r="GIF630" s="791"/>
      <c r="GIH630" s="791"/>
      <c r="GIJ630" s="791"/>
      <c r="GIL630" s="791"/>
      <c r="GIN630" s="791"/>
      <c r="GIP630" s="791"/>
      <c r="GIR630" s="791"/>
      <c r="GIT630" s="791"/>
      <c r="GIV630" s="791"/>
      <c r="GIX630" s="791"/>
      <c r="GIZ630" s="791"/>
      <c r="GJB630" s="791"/>
      <c r="GJD630" s="791"/>
      <c r="GJF630" s="791"/>
      <c r="GJH630" s="791"/>
      <c r="GJJ630" s="791"/>
      <c r="GJL630" s="791"/>
      <c r="GJN630" s="791"/>
      <c r="GJP630" s="791"/>
      <c r="GJR630" s="791"/>
      <c r="GJT630" s="791"/>
      <c r="GJV630" s="791"/>
      <c r="GJX630" s="791"/>
      <c r="GJZ630" s="791"/>
      <c r="GKB630" s="791"/>
      <c r="GKD630" s="791"/>
      <c r="GKF630" s="791"/>
      <c r="GKH630" s="791"/>
      <c r="GKJ630" s="791"/>
      <c r="GKL630" s="791"/>
      <c r="GKN630" s="791"/>
      <c r="GKP630" s="791"/>
      <c r="GKR630" s="791"/>
      <c r="GKT630" s="791"/>
      <c r="GKV630" s="791"/>
      <c r="GKX630" s="791"/>
      <c r="GKZ630" s="791"/>
      <c r="GLB630" s="791"/>
      <c r="GLD630" s="791"/>
      <c r="GLF630" s="791"/>
      <c r="GLH630" s="791"/>
      <c r="GLJ630" s="791"/>
      <c r="GLL630" s="791"/>
      <c r="GLN630" s="791"/>
      <c r="GLP630" s="791"/>
      <c r="GLR630" s="791"/>
      <c r="GLT630" s="791"/>
      <c r="GLV630" s="791"/>
      <c r="GLX630" s="791"/>
      <c r="GLZ630" s="791"/>
      <c r="GMB630" s="791"/>
      <c r="GMD630" s="791"/>
      <c r="GMF630" s="791"/>
      <c r="GMH630" s="791"/>
      <c r="GMJ630" s="791"/>
      <c r="GML630" s="791"/>
      <c r="GMN630" s="791"/>
      <c r="GMP630" s="791"/>
      <c r="GMR630" s="791"/>
      <c r="GMT630" s="791"/>
      <c r="GMV630" s="791"/>
      <c r="GMX630" s="791"/>
      <c r="GMZ630" s="791"/>
      <c r="GNB630" s="791"/>
      <c r="GND630" s="791"/>
      <c r="GNF630" s="791"/>
      <c r="GNH630" s="791"/>
      <c r="GNJ630" s="791"/>
      <c r="GNL630" s="791"/>
      <c r="GNN630" s="791"/>
      <c r="GNP630" s="791"/>
      <c r="GNR630" s="791"/>
      <c r="GNT630" s="791"/>
      <c r="GNV630" s="791"/>
      <c r="GNX630" s="791"/>
      <c r="GNZ630" s="791"/>
      <c r="GOB630" s="791"/>
      <c r="GOD630" s="791"/>
      <c r="GOF630" s="791"/>
      <c r="GOH630" s="791"/>
      <c r="GOJ630" s="791"/>
      <c r="GOL630" s="791"/>
      <c r="GON630" s="791"/>
      <c r="GOP630" s="791"/>
      <c r="GOR630" s="791"/>
      <c r="GOT630" s="791"/>
      <c r="GOV630" s="791"/>
      <c r="GOX630" s="791"/>
      <c r="GOZ630" s="791"/>
      <c r="GPB630" s="791"/>
      <c r="GPD630" s="791"/>
      <c r="GPF630" s="791"/>
      <c r="GPH630" s="791"/>
      <c r="GPJ630" s="791"/>
      <c r="GPL630" s="791"/>
      <c r="GPN630" s="791"/>
      <c r="GPP630" s="791"/>
      <c r="GPR630" s="791"/>
      <c r="GPT630" s="791"/>
      <c r="GPV630" s="791"/>
      <c r="GPX630" s="791"/>
      <c r="GPZ630" s="791"/>
      <c r="GQB630" s="791"/>
      <c r="GQD630" s="791"/>
      <c r="GQF630" s="791"/>
      <c r="GQH630" s="791"/>
      <c r="GQJ630" s="791"/>
      <c r="GQL630" s="791"/>
      <c r="GQN630" s="791"/>
      <c r="GQP630" s="791"/>
      <c r="GQR630" s="791"/>
      <c r="GQT630" s="791"/>
      <c r="GQV630" s="791"/>
      <c r="GQX630" s="791"/>
      <c r="GQZ630" s="791"/>
      <c r="GRB630" s="791"/>
      <c r="GRD630" s="791"/>
      <c r="GRF630" s="791"/>
      <c r="GRH630" s="791"/>
      <c r="GRJ630" s="791"/>
      <c r="GRL630" s="791"/>
      <c r="GRN630" s="791"/>
      <c r="GRP630" s="791"/>
      <c r="GRR630" s="791"/>
      <c r="GRT630" s="791"/>
      <c r="GRV630" s="791"/>
      <c r="GRX630" s="791"/>
      <c r="GRZ630" s="791"/>
      <c r="GSB630" s="791"/>
      <c r="GSD630" s="791"/>
      <c r="GSF630" s="791"/>
      <c r="GSH630" s="791"/>
      <c r="GSJ630" s="791"/>
      <c r="GSL630" s="791"/>
      <c r="GSN630" s="791"/>
      <c r="GSP630" s="791"/>
      <c r="GSR630" s="791"/>
      <c r="GST630" s="791"/>
      <c r="GSV630" s="791"/>
      <c r="GSX630" s="791"/>
      <c r="GSZ630" s="791"/>
      <c r="GTB630" s="791"/>
      <c r="GTD630" s="791"/>
      <c r="GTF630" s="791"/>
      <c r="GTH630" s="791"/>
      <c r="GTJ630" s="791"/>
      <c r="GTL630" s="791"/>
      <c r="GTN630" s="791"/>
      <c r="GTP630" s="791"/>
      <c r="GTR630" s="791"/>
      <c r="GTT630" s="791"/>
      <c r="GTV630" s="791"/>
      <c r="GTX630" s="791"/>
      <c r="GTZ630" s="791"/>
      <c r="GUB630" s="791"/>
      <c r="GUD630" s="791"/>
      <c r="GUF630" s="791"/>
      <c r="GUH630" s="791"/>
      <c r="GUJ630" s="791"/>
      <c r="GUL630" s="791"/>
      <c r="GUN630" s="791"/>
      <c r="GUP630" s="791"/>
      <c r="GUR630" s="791"/>
      <c r="GUT630" s="791"/>
      <c r="GUV630" s="791"/>
      <c r="GUX630" s="791"/>
      <c r="GUZ630" s="791"/>
      <c r="GVB630" s="791"/>
      <c r="GVD630" s="791"/>
      <c r="GVF630" s="791"/>
      <c r="GVH630" s="791"/>
      <c r="GVJ630" s="791"/>
      <c r="GVL630" s="791"/>
      <c r="GVN630" s="791"/>
      <c r="GVP630" s="791"/>
      <c r="GVR630" s="791"/>
      <c r="GVT630" s="791"/>
      <c r="GVV630" s="791"/>
      <c r="GVX630" s="791"/>
      <c r="GVZ630" s="791"/>
      <c r="GWB630" s="791"/>
      <c r="GWD630" s="791"/>
      <c r="GWF630" s="791"/>
      <c r="GWH630" s="791"/>
      <c r="GWJ630" s="791"/>
      <c r="GWL630" s="791"/>
      <c r="GWN630" s="791"/>
      <c r="GWP630" s="791"/>
      <c r="GWR630" s="791"/>
      <c r="GWT630" s="791"/>
      <c r="GWV630" s="791"/>
      <c r="GWX630" s="791"/>
      <c r="GWZ630" s="791"/>
      <c r="GXB630" s="791"/>
      <c r="GXD630" s="791"/>
      <c r="GXF630" s="791"/>
      <c r="GXH630" s="791"/>
      <c r="GXJ630" s="791"/>
      <c r="GXL630" s="791"/>
      <c r="GXN630" s="791"/>
      <c r="GXP630" s="791"/>
      <c r="GXR630" s="791"/>
      <c r="GXT630" s="791"/>
      <c r="GXV630" s="791"/>
      <c r="GXX630" s="791"/>
      <c r="GXZ630" s="791"/>
      <c r="GYB630" s="791"/>
      <c r="GYD630" s="791"/>
      <c r="GYF630" s="791"/>
      <c r="GYH630" s="791"/>
      <c r="GYJ630" s="791"/>
      <c r="GYL630" s="791"/>
      <c r="GYN630" s="791"/>
      <c r="GYP630" s="791"/>
      <c r="GYR630" s="791"/>
      <c r="GYT630" s="791"/>
      <c r="GYV630" s="791"/>
      <c r="GYX630" s="791"/>
      <c r="GYZ630" s="791"/>
      <c r="GZB630" s="791"/>
      <c r="GZD630" s="791"/>
      <c r="GZF630" s="791"/>
      <c r="GZH630" s="791"/>
      <c r="GZJ630" s="791"/>
      <c r="GZL630" s="791"/>
      <c r="GZN630" s="791"/>
      <c r="GZP630" s="791"/>
      <c r="GZR630" s="791"/>
      <c r="GZT630" s="791"/>
      <c r="GZV630" s="791"/>
      <c r="GZX630" s="791"/>
      <c r="GZZ630" s="791"/>
      <c r="HAB630" s="791"/>
      <c r="HAD630" s="791"/>
      <c r="HAF630" s="791"/>
      <c r="HAH630" s="791"/>
      <c r="HAJ630" s="791"/>
      <c r="HAL630" s="791"/>
      <c r="HAN630" s="791"/>
      <c r="HAP630" s="791"/>
      <c r="HAR630" s="791"/>
      <c r="HAT630" s="791"/>
      <c r="HAV630" s="791"/>
      <c r="HAX630" s="791"/>
      <c r="HAZ630" s="791"/>
      <c r="HBB630" s="791"/>
      <c r="HBD630" s="791"/>
      <c r="HBF630" s="791"/>
      <c r="HBH630" s="791"/>
      <c r="HBJ630" s="791"/>
      <c r="HBL630" s="791"/>
      <c r="HBN630" s="791"/>
      <c r="HBP630" s="791"/>
      <c r="HBR630" s="791"/>
      <c r="HBT630" s="791"/>
      <c r="HBV630" s="791"/>
      <c r="HBX630" s="791"/>
      <c r="HBZ630" s="791"/>
      <c r="HCB630" s="791"/>
      <c r="HCD630" s="791"/>
      <c r="HCF630" s="791"/>
      <c r="HCH630" s="791"/>
      <c r="HCJ630" s="791"/>
      <c r="HCL630" s="791"/>
      <c r="HCN630" s="791"/>
      <c r="HCP630" s="791"/>
      <c r="HCR630" s="791"/>
      <c r="HCT630" s="791"/>
      <c r="HCV630" s="791"/>
      <c r="HCX630" s="791"/>
      <c r="HCZ630" s="791"/>
      <c r="HDB630" s="791"/>
      <c r="HDD630" s="791"/>
      <c r="HDF630" s="791"/>
      <c r="HDH630" s="791"/>
      <c r="HDJ630" s="791"/>
      <c r="HDL630" s="791"/>
      <c r="HDN630" s="791"/>
      <c r="HDP630" s="791"/>
      <c r="HDR630" s="791"/>
      <c r="HDT630" s="791"/>
      <c r="HDV630" s="791"/>
      <c r="HDX630" s="791"/>
      <c r="HDZ630" s="791"/>
      <c r="HEB630" s="791"/>
      <c r="HED630" s="791"/>
      <c r="HEF630" s="791"/>
      <c r="HEH630" s="791"/>
      <c r="HEJ630" s="791"/>
      <c r="HEL630" s="791"/>
      <c r="HEN630" s="791"/>
      <c r="HEP630" s="791"/>
      <c r="HER630" s="791"/>
      <c r="HET630" s="791"/>
      <c r="HEV630" s="791"/>
      <c r="HEX630" s="791"/>
      <c r="HEZ630" s="791"/>
      <c r="HFB630" s="791"/>
      <c r="HFD630" s="791"/>
      <c r="HFF630" s="791"/>
      <c r="HFH630" s="791"/>
      <c r="HFJ630" s="791"/>
      <c r="HFL630" s="791"/>
      <c r="HFN630" s="791"/>
      <c r="HFP630" s="791"/>
      <c r="HFR630" s="791"/>
      <c r="HFT630" s="791"/>
      <c r="HFV630" s="791"/>
      <c r="HFX630" s="791"/>
      <c r="HFZ630" s="791"/>
      <c r="HGB630" s="791"/>
      <c r="HGD630" s="791"/>
      <c r="HGF630" s="791"/>
      <c r="HGH630" s="791"/>
      <c r="HGJ630" s="791"/>
      <c r="HGL630" s="791"/>
      <c r="HGN630" s="791"/>
      <c r="HGP630" s="791"/>
      <c r="HGR630" s="791"/>
      <c r="HGT630" s="791"/>
      <c r="HGV630" s="791"/>
      <c r="HGX630" s="791"/>
      <c r="HGZ630" s="791"/>
      <c r="HHB630" s="791"/>
      <c r="HHD630" s="791"/>
      <c r="HHF630" s="791"/>
      <c r="HHH630" s="791"/>
      <c r="HHJ630" s="791"/>
      <c r="HHL630" s="791"/>
      <c r="HHN630" s="791"/>
      <c r="HHP630" s="791"/>
      <c r="HHR630" s="791"/>
      <c r="HHT630" s="791"/>
      <c r="HHV630" s="791"/>
      <c r="HHX630" s="791"/>
      <c r="HHZ630" s="791"/>
      <c r="HIB630" s="791"/>
      <c r="HID630" s="791"/>
      <c r="HIF630" s="791"/>
      <c r="HIH630" s="791"/>
      <c r="HIJ630" s="791"/>
      <c r="HIL630" s="791"/>
      <c r="HIN630" s="791"/>
      <c r="HIP630" s="791"/>
      <c r="HIR630" s="791"/>
      <c r="HIT630" s="791"/>
      <c r="HIV630" s="791"/>
      <c r="HIX630" s="791"/>
      <c r="HIZ630" s="791"/>
      <c r="HJB630" s="791"/>
      <c r="HJD630" s="791"/>
      <c r="HJF630" s="791"/>
      <c r="HJH630" s="791"/>
      <c r="HJJ630" s="791"/>
      <c r="HJL630" s="791"/>
      <c r="HJN630" s="791"/>
      <c r="HJP630" s="791"/>
      <c r="HJR630" s="791"/>
      <c r="HJT630" s="791"/>
      <c r="HJV630" s="791"/>
      <c r="HJX630" s="791"/>
      <c r="HJZ630" s="791"/>
      <c r="HKB630" s="791"/>
      <c r="HKD630" s="791"/>
      <c r="HKF630" s="791"/>
      <c r="HKH630" s="791"/>
      <c r="HKJ630" s="791"/>
      <c r="HKL630" s="791"/>
      <c r="HKN630" s="791"/>
      <c r="HKP630" s="791"/>
      <c r="HKR630" s="791"/>
      <c r="HKT630" s="791"/>
      <c r="HKV630" s="791"/>
      <c r="HKX630" s="791"/>
      <c r="HKZ630" s="791"/>
      <c r="HLB630" s="791"/>
      <c r="HLD630" s="791"/>
      <c r="HLF630" s="791"/>
      <c r="HLH630" s="791"/>
      <c r="HLJ630" s="791"/>
      <c r="HLL630" s="791"/>
      <c r="HLN630" s="791"/>
      <c r="HLP630" s="791"/>
      <c r="HLR630" s="791"/>
      <c r="HLT630" s="791"/>
      <c r="HLV630" s="791"/>
      <c r="HLX630" s="791"/>
      <c r="HLZ630" s="791"/>
      <c r="HMB630" s="791"/>
      <c r="HMD630" s="791"/>
      <c r="HMF630" s="791"/>
      <c r="HMH630" s="791"/>
      <c r="HMJ630" s="791"/>
      <c r="HML630" s="791"/>
      <c r="HMN630" s="791"/>
      <c r="HMP630" s="791"/>
      <c r="HMR630" s="791"/>
      <c r="HMT630" s="791"/>
      <c r="HMV630" s="791"/>
      <c r="HMX630" s="791"/>
      <c r="HMZ630" s="791"/>
      <c r="HNB630" s="791"/>
      <c r="HND630" s="791"/>
      <c r="HNF630" s="791"/>
      <c r="HNH630" s="791"/>
      <c r="HNJ630" s="791"/>
      <c r="HNL630" s="791"/>
      <c r="HNN630" s="791"/>
      <c r="HNP630" s="791"/>
      <c r="HNR630" s="791"/>
      <c r="HNT630" s="791"/>
      <c r="HNV630" s="791"/>
      <c r="HNX630" s="791"/>
      <c r="HNZ630" s="791"/>
      <c r="HOB630" s="791"/>
      <c r="HOD630" s="791"/>
      <c r="HOF630" s="791"/>
      <c r="HOH630" s="791"/>
      <c r="HOJ630" s="791"/>
      <c r="HOL630" s="791"/>
      <c r="HON630" s="791"/>
      <c r="HOP630" s="791"/>
      <c r="HOR630" s="791"/>
      <c r="HOT630" s="791"/>
      <c r="HOV630" s="791"/>
      <c r="HOX630" s="791"/>
      <c r="HOZ630" s="791"/>
      <c r="HPB630" s="791"/>
      <c r="HPD630" s="791"/>
      <c r="HPF630" s="791"/>
      <c r="HPH630" s="791"/>
      <c r="HPJ630" s="791"/>
      <c r="HPL630" s="791"/>
      <c r="HPN630" s="791"/>
      <c r="HPP630" s="791"/>
      <c r="HPR630" s="791"/>
      <c r="HPT630" s="791"/>
      <c r="HPV630" s="791"/>
      <c r="HPX630" s="791"/>
      <c r="HPZ630" s="791"/>
      <c r="HQB630" s="791"/>
      <c r="HQD630" s="791"/>
      <c r="HQF630" s="791"/>
      <c r="HQH630" s="791"/>
      <c r="HQJ630" s="791"/>
      <c r="HQL630" s="791"/>
      <c r="HQN630" s="791"/>
      <c r="HQP630" s="791"/>
      <c r="HQR630" s="791"/>
      <c r="HQT630" s="791"/>
      <c r="HQV630" s="791"/>
      <c r="HQX630" s="791"/>
      <c r="HQZ630" s="791"/>
      <c r="HRB630" s="791"/>
      <c r="HRD630" s="791"/>
      <c r="HRF630" s="791"/>
      <c r="HRH630" s="791"/>
      <c r="HRJ630" s="791"/>
      <c r="HRL630" s="791"/>
      <c r="HRN630" s="791"/>
      <c r="HRP630" s="791"/>
      <c r="HRR630" s="791"/>
      <c r="HRT630" s="791"/>
      <c r="HRV630" s="791"/>
      <c r="HRX630" s="791"/>
      <c r="HRZ630" s="791"/>
      <c r="HSB630" s="791"/>
      <c r="HSD630" s="791"/>
      <c r="HSF630" s="791"/>
      <c r="HSH630" s="791"/>
      <c r="HSJ630" s="791"/>
      <c r="HSL630" s="791"/>
      <c r="HSN630" s="791"/>
      <c r="HSP630" s="791"/>
      <c r="HSR630" s="791"/>
      <c r="HST630" s="791"/>
      <c r="HSV630" s="791"/>
      <c r="HSX630" s="791"/>
      <c r="HSZ630" s="791"/>
      <c r="HTB630" s="791"/>
      <c r="HTD630" s="791"/>
      <c r="HTF630" s="791"/>
      <c r="HTH630" s="791"/>
      <c r="HTJ630" s="791"/>
      <c r="HTL630" s="791"/>
      <c r="HTN630" s="791"/>
      <c r="HTP630" s="791"/>
      <c r="HTR630" s="791"/>
      <c r="HTT630" s="791"/>
      <c r="HTV630" s="791"/>
      <c r="HTX630" s="791"/>
      <c r="HTZ630" s="791"/>
      <c r="HUB630" s="791"/>
      <c r="HUD630" s="791"/>
      <c r="HUF630" s="791"/>
      <c r="HUH630" s="791"/>
      <c r="HUJ630" s="791"/>
      <c r="HUL630" s="791"/>
      <c r="HUN630" s="791"/>
      <c r="HUP630" s="791"/>
      <c r="HUR630" s="791"/>
      <c r="HUT630" s="791"/>
      <c r="HUV630" s="791"/>
      <c r="HUX630" s="791"/>
      <c r="HUZ630" s="791"/>
      <c r="HVB630" s="791"/>
      <c r="HVD630" s="791"/>
      <c r="HVF630" s="791"/>
      <c r="HVH630" s="791"/>
      <c r="HVJ630" s="791"/>
      <c r="HVL630" s="791"/>
      <c r="HVN630" s="791"/>
      <c r="HVP630" s="791"/>
      <c r="HVR630" s="791"/>
      <c r="HVT630" s="791"/>
      <c r="HVV630" s="791"/>
      <c r="HVX630" s="791"/>
      <c r="HVZ630" s="791"/>
      <c r="HWB630" s="791"/>
      <c r="HWD630" s="791"/>
      <c r="HWF630" s="791"/>
      <c r="HWH630" s="791"/>
      <c r="HWJ630" s="791"/>
      <c r="HWL630" s="791"/>
      <c r="HWN630" s="791"/>
      <c r="HWP630" s="791"/>
      <c r="HWR630" s="791"/>
      <c r="HWT630" s="791"/>
      <c r="HWV630" s="791"/>
      <c r="HWX630" s="791"/>
      <c r="HWZ630" s="791"/>
      <c r="HXB630" s="791"/>
      <c r="HXD630" s="791"/>
      <c r="HXF630" s="791"/>
      <c r="HXH630" s="791"/>
      <c r="HXJ630" s="791"/>
      <c r="HXL630" s="791"/>
      <c r="HXN630" s="791"/>
      <c r="HXP630" s="791"/>
      <c r="HXR630" s="791"/>
      <c r="HXT630" s="791"/>
      <c r="HXV630" s="791"/>
      <c r="HXX630" s="791"/>
      <c r="HXZ630" s="791"/>
      <c r="HYB630" s="791"/>
      <c r="HYD630" s="791"/>
      <c r="HYF630" s="791"/>
      <c r="HYH630" s="791"/>
      <c r="HYJ630" s="791"/>
      <c r="HYL630" s="791"/>
      <c r="HYN630" s="791"/>
      <c r="HYP630" s="791"/>
      <c r="HYR630" s="791"/>
      <c r="HYT630" s="791"/>
      <c r="HYV630" s="791"/>
      <c r="HYX630" s="791"/>
      <c r="HYZ630" s="791"/>
      <c r="HZB630" s="791"/>
      <c r="HZD630" s="791"/>
      <c r="HZF630" s="791"/>
      <c r="HZH630" s="791"/>
      <c r="HZJ630" s="791"/>
      <c r="HZL630" s="791"/>
      <c r="HZN630" s="791"/>
      <c r="HZP630" s="791"/>
      <c r="HZR630" s="791"/>
      <c r="HZT630" s="791"/>
      <c r="HZV630" s="791"/>
      <c r="HZX630" s="791"/>
      <c r="HZZ630" s="791"/>
      <c r="IAB630" s="791"/>
      <c r="IAD630" s="791"/>
      <c r="IAF630" s="791"/>
      <c r="IAH630" s="791"/>
      <c r="IAJ630" s="791"/>
      <c r="IAL630" s="791"/>
      <c r="IAN630" s="791"/>
      <c r="IAP630" s="791"/>
      <c r="IAR630" s="791"/>
      <c r="IAT630" s="791"/>
      <c r="IAV630" s="791"/>
      <c r="IAX630" s="791"/>
      <c r="IAZ630" s="791"/>
      <c r="IBB630" s="791"/>
      <c r="IBD630" s="791"/>
      <c r="IBF630" s="791"/>
      <c r="IBH630" s="791"/>
      <c r="IBJ630" s="791"/>
      <c r="IBL630" s="791"/>
      <c r="IBN630" s="791"/>
      <c r="IBP630" s="791"/>
      <c r="IBR630" s="791"/>
      <c r="IBT630" s="791"/>
      <c r="IBV630" s="791"/>
      <c r="IBX630" s="791"/>
      <c r="IBZ630" s="791"/>
      <c r="ICB630" s="791"/>
      <c r="ICD630" s="791"/>
      <c r="ICF630" s="791"/>
      <c r="ICH630" s="791"/>
      <c r="ICJ630" s="791"/>
      <c r="ICL630" s="791"/>
      <c r="ICN630" s="791"/>
      <c r="ICP630" s="791"/>
      <c r="ICR630" s="791"/>
      <c r="ICT630" s="791"/>
      <c r="ICV630" s="791"/>
      <c r="ICX630" s="791"/>
      <c r="ICZ630" s="791"/>
      <c r="IDB630" s="791"/>
      <c r="IDD630" s="791"/>
      <c r="IDF630" s="791"/>
      <c r="IDH630" s="791"/>
      <c r="IDJ630" s="791"/>
      <c r="IDL630" s="791"/>
      <c r="IDN630" s="791"/>
      <c r="IDP630" s="791"/>
      <c r="IDR630" s="791"/>
      <c r="IDT630" s="791"/>
      <c r="IDV630" s="791"/>
      <c r="IDX630" s="791"/>
      <c r="IDZ630" s="791"/>
      <c r="IEB630" s="791"/>
      <c r="IED630" s="791"/>
      <c r="IEF630" s="791"/>
      <c r="IEH630" s="791"/>
      <c r="IEJ630" s="791"/>
      <c r="IEL630" s="791"/>
      <c r="IEN630" s="791"/>
      <c r="IEP630" s="791"/>
      <c r="IER630" s="791"/>
      <c r="IET630" s="791"/>
      <c r="IEV630" s="791"/>
      <c r="IEX630" s="791"/>
      <c r="IEZ630" s="791"/>
      <c r="IFB630" s="791"/>
      <c r="IFD630" s="791"/>
      <c r="IFF630" s="791"/>
      <c r="IFH630" s="791"/>
      <c r="IFJ630" s="791"/>
      <c r="IFL630" s="791"/>
      <c r="IFN630" s="791"/>
      <c r="IFP630" s="791"/>
      <c r="IFR630" s="791"/>
      <c r="IFT630" s="791"/>
      <c r="IFV630" s="791"/>
      <c r="IFX630" s="791"/>
      <c r="IFZ630" s="791"/>
      <c r="IGB630" s="791"/>
      <c r="IGD630" s="791"/>
      <c r="IGF630" s="791"/>
      <c r="IGH630" s="791"/>
      <c r="IGJ630" s="791"/>
      <c r="IGL630" s="791"/>
      <c r="IGN630" s="791"/>
      <c r="IGP630" s="791"/>
      <c r="IGR630" s="791"/>
      <c r="IGT630" s="791"/>
      <c r="IGV630" s="791"/>
      <c r="IGX630" s="791"/>
      <c r="IGZ630" s="791"/>
      <c r="IHB630" s="791"/>
      <c r="IHD630" s="791"/>
      <c r="IHF630" s="791"/>
      <c r="IHH630" s="791"/>
      <c r="IHJ630" s="791"/>
      <c r="IHL630" s="791"/>
      <c r="IHN630" s="791"/>
      <c r="IHP630" s="791"/>
      <c r="IHR630" s="791"/>
      <c r="IHT630" s="791"/>
      <c r="IHV630" s="791"/>
      <c r="IHX630" s="791"/>
      <c r="IHZ630" s="791"/>
      <c r="IIB630" s="791"/>
      <c r="IID630" s="791"/>
      <c r="IIF630" s="791"/>
      <c r="IIH630" s="791"/>
      <c r="IIJ630" s="791"/>
      <c r="IIL630" s="791"/>
      <c r="IIN630" s="791"/>
      <c r="IIP630" s="791"/>
      <c r="IIR630" s="791"/>
      <c r="IIT630" s="791"/>
      <c r="IIV630" s="791"/>
      <c r="IIX630" s="791"/>
      <c r="IIZ630" s="791"/>
      <c r="IJB630" s="791"/>
      <c r="IJD630" s="791"/>
      <c r="IJF630" s="791"/>
      <c r="IJH630" s="791"/>
      <c r="IJJ630" s="791"/>
      <c r="IJL630" s="791"/>
      <c r="IJN630" s="791"/>
      <c r="IJP630" s="791"/>
      <c r="IJR630" s="791"/>
      <c r="IJT630" s="791"/>
      <c r="IJV630" s="791"/>
      <c r="IJX630" s="791"/>
      <c r="IJZ630" s="791"/>
      <c r="IKB630" s="791"/>
      <c r="IKD630" s="791"/>
      <c r="IKF630" s="791"/>
      <c r="IKH630" s="791"/>
      <c r="IKJ630" s="791"/>
      <c r="IKL630" s="791"/>
      <c r="IKN630" s="791"/>
      <c r="IKP630" s="791"/>
      <c r="IKR630" s="791"/>
      <c r="IKT630" s="791"/>
      <c r="IKV630" s="791"/>
      <c r="IKX630" s="791"/>
      <c r="IKZ630" s="791"/>
      <c r="ILB630" s="791"/>
      <c r="ILD630" s="791"/>
      <c r="ILF630" s="791"/>
      <c r="ILH630" s="791"/>
      <c r="ILJ630" s="791"/>
      <c r="ILL630" s="791"/>
      <c r="ILN630" s="791"/>
      <c r="ILP630" s="791"/>
      <c r="ILR630" s="791"/>
      <c r="ILT630" s="791"/>
      <c r="ILV630" s="791"/>
      <c r="ILX630" s="791"/>
      <c r="ILZ630" s="791"/>
      <c r="IMB630" s="791"/>
      <c r="IMD630" s="791"/>
      <c r="IMF630" s="791"/>
      <c r="IMH630" s="791"/>
      <c r="IMJ630" s="791"/>
      <c r="IML630" s="791"/>
      <c r="IMN630" s="791"/>
      <c r="IMP630" s="791"/>
      <c r="IMR630" s="791"/>
      <c r="IMT630" s="791"/>
      <c r="IMV630" s="791"/>
      <c r="IMX630" s="791"/>
      <c r="IMZ630" s="791"/>
      <c r="INB630" s="791"/>
      <c r="IND630" s="791"/>
      <c r="INF630" s="791"/>
      <c r="INH630" s="791"/>
      <c r="INJ630" s="791"/>
      <c r="INL630" s="791"/>
      <c r="INN630" s="791"/>
      <c r="INP630" s="791"/>
      <c r="INR630" s="791"/>
      <c r="INT630" s="791"/>
      <c r="INV630" s="791"/>
      <c r="INX630" s="791"/>
      <c r="INZ630" s="791"/>
      <c r="IOB630" s="791"/>
      <c r="IOD630" s="791"/>
      <c r="IOF630" s="791"/>
      <c r="IOH630" s="791"/>
      <c r="IOJ630" s="791"/>
      <c r="IOL630" s="791"/>
      <c r="ION630" s="791"/>
      <c r="IOP630" s="791"/>
      <c r="IOR630" s="791"/>
      <c r="IOT630" s="791"/>
      <c r="IOV630" s="791"/>
      <c r="IOX630" s="791"/>
      <c r="IOZ630" s="791"/>
      <c r="IPB630" s="791"/>
      <c r="IPD630" s="791"/>
      <c r="IPF630" s="791"/>
      <c r="IPH630" s="791"/>
      <c r="IPJ630" s="791"/>
      <c r="IPL630" s="791"/>
      <c r="IPN630" s="791"/>
      <c r="IPP630" s="791"/>
      <c r="IPR630" s="791"/>
      <c r="IPT630" s="791"/>
      <c r="IPV630" s="791"/>
      <c r="IPX630" s="791"/>
      <c r="IPZ630" s="791"/>
      <c r="IQB630" s="791"/>
      <c r="IQD630" s="791"/>
      <c r="IQF630" s="791"/>
      <c r="IQH630" s="791"/>
      <c r="IQJ630" s="791"/>
      <c r="IQL630" s="791"/>
      <c r="IQN630" s="791"/>
      <c r="IQP630" s="791"/>
      <c r="IQR630" s="791"/>
      <c r="IQT630" s="791"/>
      <c r="IQV630" s="791"/>
      <c r="IQX630" s="791"/>
      <c r="IQZ630" s="791"/>
      <c r="IRB630" s="791"/>
      <c r="IRD630" s="791"/>
      <c r="IRF630" s="791"/>
      <c r="IRH630" s="791"/>
      <c r="IRJ630" s="791"/>
      <c r="IRL630" s="791"/>
      <c r="IRN630" s="791"/>
      <c r="IRP630" s="791"/>
      <c r="IRR630" s="791"/>
      <c r="IRT630" s="791"/>
      <c r="IRV630" s="791"/>
      <c r="IRX630" s="791"/>
      <c r="IRZ630" s="791"/>
      <c r="ISB630" s="791"/>
      <c r="ISD630" s="791"/>
      <c r="ISF630" s="791"/>
      <c r="ISH630" s="791"/>
      <c r="ISJ630" s="791"/>
      <c r="ISL630" s="791"/>
      <c r="ISN630" s="791"/>
      <c r="ISP630" s="791"/>
      <c r="ISR630" s="791"/>
      <c r="IST630" s="791"/>
      <c r="ISV630" s="791"/>
      <c r="ISX630" s="791"/>
      <c r="ISZ630" s="791"/>
      <c r="ITB630" s="791"/>
      <c r="ITD630" s="791"/>
      <c r="ITF630" s="791"/>
      <c r="ITH630" s="791"/>
      <c r="ITJ630" s="791"/>
      <c r="ITL630" s="791"/>
      <c r="ITN630" s="791"/>
      <c r="ITP630" s="791"/>
      <c r="ITR630" s="791"/>
      <c r="ITT630" s="791"/>
      <c r="ITV630" s="791"/>
      <c r="ITX630" s="791"/>
      <c r="ITZ630" s="791"/>
      <c r="IUB630" s="791"/>
      <c r="IUD630" s="791"/>
      <c r="IUF630" s="791"/>
      <c r="IUH630" s="791"/>
      <c r="IUJ630" s="791"/>
      <c r="IUL630" s="791"/>
      <c r="IUN630" s="791"/>
      <c r="IUP630" s="791"/>
      <c r="IUR630" s="791"/>
      <c r="IUT630" s="791"/>
      <c r="IUV630" s="791"/>
      <c r="IUX630" s="791"/>
      <c r="IUZ630" s="791"/>
      <c r="IVB630" s="791"/>
      <c r="IVD630" s="791"/>
      <c r="IVF630" s="791"/>
      <c r="IVH630" s="791"/>
      <c r="IVJ630" s="791"/>
      <c r="IVL630" s="791"/>
      <c r="IVN630" s="791"/>
      <c r="IVP630" s="791"/>
      <c r="IVR630" s="791"/>
      <c r="IVT630" s="791"/>
      <c r="IVV630" s="791"/>
      <c r="IVX630" s="791"/>
      <c r="IVZ630" s="791"/>
      <c r="IWB630" s="791"/>
      <c r="IWD630" s="791"/>
      <c r="IWF630" s="791"/>
      <c r="IWH630" s="791"/>
      <c r="IWJ630" s="791"/>
      <c r="IWL630" s="791"/>
      <c r="IWN630" s="791"/>
      <c r="IWP630" s="791"/>
      <c r="IWR630" s="791"/>
      <c r="IWT630" s="791"/>
      <c r="IWV630" s="791"/>
      <c r="IWX630" s="791"/>
      <c r="IWZ630" s="791"/>
      <c r="IXB630" s="791"/>
      <c r="IXD630" s="791"/>
      <c r="IXF630" s="791"/>
      <c r="IXH630" s="791"/>
      <c r="IXJ630" s="791"/>
      <c r="IXL630" s="791"/>
      <c r="IXN630" s="791"/>
      <c r="IXP630" s="791"/>
      <c r="IXR630" s="791"/>
      <c r="IXT630" s="791"/>
      <c r="IXV630" s="791"/>
      <c r="IXX630" s="791"/>
      <c r="IXZ630" s="791"/>
      <c r="IYB630" s="791"/>
      <c r="IYD630" s="791"/>
      <c r="IYF630" s="791"/>
      <c r="IYH630" s="791"/>
      <c r="IYJ630" s="791"/>
      <c r="IYL630" s="791"/>
      <c r="IYN630" s="791"/>
      <c r="IYP630" s="791"/>
      <c r="IYR630" s="791"/>
      <c r="IYT630" s="791"/>
      <c r="IYV630" s="791"/>
      <c r="IYX630" s="791"/>
      <c r="IYZ630" s="791"/>
      <c r="IZB630" s="791"/>
      <c r="IZD630" s="791"/>
      <c r="IZF630" s="791"/>
      <c r="IZH630" s="791"/>
      <c r="IZJ630" s="791"/>
      <c r="IZL630" s="791"/>
      <c r="IZN630" s="791"/>
      <c r="IZP630" s="791"/>
      <c r="IZR630" s="791"/>
      <c r="IZT630" s="791"/>
      <c r="IZV630" s="791"/>
      <c r="IZX630" s="791"/>
      <c r="IZZ630" s="791"/>
      <c r="JAB630" s="791"/>
      <c r="JAD630" s="791"/>
      <c r="JAF630" s="791"/>
      <c r="JAH630" s="791"/>
      <c r="JAJ630" s="791"/>
      <c r="JAL630" s="791"/>
      <c r="JAN630" s="791"/>
      <c r="JAP630" s="791"/>
      <c r="JAR630" s="791"/>
      <c r="JAT630" s="791"/>
      <c r="JAV630" s="791"/>
      <c r="JAX630" s="791"/>
      <c r="JAZ630" s="791"/>
      <c r="JBB630" s="791"/>
      <c r="JBD630" s="791"/>
      <c r="JBF630" s="791"/>
      <c r="JBH630" s="791"/>
      <c r="JBJ630" s="791"/>
      <c r="JBL630" s="791"/>
      <c r="JBN630" s="791"/>
      <c r="JBP630" s="791"/>
      <c r="JBR630" s="791"/>
      <c r="JBT630" s="791"/>
      <c r="JBV630" s="791"/>
      <c r="JBX630" s="791"/>
      <c r="JBZ630" s="791"/>
      <c r="JCB630" s="791"/>
      <c r="JCD630" s="791"/>
      <c r="JCF630" s="791"/>
      <c r="JCH630" s="791"/>
      <c r="JCJ630" s="791"/>
      <c r="JCL630" s="791"/>
      <c r="JCN630" s="791"/>
      <c r="JCP630" s="791"/>
      <c r="JCR630" s="791"/>
      <c r="JCT630" s="791"/>
      <c r="JCV630" s="791"/>
      <c r="JCX630" s="791"/>
      <c r="JCZ630" s="791"/>
      <c r="JDB630" s="791"/>
      <c r="JDD630" s="791"/>
      <c r="JDF630" s="791"/>
      <c r="JDH630" s="791"/>
      <c r="JDJ630" s="791"/>
      <c r="JDL630" s="791"/>
      <c r="JDN630" s="791"/>
      <c r="JDP630" s="791"/>
      <c r="JDR630" s="791"/>
      <c r="JDT630" s="791"/>
      <c r="JDV630" s="791"/>
      <c r="JDX630" s="791"/>
      <c r="JDZ630" s="791"/>
      <c r="JEB630" s="791"/>
      <c r="JED630" s="791"/>
      <c r="JEF630" s="791"/>
      <c r="JEH630" s="791"/>
      <c r="JEJ630" s="791"/>
      <c r="JEL630" s="791"/>
      <c r="JEN630" s="791"/>
      <c r="JEP630" s="791"/>
      <c r="JER630" s="791"/>
      <c r="JET630" s="791"/>
      <c r="JEV630" s="791"/>
      <c r="JEX630" s="791"/>
      <c r="JEZ630" s="791"/>
      <c r="JFB630" s="791"/>
      <c r="JFD630" s="791"/>
      <c r="JFF630" s="791"/>
      <c r="JFH630" s="791"/>
      <c r="JFJ630" s="791"/>
      <c r="JFL630" s="791"/>
      <c r="JFN630" s="791"/>
      <c r="JFP630" s="791"/>
      <c r="JFR630" s="791"/>
      <c r="JFT630" s="791"/>
      <c r="JFV630" s="791"/>
      <c r="JFX630" s="791"/>
      <c r="JFZ630" s="791"/>
      <c r="JGB630" s="791"/>
      <c r="JGD630" s="791"/>
      <c r="JGF630" s="791"/>
      <c r="JGH630" s="791"/>
      <c r="JGJ630" s="791"/>
      <c r="JGL630" s="791"/>
      <c r="JGN630" s="791"/>
      <c r="JGP630" s="791"/>
      <c r="JGR630" s="791"/>
      <c r="JGT630" s="791"/>
      <c r="JGV630" s="791"/>
      <c r="JGX630" s="791"/>
      <c r="JGZ630" s="791"/>
      <c r="JHB630" s="791"/>
      <c r="JHD630" s="791"/>
      <c r="JHF630" s="791"/>
      <c r="JHH630" s="791"/>
      <c r="JHJ630" s="791"/>
      <c r="JHL630" s="791"/>
      <c r="JHN630" s="791"/>
      <c r="JHP630" s="791"/>
      <c r="JHR630" s="791"/>
      <c r="JHT630" s="791"/>
      <c r="JHV630" s="791"/>
      <c r="JHX630" s="791"/>
      <c r="JHZ630" s="791"/>
      <c r="JIB630" s="791"/>
      <c r="JID630" s="791"/>
      <c r="JIF630" s="791"/>
      <c r="JIH630" s="791"/>
      <c r="JIJ630" s="791"/>
      <c r="JIL630" s="791"/>
      <c r="JIN630" s="791"/>
      <c r="JIP630" s="791"/>
      <c r="JIR630" s="791"/>
      <c r="JIT630" s="791"/>
      <c r="JIV630" s="791"/>
      <c r="JIX630" s="791"/>
      <c r="JIZ630" s="791"/>
      <c r="JJB630" s="791"/>
      <c r="JJD630" s="791"/>
      <c r="JJF630" s="791"/>
      <c r="JJH630" s="791"/>
      <c r="JJJ630" s="791"/>
      <c r="JJL630" s="791"/>
      <c r="JJN630" s="791"/>
      <c r="JJP630" s="791"/>
      <c r="JJR630" s="791"/>
      <c r="JJT630" s="791"/>
      <c r="JJV630" s="791"/>
      <c r="JJX630" s="791"/>
      <c r="JJZ630" s="791"/>
      <c r="JKB630" s="791"/>
      <c r="JKD630" s="791"/>
      <c r="JKF630" s="791"/>
      <c r="JKH630" s="791"/>
      <c r="JKJ630" s="791"/>
      <c r="JKL630" s="791"/>
      <c r="JKN630" s="791"/>
      <c r="JKP630" s="791"/>
      <c r="JKR630" s="791"/>
      <c r="JKT630" s="791"/>
      <c r="JKV630" s="791"/>
      <c r="JKX630" s="791"/>
      <c r="JKZ630" s="791"/>
      <c r="JLB630" s="791"/>
      <c r="JLD630" s="791"/>
      <c r="JLF630" s="791"/>
      <c r="JLH630" s="791"/>
      <c r="JLJ630" s="791"/>
      <c r="JLL630" s="791"/>
      <c r="JLN630" s="791"/>
      <c r="JLP630" s="791"/>
      <c r="JLR630" s="791"/>
      <c r="JLT630" s="791"/>
      <c r="JLV630" s="791"/>
      <c r="JLX630" s="791"/>
      <c r="JLZ630" s="791"/>
      <c r="JMB630" s="791"/>
      <c r="JMD630" s="791"/>
      <c r="JMF630" s="791"/>
      <c r="JMH630" s="791"/>
      <c r="JMJ630" s="791"/>
      <c r="JML630" s="791"/>
      <c r="JMN630" s="791"/>
      <c r="JMP630" s="791"/>
      <c r="JMR630" s="791"/>
      <c r="JMT630" s="791"/>
      <c r="JMV630" s="791"/>
      <c r="JMX630" s="791"/>
      <c r="JMZ630" s="791"/>
      <c r="JNB630" s="791"/>
      <c r="JND630" s="791"/>
      <c r="JNF630" s="791"/>
      <c r="JNH630" s="791"/>
      <c r="JNJ630" s="791"/>
      <c r="JNL630" s="791"/>
      <c r="JNN630" s="791"/>
      <c r="JNP630" s="791"/>
      <c r="JNR630" s="791"/>
      <c r="JNT630" s="791"/>
      <c r="JNV630" s="791"/>
      <c r="JNX630" s="791"/>
      <c r="JNZ630" s="791"/>
      <c r="JOB630" s="791"/>
      <c r="JOD630" s="791"/>
      <c r="JOF630" s="791"/>
      <c r="JOH630" s="791"/>
      <c r="JOJ630" s="791"/>
      <c r="JOL630" s="791"/>
      <c r="JON630" s="791"/>
      <c r="JOP630" s="791"/>
      <c r="JOR630" s="791"/>
      <c r="JOT630" s="791"/>
      <c r="JOV630" s="791"/>
      <c r="JOX630" s="791"/>
      <c r="JOZ630" s="791"/>
      <c r="JPB630" s="791"/>
      <c r="JPD630" s="791"/>
      <c r="JPF630" s="791"/>
      <c r="JPH630" s="791"/>
      <c r="JPJ630" s="791"/>
      <c r="JPL630" s="791"/>
      <c r="JPN630" s="791"/>
      <c r="JPP630" s="791"/>
      <c r="JPR630" s="791"/>
      <c r="JPT630" s="791"/>
      <c r="JPV630" s="791"/>
      <c r="JPX630" s="791"/>
      <c r="JPZ630" s="791"/>
      <c r="JQB630" s="791"/>
      <c r="JQD630" s="791"/>
      <c r="JQF630" s="791"/>
      <c r="JQH630" s="791"/>
      <c r="JQJ630" s="791"/>
      <c r="JQL630" s="791"/>
      <c r="JQN630" s="791"/>
      <c r="JQP630" s="791"/>
      <c r="JQR630" s="791"/>
      <c r="JQT630" s="791"/>
      <c r="JQV630" s="791"/>
      <c r="JQX630" s="791"/>
      <c r="JQZ630" s="791"/>
      <c r="JRB630" s="791"/>
      <c r="JRD630" s="791"/>
      <c r="JRF630" s="791"/>
      <c r="JRH630" s="791"/>
      <c r="JRJ630" s="791"/>
      <c r="JRL630" s="791"/>
      <c r="JRN630" s="791"/>
      <c r="JRP630" s="791"/>
      <c r="JRR630" s="791"/>
      <c r="JRT630" s="791"/>
      <c r="JRV630" s="791"/>
      <c r="JRX630" s="791"/>
      <c r="JRZ630" s="791"/>
      <c r="JSB630" s="791"/>
      <c r="JSD630" s="791"/>
      <c r="JSF630" s="791"/>
      <c r="JSH630" s="791"/>
      <c r="JSJ630" s="791"/>
      <c r="JSL630" s="791"/>
      <c r="JSN630" s="791"/>
      <c r="JSP630" s="791"/>
      <c r="JSR630" s="791"/>
      <c r="JST630" s="791"/>
      <c r="JSV630" s="791"/>
      <c r="JSX630" s="791"/>
      <c r="JSZ630" s="791"/>
      <c r="JTB630" s="791"/>
      <c r="JTD630" s="791"/>
      <c r="JTF630" s="791"/>
      <c r="JTH630" s="791"/>
      <c r="JTJ630" s="791"/>
      <c r="JTL630" s="791"/>
      <c r="JTN630" s="791"/>
      <c r="JTP630" s="791"/>
      <c r="JTR630" s="791"/>
      <c r="JTT630" s="791"/>
      <c r="JTV630" s="791"/>
      <c r="JTX630" s="791"/>
      <c r="JTZ630" s="791"/>
      <c r="JUB630" s="791"/>
      <c r="JUD630" s="791"/>
      <c r="JUF630" s="791"/>
      <c r="JUH630" s="791"/>
      <c r="JUJ630" s="791"/>
      <c r="JUL630" s="791"/>
      <c r="JUN630" s="791"/>
      <c r="JUP630" s="791"/>
      <c r="JUR630" s="791"/>
      <c r="JUT630" s="791"/>
      <c r="JUV630" s="791"/>
      <c r="JUX630" s="791"/>
      <c r="JUZ630" s="791"/>
      <c r="JVB630" s="791"/>
      <c r="JVD630" s="791"/>
      <c r="JVF630" s="791"/>
      <c r="JVH630" s="791"/>
      <c r="JVJ630" s="791"/>
      <c r="JVL630" s="791"/>
      <c r="JVN630" s="791"/>
      <c r="JVP630" s="791"/>
      <c r="JVR630" s="791"/>
      <c r="JVT630" s="791"/>
      <c r="JVV630" s="791"/>
      <c r="JVX630" s="791"/>
      <c r="JVZ630" s="791"/>
      <c r="JWB630" s="791"/>
      <c r="JWD630" s="791"/>
      <c r="JWF630" s="791"/>
      <c r="JWH630" s="791"/>
      <c r="JWJ630" s="791"/>
      <c r="JWL630" s="791"/>
      <c r="JWN630" s="791"/>
      <c r="JWP630" s="791"/>
      <c r="JWR630" s="791"/>
      <c r="JWT630" s="791"/>
      <c r="JWV630" s="791"/>
      <c r="JWX630" s="791"/>
      <c r="JWZ630" s="791"/>
      <c r="JXB630" s="791"/>
      <c r="JXD630" s="791"/>
      <c r="JXF630" s="791"/>
      <c r="JXH630" s="791"/>
      <c r="JXJ630" s="791"/>
      <c r="JXL630" s="791"/>
      <c r="JXN630" s="791"/>
      <c r="JXP630" s="791"/>
      <c r="JXR630" s="791"/>
      <c r="JXT630" s="791"/>
      <c r="JXV630" s="791"/>
      <c r="JXX630" s="791"/>
      <c r="JXZ630" s="791"/>
      <c r="JYB630" s="791"/>
      <c r="JYD630" s="791"/>
      <c r="JYF630" s="791"/>
      <c r="JYH630" s="791"/>
      <c r="JYJ630" s="791"/>
      <c r="JYL630" s="791"/>
      <c r="JYN630" s="791"/>
      <c r="JYP630" s="791"/>
      <c r="JYR630" s="791"/>
      <c r="JYT630" s="791"/>
      <c r="JYV630" s="791"/>
      <c r="JYX630" s="791"/>
      <c r="JYZ630" s="791"/>
      <c r="JZB630" s="791"/>
      <c r="JZD630" s="791"/>
      <c r="JZF630" s="791"/>
      <c r="JZH630" s="791"/>
      <c r="JZJ630" s="791"/>
      <c r="JZL630" s="791"/>
      <c r="JZN630" s="791"/>
      <c r="JZP630" s="791"/>
      <c r="JZR630" s="791"/>
      <c r="JZT630" s="791"/>
      <c r="JZV630" s="791"/>
      <c r="JZX630" s="791"/>
      <c r="JZZ630" s="791"/>
      <c r="KAB630" s="791"/>
      <c r="KAD630" s="791"/>
      <c r="KAF630" s="791"/>
      <c r="KAH630" s="791"/>
      <c r="KAJ630" s="791"/>
      <c r="KAL630" s="791"/>
      <c r="KAN630" s="791"/>
      <c r="KAP630" s="791"/>
      <c r="KAR630" s="791"/>
      <c r="KAT630" s="791"/>
      <c r="KAV630" s="791"/>
      <c r="KAX630" s="791"/>
      <c r="KAZ630" s="791"/>
      <c r="KBB630" s="791"/>
      <c r="KBD630" s="791"/>
      <c r="KBF630" s="791"/>
      <c r="KBH630" s="791"/>
      <c r="KBJ630" s="791"/>
      <c r="KBL630" s="791"/>
      <c r="KBN630" s="791"/>
      <c r="KBP630" s="791"/>
      <c r="KBR630" s="791"/>
      <c r="KBT630" s="791"/>
      <c r="KBV630" s="791"/>
      <c r="KBX630" s="791"/>
      <c r="KBZ630" s="791"/>
      <c r="KCB630" s="791"/>
      <c r="KCD630" s="791"/>
      <c r="KCF630" s="791"/>
      <c r="KCH630" s="791"/>
      <c r="KCJ630" s="791"/>
      <c r="KCL630" s="791"/>
      <c r="KCN630" s="791"/>
      <c r="KCP630" s="791"/>
      <c r="KCR630" s="791"/>
      <c r="KCT630" s="791"/>
      <c r="KCV630" s="791"/>
      <c r="KCX630" s="791"/>
      <c r="KCZ630" s="791"/>
      <c r="KDB630" s="791"/>
      <c r="KDD630" s="791"/>
      <c r="KDF630" s="791"/>
      <c r="KDH630" s="791"/>
      <c r="KDJ630" s="791"/>
      <c r="KDL630" s="791"/>
      <c r="KDN630" s="791"/>
      <c r="KDP630" s="791"/>
      <c r="KDR630" s="791"/>
      <c r="KDT630" s="791"/>
      <c r="KDV630" s="791"/>
      <c r="KDX630" s="791"/>
      <c r="KDZ630" s="791"/>
      <c r="KEB630" s="791"/>
      <c r="KED630" s="791"/>
      <c r="KEF630" s="791"/>
      <c r="KEH630" s="791"/>
      <c r="KEJ630" s="791"/>
      <c r="KEL630" s="791"/>
      <c r="KEN630" s="791"/>
      <c r="KEP630" s="791"/>
      <c r="KER630" s="791"/>
      <c r="KET630" s="791"/>
      <c r="KEV630" s="791"/>
      <c r="KEX630" s="791"/>
      <c r="KEZ630" s="791"/>
      <c r="KFB630" s="791"/>
      <c r="KFD630" s="791"/>
      <c r="KFF630" s="791"/>
      <c r="KFH630" s="791"/>
      <c r="KFJ630" s="791"/>
      <c r="KFL630" s="791"/>
      <c r="KFN630" s="791"/>
      <c r="KFP630" s="791"/>
      <c r="KFR630" s="791"/>
      <c r="KFT630" s="791"/>
      <c r="KFV630" s="791"/>
      <c r="KFX630" s="791"/>
      <c r="KFZ630" s="791"/>
      <c r="KGB630" s="791"/>
      <c r="KGD630" s="791"/>
      <c r="KGF630" s="791"/>
      <c r="KGH630" s="791"/>
      <c r="KGJ630" s="791"/>
      <c r="KGL630" s="791"/>
      <c r="KGN630" s="791"/>
      <c r="KGP630" s="791"/>
      <c r="KGR630" s="791"/>
      <c r="KGT630" s="791"/>
      <c r="KGV630" s="791"/>
      <c r="KGX630" s="791"/>
      <c r="KGZ630" s="791"/>
      <c r="KHB630" s="791"/>
      <c r="KHD630" s="791"/>
      <c r="KHF630" s="791"/>
      <c r="KHH630" s="791"/>
      <c r="KHJ630" s="791"/>
      <c r="KHL630" s="791"/>
      <c r="KHN630" s="791"/>
      <c r="KHP630" s="791"/>
      <c r="KHR630" s="791"/>
      <c r="KHT630" s="791"/>
      <c r="KHV630" s="791"/>
      <c r="KHX630" s="791"/>
      <c r="KHZ630" s="791"/>
      <c r="KIB630" s="791"/>
      <c r="KID630" s="791"/>
      <c r="KIF630" s="791"/>
      <c r="KIH630" s="791"/>
      <c r="KIJ630" s="791"/>
      <c r="KIL630" s="791"/>
      <c r="KIN630" s="791"/>
      <c r="KIP630" s="791"/>
      <c r="KIR630" s="791"/>
      <c r="KIT630" s="791"/>
      <c r="KIV630" s="791"/>
      <c r="KIX630" s="791"/>
      <c r="KIZ630" s="791"/>
      <c r="KJB630" s="791"/>
      <c r="KJD630" s="791"/>
      <c r="KJF630" s="791"/>
      <c r="KJH630" s="791"/>
      <c r="KJJ630" s="791"/>
      <c r="KJL630" s="791"/>
      <c r="KJN630" s="791"/>
      <c r="KJP630" s="791"/>
      <c r="KJR630" s="791"/>
      <c r="KJT630" s="791"/>
      <c r="KJV630" s="791"/>
      <c r="KJX630" s="791"/>
      <c r="KJZ630" s="791"/>
      <c r="KKB630" s="791"/>
      <c r="KKD630" s="791"/>
      <c r="KKF630" s="791"/>
      <c r="KKH630" s="791"/>
      <c r="KKJ630" s="791"/>
      <c r="KKL630" s="791"/>
      <c r="KKN630" s="791"/>
      <c r="KKP630" s="791"/>
      <c r="KKR630" s="791"/>
      <c r="KKT630" s="791"/>
      <c r="KKV630" s="791"/>
      <c r="KKX630" s="791"/>
      <c r="KKZ630" s="791"/>
      <c r="KLB630" s="791"/>
      <c r="KLD630" s="791"/>
      <c r="KLF630" s="791"/>
      <c r="KLH630" s="791"/>
      <c r="KLJ630" s="791"/>
      <c r="KLL630" s="791"/>
      <c r="KLN630" s="791"/>
      <c r="KLP630" s="791"/>
      <c r="KLR630" s="791"/>
      <c r="KLT630" s="791"/>
      <c r="KLV630" s="791"/>
      <c r="KLX630" s="791"/>
      <c r="KLZ630" s="791"/>
      <c r="KMB630" s="791"/>
      <c r="KMD630" s="791"/>
      <c r="KMF630" s="791"/>
      <c r="KMH630" s="791"/>
      <c r="KMJ630" s="791"/>
      <c r="KML630" s="791"/>
      <c r="KMN630" s="791"/>
      <c r="KMP630" s="791"/>
      <c r="KMR630" s="791"/>
      <c r="KMT630" s="791"/>
      <c r="KMV630" s="791"/>
      <c r="KMX630" s="791"/>
      <c r="KMZ630" s="791"/>
      <c r="KNB630" s="791"/>
      <c r="KND630" s="791"/>
      <c r="KNF630" s="791"/>
      <c r="KNH630" s="791"/>
      <c r="KNJ630" s="791"/>
      <c r="KNL630" s="791"/>
      <c r="KNN630" s="791"/>
      <c r="KNP630" s="791"/>
      <c r="KNR630" s="791"/>
      <c r="KNT630" s="791"/>
      <c r="KNV630" s="791"/>
      <c r="KNX630" s="791"/>
      <c r="KNZ630" s="791"/>
      <c r="KOB630" s="791"/>
      <c r="KOD630" s="791"/>
      <c r="KOF630" s="791"/>
      <c r="KOH630" s="791"/>
      <c r="KOJ630" s="791"/>
      <c r="KOL630" s="791"/>
      <c r="KON630" s="791"/>
      <c r="KOP630" s="791"/>
      <c r="KOR630" s="791"/>
      <c r="KOT630" s="791"/>
      <c r="KOV630" s="791"/>
      <c r="KOX630" s="791"/>
      <c r="KOZ630" s="791"/>
      <c r="KPB630" s="791"/>
      <c r="KPD630" s="791"/>
      <c r="KPF630" s="791"/>
      <c r="KPH630" s="791"/>
      <c r="KPJ630" s="791"/>
      <c r="KPL630" s="791"/>
      <c r="KPN630" s="791"/>
      <c r="KPP630" s="791"/>
      <c r="KPR630" s="791"/>
      <c r="KPT630" s="791"/>
      <c r="KPV630" s="791"/>
      <c r="KPX630" s="791"/>
      <c r="KPZ630" s="791"/>
      <c r="KQB630" s="791"/>
      <c r="KQD630" s="791"/>
      <c r="KQF630" s="791"/>
      <c r="KQH630" s="791"/>
      <c r="KQJ630" s="791"/>
      <c r="KQL630" s="791"/>
      <c r="KQN630" s="791"/>
      <c r="KQP630" s="791"/>
      <c r="KQR630" s="791"/>
      <c r="KQT630" s="791"/>
      <c r="KQV630" s="791"/>
      <c r="KQX630" s="791"/>
      <c r="KQZ630" s="791"/>
      <c r="KRB630" s="791"/>
      <c r="KRD630" s="791"/>
      <c r="KRF630" s="791"/>
      <c r="KRH630" s="791"/>
      <c r="KRJ630" s="791"/>
      <c r="KRL630" s="791"/>
      <c r="KRN630" s="791"/>
      <c r="KRP630" s="791"/>
      <c r="KRR630" s="791"/>
      <c r="KRT630" s="791"/>
      <c r="KRV630" s="791"/>
      <c r="KRX630" s="791"/>
      <c r="KRZ630" s="791"/>
      <c r="KSB630" s="791"/>
      <c r="KSD630" s="791"/>
      <c r="KSF630" s="791"/>
      <c r="KSH630" s="791"/>
      <c r="KSJ630" s="791"/>
      <c r="KSL630" s="791"/>
      <c r="KSN630" s="791"/>
      <c r="KSP630" s="791"/>
      <c r="KSR630" s="791"/>
      <c r="KST630" s="791"/>
      <c r="KSV630" s="791"/>
      <c r="KSX630" s="791"/>
      <c r="KSZ630" s="791"/>
      <c r="KTB630" s="791"/>
      <c r="KTD630" s="791"/>
      <c r="KTF630" s="791"/>
      <c r="KTH630" s="791"/>
      <c r="KTJ630" s="791"/>
      <c r="KTL630" s="791"/>
      <c r="KTN630" s="791"/>
      <c r="KTP630" s="791"/>
      <c r="KTR630" s="791"/>
      <c r="KTT630" s="791"/>
      <c r="KTV630" s="791"/>
      <c r="KTX630" s="791"/>
      <c r="KTZ630" s="791"/>
      <c r="KUB630" s="791"/>
      <c r="KUD630" s="791"/>
      <c r="KUF630" s="791"/>
      <c r="KUH630" s="791"/>
      <c r="KUJ630" s="791"/>
      <c r="KUL630" s="791"/>
      <c r="KUN630" s="791"/>
      <c r="KUP630" s="791"/>
      <c r="KUR630" s="791"/>
      <c r="KUT630" s="791"/>
      <c r="KUV630" s="791"/>
      <c r="KUX630" s="791"/>
      <c r="KUZ630" s="791"/>
      <c r="KVB630" s="791"/>
      <c r="KVD630" s="791"/>
      <c r="KVF630" s="791"/>
      <c r="KVH630" s="791"/>
      <c r="KVJ630" s="791"/>
      <c r="KVL630" s="791"/>
      <c r="KVN630" s="791"/>
      <c r="KVP630" s="791"/>
      <c r="KVR630" s="791"/>
      <c r="KVT630" s="791"/>
      <c r="KVV630" s="791"/>
      <c r="KVX630" s="791"/>
      <c r="KVZ630" s="791"/>
      <c r="KWB630" s="791"/>
      <c r="KWD630" s="791"/>
      <c r="KWF630" s="791"/>
      <c r="KWH630" s="791"/>
      <c r="KWJ630" s="791"/>
      <c r="KWL630" s="791"/>
      <c r="KWN630" s="791"/>
      <c r="KWP630" s="791"/>
      <c r="KWR630" s="791"/>
      <c r="KWT630" s="791"/>
      <c r="KWV630" s="791"/>
      <c r="KWX630" s="791"/>
      <c r="KWZ630" s="791"/>
      <c r="KXB630" s="791"/>
      <c r="KXD630" s="791"/>
      <c r="KXF630" s="791"/>
      <c r="KXH630" s="791"/>
      <c r="KXJ630" s="791"/>
      <c r="KXL630" s="791"/>
      <c r="KXN630" s="791"/>
      <c r="KXP630" s="791"/>
      <c r="KXR630" s="791"/>
      <c r="KXT630" s="791"/>
      <c r="KXV630" s="791"/>
      <c r="KXX630" s="791"/>
      <c r="KXZ630" s="791"/>
      <c r="KYB630" s="791"/>
      <c r="KYD630" s="791"/>
      <c r="KYF630" s="791"/>
      <c r="KYH630" s="791"/>
      <c r="KYJ630" s="791"/>
      <c r="KYL630" s="791"/>
      <c r="KYN630" s="791"/>
      <c r="KYP630" s="791"/>
      <c r="KYR630" s="791"/>
      <c r="KYT630" s="791"/>
      <c r="KYV630" s="791"/>
      <c r="KYX630" s="791"/>
      <c r="KYZ630" s="791"/>
      <c r="KZB630" s="791"/>
      <c r="KZD630" s="791"/>
      <c r="KZF630" s="791"/>
      <c r="KZH630" s="791"/>
      <c r="KZJ630" s="791"/>
      <c r="KZL630" s="791"/>
      <c r="KZN630" s="791"/>
      <c r="KZP630" s="791"/>
      <c r="KZR630" s="791"/>
      <c r="KZT630" s="791"/>
      <c r="KZV630" s="791"/>
      <c r="KZX630" s="791"/>
      <c r="KZZ630" s="791"/>
      <c r="LAB630" s="791"/>
      <c r="LAD630" s="791"/>
      <c r="LAF630" s="791"/>
      <c r="LAH630" s="791"/>
      <c r="LAJ630" s="791"/>
      <c r="LAL630" s="791"/>
      <c r="LAN630" s="791"/>
      <c r="LAP630" s="791"/>
      <c r="LAR630" s="791"/>
      <c r="LAT630" s="791"/>
      <c r="LAV630" s="791"/>
      <c r="LAX630" s="791"/>
      <c r="LAZ630" s="791"/>
      <c r="LBB630" s="791"/>
      <c r="LBD630" s="791"/>
      <c r="LBF630" s="791"/>
      <c r="LBH630" s="791"/>
      <c r="LBJ630" s="791"/>
      <c r="LBL630" s="791"/>
      <c r="LBN630" s="791"/>
      <c r="LBP630" s="791"/>
      <c r="LBR630" s="791"/>
      <c r="LBT630" s="791"/>
      <c r="LBV630" s="791"/>
      <c r="LBX630" s="791"/>
      <c r="LBZ630" s="791"/>
      <c r="LCB630" s="791"/>
      <c r="LCD630" s="791"/>
      <c r="LCF630" s="791"/>
      <c r="LCH630" s="791"/>
      <c r="LCJ630" s="791"/>
      <c r="LCL630" s="791"/>
      <c r="LCN630" s="791"/>
      <c r="LCP630" s="791"/>
      <c r="LCR630" s="791"/>
      <c r="LCT630" s="791"/>
      <c r="LCV630" s="791"/>
      <c r="LCX630" s="791"/>
      <c r="LCZ630" s="791"/>
      <c r="LDB630" s="791"/>
      <c r="LDD630" s="791"/>
      <c r="LDF630" s="791"/>
      <c r="LDH630" s="791"/>
      <c r="LDJ630" s="791"/>
      <c r="LDL630" s="791"/>
      <c r="LDN630" s="791"/>
      <c r="LDP630" s="791"/>
      <c r="LDR630" s="791"/>
      <c r="LDT630" s="791"/>
      <c r="LDV630" s="791"/>
      <c r="LDX630" s="791"/>
      <c r="LDZ630" s="791"/>
      <c r="LEB630" s="791"/>
      <c r="LED630" s="791"/>
      <c r="LEF630" s="791"/>
      <c r="LEH630" s="791"/>
      <c r="LEJ630" s="791"/>
      <c r="LEL630" s="791"/>
      <c r="LEN630" s="791"/>
      <c r="LEP630" s="791"/>
      <c r="LER630" s="791"/>
      <c r="LET630" s="791"/>
      <c r="LEV630" s="791"/>
      <c r="LEX630" s="791"/>
      <c r="LEZ630" s="791"/>
      <c r="LFB630" s="791"/>
      <c r="LFD630" s="791"/>
      <c r="LFF630" s="791"/>
      <c r="LFH630" s="791"/>
      <c r="LFJ630" s="791"/>
      <c r="LFL630" s="791"/>
      <c r="LFN630" s="791"/>
      <c r="LFP630" s="791"/>
      <c r="LFR630" s="791"/>
      <c r="LFT630" s="791"/>
      <c r="LFV630" s="791"/>
      <c r="LFX630" s="791"/>
      <c r="LFZ630" s="791"/>
      <c r="LGB630" s="791"/>
      <c r="LGD630" s="791"/>
      <c r="LGF630" s="791"/>
      <c r="LGH630" s="791"/>
      <c r="LGJ630" s="791"/>
      <c r="LGL630" s="791"/>
      <c r="LGN630" s="791"/>
      <c r="LGP630" s="791"/>
      <c r="LGR630" s="791"/>
      <c r="LGT630" s="791"/>
      <c r="LGV630" s="791"/>
      <c r="LGX630" s="791"/>
      <c r="LGZ630" s="791"/>
      <c r="LHB630" s="791"/>
      <c r="LHD630" s="791"/>
      <c r="LHF630" s="791"/>
      <c r="LHH630" s="791"/>
      <c r="LHJ630" s="791"/>
      <c r="LHL630" s="791"/>
      <c r="LHN630" s="791"/>
      <c r="LHP630" s="791"/>
      <c r="LHR630" s="791"/>
      <c r="LHT630" s="791"/>
      <c r="LHV630" s="791"/>
      <c r="LHX630" s="791"/>
      <c r="LHZ630" s="791"/>
      <c r="LIB630" s="791"/>
      <c r="LID630" s="791"/>
      <c r="LIF630" s="791"/>
      <c r="LIH630" s="791"/>
      <c r="LIJ630" s="791"/>
      <c r="LIL630" s="791"/>
      <c r="LIN630" s="791"/>
      <c r="LIP630" s="791"/>
      <c r="LIR630" s="791"/>
      <c r="LIT630" s="791"/>
      <c r="LIV630" s="791"/>
      <c r="LIX630" s="791"/>
      <c r="LIZ630" s="791"/>
      <c r="LJB630" s="791"/>
      <c r="LJD630" s="791"/>
      <c r="LJF630" s="791"/>
      <c r="LJH630" s="791"/>
      <c r="LJJ630" s="791"/>
      <c r="LJL630" s="791"/>
      <c r="LJN630" s="791"/>
      <c r="LJP630" s="791"/>
      <c r="LJR630" s="791"/>
      <c r="LJT630" s="791"/>
      <c r="LJV630" s="791"/>
      <c r="LJX630" s="791"/>
      <c r="LJZ630" s="791"/>
      <c r="LKB630" s="791"/>
      <c r="LKD630" s="791"/>
      <c r="LKF630" s="791"/>
      <c r="LKH630" s="791"/>
      <c r="LKJ630" s="791"/>
      <c r="LKL630" s="791"/>
      <c r="LKN630" s="791"/>
      <c r="LKP630" s="791"/>
      <c r="LKR630" s="791"/>
      <c r="LKT630" s="791"/>
      <c r="LKV630" s="791"/>
      <c r="LKX630" s="791"/>
      <c r="LKZ630" s="791"/>
      <c r="LLB630" s="791"/>
      <c r="LLD630" s="791"/>
      <c r="LLF630" s="791"/>
      <c r="LLH630" s="791"/>
      <c r="LLJ630" s="791"/>
      <c r="LLL630" s="791"/>
      <c r="LLN630" s="791"/>
      <c r="LLP630" s="791"/>
      <c r="LLR630" s="791"/>
      <c r="LLT630" s="791"/>
      <c r="LLV630" s="791"/>
      <c r="LLX630" s="791"/>
      <c r="LLZ630" s="791"/>
      <c r="LMB630" s="791"/>
      <c r="LMD630" s="791"/>
      <c r="LMF630" s="791"/>
      <c r="LMH630" s="791"/>
      <c r="LMJ630" s="791"/>
      <c r="LML630" s="791"/>
      <c r="LMN630" s="791"/>
      <c r="LMP630" s="791"/>
      <c r="LMR630" s="791"/>
      <c r="LMT630" s="791"/>
      <c r="LMV630" s="791"/>
      <c r="LMX630" s="791"/>
      <c r="LMZ630" s="791"/>
      <c r="LNB630" s="791"/>
      <c r="LND630" s="791"/>
      <c r="LNF630" s="791"/>
      <c r="LNH630" s="791"/>
      <c r="LNJ630" s="791"/>
      <c r="LNL630" s="791"/>
      <c r="LNN630" s="791"/>
      <c r="LNP630" s="791"/>
      <c r="LNR630" s="791"/>
      <c r="LNT630" s="791"/>
      <c r="LNV630" s="791"/>
      <c r="LNX630" s="791"/>
      <c r="LNZ630" s="791"/>
      <c r="LOB630" s="791"/>
      <c r="LOD630" s="791"/>
      <c r="LOF630" s="791"/>
      <c r="LOH630" s="791"/>
      <c r="LOJ630" s="791"/>
      <c r="LOL630" s="791"/>
      <c r="LON630" s="791"/>
      <c r="LOP630" s="791"/>
      <c r="LOR630" s="791"/>
      <c r="LOT630" s="791"/>
      <c r="LOV630" s="791"/>
      <c r="LOX630" s="791"/>
      <c r="LOZ630" s="791"/>
      <c r="LPB630" s="791"/>
      <c r="LPD630" s="791"/>
      <c r="LPF630" s="791"/>
      <c r="LPH630" s="791"/>
      <c r="LPJ630" s="791"/>
      <c r="LPL630" s="791"/>
      <c r="LPN630" s="791"/>
      <c r="LPP630" s="791"/>
      <c r="LPR630" s="791"/>
      <c r="LPT630" s="791"/>
      <c r="LPV630" s="791"/>
      <c r="LPX630" s="791"/>
      <c r="LPZ630" s="791"/>
      <c r="LQB630" s="791"/>
      <c r="LQD630" s="791"/>
      <c r="LQF630" s="791"/>
      <c r="LQH630" s="791"/>
      <c r="LQJ630" s="791"/>
      <c r="LQL630" s="791"/>
      <c r="LQN630" s="791"/>
      <c r="LQP630" s="791"/>
      <c r="LQR630" s="791"/>
      <c r="LQT630" s="791"/>
      <c r="LQV630" s="791"/>
      <c r="LQX630" s="791"/>
      <c r="LQZ630" s="791"/>
      <c r="LRB630" s="791"/>
      <c r="LRD630" s="791"/>
      <c r="LRF630" s="791"/>
      <c r="LRH630" s="791"/>
      <c r="LRJ630" s="791"/>
      <c r="LRL630" s="791"/>
      <c r="LRN630" s="791"/>
      <c r="LRP630" s="791"/>
      <c r="LRR630" s="791"/>
      <c r="LRT630" s="791"/>
      <c r="LRV630" s="791"/>
      <c r="LRX630" s="791"/>
      <c r="LRZ630" s="791"/>
      <c r="LSB630" s="791"/>
      <c r="LSD630" s="791"/>
      <c r="LSF630" s="791"/>
      <c r="LSH630" s="791"/>
      <c r="LSJ630" s="791"/>
      <c r="LSL630" s="791"/>
      <c r="LSN630" s="791"/>
      <c r="LSP630" s="791"/>
      <c r="LSR630" s="791"/>
      <c r="LST630" s="791"/>
      <c r="LSV630" s="791"/>
      <c r="LSX630" s="791"/>
      <c r="LSZ630" s="791"/>
      <c r="LTB630" s="791"/>
      <c r="LTD630" s="791"/>
      <c r="LTF630" s="791"/>
      <c r="LTH630" s="791"/>
      <c r="LTJ630" s="791"/>
      <c r="LTL630" s="791"/>
      <c r="LTN630" s="791"/>
      <c r="LTP630" s="791"/>
      <c r="LTR630" s="791"/>
      <c r="LTT630" s="791"/>
      <c r="LTV630" s="791"/>
      <c r="LTX630" s="791"/>
      <c r="LTZ630" s="791"/>
      <c r="LUB630" s="791"/>
      <c r="LUD630" s="791"/>
      <c r="LUF630" s="791"/>
      <c r="LUH630" s="791"/>
      <c r="LUJ630" s="791"/>
      <c r="LUL630" s="791"/>
      <c r="LUN630" s="791"/>
      <c r="LUP630" s="791"/>
      <c r="LUR630" s="791"/>
      <c r="LUT630" s="791"/>
      <c r="LUV630" s="791"/>
      <c r="LUX630" s="791"/>
      <c r="LUZ630" s="791"/>
      <c r="LVB630" s="791"/>
      <c r="LVD630" s="791"/>
      <c r="LVF630" s="791"/>
      <c r="LVH630" s="791"/>
      <c r="LVJ630" s="791"/>
      <c r="LVL630" s="791"/>
      <c r="LVN630" s="791"/>
      <c r="LVP630" s="791"/>
      <c r="LVR630" s="791"/>
      <c r="LVT630" s="791"/>
      <c r="LVV630" s="791"/>
      <c r="LVX630" s="791"/>
      <c r="LVZ630" s="791"/>
      <c r="LWB630" s="791"/>
      <c r="LWD630" s="791"/>
      <c r="LWF630" s="791"/>
      <c r="LWH630" s="791"/>
      <c r="LWJ630" s="791"/>
      <c r="LWL630" s="791"/>
      <c r="LWN630" s="791"/>
      <c r="LWP630" s="791"/>
      <c r="LWR630" s="791"/>
      <c r="LWT630" s="791"/>
      <c r="LWV630" s="791"/>
      <c r="LWX630" s="791"/>
      <c r="LWZ630" s="791"/>
      <c r="LXB630" s="791"/>
      <c r="LXD630" s="791"/>
      <c r="LXF630" s="791"/>
      <c r="LXH630" s="791"/>
      <c r="LXJ630" s="791"/>
      <c r="LXL630" s="791"/>
      <c r="LXN630" s="791"/>
      <c r="LXP630" s="791"/>
      <c r="LXR630" s="791"/>
      <c r="LXT630" s="791"/>
      <c r="LXV630" s="791"/>
      <c r="LXX630" s="791"/>
      <c r="LXZ630" s="791"/>
      <c r="LYB630" s="791"/>
      <c r="LYD630" s="791"/>
      <c r="LYF630" s="791"/>
      <c r="LYH630" s="791"/>
      <c r="LYJ630" s="791"/>
      <c r="LYL630" s="791"/>
      <c r="LYN630" s="791"/>
      <c r="LYP630" s="791"/>
      <c r="LYR630" s="791"/>
      <c r="LYT630" s="791"/>
      <c r="LYV630" s="791"/>
      <c r="LYX630" s="791"/>
      <c r="LYZ630" s="791"/>
      <c r="LZB630" s="791"/>
      <c r="LZD630" s="791"/>
      <c r="LZF630" s="791"/>
      <c r="LZH630" s="791"/>
      <c r="LZJ630" s="791"/>
      <c r="LZL630" s="791"/>
      <c r="LZN630" s="791"/>
      <c r="LZP630" s="791"/>
      <c r="LZR630" s="791"/>
      <c r="LZT630" s="791"/>
      <c r="LZV630" s="791"/>
      <c r="LZX630" s="791"/>
      <c r="LZZ630" s="791"/>
      <c r="MAB630" s="791"/>
      <c r="MAD630" s="791"/>
      <c r="MAF630" s="791"/>
      <c r="MAH630" s="791"/>
      <c r="MAJ630" s="791"/>
      <c r="MAL630" s="791"/>
      <c r="MAN630" s="791"/>
      <c r="MAP630" s="791"/>
      <c r="MAR630" s="791"/>
      <c r="MAT630" s="791"/>
      <c r="MAV630" s="791"/>
      <c r="MAX630" s="791"/>
      <c r="MAZ630" s="791"/>
      <c r="MBB630" s="791"/>
      <c r="MBD630" s="791"/>
      <c r="MBF630" s="791"/>
      <c r="MBH630" s="791"/>
      <c r="MBJ630" s="791"/>
      <c r="MBL630" s="791"/>
      <c r="MBN630" s="791"/>
      <c r="MBP630" s="791"/>
      <c r="MBR630" s="791"/>
      <c r="MBT630" s="791"/>
      <c r="MBV630" s="791"/>
      <c r="MBX630" s="791"/>
      <c r="MBZ630" s="791"/>
      <c r="MCB630" s="791"/>
      <c r="MCD630" s="791"/>
      <c r="MCF630" s="791"/>
      <c r="MCH630" s="791"/>
      <c r="MCJ630" s="791"/>
      <c r="MCL630" s="791"/>
      <c r="MCN630" s="791"/>
      <c r="MCP630" s="791"/>
      <c r="MCR630" s="791"/>
      <c r="MCT630" s="791"/>
      <c r="MCV630" s="791"/>
      <c r="MCX630" s="791"/>
      <c r="MCZ630" s="791"/>
      <c r="MDB630" s="791"/>
      <c r="MDD630" s="791"/>
      <c r="MDF630" s="791"/>
      <c r="MDH630" s="791"/>
      <c r="MDJ630" s="791"/>
      <c r="MDL630" s="791"/>
      <c r="MDN630" s="791"/>
      <c r="MDP630" s="791"/>
      <c r="MDR630" s="791"/>
      <c r="MDT630" s="791"/>
      <c r="MDV630" s="791"/>
      <c r="MDX630" s="791"/>
      <c r="MDZ630" s="791"/>
      <c r="MEB630" s="791"/>
      <c r="MED630" s="791"/>
      <c r="MEF630" s="791"/>
      <c r="MEH630" s="791"/>
      <c r="MEJ630" s="791"/>
      <c r="MEL630" s="791"/>
      <c r="MEN630" s="791"/>
      <c r="MEP630" s="791"/>
      <c r="MER630" s="791"/>
      <c r="MET630" s="791"/>
      <c r="MEV630" s="791"/>
      <c r="MEX630" s="791"/>
      <c r="MEZ630" s="791"/>
      <c r="MFB630" s="791"/>
      <c r="MFD630" s="791"/>
      <c r="MFF630" s="791"/>
      <c r="MFH630" s="791"/>
      <c r="MFJ630" s="791"/>
      <c r="MFL630" s="791"/>
      <c r="MFN630" s="791"/>
      <c r="MFP630" s="791"/>
      <c r="MFR630" s="791"/>
      <c r="MFT630" s="791"/>
      <c r="MFV630" s="791"/>
      <c r="MFX630" s="791"/>
      <c r="MFZ630" s="791"/>
      <c r="MGB630" s="791"/>
      <c r="MGD630" s="791"/>
      <c r="MGF630" s="791"/>
      <c r="MGH630" s="791"/>
      <c r="MGJ630" s="791"/>
      <c r="MGL630" s="791"/>
      <c r="MGN630" s="791"/>
      <c r="MGP630" s="791"/>
      <c r="MGR630" s="791"/>
      <c r="MGT630" s="791"/>
      <c r="MGV630" s="791"/>
      <c r="MGX630" s="791"/>
      <c r="MGZ630" s="791"/>
      <c r="MHB630" s="791"/>
      <c r="MHD630" s="791"/>
      <c r="MHF630" s="791"/>
      <c r="MHH630" s="791"/>
      <c r="MHJ630" s="791"/>
      <c r="MHL630" s="791"/>
      <c r="MHN630" s="791"/>
      <c r="MHP630" s="791"/>
      <c r="MHR630" s="791"/>
      <c r="MHT630" s="791"/>
      <c r="MHV630" s="791"/>
      <c r="MHX630" s="791"/>
      <c r="MHZ630" s="791"/>
      <c r="MIB630" s="791"/>
      <c r="MID630" s="791"/>
      <c r="MIF630" s="791"/>
      <c r="MIH630" s="791"/>
      <c r="MIJ630" s="791"/>
      <c r="MIL630" s="791"/>
      <c r="MIN630" s="791"/>
      <c r="MIP630" s="791"/>
      <c r="MIR630" s="791"/>
      <c r="MIT630" s="791"/>
      <c r="MIV630" s="791"/>
      <c r="MIX630" s="791"/>
      <c r="MIZ630" s="791"/>
      <c r="MJB630" s="791"/>
      <c r="MJD630" s="791"/>
      <c r="MJF630" s="791"/>
      <c r="MJH630" s="791"/>
      <c r="MJJ630" s="791"/>
      <c r="MJL630" s="791"/>
      <c r="MJN630" s="791"/>
      <c r="MJP630" s="791"/>
      <c r="MJR630" s="791"/>
      <c r="MJT630" s="791"/>
      <c r="MJV630" s="791"/>
      <c r="MJX630" s="791"/>
      <c r="MJZ630" s="791"/>
      <c r="MKB630" s="791"/>
      <c r="MKD630" s="791"/>
      <c r="MKF630" s="791"/>
      <c r="MKH630" s="791"/>
      <c r="MKJ630" s="791"/>
      <c r="MKL630" s="791"/>
      <c r="MKN630" s="791"/>
      <c r="MKP630" s="791"/>
      <c r="MKR630" s="791"/>
      <c r="MKT630" s="791"/>
      <c r="MKV630" s="791"/>
      <c r="MKX630" s="791"/>
      <c r="MKZ630" s="791"/>
      <c r="MLB630" s="791"/>
      <c r="MLD630" s="791"/>
      <c r="MLF630" s="791"/>
      <c r="MLH630" s="791"/>
      <c r="MLJ630" s="791"/>
      <c r="MLL630" s="791"/>
      <c r="MLN630" s="791"/>
      <c r="MLP630" s="791"/>
      <c r="MLR630" s="791"/>
      <c r="MLT630" s="791"/>
      <c r="MLV630" s="791"/>
      <c r="MLX630" s="791"/>
      <c r="MLZ630" s="791"/>
      <c r="MMB630" s="791"/>
      <c r="MMD630" s="791"/>
      <c r="MMF630" s="791"/>
      <c r="MMH630" s="791"/>
      <c r="MMJ630" s="791"/>
      <c r="MML630" s="791"/>
      <c r="MMN630" s="791"/>
      <c r="MMP630" s="791"/>
      <c r="MMR630" s="791"/>
      <c r="MMT630" s="791"/>
      <c r="MMV630" s="791"/>
      <c r="MMX630" s="791"/>
      <c r="MMZ630" s="791"/>
      <c r="MNB630" s="791"/>
      <c r="MND630" s="791"/>
      <c r="MNF630" s="791"/>
      <c r="MNH630" s="791"/>
      <c r="MNJ630" s="791"/>
      <c r="MNL630" s="791"/>
      <c r="MNN630" s="791"/>
      <c r="MNP630" s="791"/>
      <c r="MNR630" s="791"/>
      <c r="MNT630" s="791"/>
      <c r="MNV630" s="791"/>
      <c r="MNX630" s="791"/>
      <c r="MNZ630" s="791"/>
      <c r="MOB630" s="791"/>
      <c r="MOD630" s="791"/>
      <c r="MOF630" s="791"/>
      <c r="MOH630" s="791"/>
      <c r="MOJ630" s="791"/>
      <c r="MOL630" s="791"/>
      <c r="MON630" s="791"/>
      <c r="MOP630" s="791"/>
      <c r="MOR630" s="791"/>
      <c r="MOT630" s="791"/>
      <c r="MOV630" s="791"/>
      <c r="MOX630" s="791"/>
      <c r="MOZ630" s="791"/>
      <c r="MPB630" s="791"/>
      <c r="MPD630" s="791"/>
      <c r="MPF630" s="791"/>
      <c r="MPH630" s="791"/>
      <c r="MPJ630" s="791"/>
      <c r="MPL630" s="791"/>
      <c r="MPN630" s="791"/>
      <c r="MPP630" s="791"/>
      <c r="MPR630" s="791"/>
      <c r="MPT630" s="791"/>
      <c r="MPV630" s="791"/>
      <c r="MPX630" s="791"/>
      <c r="MPZ630" s="791"/>
      <c r="MQB630" s="791"/>
      <c r="MQD630" s="791"/>
      <c r="MQF630" s="791"/>
      <c r="MQH630" s="791"/>
      <c r="MQJ630" s="791"/>
      <c r="MQL630" s="791"/>
      <c r="MQN630" s="791"/>
      <c r="MQP630" s="791"/>
      <c r="MQR630" s="791"/>
      <c r="MQT630" s="791"/>
      <c r="MQV630" s="791"/>
      <c r="MQX630" s="791"/>
      <c r="MQZ630" s="791"/>
      <c r="MRB630" s="791"/>
      <c r="MRD630" s="791"/>
      <c r="MRF630" s="791"/>
      <c r="MRH630" s="791"/>
      <c r="MRJ630" s="791"/>
      <c r="MRL630" s="791"/>
      <c r="MRN630" s="791"/>
      <c r="MRP630" s="791"/>
      <c r="MRR630" s="791"/>
      <c r="MRT630" s="791"/>
      <c r="MRV630" s="791"/>
      <c r="MRX630" s="791"/>
      <c r="MRZ630" s="791"/>
      <c r="MSB630" s="791"/>
      <c r="MSD630" s="791"/>
      <c r="MSF630" s="791"/>
      <c r="MSH630" s="791"/>
      <c r="MSJ630" s="791"/>
      <c r="MSL630" s="791"/>
      <c r="MSN630" s="791"/>
      <c r="MSP630" s="791"/>
      <c r="MSR630" s="791"/>
      <c r="MST630" s="791"/>
      <c r="MSV630" s="791"/>
      <c r="MSX630" s="791"/>
      <c r="MSZ630" s="791"/>
      <c r="MTB630" s="791"/>
      <c r="MTD630" s="791"/>
      <c r="MTF630" s="791"/>
      <c r="MTH630" s="791"/>
      <c r="MTJ630" s="791"/>
      <c r="MTL630" s="791"/>
      <c r="MTN630" s="791"/>
      <c r="MTP630" s="791"/>
      <c r="MTR630" s="791"/>
      <c r="MTT630" s="791"/>
      <c r="MTV630" s="791"/>
      <c r="MTX630" s="791"/>
      <c r="MTZ630" s="791"/>
      <c r="MUB630" s="791"/>
      <c r="MUD630" s="791"/>
      <c r="MUF630" s="791"/>
      <c r="MUH630" s="791"/>
      <c r="MUJ630" s="791"/>
      <c r="MUL630" s="791"/>
      <c r="MUN630" s="791"/>
      <c r="MUP630" s="791"/>
      <c r="MUR630" s="791"/>
      <c r="MUT630" s="791"/>
      <c r="MUV630" s="791"/>
      <c r="MUX630" s="791"/>
      <c r="MUZ630" s="791"/>
      <c r="MVB630" s="791"/>
      <c r="MVD630" s="791"/>
      <c r="MVF630" s="791"/>
      <c r="MVH630" s="791"/>
      <c r="MVJ630" s="791"/>
      <c r="MVL630" s="791"/>
      <c r="MVN630" s="791"/>
      <c r="MVP630" s="791"/>
      <c r="MVR630" s="791"/>
      <c r="MVT630" s="791"/>
      <c r="MVV630" s="791"/>
      <c r="MVX630" s="791"/>
      <c r="MVZ630" s="791"/>
      <c r="MWB630" s="791"/>
      <c r="MWD630" s="791"/>
      <c r="MWF630" s="791"/>
      <c r="MWH630" s="791"/>
      <c r="MWJ630" s="791"/>
      <c r="MWL630" s="791"/>
      <c r="MWN630" s="791"/>
      <c r="MWP630" s="791"/>
      <c r="MWR630" s="791"/>
      <c r="MWT630" s="791"/>
      <c r="MWV630" s="791"/>
      <c r="MWX630" s="791"/>
      <c r="MWZ630" s="791"/>
      <c r="MXB630" s="791"/>
      <c r="MXD630" s="791"/>
      <c r="MXF630" s="791"/>
      <c r="MXH630" s="791"/>
      <c r="MXJ630" s="791"/>
      <c r="MXL630" s="791"/>
      <c r="MXN630" s="791"/>
      <c r="MXP630" s="791"/>
      <c r="MXR630" s="791"/>
      <c r="MXT630" s="791"/>
      <c r="MXV630" s="791"/>
      <c r="MXX630" s="791"/>
      <c r="MXZ630" s="791"/>
      <c r="MYB630" s="791"/>
      <c r="MYD630" s="791"/>
      <c r="MYF630" s="791"/>
      <c r="MYH630" s="791"/>
      <c r="MYJ630" s="791"/>
      <c r="MYL630" s="791"/>
      <c r="MYN630" s="791"/>
      <c r="MYP630" s="791"/>
      <c r="MYR630" s="791"/>
      <c r="MYT630" s="791"/>
      <c r="MYV630" s="791"/>
      <c r="MYX630" s="791"/>
      <c r="MYZ630" s="791"/>
      <c r="MZB630" s="791"/>
      <c r="MZD630" s="791"/>
      <c r="MZF630" s="791"/>
      <c r="MZH630" s="791"/>
      <c r="MZJ630" s="791"/>
      <c r="MZL630" s="791"/>
      <c r="MZN630" s="791"/>
      <c r="MZP630" s="791"/>
      <c r="MZR630" s="791"/>
      <c r="MZT630" s="791"/>
      <c r="MZV630" s="791"/>
      <c r="MZX630" s="791"/>
      <c r="MZZ630" s="791"/>
      <c r="NAB630" s="791"/>
      <c r="NAD630" s="791"/>
      <c r="NAF630" s="791"/>
      <c r="NAH630" s="791"/>
      <c r="NAJ630" s="791"/>
      <c r="NAL630" s="791"/>
      <c r="NAN630" s="791"/>
      <c r="NAP630" s="791"/>
      <c r="NAR630" s="791"/>
      <c r="NAT630" s="791"/>
      <c r="NAV630" s="791"/>
      <c r="NAX630" s="791"/>
      <c r="NAZ630" s="791"/>
      <c r="NBB630" s="791"/>
      <c r="NBD630" s="791"/>
      <c r="NBF630" s="791"/>
      <c r="NBH630" s="791"/>
      <c r="NBJ630" s="791"/>
      <c r="NBL630" s="791"/>
      <c r="NBN630" s="791"/>
      <c r="NBP630" s="791"/>
      <c r="NBR630" s="791"/>
      <c r="NBT630" s="791"/>
      <c r="NBV630" s="791"/>
      <c r="NBX630" s="791"/>
      <c r="NBZ630" s="791"/>
      <c r="NCB630" s="791"/>
      <c r="NCD630" s="791"/>
      <c r="NCF630" s="791"/>
      <c r="NCH630" s="791"/>
      <c r="NCJ630" s="791"/>
      <c r="NCL630" s="791"/>
      <c r="NCN630" s="791"/>
      <c r="NCP630" s="791"/>
      <c r="NCR630" s="791"/>
      <c r="NCT630" s="791"/>
      <c r="NCV630" s="791"/>
      <c r="NCX630" s="791"/>
      <c r="NCZ630" s="791"/>
      <c r="NDB630" s="791"/>
      <c r="NDD630" s="791"/>
      <c r="NDF630" s="791"/>
      <c r="NDH630" s="791"/>
      <c r="NDJ630" s="791"/>
      <c r="NDL630" s="791"/>
      <c r="NDN630" s="791"/>
      <c r="NDP630" s="791"/>
      <c r="NDR630" s="791"/>
      <c r="NDT630" s="791"/>
      <c r="NDV630" s="791"/>
      <c r="NDX630" s="791"/>
      <c r="NDZ630" s="791"/>
      <c r="NEB630" s="791"/>
      <c r="NED630" s="791"/>
      <c r="NEF630" s="791"/>
      <c r="NEH630" s="791"/>
      <c r="NEJ630" s="791"/>
      <c r="NEL630" s="791"/>
      <c r="NEN630" s="791"/>
      <c r="NEP630" s="791"/>
      <c r="NER630" s="791"/>
      <c r="NET630" s="791"/>
      <c r="NEV630" s="791"/>
      <c r="NEX630" s="791"/>
      <c r="NEZ630" s="791"/>
      <c r="NFB630" s="791"/>
      <c r="NFD630" s="791"/>
      <c r="NFF630" s="791"/>
      <c r="NFH630" s="791"/>
      <c r="NFJ630" s="791"/>
      <c r="NFL630" s="791"/>
      <c r="NFN630" s="791"/>
      <c r="NFP630" s="791"/>
      <c r="NFR630" s="791"/>
      <c r="NFT630" s="791"/>
      <c r="NFV630" s="791"/>
      <c r="NFX630" s="791"/>
      <c r="NFZ630" s="791"/>
      <c r="NGB630" s="791"/>
      <c r="NGD630" s="791"/>
      <c r="NGF630" s="791"/>
      <c r="NGH630" s="791"/>
      <c r="NGJ630" s="791"/>
      <c r="NGL630" s="791"/>
      <c r="NGN630" s="791"/>
      <c r="NGP630" s="791"/>
      <c r="NGR630" s="791"/>
      <c r="NGT630" s="791"/>
      <c r="NGV630" s="791"/>
      <c r="NGX630" s="791"/>
      <c r="NGZ630" s="791"/>
      <c r="NHB630" s="791"/>
      <c r="NHD630" s="791"/>
      <c r="NHF630" s="791"/>
      <c r="NHH630" s="791"/>
      <c r="NHJ630" s="791"/>
      <c r="NHL630" s="791"/>
      <c r="NHN630" s="791"/>
      <c r="NHP630" s="791"/>
      <c r="NHR630" s="791"/>
      <c r="NHT630" s="791"/>
      <c r="NHV630" s="791"/>
      <c r="NHX630" s="791"/>
      <c r="NHZ630" s="791"/>
      <c r="NIB630" s="791"/>
      <c r="NID630" s="791"/>
      <c r="NIF630" s="791"/>
      <c r="NIH630" s="791"/>
      <c r="NIJ630" s="791"/>
      <c r="NIL630" s="791"/>
      <c r="NIN630" s="791"/>
      <c r="NIP630" s="791"/>
      <c r="NIR630" s="791"/>
      <c r="NIT630" s="791"/>
      <c r="NIV630" s="791"/>
      <c r="NIX630" s="791"/>
      <c r="NIZ630" s="791"/>
      <c r="NJB630" s="791"/>
      <c r="NJD630" s="791"/>
      <c r="NJF630" s="791"/>
      <c r="NJH630" s="791"/>
      <c r="NJJ630" s="791"/>
      <c r="NJL630" s="791"/>
      <c r="NJN630" s="791"/>
      <c r="NJP630" s="791"/>
      <c r="NJR630" s="791"/>
      <c r="NJT630" s="791"/>
      <c r="NJV630" s="791"/>
      <c r="NJX630" s="791"/>
      <c r="NJZ630" s="791"/>
      <c r="NKB630" s="791"/>
      <c r="NKD630" s="791"/>
      <c r="NKF630" s="791"/>
      <c r="NKH630" s="791"/>
      <c r="NKJ630" s="791"/>
      <c r="NKL630" s="791"/>
      <c r="NKN630" s="791"/>
      <c r="NKP630" s="791"/>
      <c r="NKR630" s="791"/>
      <c r="NKT630" s="791"/>
      <c r="NKV630" s="791"/>
      <c r="NKX630" s="791"/>
      <c r="NKZ630" s="791"/>
      <c r="NLB630" s="791"/>
      <c r="NLD630" s="791"/>
      <c r="NLF630" s="791"/>
      <c r="NLH630" s="791"/>
      <c r="NLJ630" s="791"/>
      <c r="NLL630" s="791"/>
      <c r="NLN630" s="791"/>
      <c r="NLP630" s="791"/>
      <c r="NLR630" s="791"/>
      <c r="NLT630" s="791"/>
      <c r="NLV630" s="791"/>
      <c r="NLX630" s="791"/>
      <c r="NLZ630" s="791"/>
      <c r="NMB630" s="791"/>
      <c r="NMD630" s="791"/>
      <c r="NMF630" s="791"/>
      <c r="NMH630" s="791"/>
      <c r="NMJ630" s="791"/>
      <c r="NML630" s="791"/>
      <c r="NMN630" s="791"/>
      <c r="NMP630" s="791"/>
      <c r="NMR630" s="791"/>
      <c r="NMT630" s="791"/>
      <c r="NMV630" s="791"/>
      <c r="NMX630" s="791"/>
      <c r="NMZ630" s="791"/>
      <c r="NNB630" s="791"/>
      <c r="NND630" s="791"/>
      <c r="NNF630" s="791"/>
      <c r="NNH630" s="791"/>
      <c r="NNJ630" s="791"/>
      <c r="NNL630" s="791"/>
      <c r="NNN630" s="791"/>
      <c r="NNP630" s="791"/>
      <c r="NNR630" s="791"/>
      <c r="NNT630" s="791"/>
      <c r="NNV630" s="791"/>
      <c r="NNX630" s="791"/>
      <c r="NNZ630" s="791"/>
      <c r="NOB630" s="791"/>
      <c r="NOD630" s="791"/>
      <c r="NOF630" s="791"/>
      <c r="NOH630" s="791"/>
      <c r="NOJ630" s="791"/>
      <c r="NOL630" s="791"/>
      <c r="NON630" s="791"/>
      <c r="NOP630" s="791"/>
      <c r="NOR630" s="791"/>
      <c r="NOT630" s="791"/>
      <c r="NOV630" s="791"/>
      <c r="NOX630" s="791"/>
      <c r="NOZ630" s="791"/>
      <c r="NPB630" s="791"/>
      <c r="NPD630" s="791"/>
      <c r="NPF630" s="791"/>
      <c r="NPH630" s="791"/>
      <c r="NPJ630" s="791"/>
      <c r="NPL630" s="791"/>
      <c r="NPN630" s="791"/>
      <c r="NPP630" s="791"/>
      <c r="NPR630" s="791"/>
      <c r="NPT630" s="791"/>
      <c r="NPV630" s="791"/>
      <c r="NPX630" s="791"/>
      <c r="NPZ630" s="791"/>
      <c r="NQB630" s="791"/>
      <c r="NQD630" s="791"/>
      <c r="NQF630" s="791"/>
      <c r="NQH630" s="791"/>
      <c r="NQJ630" s="791"/>
      <c r="NQL630" s="791"/>
      <c r="NQN630" s="791"/>
      <c r="NQP630" s="791"/>
      <c r="NQR630" s="791"/>
      <c r="NQT630" s="791"/>
      <c r="NQV630" s="791"/>
      <c r="NQX630" s="791"/>
      <c r="NQZ630" s="791"/>
      <c r="NRB630" s="791"/>
      <c r="NRD630" s="791"/>
      <c r="NRF630" s="791"/>
      <c r="NRH630" s="791"/>
      <c r="NRJ630" s="791"/>
      <c r="NRL630" s="791"/>
      <c r="NRN630" s="791"/>
      <c r="NRP630" s="791"/>
      <c r="NRR630" s="791"/>
      <c r="NRT630" s="791"/>
      <c r="NRV630" s="791"/>
      <c r="NRX630" s="791"/>
      <c r="NRZ630" s="791"/>
      <c r="NSB630" s="791"/>
      <c r="NSD630" s="791"/>
      <c r="NSF630" s="791"/>
      <c r="NSH630" s="791"/>
      <c r="NSJ630" s="791"/>
      <c r="NSL630" s="791"/>
      <c r="NSN630" s="791"/>
      <c r="NSP630" s="791"/>
      <c r="NSR630" s="791"/>
      <c r="NST630" s="791"/>
      <c r="NSV630" s="791"/>
      <c r="NSX630" s="791"/>
      <c r="NSZ630" s="791"/>
      <c r="NTB630" s="791"/>
      <c r="NTD630" s="791"/>
      <c r="NTF630" s="791"/>
      <c r="NTH630" s="791"/>
      <c r="NTJ630" s="791"/>
      <c r="NTL630" s="791"/>
      <c r="NTN630" s="791"/>
      <c r="NTP630" s="791"/>
      <c r="NTR630" s="791"/>
      <c r="NTT630" s="791"/>
      <c r="NTV630" s="791"/>
      <c r="NTX630" s="791"/>
      <c r="NTZ630" s="791"/>
      <c r="NUB630" s="791"/>
      <c r="NUD630" s="791"/>
      <c r="NUF630" s="791"/>
      <c r="NUH630" s="791"/>
      <c r="NUJ630" s="791"/>
      <c r="NUL630" s="791"/>
      <c r="NUN630" s="791"/>
      <c r="NUP630" s="791"/>
      <c r="NUR630" s="791"/>
      <c r="NUT630" s="791"/>
      <c r="NUV630" s="791"/>
      <c r="NUX630" s="791"/>
      <c r="NUZ630" s="791"/>
      <c r="NVB630" s="791"/>
      <c r="NVD630" s="791"/>
      <c r="NVF630" s="791"/>
      <c r="NVH630" s="791"/>
      <c r="NVJ630" s="791"/>
      <c r="NVL630" s="791"/>
      <c r="NVN630" s="791"/>
      <c r="NVP630" s="791"/>
      <c r="NVR630" s="791"/>
      <c r="NVT630" s="791"/>
      <c r="NVV630" s="791"/>
      <c r="NVX630" s="791"/>
      <c r="NVZ630" s="791"/>
      <c r="NWB630" s="791"/>
      <c r="NWD630" s="791"/>
      <c r="NWF630" s="791"/>
      <c r="NWH630" s="791"/>
      <c r="NWJ630" s="791"/>
      <c r="NWL630" s="791"/>
      <c r="NWN630" s="791"/>
      <c r="NWP630" s="791"/>
      <c r="NWR630" s="791"/>
      <c r="NWT630" s="791"/>
      <c r="NWV630" s="791"/>
      <c r="NWX630" s="791"/>
      <c r="NWZ630" s="791"/>
      <c r="NXB630" s="791"/>
      <c r="NXD630" s="791"/>
      <c r="NXF630" s="791"/>
      <c r="NXH630" s="791"/>
      <c r="NXJ630" s="791"/>
      <c r="NXL630" s="791"/>
      <c r="NXN630" s="791"/>
      <c r="NXP630" s="791"/>
      <c r="NXR630" s="791"/>
      <c r="NXT630" s="791"/>
      <c r="NXV630" s="791"/>
      <c r="NXX630" s="791"/>
      <c r="NXZ630" s="791"/>
      <c r="NYB630" s="791"/>
      <c r="NYD630" s="791"/>
      <c r="NYF630" s="791"/>
      <c r="NYH630" s="791"/>
      <c r="NYJ630" s="791"/>
      <c r="NYL630" s="791"/>
      <c r="NYN630" s="791"/>
      <c r="NYP630" s="791"/>
      <c r="NYR630" s="791"/>
      <c r="NYT630" s="791"/>
      <c r="NYV630" s="791"/>
      <c r="NYX630" s="791"/>
      <c r="NYZ630" s="791"/>
      <c r="NZB630" s="791"/>
      <c r="NZD630" s="791"/>
      <c r="NZF630" s="791"/>
      <c r="NZH630" s="791"/>
      <c r="NZJ630" s="791"/>
      <c r="NZL630" s="791"/>
      <c r="NZN630" s="791"/>
      <c r="NZP630" s="791"/>
      <c r="NZR630" s="791"/>
      <c r="NZT630" s="791"/>
      <c r="NZV630" s="791"/>
      <c r="NZX630" s="791"/>
      <c r="NZZ630" s="791"/>
      <c r="OAB630" s="791"/>
      <c r="OAD630" s="791"/>
      <c r="OAF630" s="791"/>
      <c r="OAH630" s="791"/>
      <c r="OAJ630" s="791"/>
      <c r="OAL630" s="791"/>
      <c r="OAN630" s="791"/>
      <c r="OAP630" s="791"/>
      <c r="OAR630" s="791"/>
      <c r="OAT630" s="791"/>
      <c r="OAV630" s="791"/>
      <c r="OAX630" s="791"/>
      <c r="OAZ630" s="791"/>
      <c r="OBB630" s="791"/>
      <c r="OBD630" s="791"/>
      <c r="OBF630" s="791"/>
      <c r="OBH630" s="791"/>
      <c r="OBJ630" s="791"/>
      <c r="OBL630" s="791"/>
      <c r="OBN630" s="791"/>
      <c r="OBP630" s="791"/>
      <c r="OBR630" s="791"/>
      <c r="OBT630" s="791"/>
      <c r="OBV630" s="791"/>
      <c r="OBX630" s="791"/>
      <c r="OBZ630" s="791"/>
      <c r="OCB630" s="791"/>
      <c r="OCD630" s="791"/>
      <c r="OCF630" s="791"/>
      <c r="OCH630" s="791"/>
      <c r="OCJ630" s="791"/>
      <c r="OCL630" s="791"/>
      <c r="OCN630" s="791"/>
      <c r="OCP630" s="791"/>
      <c r="OCR630" s="791"/>
      <c r="OCT630" s="791"/>
      <c r="OCV630" s="791"/>
      <c r="OCX630" s="791"/>
      <c r="OCZ630" s="791"/>
      <c r="ODB630" s="791"/>
      <c r="ODD630" s="791"/>
      <c r="ODF630" s="791"/>
      <c r="ODH630" s="791"/>
      <c r="ODJ630" s="791"/>
      <c r="ODL630" s="791"/>
      <c r="ODN630" s="791"/>
      <c r="ODP630" s="791"/>
      <c r="ODR630" s="791"/>
      <c r="ODT630" s="791"/>
      <c r="ODV630" s="791"/>
      <c r="ODX630" s="791"/>
      <c r="ODZ630" s="791"/>
      <c r="OEB630" s="791"/>
      <c r="OED630" s="791"/>
      <c r="OEF630" s="791"/>
      <c r="OEH630" s="791"/>
      <c r="OEJ630" s="791"/>
      <c r="OEL630" s="791"/>
      <c r="OEN630" s="791"/>
      <c r="OEP630" s="791"/>
      <c r="OER630" s="791"/>
      <c r="OET630" s="791"/>
      <c r="OEV630" s="791"/>
      <c r="OEX630" s="791"/>
      <c r="OEZ630" s="791"/>
      <c r="OFB630" s="791"/>
      <c r="OFD630" s="791"/>
      <c r="OFF630" s="791"/>
      <c r="OFH630" s="791"/>
      <c r="OFJ630" s="791"/>
      <c r="OFL630" s="791"/>
      <c r="OFN630" s="791"/>
      <c r="OFP630" s="791"/>
      <c r="OFR630" s="791"/>
      <c r="OFT630" s="791"/>
      <c r="OFV630" s="791"/>
      <c r="OFX630" s="791"/>
      <c r="OFZ630" s="791"/>
      <c r="OGB630" s="791"/>
      <c r="OGD630" s="791"/>
      <c r="OGF630" s="791"/>
      <c r="OGH630" s="791"/>
      <c r="OGJ630" s="791"/>
      <c r="OGL630" s="791"/>
      <c r="OGN630" s="791"/>
      <c r="OGP630" s="791"/>
      <c r="OGR630" s="791"/>
      <c r="OGT630" s="791"/>
      <c r="OGV630" s="791"/>
      <c r="OGX630" s="791"/>
      <c r="OGZ630" s="791"/>
      <c r="OHB630" s="791"/>
      <c r="OHD630" s="791"/>
      <c r="OHF630" s="791"/>
      <c r="OHH630" s="791"/>
      <c r="OHJ630" s="791"/>
      <c r="OHL630" s="791"/>
      <c r="OHN630" s="791"/>
      <c r="OHP630" s="791"/>
      <c r="OHR630" s="791"/>
      <c r="OHT630" s="791"/>
      <c r="OHV630" s="791"/>
      <c r="OHX630" s="791"/>
      <c r="OHZ630" s="791"/>
      <c r="OIB630" s="791"/>
      <c r="OID630" s="791"/>
      <c r="OIF630" s="791"/>
      <c r="OIH630" s="791"/>
      <c r="OIJ630" s="791"/>
      <c r="OIL630" s="791"/>
      <c r="OIN630" s="791"/>
      <c r="OIP630" s="791"/>
      <c r="OIR630" s="791"/>
      <c r="OIT630" s="791"/>
      <c r="OIV630" s="791"/>
      <c r="OIX630" s="791"/>
      <c r="OIZ630" s="791"/>
      <c r="OJB630" s="791"/>
      <c r="OJD630" s="791"/>
      <c r="OJF630" s="791"/>
      <c r="OJH630" s="791"/>
      <c r="OJJ630" s="791"/>
      <c r="OJL630" s="791"/>
      <c r="OJN630" s="791"/>
      <c r="OJP630" s="791"/>
      <c r="OJR630" s="791"/>
      <c r="OJT630" s="791"/>
      <c r="OJV630" s="791"/>
      <c r="OJX630" s="791"/>
      <c r="OJZ630" s="791"/>
      <c r="OKB630" s="791"/>
      <c r="OKD630" s="791"/>
      <c r="OKF630" s="791"/>
      <c r="OKH630" s="791"/>
      <c r="OKJ630" s="791"/>
      <c r="OKL630" s="791"/>
      <c r="OKN630" s="791"/>
      <c r="OKP630" s="791"/>
      <c r="OKR630" s="791"/>
      <c r="OKT630" s="791"/>
      <c r="OKV630" s="791"/>
      <c r="OKX630" s="791"/>
      <c r="OKZ630" s="791"/>
      <c r="OLB630" s="791"/>
      <c r="OLD630" s="791"/>
      <c r="OLF630" s="791"/>
      <c r="OLH630" s="791"/>
      <c r="OLJ630" s="791"/>
      <c r="OLL630" s="791"/>
      <c r="OLN630" s="791"/>
      <c r="OLP630" s="791"/>
      <c r="OLR630" s="791"/>
      <c r="OLT630" s="791"/>
      <c r="OLV630" s="791"/>
      <c r="OLX630" s="791"/>
      <c r="OLZ630" s="791"/>
      <c r="OMB630" s="791"/>
      <c r="OMD630" s="791"/>
      <c r="OMF630" s="791"/>
      <c r="OMH630" s="791"/>
      <c r="OMJ630" s="791"/>
      <c r="OML630" s="791"/>
      <c r="OMN630" s="791"/>
      <c r="OMP630" s="791"/>
      <c r="OMR630" s="791"/>
      <c r="OMT630" s="791"/>
      <c r="OMV630" s="791"/>
      <c r="OMX630" s="791"/>
      <c r="OMZ630" s="791"/>
      <c r="ONB630" s="791"/>
      <c r="OND630" s="791"/>
      <c r="ONF630" s="791"/>
      <c r="ONH630" s="791"/>
      <c r="ONJ630" s="791"/>
      <c r="ONL630" s="791"/>
      <c r="ONN630" s="791"/>
      <c r="ONP630" s="791"/>
      <c r="ONR630" s="791"/>
      <c r="ONT630" s="791"/>
      <c r="ONV630" s="791"/>
      <c r="ONX630" s="791"/>
      <c r="ONZ630" s="791"/>
      <c r="OOB630" s="791"/>
      <c r="OOD630" s="791"/>
      <c r="OOF630" s="791"/>
      <c r="OOH630" s="791"/>
      <c r="OOJ630" s="791"/>
      <c r="OOL630" s="791"/>
      <c r="OON630" s="791"/>
      <c r="OOP630" s="791"/>
      <c r="OOR630" s="791"/>
      <c r="OOT630" s="791"/>
      <c r="OOV630" s="791"/>
      <c r="OOX630" s="791"/>
      <c r="OOZ630" s="791"/>
      <c r="OPB630" s="791"/>
      <c r="OPD630" s="791"/>
      <c r="OPF630" s="791"/>
      <c r="OPH630" s="791"/>
      <c r="OPJ630" s="791"/>
      <c r="OPL630" s="791"/>
      <c r="OPN630" s="791"/>
      <c r="OPP630" s="791"/>
      <c r="OPR630" s="791"/>
      <c r="OPT630" s="791"/>
      <c r="OPV630" s="791"/>
      <c r="OPX630" s="791"/>
      <c r="OPZ630" s="791"/>
      <c r="OQB630" s="791"/>
      <c r="OQD630" s="791"/>
      <c r="OQF630" s="791"/>
      <c r="OQH630" s="791"/>
      <c r="OQJ630" s="791"/>
      <c r="OQL630" s="791"/>
      <c r="OQN630" s="791"/>
      <c r="OQP630" s="791"/>
      <c r="OQR630" s="791"/>
      <c r="OQT630" s="791"/>
      <c r="OQV630" s="791"/>
      <c r="OQX630" s="791"/>
      <c r="OQZ630" s="791"/>
      <c r="ORB630" s="791"/>
      <c r="ORD630" s="791"/>
      <c r="ORF630" s="791"/>
      <c r="ORH630" s="791"/>
      <c r="ORJ630" s="791"/>
      <c r="ORL630" s="791"/>
      <c r="ORN630" s="791"/>
      <c r="ORP630" s="791"/>
      <c r="ORR630" s="791"/>
      <c r="ORT630" s="791"/>
      <c r="ORV630" s="791"/>
      <c r="ORX630" s="791"/>
      <c r="ORZ630" s="791"/>
      <c r="OSB630" s="791"/>
      <c r="OSD630" s="791"/>
      <c r="OSF630" s="791"/>
      <c r="OSH630" s="791"/>
      <c r="OSJ630" s="791"/>
      <c r="OSL630" s="791"/>
      <c r="OSN630" s="791"/>
      <c r="OSP630" s="791"/>
      <c r="OSR630" s="791"/>
      <c r="OST630" s="791"/>
      <c r="OSV630" s="791"/>
      <c r="OSX630" s="791"/>
      <c r="OSZ630" s="791"/>
      <c r="OTB630" s="791"/>
      <c r="OTD630" s="791"/>
      <c r="OTF630" s="791"/>
      <c r="OTH630" s="791"/>
      <c r="OTJ630" s="791"/>
      <c r="OTL630" s="791"/>
      <c r="OTN630" s="791"/>
      <c r="OTP630" s="791"/>
      <c r="OTR630" s="791"/>
      <c r="OTT630" s="791"/>
      <c r="OTV630" s="791"/>
      <c r="OTX630" s="791"/>
      <c r="OTZ630" s="791"/>
      <c r="OUB630" s="791"/>
      <c r="OUD630" s="791"/>
      <c r="OUF630" s="791"/>
      <c r="OUH630" s="791"/>
      <c r="OUJ630" s="791"/>
      <c r="OUL630" s="791"/>
      <c r="OUN630" s="791"/>
      <c r="OUP630" s="791"/>
      <c r="OUR630" s="791"/>
      <c r="OUT630" s="791"/>
      <c r="OUV630" s="791"/>
      <c r="OUX630" s="791"/>
      <c r="OUZ630" s="791"/>
      <c r="OVB630" s="791"/>
      <c r="OVD630" s="791"/>
      <c r="OVF630" s="791"/>
      <c r="OVH630" s="791"/>
      <c r="OVJ630" s="791"/>
      <c r="OVL630" s="791"/>
      <c r="OVN630" s="791"/>
      <c r="OVP630" s="791"/>
      <c r="OVR630" s="791"/>
      <c r="OVT630" s="791"/>
      <c r="OVV630" s="791"/>
      <c r="OVX630" s="791"/>
      <c r="OVZ630" s="791"/>
      <c r="OWB630" s="791"/>
      <c r="OWD630" s="791"/>
      <c r="OWF630" s="791"/>
      <c r="OWH630" s="791"/>
      <c r="OWJ630" s="791"/>
      <c r="OWL630" s="791"/>
      <c r="OWN630" s="791"/>
      <c r="OWP630" s="791"/>
      <c r="OWR630" s="791"/>
      <c r="OWT630" s="791"/>
      <c r="OWV630" s="791"/>
      <c r="OWX630" s="791"/>
      <c r="OWZ630" s="791"/>
      <c r="OXB630" s="791"/>
      <c r="OXD630" s="791"/>
      <c r="OXF630" s="791"/>
      <c r="OXH630" s="791"/>
      <c r="OXJ630" s="791"/>
      <c r="OXL630" s="791"/>
      <c r="OXN630" s="791"/>
      <c r="OXP630" s="791"/>
      <c r="OXR630" s="791"/>
      <c r="OXT630" s="791"/>
      <c r="OXV630" s="791"/>
      <c r="OXX630" s="791"/>
      <c r="OXZ630" s="791"/>
      <c r="OYB630" s="791"/>
      <c r="OYD630" s="791"/>
      <c r="OYF630" s="791"/>
      <c r="OYH630" s="791"/>
      <c r="OYJ630" s="791"/>
      <c r="OYL630" s="791"/>
      <c r="OYN630" s="791"/>
      <c r="OYP630" s="791"/>
      <c r="OYR630" s="791"/>
      <c r="OYT630" s="791"/>
      <c r="OYV630" s="791"/>
      <c r="OYX630" s="791"/>
      <c r="OYZ630" s="791"/>
      <c r="OZB630" s="791"/>
      <c r="OZD630" s="791"/>
      <c r="OZF630" s="791"/>
      <c r="OZH630" s="791"/>
      <c r="OZJ630" s="791"/>
      <c r="OZL630" s="791"/>
      <c r="OZN630" s="791"/>
      <c r="OZP630" s="791"/>
      <c r="OZR630" s="791"/>
      <c r="OZT630" s="791"/>
      <c r="OZV630" s="791"/>
      <c r="OZX630" s="791"/>
      <c r="OZZ630" s="791"/>
      <c r="PAB630" s="791"/>
      <c r="PAD630" s="791"/>
      <c r="PAF630" s="791"/>
      <c r="PAH630" s="791"/>
      <c r="PAJ630" s="791"/>
      <c r="PAL630" s="791"/>
      <c r="PAN630" s="791"/>
      <c r="PAP630" s="791"/>
      <c r="PAR630" s="791"/>
      <c r="PAT630" s="791"/>
      <c r="PAV630" s="791"/>
      <c r="PAX630" s="791"/>
      <c r="PAZ630" s="791"/>
      <c r="PBB630" s="791"/>
      <c r="PBD630" s="791"/>
      <c r="PBF630" s="791"/>
      <c r="PBH630" s="791"/>
      <c r="PBJ630" s="791"/>
      <c r="PBL630" s="791"/>
      <c r="PBN630" s="791"/>
      <c r="PBP630" s="791"/>
      <c r="PBR630" s="791"/>
      <c r="PBT630" s="791"/>
      <c r="PBV630" s="791"/>
      <c r="PBX630" s="791"/>
      <c r="PBZ630" s="791"/>
      <c r="PCB630" s="791"/>
      <c r="PCD630" s="791"/>
      <c r="PCF630" s="791"/>
      <c r="PCH630" s="791"/>
      <c r="PCJ630" s="791"/>
      <c r="PCL630" s="791"/>
      <c r="PCN630" s="791"/>
      <c r="PCP630" s="791"/>
      <c r="PCR630" s="791"/>
      <c r="PCT630" s="791"/>
      <c r="PCV630" s="791"/>
      <c r="PCX630" s="791"/>
      <c r="PCZ630" s="791"/>
      <c r="PDB630" s="791"/>
      <c r="PDD630" s="791"/>
      <c r="PDF630" s="791"/>
      <c r="PDH630" s="791"/>
      <c r="PDJ630" s="791"/>
      <c r="PDL630" s="791"/>
      <c r="PDN630" s="791"/>
      <c r="PDP630" s="791"/>
      <c r="PDR630" s="791"/>
      <c r="PDT630" s="791"/>
      <c r="PDV630" s="791"/>
      <c r="PDX630" s="791"/>
      <c r="PDZ630" s="791"/>
      <c r="PEB630" s="791"/>
      <c r="PED630" s="791"/>
      <c r="PEF630" s="791"/>
      <c r="PEH630" s="791"/>
      <c r="PEJ630" s="791"/>
      <c r="PEL630" s="791"/>
      <c r="PEN630" s="791"/>
      <c r="PEP630" s="791"/>
      <c r="PER630" s="791"/>
      <c r="PET630" s="791"/>
      <c r="PEV630" s="791"/>
      <c r="PEX630" s="791"/>
      <c r="PEZ630" s="791"/>
      <c r="PFB630" s="791"/>
      <c r="PFD630" s="791"/>
      <c r="PFF630" s="791"/>
      <c r="PFH630" s="791"/>
      <c r="PFJ630" s="791"/>
      <c r="PFL630" s="791"/>
      <c r="PFN630" s="791"/>
      <c r="PFP630" s="791"/>
      <c r="PFR630" s="791"/>
      <c r="PFT630" s="791"/>
      <c r="PFV630" s="791"/>
      <c r="PFX630" s="791"/>
      <c r="PFZ630" s="791"/>
      <c r="PGB630" s="791"/>
      <c r="PGD630" s="791"/>
      <c r="PGF630" s="791"/>
      <c r="PGH630" s="791"/>
      <c r="PGJ630" s="791"/>
      <c r="PGL630" s="791"/>
      <c r="PGN630" s="791"/>
      <c r="PGP630" s="791"/>
      <c r="PGR630" s="791"/>
      <c r="PGT630" s="791"/>
      <c r="PGV630" s="791"/>
      <c r="PGX630" s="791"/>
      <c r="PGZ630" s="791"/>
      <c r="PHB630" s="791"/>
      <c r="PHD630" s="791"/>
      <c r="PHF630" s="791"/>
      <c r="PHH630" s="791"/>
      <c r="PHJ630" s="791"/>
      <c r="PHL630" s="791"/>
      <c r="PHN630" s="791"/>
      <c r="PHP630" s="791"/>
      <c r="PHR630" s="791"/>
      <c r="PHT630" s="791"/>
      <c r="PHV630" s="791"/>
      <c r="PHX630" s="791"/>
      <c r="PHZ630" s="791"/>
      <c r="PIB630" s="791"/>
      <c r="PID630" s="791"/>
      <c r="PIF630" s="791"/>
      <c r="PIH630" s="791"/>
      <c r="PIJ630" s="791"/>
      <c r="PIL630" s="791"/>
      <c r="PIN630" s="791"/>
      <c r="PIP630" s="791"/>
      <c r="PIR630" s="791"/>
      <c r="PIT630" s="791"/>
      <c r="PIV630" s="791"/>
      <c r="PIX630" s="791"/>
      <c r="PIZ630" s="791"/>
      <c r="PJB630" s="791"/>
      <c r="PJD630" s="791"/>
      <c r="PJF630" s="791"/>
      <c r="PJH630" s="791"/>
      <c r="PJJ630" s="791"/>
      <c r="PJL630" s="791"/>
      <c r="PJN630" s="791"/>
      <c r="PJP630" s="791"/>
      <c r="PJR630" s="791"/>
      <c r="PJT630" s="791"/>
      <c r="PJV630" s="791"/>
      <c r="PJX630" s="791"/>
      <c r="PJZ630" s="791"/>
      <c r="PKB630" s="791"/>
      <c r="PKD630" s="791"/>
      <c r="PKF630" s="791"/>
      <c r="PKH630" s="791"/>
      <c r="PKJ630" s="791"/>
      <c r="PKL630" s="791"/>
      <c r="PKN630" s="791"/>
      <c r="PKP630" s="791"/>
      <c r="PKR630" s="791"/>
      <c r="PKT630" s="791"/>
      <c r="PKV630" s="791"/>
      <c r="PKX630" s="791"/>
      <c r="PKZ630" s="791"/>
      <c r="PLB630" s="791"/>
      <c r="PLD630" s="791"/>
      <c r="PLF630" s="791"/>
      <c r="PLH630" s="791"/>
      <c r="PLJ630" s="791"/>
      <c r="PLL630" s="791"/>
      <c r="PLN630" s="791"/>
      <c r="PLP630" s="791"/>
      <c r="PLR630" s="791"/>
      <c r="PLT630" s="791"/>
      <c r="PLV630" s="791"/>
      <c r="PLX630" s="791"/>
      <c r="PLZ630" s="791"/>
      <c r="PMB630" s="791"/>
      <c r="PMD630" s="791"/>
      <c r="PMF630" s="791"/>
      <c r="PMH630" s="791"/>
      <c r="PMJ630" s="791"/>
      <c r="PML630" s="791"/>
      <c r="PMN630" s="791"/>
      <c r="PMP630" s="791"/>
      <c r="PMR630" s="791"/>
      <c r="PMT630" s="791"/>
      <c r="PMV630" s="791"/>
      <c r="PMX630" s="791"/>
      <c r="PMZ630" s="791"/>
      <c r="PNB630" s="791"/>
      <c r="PND630" s="791"/>
      <c r="PNF630" s="791"/>
      <c r="PNH630" s="791"/>
      <c r="PNJ630" s="791"/>
      <c r="PNL630" s="791"/>
      <c r="PNN630" s="791"/>
      <c r="PNP630" s="791"/>
      <c r="PNR630" s="791"/>
      <c r="PNT630" s="791"/>
      <c r="PNV630" s="791"/>
      <c r="PNX630" s="791"/>
      <c r="PNZ630" s="791"/>
      <c r="POB630" s="791"/>
      <c r="POD630" s="791"/>
      <c r="POF630" s="791"/>
      <c r="POH630" s="791"/>
      <c r="POJ630" s="791"/>
      <c r="POL630" s="791"/>
      <c r="PON630" s="791"/>
      <c r="POP630" s="791"/>
      <c r="POR630" s="791"/>
      <c r="POT630" s="791"/>
      <c r="POV630" s="791"/>
      <c r="POX630" s="791"/>
      <c r="POZ630" s="791"/>
      <c r="PPB630" s="791"/>
      <c r="PPD630" s="791"/>
      <c r="PPF630" s="791"/>
      <c r="PPH630" s="791"/>
      <c r="PPJ630" s="791"/>
      <c r="PPL630" s="791"/>
      <c r="PPN630" s="791"/>
      <c r="PPP630" s="791"/>
      <c r="PPR630" s="791"/>
      <c r="PPT630" s="791"/>
      <c r="PPV630" s="791"/>
      <c r="PPX630" s="791"/>
      <c r="PPZ630" s="791"/>
      <c r="PQB630" s="791"/>
      <c r="PQD630" s="791"/>
      <c r="PQF630" s="791"/>
      <c r="PQH630" s="791"/>
      <c r="PQJ630" s="791"/>
      <c r="PQL630" s="791"/>
      <c r="PQN630" s="791"/>
      <c r="PQP630" s="791"/>
      <c r="PQR630" s="791"/>
      <c r="PQT630" s="791"/>
      <c r="PQV630" s="791"/>
      <c r="PQX630" s="791"/>
      <c r="PQZ630" s="791"/>
      <c r="PRB630" s="791"/>
      <c r="PRD630" s="791"/>
      <c r="PRF630" s="791"/>
      <c r="PRH630" s="791"/>
      <c r="PRJ630" s="791"/>
      <c r="PRL630" s="791"/>
      <c r="PRN630" s="791"/>
      <c r="PRP630" s="791"/>
      <c r="PRR630" s="791"/>
      <c r="PRT630" s="791"/>
      <c r="PRV630" s="791"/>
      <c r="PRX630" s="791"/>
      <c r="PRZ630" s="791"/>
      <c r="PSB630" s="791"/>
      <c r="PSD630" s="791"/>
      <c r="PSF630" s="791"/>
      <c r="PSH630" s="791"/>
      <c r="PSJ630" s="791"/>
      <c r="PSL630" s="791"/>
      <c r="PSN630" s="791"/>
      <c r="PSP630" s="791"/>
      <c r="PSR630" s="791"/>
      <c r="PST630" s="791"/>
      <c r="PSV630" s="791"/>
      <c r="PSX630" s="791"/>
      <c r="PSZ630" s="791"/>
      <c r="PTB630" s="791"/>
      <c r="PTD630" s="791"/>
      <c r="PTF630" s="791"/>
      <c r="PTH630" s="791"/>
      <c r="PTJ630" s="791"/>
      <c r="PTL630" s="791"/>
      <c r="PTN630" s="791"/>
      <c r="PTP630" s="791"/>
      <c r="PTR630" s="791"/>
      <c r="PTT630" s="791"/>
      <c r="PTV630" s="791"/>
      <c r="PTX630" s="791"/>
      <c r="PTZ630" s="791"/>
      <c r="PUB630" s="791"/>
      <c r="PUD630" s="791"/>
      <c r="PUF630" s="791"/>
      <c r="PUH630" s="791"/>
      <c r="PUJ630" s="791"/>
      <c r="PUL630" s="791"/>
      <c r="PUN630" s="791"/>
      <c r="PUP630" s="791"/>
      <c r="PUR630" s="791"/>
      <c r="PUT630" s="791"/>
      <c r="PUV630" s="791"/>
      <c r="PUX630" s="791"/>
      <c r="PUZ630" s="791"/>
      <c r="PVB630" s="791"/>
      <c r="PVD630" s="791"/>
      <c r="PVF630" s="791"/>
      <c r="PVH630" s="791"/>
      <c r="PVJ630" s="791"/>
      <c r="PVL630" s="791"/>
      <c r="PVN630" s="791"/>
      <c r="PVP630" s="791"/>
      <c r="PVR630" s="791"/>
      <c r="PVT630" s="791"/>
      <c r="PVV630" s="791"/>
      <c r="PVX630" s="791"/>
      <c r="PVZ630" s="791"/>
      <c r="PWB630" s="791"/>
      <c r="PWD630" s="791"/>
      <c r="PWF630" s="791"/>
      <c r="PWH630" s="791"/>
      <c r="PWJ630" s="791"/>
      <c r="PWL630" s="791"/>
      <c r="PWN630" s="791"/>
      <c r="PWP630" s="791"/>
      <c r="PWR630" s="791"/>
      <c r="PWT630" s="791"/>
      <c r="PWV630" s="791"/>
      <c r="PWX630" s="791"/>
      <c r="PWZ630" s="791"/>
      <c r="PXB630" s="791"/>
      <c r="PXD630" s="791"/>
      <c r="PXF630" s="791"/>
      <c r="PXH630" s="791"/>
      <c r="PXJ630" s="791"/>
      <c r="PXL630" s="791"/>
      <c r="PXN630" s="791"/>
      <c r="PXP630" s="791"/>
      <c r="PXR630" s="791"/>
      <c r="PXT630" s="791"/>
      <c r="PXV630" s="791"/>
      <c r="PXX630" s="791"/>
      <c r="PXZ630" s="791"/>
      <c r="PYB630" s="791"/>
      <c r="PYD630" s="791"/>
      <c r="PYF630" s="791"/>
      <c r="PYH630" s="791"/>
      <c r="PYJ630" s="791"/>
      <c r="PYL630" s="791"/>
      <c r="PYN630" s="791"/>
      <c r="PYP630" s="791"/>
      <c r="PYR630" s="791"/>
      <c r="PYT630" s="791"/>
      <c r="PYV630" s="791"/>
      <c r="PYX630" s="791"/>
      <c r="PYZ630" s="791"/>
      <c r="PZB630" s="791"/>
      <c r="PZD630" s="791"/>
      <c r="PZF630" s="791"/>
      <c r="PZH630" s="791"/>
      <c r="PZJ630" s="791"/>
      <c r="PZL630" s="791"/>
      <c r="PZN630" s="791"/>
      <c r="PZP630" s="791"/>
      <c r="PZR630" s="791"/>
      <c r="PZT630" s="791"/>
      <c r="PZV630" s="791"/>
      <c r="PZX630" s="791"/>
      <c r="PZZ630" s="791"/>
      <c r="QAB630" s="791"/>
      <c r="QAD630" s="791"/>
      <c r="QAF630" s="791"/>
      <c r="QAH630" s="791"/>
      <c r="QAJ630" s="791"/>
      <c r="QAL630" s="791"/>
      <c r="QAN630" s="791"/>
      <c r="QAP630" s="791"/>
      <c r="QAR630" s="791"/>
      <c r="QAT630" s="791"/>
      <c r="QAV630" s="791"/>
      <c r="QAX630" s="791"/>
      <c r="QAZ630" s="791"/>
      <c r="QBB630" s="791"/>
      <c r="QBD630" s="791"/>
      <c r="QBF630" s="791"/>
      <c r="QBH630" s="791"/>
      <c r="QBJ630" s="791"/>
      <c r="QBL630" s="791"/>
      <c r="QBN630" s="791"/>
      <c r="QBP630" s="791"/>
      <c r="QBR630" s="791"/>
      <c r="QBT630" s="791"/>
      <c r="QBV630" s="791"/>
      <c r="QBX630" s="791"/>
      <c r="QBZ630" s="791"/>
      <c r="QCB630" s="791"/>
      <c r="QCD630" s="791"/>
      <c r="QCF630" s="791"/>
      <c r="QCH630" s="791"/>
      <c r="QCJ630" s="791"/>
      <c r="QCL630" s="791"/>
      <c r="QCN630" s="791"/>
      <c r="QCP630" s="791"/>
      <c r="QCR630" s="791"/>
      <c r="QCT630" s="791"/>
      <c r="QCV630" s="791"/>
      <c r="QCX630" s="791"/>
      <c r="QCZ630" s="791"/>
      <c r="QDB630" s="791"/>
      <c r="QDD630" s="791"/>
      <c r="QDF630" s="791"/>
      <c r="QDH630" s="791"/>
      <c r="QDJ630" s="791"/>
      <c r="QDL630" s="791"/>
      <c r="QDN630" s="791"/>
      <c r="QDP630" s="791"/>
      <c r="QDR630" s="791"/>
      <c r="QDT630" s="791"/>
      <c r="QDV630" s="791"/>
      <c r="QDX630" s="791"/>
      <c r="QDZ630" s="791"/>
      <c r="QEB630" s="791"/>
      <c r="QED630" s="791"/>
      <c r="QEF630" s="791"/>
      <c r="QEH630" s="791"/>
      <c r="QEJ630" s="791"/>
      <c r="QEL630" s="791"/>
      <c r="QEN630" s="791"/>
      <c r="QEP630" s="791"/>
      <c r="QER630" s="791"/>
      <c r="QET630" s="791"/>
      <c r="QEV630" s="791"/>
      <c r="QEX630" s="791"/>
      <c r="QEZ630" s="791"/>
      <c r="QFB630" s="791"/>
      <c r="QFD630" s="791"/>
      <c r="QFF630" s="791"/>
      <c r="QFH630" s="791"/>
      <c r="QFJ630" s="791"/>
      <c r="QFL630" s="791"/>
      <c r="QFN630" s="791"/>
      <c r="QFP630" s="791"/>
      <c r="QFR630" s="791"/>
      <c r="QFT630" s="791"/>
      <c r="QFV630" s="791"/>
      <c r="QFX630" s="791"/>
      <c r="QFZ630" s="791"/>
      <c r="QGB630" s="791"/>
      <c r="QGD630" s="791"/>
      <c r="QGF630" s="791"/>
      <c r="QGH630" s="791"/>
      <c r="QGJ630" s="791"/>
      <c r="QGL630" s="791"/>
      <c r="QGN630" s="791"/>
      <c r="QGP630" s="791"/>
      <c r="QGR630" s="791"/>
      <c r="QGT630" s="791"/>
      <c r="QGV630" s="791"/>
      <c r="QGX630" s="791"/>
      <c r="QGZ630" s="791"/>
      <c r="QHB630" s="791"/>
      <c r="QHD630" s="791"/>
      <c r="QHF630" s="791"/>
      <c r="QHH630" s="791"/>
      <c r="QHJ630" s="791"/>
      <c r="QHL630" s="791"/>
      <c r="QHN630" s="791"/>
      <c r="QHP630" s="791"/>
      <c r="QHR630" s="791"/>
      <c r="QHT630" s="791"/>
      <c r="QHV630" s="791"/>
      <c r="QHX630" s="791"/>
      <c r="QHZ630" s="791"/>
      <c r="QIB630" s="791"/>
      <c r="QID630" s="791"/>
      <c r="QIF630" s="791"/>
      <c r="QIH630" s="791"/>
      <c r="QIJ630" s="791"/>
      <c r="QIL630" s="791"/>
      <c r="QIN630" s="791"/>
      <c r="QIP630" s="791"/>
      <c r="QIR630" s="791"/>
      <c r="QIT630" s="791"/>
      <c r="QIV630" s="791"/>
      <c r="QIX630" s="791"/>
      <c r="QIZ630" s="791"/>
      <c r="QJB630" s="791"/>
      <c r="QJD630" s="791"/>
      <c r="QJF630" s="791"/>
      <c r="QJH630" s="791"/>
      <c r="QJJ630" s="791"/>
      <c r="QJL630" s="791"/>
      <c r="QJN630" s="791"/>
      <c r="QJP630" s="791"/>
      <c r="QJR630" s="791"/>
      <c r="QJT630" s="791"/>
      <c r="QJV630" s="791"/>
      <c r="QJX630" s="791"/>
      <c r="QJZ630" s="791"/>
      <c r="QKB630" s="791"/>
      <c r="QKD630" s="791"/>
      <c r="QKF630" s="791"/>
      <c r="QKH630" s="791"/>
      <c r="QKJ630" s="791"/>
      <c r="QKL630" s="791"/>
      <c r="QKN630" s="791"/>
      <c r="QKP630" s="791"/>
      <c r="QKR630" s="791"/>
      <c r="QKT630" s="791"/>
      <c r="QKV630" s="791"/>
      <c r="QKX630" s="791"/>
      <c r="QKZ630" s="791"/>
      <c r="QLB630" s="791"/>
      <c r="QLD630" s="791"/>
      <c r="QLF630" s="791"/>
      <c r="QLH630" s="791"/>
      <c r="QLJ630" s="791"/>
      <c r="QLL630" s="791"/>
      <c r="QLN630" s="791"/>
      <c r="QLP630" s="791"/>
      <c r="QLR630" s="791"/>
      <c r="QLT630" s="791"/>
      <c r="QLV630" s="791"/>
      <c r="QLX630" s="791"/>
      <c r="QLZ630" s="791"/>
      <c r="QMB630" s="791"/>
      <c r="QMD630" s="791"/>
      <c r="QMF630" s="791"/>
      <c r="QMH630" s="791"/>
      <c r="QMJ630" s="791"/>
      <c r="QML630" s="791"/>
      <c r="QMN630" s="791"/>
      <c r="QMP630" s="791"/>
      <c r="QMR630" s="791"/>
      <c r="QMT630" s="791"/>
      <c r="QMV630" s="791"/>
      <c r="QMX630" s="791"/>
      <c r="QMZ630" s="791"/>
      <c r="QNB630" s="791"/>
      <c r="QND630" s="791"/>
      <c r="QNF630" s="791"/>
      <c r="QNH630" s="791"/>
      <c r="QNJ630" s="791"/>
      <c r="QNL630" s="791"/>
      <c r="QNN630" s="791"/>
      <c r="QNP630" s="791"/>
      <c r="QNR630" s="791"/>
      <c r="QNT630" s="791"/>
      <c r="QNV630" s="791"/>
      <c r="QNX630" s="791"/>
      <c r="QNZ630" s="791"/>
      <c r="QOB630" s="791"/>
      <c r="QOD630" s="791"/>
      <c r="QOF630" s="791"/>
      <c r="QOH630" s="791"/>
      <c r="QOJ630" s="791"/>
      <c r="QOL630" s="791"/>
      <c r="QON630" s="791"/>
      <c r="QOP630" s="791"/>
      <c r="QOR630" s="791"/>
      <c r="QOT630" s="791"/>
      <c r="QOV630" s="791"/>
      <c r="QOX630" s="791"/>
      <c r="QOZ630" s="791"/>
      <c r="QPB630" s="791"/>
      <c r="QPD630" s="791"/>
      <c r="QPF630" s="791"/>
      <c r="QPH630" s="791"/>
      <c r="QPJ630" s="791"/>
      <c r="QPL630" s="791"/>
      <c r="QPN630" s="791"/>
      <c r="QPP630" s="791"/>
      <c r="QPR630" s="791"/>
      <c r="QPT630" s="791"/>
      <c r="QPV630" s="791"/>
      <c r="QPX630" s="791"/>
      <c r="QPZ630" s="791"/>
      <c r="QQB630" s="791"/>
      <c r="QQD630" s="791"/>
      <c r="QQF630" s="791"/>
      <c r="QQH630" s="791"/>
      <c r="QQJ630" s="791"/>
      <c r="QQL630" s="791"/>
      <c r="QQN630" s="791"/>
      <c r="QQP630" s="791"/>
      <c r="QQR630" s="791"/>
      <c r="QQT630" s="791"/>
      <c r="QQV630" s="791"/>
      <c r="QQX630" s="791"/>
      <c r="QQZ630" s="791"/>
      <c r="QRB630" s="791"/>
      <c r="QRD630" s="791"/>
      <c r="QRF630" s="791"/>
      <c r="QRH630" s="791"/>
      <c r="QRJ630" s="791"/>
      <c r="QRL630" s="791"/>
      <c r="QRN630" s="791"/>
      <c r="QRP630" s="791"/>
      <c r="QRR630" s="791"/>
      <c r="QRT630" s="791"/>
      <c r="QRV630" s="791"/>
      <c r="QRX630" s="791"/>
      <c r="QRZ630" s="791"/>
      <c r="QSB630" s="791"/>
      <c r="QSD630" s="791"/>
      <c r="QSF630" s="791"/>
      <c r="QSH630" s="791"/>
      <c r="QSJ630" s="791"/>
      <c r="QSL630" s="791"/>
      <c r="QSN630" s="791"/>
      <c r="QSP630" s="791"/>
      <c r="QSR630" s="791"/>
      <c r="QST630" s="791"/>
      <c r="QSV630" s="791"/>
      <c r="QSX630" s="791"/>
      <c r="QSZ630" s="791"/>
      <c r="QTB630" s="791"/>
      <c r="QTD630" s="791"/>
      <c r="QTF630" s="791"/>
      <c r="QTH630" s="791"/>
      <c r="QTJ630" s="791"/>
      <c r="QTL630" s="791"/>
      <c r="QTN630" s="791"/>
      <c r="QTP630" s="791"/>
      <c r="QTR630" s="791"/>
      <c r="QTT630" s="791"/>
      <c r="QTV630" s="791"/>
      <c r="QTX630" s="791"/>
      <c r="QTZ630" s="791"/>
      <c r="QUB630" s="791"/>
      <c r="QUD630" s="791"/>
      <c r="QUF630" s="791"/>
      <c r="QUH630" s="791"/>
      <c r="QUJ630" s="791"/>
      <c r="QUL630" s="791"/>
      <c r="QUN630" s="791"/>
      <c r="QUP630" s="791"/>
      <c r="QUR630" s="791"/>
      <c r="QUT630" s="791"/>
      <c r="QUV630" s="791"/>
      <c r="QUX630" s="791"/>
      <c r="QUZ630" s="791"/>
      <c r="QVB630" s="791"/>
      <c r="QVD630" s="791"/>
      <c r="QVF630" s="791"/>
      <c r="QVH630" s="791"/>
      <c r="QVJ630" s="791"/>
      <c r="QVL630" s="791"/>
      <c r="QVN630" s="791"/>
      <c r="QVP630" s="791"/>
      <c r="QVR630" s="791"/>
      <c r="QVT630" s="791"/>
      <c r="QVV630" s="791"/>
      <c r="QVX630" s="791"/>
      <c r="QVZ630" s="791"/>
      <c r="QWB630" s="791"/>
      <c r="QWD630" s="791"/>
      <c r="QWF630" s="791"/>
      <c r="QWH630" s="791"/>
      <c r="QWJ630" s="791"/>
      <c r="QWL630" s="791"/>
      <c r="QWN630" s="791"/>
      <c r="QWP630" s="791"/>
      <c r="QWR630" s="791"/>
      <c r="QWT630" s="791"/>
      <c r="QWV630" s="791"/>
      <c r="QWX630" s="791"/>
      <c r="QWZ630" s="791"/>
      <c r="QXB630" s="791"/>
      <c r="QXD630" s="791"/>
      <c r="QXF630" s="791"/>
      <c r="QXH630" s="791"/>
      <c r="QXJ630" s="791"/>
      <c r="QXL630" s="791"/>
      <c r="QXN630" s="791"/>
      <c r="QXP630" s="791"/>
      <c r="QXR630" s="791"/>
      <c r="QXT630" s="791"/>
      <c r="QXV630" s="791"/>
      <c r="QXX630" s="791"/>
      <c r="QXZ630" s="791"/>
      <c r="QYB630" s="791"/>
      <c r="QYD630" s="791"/>
      <c r="QYF630" s="791"/>
      <c r="QYH630" s="791"/>
      <c r="QYJ630" s="791"/>
      <c r="QYL630" s="791"/>
      <c r="QYN630" s="791"/>
      <c r="QYP630" s="791"/>
      <c r="QYR630" s="791"/>
      <c r="QYT630" s="791"/>
      <c r="QYV630" s="791"/>
      <c r="QYX630" s="791"/>
      <c r="QYZ630" s="791"/>
      <c r="QZB630" s="791"/>
      <c r="QZD630" s="791"/>
      <c r="QZF630" s="791"/>
      <c r="QZH630" s="791"/>
      <c r="QZJ630" s="791"/>
      <c r="QZL630" s="791"/>
      <c r="QZN630" s="791"/>
      <c r="QZP630" s="791"/>
      <c r="QZR630" s="791"/>
      <c r="QZT630" s="791"/>
      <c r="QZV630" s="791"/>
      <c r="QZX630" s="791"/>
      <c r="QZZ630" s="791"/>
      <c r="RAB630" s="791"/>
      <c r="RAD630" s="791"/>
      <c r="RAF630" s="791"/>
      <c r="RAH630" s="791"/>
      <c r="RAJ630" s="791"/>
      <c r="RAL630" s="791"/>
      <c r="RAN630" s="791"/>
      <c r="RAP630" s="791"/>
      <c r="RAR630" s="791"/>
      <c r="RAT630" s="791"/>
      <c r="RAV630" s="791"/>
      <c r="RAX630" s="791"/>
      <c r="RAZ630" s="791"/>
      <c r="RBB630" s="791"/>
      <c r="RBD630" s="791"/>
      <c r="RBF630" s="791"/>
      <c r="RBH630" s="791"/>
      <c r="RBJ630" s="791"/>
      <c r="RBL630" s="791"/>
      <c r="RBN630" s="791"/>
      <c r="RBP630" s="791"/>
      <c r="RBR630" s="791"/>
      <c r="RBT630" s="791"/>
      <c r="RBV630" s="791"/>
      <c r="RBX630" s="791"/>
      <c r="RBZ630" s="791"/>
      <c r="RCB630" s="791"/>
      <c r="RCD630" s="791"/>
      <c r="RCF630" s="791"/>
      <c r="RCH630" s="791"/>
      <c r="RCJ630" s="791"/>
      <c r="RCL630" s="791"/>
      <c r="RCN630" s="791"/>
      <c r="RCP630" s="791"/>
      <c r="RCR630" s="791"/>
      <c r="RCT630" s="791"/>
      <c r="RCV630" s="791"/>
      <c r="RCX630" s="791"/>
      <c r="RCZ630" s="791"/>
      <c r="RDB630" s="791"/>
      <c r="RDD630" s="791"/>
      <c r="RDF630" s="791"/>
      <c r="RDH630" s="791"/>
      <c r="RDJ630" s="791"/>
      <c r="RDL630" s="791"/>
      <c r="RDN630" s="791"/>
      <c r="RDP630" s="791"/>
      <c r="RDR630" s="791"/>
      <c r="RDT630" s="791"/>
      <c r="RDV630" s="791"/>
      <c r="RDX630" s="791"/>
      <c r="RDZ630" s="791"/>
      <c r="REB630" s="791"/>
      <c r="RED630" s="791"/>
      <c r="REF630" s="791"/>
      <c r="REH630" s="791"/>
      <c r="REJ630" s="791"/>
      <c r="REL630" s="791"/>
      <c r="REN630" s="791"/>
      <c r="REP630" s="791"/>
      <c r="RER630" s="791"/>
      <c r="RET630" s="791"/>
      <c r="REV630" s="791"/>
      <c r="REX630" s="791"/>
      <c r="REZ630" s="791"/>
      <c r="RFB630" s="791"/>
      <c r="RFD630" s="791"/>
      <c r="RFF630" s="791"/>
      <c r="RFH630" s="791"/>
      <c r="RFJ630" s="791"/>
      <c r="RFL630" s="791"/>
      <c r="RFN630" s="791"/>
      <c r="RFP630" s="791"/>
      <c r="RFR630" s="791"/>
      <c r="RFT630" s="791"/>
      <c r="RFV630" s="791"/>
      <c r="RFX630" s="791"/>
      <c r="RFZ630" s="791"/>
      <c r="RGB630" s="791"/>
      <c r="RGD630" s="791"/>
      <c r="RGF630" s="791"/>
      <c r="RGH630" s="791"/>
      <c r="RGJ630" s="791"/>
      <c r="RGL630" s="791"/>
      <c r="RGN630" s="791"/>
      <c r="RGP630" s="791"/>
      <c r="RGR630" s="791"/>
      <c r="RGT630" s="791"/>
      <c r="RGV630" s="791"/>
      <c r="RGX630" s="791"/>
      <c r="RGZ630" s="791"/>
      <c r="RHB630" s="791"/>
      <c r="RHD630" s="791"/>
      <c r="RHF630" s="791"/>
      <c r="RHH630" s="791"/>
      <c r="RHJ630" s="791"/>
      <c r="RHL630" s="791"/>
      <c r="RHN630" s="791"/>
      <c r="RHP630" s="791"/>
      <c r="RHR630" s="791"/>
      <c r="RHT630" s="791"/>
      <c r="RHV630" s="791"/>
      <c r="RHX630" s="791"/>
      <c r="RHZ630" s="791"/>
      <c r="RIB630" s="791"/>
      <c r="RID630" s="791"/>
      <c r="RIF630" s="791"/>
      <c r="RIH630" s="791"/>
      <c r="RIJ630" s="791"/>
      <c r="RIL630" s="791"/>
      <c r="RIN630" s="791"/>
      <c r="RIP630" s="791"/>
      <c r="RIR630" s="791"/>
      <c r="RIT630" s="791"/>
      <c r="RIV630" s="791"/>
      <c r="RIX630" s="791"/>
      <c r="RIZ630" s="791"/>
      <c r="RJB630" s="791"/>
      <c r="RJD630" s="791"/>
      <c r="RJF630" s="791"/>
      <c r="RJH630" s="791"/>
      <c r="RJJ630" s="791"/>
      <c r="RJL630" s="791"/>
      <c r="RJN630" s="791"/>
      <c r="RJP630" s="791"/>
      <c r="RJR630" s="791"/>
      <c r="RJT630" s="791"/>
      <c r="RJV630" s="791"/>
      <c r="RJX630" s="791"/>
      <c r="RJZ630" s="791"/>
      <c r="RKB630" s="791"/>
      <c r="RKD630" s="791"/>
      <c r="RKF630" s="791"/>
      <c r="RKH630" s="791"/>
      <c r="RKJ630" s="791"/>
      <c r="RKL630" s="791"/>
      <c r="RKN630" s="791"/>
      <c r="RKP630" s="791"/>
      <c r="RKR630" s="791"/>
      <c r="RKT630" s="791"/>
      <c r="RKV630" s="791"/>
      <c r="RKX630" s="791"/>
      <c r="RKZ630" s="791"/>
      <c r="RLB630" s="791"/>
      <c r="RLD630" s="791"/>
      <c r="RLF630" s="791"/>
      <c r="RLH630" s="791"/>
      <c r="RLJ630" s="791"/>
      <c r="RLL630" s="791"/>
      <c r="RLN630" s="791"/>
      <c r="RLP630" s="791"/>
      <c r="RLR630" s="791"/>
      <c r="RLT630" s="791"/>
      <c r="RLV630" s="791"/>
      <c r="RLX630" s="791"/>
      <c r="RLZ630" s="791"/>
      <c r="RMB630" s="791"/>
      <c r="RMD630" s="791"/>
      <c r="RMF630" s="791"/>
      <c r="RMH630" s="791"/>
      <c r="RMJ630" s="791"/>
      <c r="RML630" s="791"/>
      <c r="RMN630" s="791"/>
      <c r="RMP630" s="791"/>
      <c r="RMR630" s="791"/>
      <c r="RMT630" s="791"/>
      <c r="RMV630" s="791"/>
      <c r="RMX630" s="791"/>
      <c r="RMZ630" s="791"/>
      <c r="RNB630" s="791"/>
      <c r="RND630" s="791"/>
      <c r="RNF630" s="791"/>
      <c r="RNH630" s="791"/>
      <c r="RNJ630" s="791"/>
      <c r="RNL630" s="791"/>
      <c r="RNN630" s="791"/>
      <c r="RNP630" s="791"/>
      <c r="RNR630" s="791"/>
      <c r="RNT630" s="791"/>
      <c r="RNV630" s="791"/>
      <c r="RNX630" s="791"/>
      <c r="RNZ630" s="791"/>
      <c r="ROB630" s="791"/>
      <c r="ROD630" s="791"/>
      <c r="ROF630" s="791"/>
      <c r="ROH630" s="791"/>
      <c r="ROJ630" s="791"/>
      <c r="ROL630" s="791"/>
      <c r="RON630" s="791"/>
      <c r="ROP630" s="791"/>
      <c r="ROR630" s="791"/>
      <c r="ROT630" s="791"/>
      <c r="ROV630" s="791"/>
      <c r="ROX630" s="791"/>
      <c r="ROZ630" s="791"/>
      <c r="RPB630" s="791"/>
      <c r="RPD630" s="791"/>
      <c r="RPF630" s="791"/>
      <c r="RPH630" s="791"/>
      <c r="RPJ630" s="791"/>
      <c r="RPL630" s="791"/>
      <c r="RPN630" s="791"/>
      <c r="RPP630" s="791"/>
      <c r="RPR630" s="791"/>
      <c r="RPT630" s="791"/>
      <c r="RPV630" s="791"/>
      <c r="RPX630" s="791"/>
      <c r="RPZ630" s="791"/>
      <c r="RQB630" s="791"/>
      <c r="RQD630" s="791"/>
      <c r="RQF630" s="791"/>
      <c r="RQH630" s="791"/>
      <c r="RQJ630" s="791"/>
      <c r="RQL630" s="791"/>
      <c r="RQN630" s="791"/>
      <c r="RQP630" s="791"/>
      <c r="RQR630" s="791"/>
      <c r="RQT630" s="791"/>
      <c r="RQV630" s="791"/>
      <c r="RQX630" s="791"/>
      <c r="RQZ630" s="791"/>
      <c r="RRB630" s="791"/>
      <c r="RRD630" s="791"/>
      <c r="RRF630" s="791"/>
      <c r="RRH630" s="791"/>
      <c r="RRJ630" s="791"/>
      <c r="RRL630" s="791"/>
      <c r="RRN630" s="791"/>
      <c r="RRP630" s="791"/>
      <c r="RRR630" s="791"/>
      <c r="RRT630" s="791"/>
      <c r="RRV630" s="791"/>
      <c r="RRX630" s="791"/>
      <c r="RRZ630" s="791"/>
      <c r="RSB630" s="791"/>
      <c r="RSD630" s="791"/>
      <c r="RSF630" s="791"/>
      <c r="RSH630" s="791"/>
      <c r="RSJ630" s="791"/>
      <c r="RSL630" s="791"/>
      <c r="RSN630" s="791"/>
      <c r="RSP630" s="791"/>
      <c r="RSR630" s="791"/>
      <c r="RST630" s="791"/>
      <c r="RSV630" s="791"/>
      <c r="RSX630" s="791"/>
      <c r="RSZ630" s="791"/>
      <c r="RTB630" s="791"/>
      <c r="RTD630" s="791"/>
      <c r="RTF630" s="791"/>
      <c r="RTH630" s="791"/>
      <c r="RTJ630" s="791"/>
      <c r="RTL630" s="791"/>
      <c r="RTN630" s="791"/>
      <c r="RTP630" s="791"/>
      <c r="RTR630" s="791"/>
      <c r="RTT630" s="791"/>
      <c r="RTV630" s="791"/>
      <c r="RTX630" s="791"/>
      <c r="RTZ630" s="791"/>
      <c r="RUB630" s="791"/>
      <c r="RUD630" s="791"/>
      <c r="RUF630" s="791"/>
      <c r="RUH630" s="791"/>
      <c r="RUJ630" s="791"/>
      <c r="RUL630" s="791"/>
      <c r="RUN630" s="791"/>
      <c r="RUP630" s="791"/>
      <c r="RUR630" s="791"/>
      <c r="RUT630" s="791"/>
      <c r="RUV630" s="791"/>
      <c r="RUX630" s="791"/>
      <c r="RUZ630" s="791"/>
      <c r="RVB630" s="791"/>
      <c r="RVD630" s="791"/>
      <c r="RVF630" s="791"/>
      <c r="RVH630" s="791"/>
      <c r="RVJ630" s="791"/>
      <c r="RVL630" s="791"/>
      <c r="RVN630" s="791"/>
      <c r="RVP630" s="791"/>
      <c r="RVR630" s="791"/>
      <c r="RVT630" s="791"/>
      <c r="RVV630" s="791"/>
      <c r="RVX630" s="791"/>
      <c r="RVZ630" s="791"/>
      <c r="RWB630" s="791"/>
      <c r="RWD630" s="791"/>
      <c r="RWF630" s="791"/>
      <c r="RWH630" s="791"/>
      <c r="RWJ630" s="791"/>
      <c r="RWL630" s="791"/>
      <c r="RWN630" s="791"/>
      <c r="RWP630" s="791"/>
      <c r="RWR630" s="791"/>
      <c r="RWT630" s="791"/>
      <c r="RWV630" s="791"/>
      <c r="RWX630" s="791"/>
      <c r="RWZ630" s="791"/>
      <c r="RXB630" s="791"/>
      <c r="RXD630" s="791"/>
      <c r="RXF630" s="791"/>
      <c r="RXH630" s="791"/>
      <c r="RXJ630" s="791"/>
      <c r="RXL630" s="791"/>
      <c r="RXN630" s="791"/>
      <c r="RXP630" s="791"/>
      <c r="RXR630" s="791"/>
      <c r="RXT630" s="791"/>
      <c r="RXV630" s="791"/>
      <c r="RXX630" s="791"/>
      <c r="RXZ630" s="791"/>
      <c r="RYB630" s="791"/>
      <c r="RYD630" s="791"/>
      <c r="RYF630" s="791"/>
      <c r="RYH630" s="791"/>
      <c r="RYJ630" s="791"/>
      <c r="RYL630" s="791"/>
      <c r="RYN630" s="791"/>
      <c r="RYP630" s="791"/>
      <c r="RYR630" s="791"/>
      <c r="RYT630" s="791"/>
      <c r="RYV630" s="791"/>
      <c r="RYX630" s="791"/>
      <c r="RYZ630" s="791"/>
      <c r="RZB630" s="791"/>
      <c r="RZD630" s="791"/>
      <c r="RZF630" s="791"/>
      <c r="RZH630" s="791"/>
      <c r="RZJ630" s="791"/>
      <c r="RZL630" s="791"/>
      <c r="RZN630" s="791"/>
      <c r="RZP630" s="791"/>
      <c r="RZR630" s="791"/>
      <c r="RZT630" s="791"/>
      <c r="RZV630" s="791"/>
      <c r="RZX630" s="791"/>
      <c r="RZZ630" s="791"/>
      <c r="SAB630" s="791"/>
      <c r="SAD630" s="791"/>
      <c r="SAF630" s="791"/>
      <c r="SAH630" s="791"/>
      <c r="SAJ630" s="791"/>
      <c r="SAL630" s="791"/>
      <c r="SAN630" s="791"/>
      <c r="SAP630" s="791"/>
      <c r="SAR630" s="791"/>
      <c r="SAT630" s="791"/>
      <c r="SAV630" s="791"/>
      <c r="SAX630" s="791"/>
      <c r="SAZ630" s="791"/>
      <c r="SBB630" s="791"/>
      <c r="SBD630" s="791"/>
      <c r="SBF630" s="791"/>
      <c r="SBH630" s="791"/>
      <c r="SBJ630" s="791"/>
      <c r="SBL630" s="791"/>
      <c r="SBN630" s="791"/>
      <c r="SBP630" s="791"/>
      <c r="SBR630" s="791"/>
      <c r="SBT630" s="791"/>
      <c r="SBV630" s="791"/>
      <c r="SBX630" s="791"/>
      <c r="SBZ630" s="791"/>
      <c r="SCB630" s="791"/>
      <c r="SCD630" s="791"/>
      <c r="SCF630" s="791"/>
      <c r="SCH630" s="791"/>
      <c r="SCJ630" s="791"/>
      <c r="SCL630" s="791"/>
      <c r="SCN630" s="791"/>
      <c r="SCP630" s="791"/>
      <c r="SCR630" s="791"/>
      <c r="SCT630" s="791"/>
      <c r="SCV630" s="791"/>
      <c r="SCX630" s="791"/>
      <c r="SCZ630" s="791"/>
      <c r="SDB630" s="791"/>
      <c r="SDD630" s="791"/>
      <c r="SDF630" s="791"/>
      <c r="SDH630" s="791"/>
      <c r="SDJ630" s="791"/>
      <c r="SDL630" s="791"/>
      <c r="SDN630" s="791"/>
      <c r="SDP630" s="791"/>
      <c r="SDR630" s="791"/>
      <c r="SDT630" s="791"/>
      <c r="SDV630" s="791"/>
      <c r="SDX630" s="791"/>
      <c r="SDZ630" s="791"/>
      <c r="SEB630" s="791"/>
      <c r="SED630" s="791"/>
      <c r="SEF630" s="791"/>
      <c r="SEH630" s="791"/>
      <c r="SEJ630" s="791"/>
      <c r="SEL630" s="791"/>
      <c r="SEN630" s="791"/>
      <c r="SEP630" s="791"/>
      <c r="SER630" s="791"/>
      <c r="SET630" s="791"/>
      <c r="SEV630" s="791"/>
      <c r="SEX630" s="791"/>
      <c r="SEZ630" s="791"/>
      <c r="SFB630" s="791"/>
      <c r="SFD630" s="791"/>
      <c r="SFF630" s="791"/>
      <c r="SFH630" s="791"/>
      <c r="SFJ630" s="791"/>
      <c r="SFL630" s="791"/>
      <c r="SFN630" s="791"/>
      <c r="SFP630" s="791"/>
      <c r="SFR630" s="791"/>
      <c r="SFT630" s="791"/>
      <c r="SFV630" s="791"/>
      <c r="SFX630" s="791"/>
      <c r="SFZ630" s="791"/>
      <c r="SGB630" s="791"/>
      <c r="SGD630" s="791"/>
      <c r="SGF630" s="791"/>
      <c r="SGH630" s="791"/>
      <c r="SGJ630" s="791"/>
      <c r="SGL630" s="791"/>
      <c r="SGN630" s="791"/>
      <c r="SGP630" s="791"/>
      <c r="SGR630" s="791"/>
      <c r="SGT630" s="791"/>
      <c r="SGV630" s="791"/>
      <c r="SGX630" s="791"/>
      <c r="SGZ630" s="791"/>
      <c r="SHB630" s="791"/>
      <c r="SHD630" s="791"/>
      <c r="SHF630" s="791"/>
      <c r="SHH630" s="791"/>
      <c r="SHJ630" s="791"/>
      <c r="SHL630" s="791"/>
      <c r="SHN630" s="791"/>
      <c r="SHP630" s="791"/>
      <c r="SHR630" s="791"/>
      <c r="SHT630" s="791"/>
      <c r="SHV630" s="791"/>
      <c r="SHX630" s="791"/>
      <c r="SHZ630" s="791"/>
      <c r="SIB630" s="791"/>
      <c r="SID630" s="791"/>
      <c r="SIF630" s="791"/>
      <c r="SIH630" s="791"/>
      <c r="SIJ630" s="791"/>
      <c r="SIL630" s="791"/>
      <c r="SIN630" s="791"/>
      <c r="SIP630" s="791"/>
      <c r="SIR630" s="791"/>
      <c r="SIT630" s="791"/>
      <c r="SIV630" s="791"/>
      <c r="SIX630" s="791"/>
      <c r="SIZ630" s="791"/>
      <c r="SJB630" s="791"/>
      <c r="SJD630" s="791"/>
      <c r="SJF630" s="791"/>
      <c r="SJH630" s="791"/>
      <c r="SJJ630" s="791"/>
      <c r="SJL630" s="791"/>
      <c r="SJN630" s="791"/>
      <c r="SJP630" s="791"/>
      <c r="SJR630" s="791"/>
      <c r="SJT630" s="791"/>
      <c r="SJV630" s="791"/>
      <c r="SJX630" s="791"/>
      <c r="SJZ630" s="791"/>
      <c r="SKB630" s="791"/>
      <c r="SKD630" s="791"/>
      <c r="SKF630" s="791"/>
      <c r="SKH630" s="791"/>
      <c r="SKJ630" s="791"/>
      <c r="SKL630" s="791"/>
      <c r="SKN630" s="791"/>
      <c r="SKP630" s="791"/>
      <c r="SKR630" s="791"/>
      <c r="SKT630" s="791"/>
      <c r="SKV630" s="791"/>
      <c r="SKX630" s="791"/>
      <c r="SKZ630" s="791"/>
      <c r="SLB630" s="791"/>
      <c r="SLD630" s="791"/>
      <c r="SLF630" s="791"/>
      <c r="SLH630" s="791"/>
      <c r="SLJ630" s="791"/>
      <c r="SLL630" s="791"/>
      <c r="SLN630" s="791"/>
      <c r="SLP630" s="791"/>
      <c r="SLR630" s="791"/>
      <c r="SLT630" s="791"/>
      <c r="SLV630" s="791"/>
      <c r="SLX630" s="791"/>
      <c r="SLZ630" s="791"/>
      <c r="SMB630" s="791"/>
      <c r="SMD630" s="791"/>
      <c r="SMF630" s="791"/>
      <c r="SMH630" s="791"/>
      <c r="SMJ630" s="791"/>
      <c r="SML630" s="791"/>
      <c r="SMN630" s="791"/>
      <c r="SMP630" s="791"/>
      <c r="SMR630" s="791"/>
      <c r="SMT630" s="791"/>
      <c r="SMV630" s="791"/>
      <c r="SMX630" s="791"/>
      <c r="SMZ630" s="791"/>
      <c r="SNB630" s="791"/>
      <c r="SND630" s="791"/>
      <c r="SNF630" s="791"/>
      <c r="SNH630" s="791"/>
      <c r="SNJ630" s="791"/>
      <c r="SNL630" s="791"/>
      <c r="SNN630" s="791"/>
      <c r="SNP630" s="791"/>
      <c r="SNR630" s="791"/>
      <c r="SNT630" s="791"/>
      <c r="SNV630" s="791"/>
      <c r="SNX630" s="791"/>
      <c r="SNZ630" s="791"/>
      <c r="SOB630" s="791"/>
      <c r="SOD630" s="791"/>
      <c r="SOF630" s="791"/>
      <c r="SOH630" s="791"/>
      <c r="SOJ630" s="791"/>
      <c r="SOL630" s="791"/>
      <c r="SON630" s="791"/>
      <c r="SOP630" s="791"/>
      <c r="SOR630" s="791"/>
      <c r="SOT630" s="791"/>
      <c r="SOV630" s="791"/>
      <c r="SOX630" s="791"/>
      <c r="SOZ630" s="791"/>
      <c r="SPB630" s="791"/>
      <c r="SPD630" s="791"/>
      <c r="SPF630" s="791"/>
      <c r="SPH630" s="791"/>
      <c r="SPJ630" s="791"/>
      <c r="SPL630" s="791"/>
      <c r="SPN630" s="791"/>
      <c r="SPP630" s="791"/>
      <c r="SPR630" s="791"/>
      <c r="SPT630" s="791"/>
      <c r="SPV630" s="791"/>
      <c r="SPX630" s="791"/>
      <c r="SPZ630" s="791"/>
      <c r="SQB630" s="791"/>
      <c r="SQD630" s="791"/>
      <c r="SQF630" s="791"/>
      <c r="SQH630" s="791"/>
      <c r="SQJ630" s="791"/>
      <c r="SQL630" s="791"/>
      <c r="SQN630" s="791"/>
      <c r="SQP630" s="791"/>
      <c r="SQR630" s="791"/>
      <c r="SQT630" s="791"/>
      <c r="SQV630" s="791"/>
      <c r="SQX630" s="791"/>
      <c r="SQZ630" s="791"/>
      <c r="SRB630" s="791"/>
      <c r="SRD630" s="791"/>
      <c r="SRF630" s="791"/>
      <c r="SRH630" s="791"/>
      <c r="SRJ630" s="791"/>
      <c r="SRL630" s="791"/>
      <c r="SRN630" s="791"/>
      <c r="SRP630" s="791"/>
      <c r="SRR630" s="791"/>
      <c r="SRT630" s="791"/>
      <c r="SRV630" s="791"/>
      <c r="SRX630" s="791"/>
      <c r="SRZ630" s="791"/>
      <c r="SSB630" s="791"/>
      <c r="SSD630" s="791"/>
      <c r="SSF630" s="791"/>
      <c r="SSH630" s="791"/>
      <c r="SSJ630" s="791"/>
      <c r="SSL630" s="791"/>
      <c r="SSN630" s="791"/>
      <c r="SSP630" s="791"/>
      <c r="SSR630" s="791"/>
      <c r="SST630" s="791"/>
      <c r="SSV630" s="791"/>
      <c r="SSX630" s="791"/>
      <c r="SSZ630" s="791"/>
      <c r="STB630" s="791"/>
      <c r="STD630" s="791"/>
      <c r="STF630" s="791"/>
      <c r="STH630" s="791"/>
      <c r="STJ630" s="791"/>
      <c r="STL630" s="791"/>
      <c r="STN630" s="791"/>
      <c r="STP630" s="791"/>
      <c r="STR630" s="791"/>
      <c r="STT630" s="791"/>
      <c r="STV630" s="791"/>
      <c r="STX630" s="791"/>
      <c r="STZ630" s="791"/>
      <c r="SUB630" s="791"/>
      <c r="SUD630" s="791"/>
      <c r="SUF630" s="791"/>
      <c r="SUH630" s="791"/>
      <c r="SUJ630" s="791"/>
      <c r="SUL630" s="791"/>
      <c r="SUN630" s="791"/>
      <c r="SUP630" s="791"/>
      <c r="SUR630" s="791"/>
      <c r="SUT630" s="791"/>
      <c r="SUV630" s="791"/>
      <c r="SUX630" s="791"/>
      <c r="SUZ630" s="791"/>
      <c r="SVB630" s="791"/>
      <c r="SVD630" s="791"/>
      <c r="SVF630" s="791"/>
      <c r="SVH630" s="791"/>
      <c r="SVJ630" s="791"/>
      <c r="SVL630" s="791"/>
      <c r="SVN630" s="791"/>
      <c r="SVP630" s="791"/>
      <c r="SVR630" s="791"/>
      <c r="SVT630" s="791"/>
      <c r="SVV630" s="791"/>
      <c r="SVX630" s="791"/>
      <c r="SVZ630" s="791"/>
      <c r="SWB630" s="791"/>
      <c r="SWD630" s="791"/>
      <c r="SWF630" s="791"/>
      <c r="SWH630" s="791"/>
      <c r="SWJ630" s="791"/>
      <c r="SWL630" s="791"/>
      <c r="SWN630" s="791"/>
      <c r="SWP630" s="791"/>
      <c r="SWR630" s="791"/>
      <c r="SWT630" s="791"/>
      <c r="SWV630" s="791"/>
      <c r="SWX630" s="791"/>
      <c r="SWZ630" s="791"/>
      <c r="SXB630" s="791"/>
      <c r="SXD630" s="791"/>
      <c r="SXF630" s="791"/>
      <c r="SXH630" s="791"/>
      <c r="SXJ630" s="791"/>
      <c r="SXL630" s="791"/>
      <c r="SXN630" s="791"/>
      <c r="SXP630" s="791"/>
      <c r="SXR630" s="791"/>
      <c r="SXT630" s="791"/>
      <c r="SXV630" s="791"/>
      <c r="SXX630" s="791"/>
      <c r="SXZ630" s="791"/>
      <c r="SYB630" s="791"/>
      <c r="SYD630" s="791"/>
      <c r="SYF630" s="791"/>
      <c r="SYH630" s="791"/>
      <c r="SYJ630" s="791"/>
      <c r="SYL630" s="791"/>
      <c r="SYN630" s="791"/>
      <c r="SYP630" s="791"/>
      <c r="SYR630" s="791"/>
      <c r="SYT630" s="791"/>
      <c r="SYV630" s="791"/>
      <c r="SYX630" s="791"/>
      <c r="SYZ630" s="791"/>
      <c r="SZB630" s="791"/>
      <c r="SZD630" s="791"/>
      <c r="SZF630" s="791"/>
      <c r="SZH630" s="791"/>
      <c r="SZJ630" s="791"/>
      <c r="SZL630" s="791"/>
      <c r="SZN630" s="791"/>
      <c r="SZP630" s="791"/>
      <c r="SZR630" s="791"/>
      <c r="SZT630" s="791"/>
      <c r="SZV630" s="791"/>
      <c r="SZX630" s="791"/>
      <c r="SZZ630" s="791"/>
      <c r="TAB630" s="791"/>
      <c r="TAD630" s="791"/>
      <c r="TAF630" s="791"/>
      <c r="TAH630" s="791"/>
      <c r="TAJ630" s="791"/>
      <c r="TAL630" s="791"/>
      <c r="TAN630" s="791"/>
      <c r="TAP630" s="791"/>
      <c r="TAR630" s="791"/>
      <c r="TAT630" s="791"/>
      <c r="TAV630" s="791"/>
      <c r="TAX630" s="791"/>
      <c r="TAZ630" s="791"/>
      <c r="TBB630" s="791"/>
      <c r="TBD630" s="791"/>
      <c r="TBF630" s="791"/>
      <c r="TBH630" s="791"/>
      <c r="TBJ630" s="791"/>
      <c r="TBL630" s="791"/>
      <c r="TBN630" s="791"/>
      <c r="TBP630" s="791"/>
      <c r="TBR630" s="791"/>
      <c r="TBT630" s="791"/>
      <c r="TBV630" s="791"/>
      <c r="TBX630" s="791"/>
      <c r="TBZ630" s="791"/>
      <c r="TCB630" s="791"/>
      <c r="TCD630" s="791"/>
      <c r="TCF630" s="791"/>
      <c r="TCH630" s="791"/>
      <c r="TCJ630" s="791"/>
      <c r="TCL630" s="791"/>
      <c r="TCN630" s="791"/>
      <c r="TCP630" s="791"/>
      <c r="TCR630" s="791"/>
      <c r="TCT630" s="791"/>
      <c r="TCV630" s="791"/>
      <c r="TCX630" s="791"/>
      <c r="TCZ630" s="791"/>
      <c r="TDB630" s="791"/>
      <c r="TDD630" s="791"/>
      <c r="TDF630" s="791"/>
      <c r="TDH630" s="791"/>
      <c r="TDJ630" s="791"/>
      <c r="TDL630" s="791"/>
      <c r="TDN630" s="791"/>
      <c r="TDP630" s="791"/>
      <c r="TDR630" s="791"/>
      <c r="TDT630" s="791"/>
      <c r="TDV630" s="791"/>
      <c r="TDX630" s="791"/>
      <c r="TDZ630" s="791"/>
      <c r="TEB630" s="791"/>
      <c r="TED630" s="791"/>
      <c r="TEF630" s="791"/>
      <c r="TEH630" s="791"/>
      <c r="TEJ630" s="791"/>
      <c r="TEL630" s="791"/>
      <c r="TEN630" s="791"/>
      <c r="TEP630" s="791"/>
      <c r="TER630" s="791"/>
      <c r="TET630" s="791"/>
      <c r="TEV630" s="791"/>
      <c r="TEX630" s="791"/>
      <c r="TEZ630" s="791"/>
      <c r="TFB630" s="791"/>
      <c r="TFD630" s="791"/>
      <c r="TFF630" s="791"/>
      <c r="TFH630" s="791"/>
      <c r="TFJ630" s="791"/>
      <c r="TFL630" s="791"/>
      <c r="TFN630" s="791"/>
      <c r="TFP630" s="791"/>
      <c r="TFR630" s="791"/>
      <c r="TFT630" s="791"/>
      <c r="TFV630" s="791"/>
      <c r="TFX630" s="791"/>
      <c r="TFZ630" s="791"/>
      <c r="TGB630" s="791"/>
      <c r="TGD630" s="791"/>
      <c r="TGF630" s="791"/>
      <c r="TGH630" s="791"/>
      <c r="TGJ630" s="791"/>
      <c r="TGL630" s="791"/>
      <c r="TGN630" s="791"/>
      <c r="TGP630" s="791"/>
      <c r="TGR630" s="791"/>
      <c r="TGT630" s="791"/>
      <c r="TGV630" s="791"/>
      <c r="TGX630" s="791"/>
      <c r="TGZ630" s="791"/>
      <c r="THB630" s="791"/>
      <c r="THD630" s="791"/>
      <c r="THF630" s="791"/>
      <c r="THH630" s="791"/>
      <c r="THJ630" s="791"/>
      <c r="THL630" s="791"/>
      <c r="THN630" s="791"/>
      <c r="THP630" s="791"/>
      <c r="THR630" s="791"/>
      <c r="THT630" s="791"/>
      <c r="THV630" s="791"/>
      <c r="THX630" s="791"/>
      <c r="THZ630" s="791"/>
      <c r="TIB630" s="791"/>
      <c r="TID630" s="791"/>
      <c r="TIF630" s="791"/>
      <c r="TIH630" s="791"/>
      <c r="TIJ630" s="791"/>
      <c r="TIL630" s="791"/>
      <c r="TIN630" s="791"/>
      <c r="TIP630" s="791"/>
      <c r="TIR630" s="791"/>
      <c r="TIT630" s="791"/>
      <c r="TIV630" s="791"/>
      <c r="TIX630" s="791"/>
      <c r="TIZ630" s="791"/>
      <c r="TJB630" s="791"/>
      <c r="TJD630" s="791"/>
      <c r="TJF630" s="791"/>
      <c r="TJH630" s="791"/>
      <c r="TJJ630" s="791"/>
      <c r="TJL630" s="791"/>
      <c r="TJN630" s="791"/>
      <c r="TJP630" s="791"/>
      <c r="TJR630" s="791"/>
      <c r="TJT630" s="791"/>
      <c r="TJV630" s="791"/>
      <c r="TJX630" s="791"/>
      <c r="TJZ630" s="791"/>
      <c r="TKB630" s="791"/>
      <c r="TKD630" s="791"/>
      <c r="TKF630" s="791"/>
      <c r="TKH630" s="791"/>
      <c r="TKJ630" s="791"/>
      <c r="TKL630" s="791"/>
      <c r="TKN630" s="791"/>
      <c r="TKP630" s="791"/>
      <c r="TKR630" s="791"/>
      <c r="TKT630" s="791"/>
      <c r="TKV630" s="791"/>
      <c r="TKX630" s="791"/>
      <c r="TKZ630" s="791"/>
      <c r="TLB630" s="791"/>
      <c r="TLD630" s="791"/>
      <c r="TLF630" s="791"/>
      <c r="TLH630" s="791"/>
      <c r="TLJ630" s="791"/>
      <c r="TLL630" s="791"/>
      <c r="TLN630" s="791"/>
      <c r="TLP630" s="791"/>
      <c r="TLR630" s="791"/>
      <c r="TLT630" s="791"/>
      <c r="TLV630" s="791"/>
      <c r="TLX630" s="791"/>
      <c r="TLZ630" s="791"/>
      <c r="TMB630" s="791"/>
      <c r="TMD630" s="791"/>
      <c r="TMF630" s="791"/>
      <c r="TMH630" s="791"/>
      <c r="TMJ630" s="791"/>
      <c r="TML630" s="791"/>
      <c r="TMN630" s="791"/>
      <c r="TMP630" s="791"/>
      <c r="TMR630" s="791"/>
      <c r="TMT630" s="791"/>
      <c r="TMV630" s="791"/>
      <c r="TMX630" s="791"/>
      <c r="TMZ630" s="791"/>
      <c r="TNB630" s="791"/>
      <c r="TND630" s="791"/>
      <c r="TNF630" s="791"/>
      <c r="TNH630" s="791"/>
      <c r="TNJ630" s="791"/>
      <c r="TNL630" s="791"/>
      <c r="TNN630" s="791"/>
      <c r="TNP630" s="791"/>
      <c r="TNR630" s="791"/>
      <c r="TNT630" s="791"/>
      <c r="TNV630" s="791"/>
      <c r="TNX630" s="791"/>
      <c r="TNZ630" s="791"/>
      <c r="TOB630" s="791"/>
      <c r="TOD630" s="791"/>
      <c r="TOF630" s="791"/>
      <c r="TOH630" s="791"/>
      <c r="TOJ630" s="791"/>
      <c r="TOL630" s="791"/>
      <c r="TON630" s="791"/>
      <c r="TOP630" s="791"/>
      <c r="TOR630" s="791"/>
      <c r="TOT630" s="791"/>
      <c r="TOV630" s="791"/>
      <c r="TOX630" s="791"/>
      <c r="TOZ630" s="791"/>
      <c r="TPB630" s="791"/>
      <c r="TPD630" s="791"/>
      <c r="TPF630" s="791"/>
      <c r="TPH630" s="791"/>
      <c r="TPJ630" s="791"/>
      <c r="TPL630" s="791"/>
      <c r="TPN630" s="791"/>
      <c r="TPP630" s="791"/>
      <c r="TPR630" s="791"/>
      <c r="TPT630" s="791"/>
      <c r="TPV630" s="791"/>
      <c r="TPX630" s="791"/>
      <c r="TPZ630" s="791"/>
      <c r="TQB630" s="791"/>
      <c r="TQD630" s="791"/>
      <c r="TQF630" s="791"/>
      <c r="TQH630" s="791"/>
      <c r="TQJ630" s="791"/>
      <c r="TQL630" s="791"/>
      <c r="TQN630" s="791"/>
      <c r="TQP630" s="791"/>
      <c r="TQR630" s="791"/>
      <c r="TQT630" s="791"/>
      <c r="TQV630" s="791"/>
      <c r="TQX630" s="791"/>
      <c r="TQZ630" s="791"/>
      <c r="TRB630" s="791"/>
      <c r="TRD630" s="791"/>
      <c r="TRF630" s="791"/>
      <c r="TRH630" s="791"/>
      <c r="TRJ630" s="791"/>
      <c r="TRL630" s="791"/>
      <c r="TRN630" s="791"/>
      <c r="TRP630" s="791"/>
      <c r="TRR630" s="791"/>
      <c r="TRT630" s="791"/>
      <c r="TRV630" s="791"/>
      <c r="TRX630" s="791"/>
      <c r="TRZ630" s="791"/>
      <c r="TSB630" s="791"/>
      <c r="TSD630" s="791"/>
      <c r="TSF630" s="791"/>
      <c r="TSH630" s="791"/>
      <c r="TSJ630" s="791"/>
      <c r="TSL630" s="791"/>
      <c r="TSN630" s="791"/>
      <c r="TSP630" s="791"/>
      <c r="TSR630" s="791"/>
      <c r="TST630" s="791"/>
      <c r="TSV630" s="791"/>
      <c r="TSX630" s="791"/>
      <c r="TSZ630" s="791"/>
      <c r="TTB630" s="791"/>
      <c r="TTD630" s="791"/>
      <c r="TTF630" s="791"/>
      <c r="TTH630" s="791"/>
      <c r="TTJ630" s="791"/>
      <c r="TTL630" s="791"/>
      <c r="TTN630" s="791"/>
      <c r="TTP630" s="791"/>
      <c r="TTR630" s="791"/>
      <c r="TTT630" s="791"/>
      <c r="TTV630" s="791"/>
      <c r="TTX630" s="791"/>
      <c r="TTZ630" s="791"/>
      <c r="TUB630" s="791"/>
      <c r="TUD630" s="791"/>
      <c r="TUF630" s="791"/>
      <c r="TUH630" s="791"/>
      <c r="TUJ630" s="791"/>
      <c r="TUL630" s="791"/>
      <c r="TUN630" s="791"/>
      <c r="TUP630" s="791"/>
      <c r="TUR630" s="791"/>
      <c r="TUT630" s="791"/>
      <c r="TUV630" s="791"/>
      <c r="TUX630" s="791"/>
      <c r="TUZ630" s="791"/>
      <c r="TVB630" s="791"/>
      <c r="TVD630" s="791"/>
      <c r="TVF630" s="791"/>
      <c r="TVH630" s="791"/>
      <c r="TVJ630" s="791"/>
      <c r="TVL630" s="791"/>
      <c r="TVN630" s="791"/>
      <c r="TVP630" s="791"/>
      <c r="TVR630" s="791"/>
      <c r="TVT630" s="791"/>
      <c r="TVV630" s="791"/>
      <c r="TVX630" s="791"/>
      <c r="TVZ630" s="791"/>
      <c r="TWB630" s="791"/>
      <c r="TWD630" s="791"/>
      <c r="TWF630" s="791"/>
      <c r="TWH630" s="791"/>
      <c r="TWJ630" s="791"/>
      <c r="TWL630" s="791"/>
      <c r="TWN630" s="791"/>
      <c r="TWP630" s="791"/>
      <c r="TWR630" s="791"/>
      <c r="TWT630" s="791"/>
      <c r="TWV630" s="791"/>
      <c r="TWX630" s="791"/>
      <c r="TWZ630" s="791"/>
      <c r="TXB630" s="791"/>
      <c r="TXD630" s="791"/>
      <c r="TXF630" s="791"/>
      <c r="TXH630" s="791"/>
      <c r="TXJ630" s="791"/>
      <c r="TXL630" s="791"/>
      <c r="TXN630" s="791"/>
      <c r="TXP630" s="791"/>
      <c r="TXR630" s="791"/>
      <c r="TXT630" s="791"/>
      <c r="TXV630" s="791"/>
      <c r="TXX630" s="791"/>
      <c r="TXZ630" s="791"/>
      <c r="TYB630" s="791"/>
      <c r="TYD630" s="791"/>
      <c r="TYF630" s="791"/>
      <c r="TYH630" s="791"/>
      <c r="TYJ630" s="791"/>
      <c r="TYL630" s="791"/>
      <c r="TYN630" s="791"/>
      <c r="TYP630" s="791"/>
      <c r="TYR630" s="791"/>
      <c r="TYT630" s="791"/>
      <c r="TYV630" s="791"/>
      <c r="TYX630" s="791"/>
      <c r="TYZ630" s="791"/>
      <c r="TZB630" s="791"/>
      <c r="TZD630" s="791"/>
      <c r="TZF630" s="791"/>
      <c r="TZH630" s="791"/>
      <c r="TZJ630" s="791"/>
      <c r="TZL630" s="791"/>
      <c r="TZN630" s="791"/>
      <c r="TZP630" s="791"/>
      <c r="TZR630" s="791"/>
      <c r="TZT630" s="791"/>
      <c r="TZV630" s="791"/>
      <c r="TZX630" s="791"/>
      <c r="TZZ630" s="791"/>
      <c r="UAB630" s="791"/>
      <c r="UAD630" s="791"/>
      <c r="UAF630" s="791"/>
      <c r="UAH630" s="791"/>
      <c r="UAJ630" s="791"/>
      <c r="UAL630" s="791"/>
      <c r="UAN630" s="791"/>
      <c r="UAP630" s="791"/>
      <c r="UAR630" s="791"/>
      <c r="UAT630" s="791"/>
      <c r="UAV630" s="791"/>
      <c r="UAX630" s="791"/>
      <c r="UAZ630" s="791"/>
      <c r="UBB630" s="791"/>
      <c r="UBD630" s="791"/>
      <c r="UBF630" s="791"/>
      <c r="UBH630" s="791"/>
      <c r="UBJ630" s="791"/>
      <c r="UBL630" s="791"/>
      <c r="UBN630" s="791"/>
      <c r="UBP630" s="791"/>
      <c r="UBR630" s="791"/>
      <c r="UBT630" s="791"/>
      <c r="UBV630" s="791"/>
      <c r="UBX630" s="791"/>
      <c r="UBZ630" s="791"/>
      <c r="UCB630" s="791"/>
      <c r="UCD630" s="791"/>
      <c r="UCF630" s="791"/>
      <c r="UCH630" s="791"/>
      <c r="UCJ630" s="791"/>
      <c r="UCL630" s="791"/>
      <c r="UCN630" s="791"/>
      <c r="UCP630" s="791"/>
      <c r="UCR630" s="791"/>
      <c r="UCT630" s="791"/>
      <c r="UCV630" s="791"/>
      <c r="UCX630" s="791"/>
      <c r="UCZ630" s="791"/>
      <c r="UDB630" s="791"/>
      <c r="UDD630" s="791"/>
      <c r="UDF630" s="791"/>
      <c r="UDH630" s="791"/>
      <c r="UDJ630" s="791"/>
      <c r="UDL630" s="791"/>
      <c r="UDN630" s="791"/>
      <c r="UDP630" s="791"/>
      <c r="UDR630" s="791"/>
      <c r="UDT630" s="791"/>
      <c r="UDV630" s="791"/>
      <c r="UDX630" s="791"/>
      <c r="UDZ630" s="791"/>
      <c r="UEB630" s="791"/>
      <c r="UED630" s="791"/>
      <c r="UEF630" s="791"/>
      <c r="UEH630" s="791"/>
      <c r="UEJ630" s="791"/>
      <c r="UEL630" s="791"/>
      <c r="UEN630" s="791"/>
      <c r="UEP630" s="791"/>
      <c r="UER630" s="791"/>
      <c r="UET630" s="791"/>
      <c r="UEV630" s="791"/>
      <c r="UEX630" s="791"/>
      <c r="UEZ630" s="791"/>
      <c r="UFB630" s="791"/>
      <c r="UFD630" s="791"/>
      <c r="UFF630" s="791"/>
      <c r="UFH630" s="791"/>
      <c r="UFJ630" s="791"/>
      <c r="UFL630" s="791"/>
      <c r="UFN630" s="791"/>
      <c r="UFP630" s="791"/>
      <c r="UFR630" s="791"/>
      <c r="UFT630" s="791"/>
      <c r="UFV630" s="791"/>
      <c r="UFX630" s="791"/>
      <c r="UFZ630" s="791"/>
      <c r="UGB630" s="791"/>
      <c r="UGD630" s="791"/>
      <c r="UGF630" s="791"/>
      <c r="UGH630" s="791"/>
      <c r="UGJ630" s="791"/>
      <c r="UGL630" s="791"/>
      <c r="UGN630" s="791"/>
      <c r="UGP630" s="791"/>
      <c r="UGR630" s="791"/>
      <c r="UGT630" s="791"/>
      <c r="UGV630" s="791"/>
      <c r="UGX630" s="791"/>
      <c r="UGZ630" s="791"/>
      <c r="UHB630" s="791"/>
      <c r="UHD630" s="791"/>
      <c r="UHF630" s="791"/>
      <c r="UHH630" s="791"/>
      <c r="UHJ630" s="791"/>
      <c r="UHL630" s="791"/>
      <c r="UHN630" s="791"/>
      <c r="UHP630" s="791"/>
      <c r="UHR630" s="791"/>
      <c r="UHT630" s="791"/>
      <c r="UHV630" s="791"/>
      <c r="UHX630" s="791"/>
      <c r="UHZ630" s="791"/>
      <c r="UIB630" s="791"/>
      <c r="UID630" s="791"/>
      <c r="UIF630" s="791"/>
      <c r="UIH630" s="791"/>
      <c r="UIJ630" s="791"/>
      <c r="UIL630" s="791"/>
      <c r="UIN630" s="791"/>
      <c r="UIP630" s="791"/>
      <c r="UIR630" s="791"/>
      <c r="UIT630" s="791"/>
      <c r="UIV630" s="791"/>
      <c r="UIX630" s="791"/>
      <c r="UIZ630" s="791"/>
      <c r="UJB630" s="791"/>
      <c r="UJD630" s="791"/>
      <c r="UJF630" s="791"/>
      <c r="UJH630" s="791"/>
      <c r="UJJ630" s="791"/>
      <c r="UJL630" s="791"/>
      <c r="UJN630" s="791"/>
      <c r="UJP630" s="791"/>
      <c r="UJR630" s="791"/>
      <c r="UJT630" s="791"/>
      <c r="UJV630" s="791"/>
      <c r="UJX630" s="791"/>
      <c r="UJZ630" s="791"/>
      <c r="UKB630" s="791"/>
      <c r="UKD630" s="791"/>
      <c r="UKF630" s="791"/>
      <c r="UKH630" s="791"/>
      <c r="UKJ630" s="791"/>
      <c r="UKL630" s="791"/>
      <c r="UKN630" s="791"/>
      <c r="UKP630" s="791"/>
      <c r="UKR630" s="791"/>
      <c r="UKT630" s="791"/>
      <c r="UKV630" s="791"/>
      <c r="UKX630" s="791"/>
      <c r="UKZ630" s="791"/>
      <c r="ULB630" s="791"/>
      <c r="ULD630" s="791"/>
      <c r="ULF630" s="791"/>
      <c r="ULH630" s="791"/>
      <c r="ULJ630" s="791"/>
      <c r="ULL630" s="791"/>
      <c r="ULN630" s="791"/>
      <c r="ULP630" s="791"/>
      <c r="ULR630" s="791"/>
      <c r="ULT630" s="791"/>
      <c r="ULV630" s="791"/>
      <c r="ULX630" s="791"/>
      <c r="ULZ630" s="791"/>
      <c r="UMB630" s="791"/>
      <c r="UMD630" s="791"/>
      <c r="UMF630" s="791"/>
      <c r="UMH630" s="791"/>
      <c r="UMJ630" s="791"/>
      <c r="UML630" s="791"/>
      <c r="UMN630" s="791"/>
      <c r="UMP630" s="791"/>
      <c r="UMR630" s="791"/>
      <c r="UMT630" s="791"/>
      <c r="UMV630" s="791"/>
      <c r="UMX630" s="791"/>
      <c r="UMZ630" s="791"/>
      <c r="UNB630" s="791"/>
      <c r="UND630" s="791"/>
      <c r="UNF630" s="791"/>
      <c r="UNH630" s="791"/>
      <c r="UNJ630" s="791"/>
      <c r="UNL630" s="791"/>
      <c r="UNN630" s="791"/>
      <c r="UNP630" s="791"/>
      <c r="UNR630" s="791"/>
      <c r="UNT630" s="791"/>
      <c r="UNV630" s="791"/>
      <c r="UNX630" s="791"/>
      <c r="UNZ630" s="791"/>
      <c r="UOB630" s="791"/>
      <c r="UOD630" s="791"/>
      <c r="UOF630" s="791"/>
      <c r="UOH630" s="791"/>
      <c r="UOJ630" s="791"/>
      <c r="UOL630" s="791"/>
      <c r="UON630" s="791"/>
      <c r="UOP630" s="791"/>
      <c r="UOR630" s="791"/>
      <c r="UOT630" s="791"/>
      <c r="UOV630" s="791"/>
      <c r="UOX630" s="791"/>
      <c r="UOZ630" s="791"/>
      <c r="UPB630" s="791"/>
      <c r="UPD630" s="791"/>
      <c r="UPF630" s="791"/>
      <c r="UPH630" s="791"/>
      <c r="UPJ630" s="791"/>
      <c r="UPL630" s="791"/>
      <c r="UPN630" s="791"/>
      <c r="UPP630" s="791"/>
      <c r="UPR630" s="791"/>
      <c r="UPT630" s="791"/>
      <c r="UPV630" s="791"/>
      <c r="UPX630" s="791"/>
      <c r="UPZ630" s="791"/>
      <c r="UQB630" s="791"/>
      <c r="UQD630" s="791"/>
      <c r="UQF630" s="791"/>
      <c r="UQH630" s="791"/>
      <c r="UQJ630" s="791"/>
      <c r="UQL630" s="791"/>
      <c r="UQN630" s="791"/>
      <c r="UQP630" s="791"/>
      <c r="UQR630" s="791"/>
      <c r="UQT630" s="791"/>
      <c r="UQV630" s="791"/>
      <c r="UQX630" s="791"/>
      <c r="UQZ630" s="791"/>
      <c r="URB630" s="791"/>
      <c r="URD630" s="791"/>
      <c r="URF630" s="791"/>
      <c r="URH630" s="791"/>
      <c r="URJ630" s="791"/>
      <c r="URL630" s="791"/>
      <c r="URN630" s="791"/>
      <c r="URP630" s="791"/>
      <c r="URR630" s="791"/>
      <c r="URT630" s="791"/>
      <c r="URV630" s="791"/>
      <c r="URX630" s="791"/>
      <c r="URZ630" s="791"/>
      <c r="USB630" s="791"/>
      <c r="USD630" s="791"/>
      <c r="USF630" s="791"/>
      <c r="USH630" s="791"/>
      <c r="USJ630" s="791"/>
      <c r="USL630" s="791"/>
      <c r="USN630" s="791"/>
      <c r="USP630" s="791"/>
      <c r="USR630" s="791"/>
      <c r="UST630" s="791"/>
      <c r="USV630" s="791"/>
      <c r="USX630" s="791"/>
      <c r="USZ630" s="791"/>
      <c r="UTB630" s="791"/>
      <c r="UTD630" s="791"/>
      <c r="UTF630" s="791"/>
      <c r="UTH630" s="791"/>
      <c r="UTJ630" s="791"/>
      <c r="UTL630" s="791"/>
      <c r="UTN630" s="791"/>
      <c r="UTP630" s="791"/>
      <c r="UTR630" s="791"/>
      <c r="UTT630" s="791"/>
      <c r="UTV630" s="791"/>
      <c r="UTX630" s="791"/>
      <c r="UTZ630" s="791"/>
      <c r="UUB630" s="791"/>
      <c r="UUD630" s="791"/>
      <c r="UUF630" s="791"/>
      <c r="UUH630" s="791"/>
      <c r="UUJ630" s="791"/>
      <c r="UUL630" s="791"/>
      <c r="UUN630" s="791"/>
      <c r="UUP630" s="791"/>
      <c r="UUR630" s="791"/>
      <c r="UUT630" s="791"/>
      <c r="UUV630" s="791"/>
      <c r="UUX630" s="791"/>
      <c r="UUZ630" s="791"/>
      <c r="UVB630" s="791"/>
      <c r="UVD630" s="791"/>
      <c r="UVF630" s="791"/>
      <c r="UVH630" s="791"/>
      <c r="UVJ630" s="791"/>
      <c r="UVL630" s="791"/>
      <c r="UVN630" s="791"/>
      <c r="UVP630" s="791"/>
      <c r="UVR630" s="791"/>
      <c r="UVT630" s="791"/>
      <c r="UVV630" s="791"/>
      <c r="UVX630" s="791"/>
      <c r="UVZ630" s="791"/>
      <c r="UWB630" s="791"/>
      <c r="UWD630" s="791"/>
      <c r="UWF630" s="791"/>
      <c r="UWH630" s="791"/>
      <c r="UWJ630" s="791"/>
      <c r="UWL630" s="791"/>
      <c r="UWN630" s="791"/>
      <c r="UWP630" s="791"/>
      <c r="UWR630" s="791"/>
      <c r="UWT630" s="791"/>
      <c r="UWV630" s="791"/>
      <c r="UWX630" s="791"/>
      <c r="UWZ630" s="791"/>
      <c r="UXB630" s="791"/>
      <c r="UXD630" s="791"/>
      <c r="UXF630" s="791"/>
      <c r="UXH630" s="791"/>
      <c r="UXJ630" s="791"/>
      <c r="UXL630" s="791"/>
      <c r="UXN630" s="791"/>
      <c r="UXP630" s="791"/>
      <c r="UXR630" s="791"/>
      <c r="UXT630" s="791"/>
      <c r="UXV630" s="791"/>
      <c r="UXX630" s="791"/>
      <c r="UXZ630" s="791"/>
      <c r="UYB630" s="791"/>
      <c r="UYD630" s="791"/>
      <c r="UYF630" s="791"/>
      <c r="UYH630" s="791"/>
      <c r="UYJ630" s="791"/>
      <c r="UYL630" s="791"/>
      <c r="UYN630" s="791"/>
      <c r="UYP630" s="791"/>
      <c r="UYR630" s="791"/>
      <c r="UYT630" s="791"/>
      <c r="UYV630" s="791"/>
      <c r="UYX630" s="791"/>
      <c r="UYZ630" s="791"/>
      <c r="UZB630" s="791"/>
      <c r="UZD630" s="791"/>
      <c r="UZF630" s="791"/>
      <c r="UZH630" s="791"/>
      <c r="UZJ630" s="791"/>
      <c r="UZL630" s="791"/>
      <c r="UZN630" s="791"/>
      <c r="UZP630" s="791"/>
      <c r="UZR630" s="791"/>
      <c r="UZT630" s="791"/>
      <c r="UZV630" s="791"/>
      <c r="UZX630" s="791"/>
      <c r="UZZ630" s="791"/>
      <c r="VAB630" s="791"/>
      <c r="VAD630" s="791"/>
      <c r="VAF630" s="791"/>
      <c r="VAH630" s="791"/>
      <c r="VAJ630" s="791"/>
      <c r="VAL630" s="791"/>
      <c r="VAN630" s="791"/>
      <c r="VAP630" s="791"/>
      <c r="VAR630" s="791"/>
      <c r="VAT630" s="791"/>
      <c r="VAV630" s="791"/>
      <c r="VAX630" s="791"/>
      <c r="VAZ630" s="791"/>
      <c r="VBB630" s="791"/>
      <c r="VBD630" s="791"/>
      <c r="VBF630" s="791"/>
      <c r="VBH630" s="791"/>
      <c r="VBJ630" s="791"/>
      <c r="VBL630" s="791"/>
      <c r="VBN630" s="791"/>
      <c r="VBP630" s="791"/>
      <c r="VBR630" s="791"/>
      <c r="VBT630" s="791"/>
      <c r="VBV630" s="791"/>
      <c r="VBX630" s="791"/>
      <c r="VBZ630" s="791"/>
      <c r="VCB630" s="791"/>
      <c r="VCD630" s="791"/>
      <c r="VCF630" s="791"/>
      <c r="VCH630" s="791"/>
      <c r="VCJ630" s="791"/>
      <c r="VCL630" s="791"/>
      <c r="VCN630" s="791"/>
      <c r="VCP630" s="791"/>
      <c r="VCR630" s="791"/>
      <c r="VCT630" s="791"/>
      <c r="VCV630" s="791"/>
      <c r="VCX630" s="791"/>
      <c r="VCZ630" s="791"/>
      <c r="VDB630" s="791"/>
      <c r="VDD630" s="791"/>
      <c r="VDF630" s="791"/>
      <c r="VDH630" s="791"/>
      <c r="VDJ630" s="791"/>
      <c r="VDL630" s="791"/>
      <c r="VDN630" s="791"/>
      <c r="VDP630" s="791"/>
      <c r="VDR630" s="791"/>
      <c r="VDT630" s="791"/>
      <c r="VDV630" s="791"/>
      <c r="VDX630" s="791"/>
      <c r="VDZ630" s="791"/>
      <c r="VEB630" s="791"/>
      <c r="VED630" s="791"/>
      <c r="VEF630" s="791"/>
      <c r="VEH630" s="791"/>
      <c r="VEJ630" s="791"/>
      <c r="VEL630" s="791"/>
      <c r="VEN630" s="791"/>
      <c r="VEP630" s="791"/>
      <c r="VER630" s="791"/>
      <c r="VET630" s="791"/>
      <c r="VEV630" s="791"/>
      <c r="VEX630" s="791"/>
      <c r="VEZ630" s="791"/>
      <c r="VFB630" s="791"/>
      <c r="VFD630" s="791"/>
      <c r="VFF630" s="791"/>
      <c r="VFH630" s="791"/>
      <c r="VFJ630" s="791"/>
      <c r="VFL630" s="791"/>
      <c r="VFN630" s="791"/>
      <c r="VFP630" s="791"/>
      <c r="VFR630" s="791"/>
      <c r="VFT630" s="791"/>
      <c r="VFV630" s="791"/>
      <c r="VFX630" s="791"/>
      <c r="VFZ630" s="791"/>
      <c r="VGB630" s="791"/>
      <c r="VGD630" s="791"/>
      <c r="VGF630" s="791"/>
      <c r="VGH630" s="791"/>
      <c r="VGJ630" s="791"/>
      <c r="VGL630" s="791"/>
      <c r="VGN630" s="791"/>
      <c r="VGP630" s="791"/>
      <c r="VGR630" s="791"/>
      <c r="VGT630" s="791"/>
      <c r="VGV630" s="791"/>
      <c r="VGX630" s="791"/>
      <c r="VGZ630" s="791"/>
      <c r="VHB630" s="791"/>
      <c r="VHD630" s="791"/>
      <c r="VHF630" s="791"/>
      <c r="VHH630" s="791"/>
      <c r="VHJ630" s="791"/>
      <c r="VHL630" s="791"/>
      <c r="VHN630" s="791"/>
      <c r="VHP630" s="791"/>
      <c r="VHR630" s="791"/>
      <c r="VHT630" s="791"/>
      <c r="VHV630" s="791"/>
      <c r="VHX630" s="791"/>
      <c r="VHZ630" s="791"/>
      <c r="VIB630" s="791"/>
      <c r="VID630" s="791"/>
      <c r="VIF630" s="791"/>
      <c r="VIH630" s="791"/>
      <c r="VIJ630" s="791"/>
      <c r="VIL630" s="791"/>
      <c r="VIN630" s="791"/>
      <c r="VIP630" s="791"/>
      <c r="VIR630" s="791"/>
      <c r="VIT630" s="791"/>
      <c r="VIV630" s="791"/>
      <c r="VIX630" s="791"/>
      <c r="VIZ630" s="791"/>
      <c r="VJB630" s="791"/>
      <c r="VJD630" s="791"/>
      <c r="VJF630" s="791"/>
      <c r="VJH630" s="791"/>
      <c r="VJJ630" s="791"/>
      <c r="VJL630" s="791"/>
      <c r="VJN630" s="791"/>
      <c r="VJP630" s="791"/>
      <c r="VJR630" s="791"/>
      <c r="VJT630" s="791"/>
      <c r="VJV630" s="791"/>
      <c r="VJX630" s="791"/>
      <c r="VJZ630" s="791"/>
      <c r="VKB630" s="791"/>
      <c r="VKD630" s="791"/>
      <c r="VKF630" s="791"/>
      <c r="VKH630" s="791"/>
      <c r="VKJ630" s="791"/>
      <c r="VKL630" s="791"/>
      <c r="VKN630" s="791"/>
      <c r="VKP630" s="791"/>
      <c r="VKR630" s="791"/>
      <c r="VKT630" s="791"/>
      <c r="VKV630" s="791"/>
      <c r="VKX630" s="791"/>
      <c r="VKZ630" s="791"/>
      <c r="VLB630" s="791"/>
      <c r="VLD630" s="791"/>
      <c r="VLF630" s="791"/>
      <c r="VLH630" s="791"/>
      <c r="VLJ630" s="791"/>
      <c r="VLL630" s="791"/>
      <c r="VLN630" s="791"/>
      <c r="VLP630" s="791"/>
      <c r="VLR630" s="791"/>
      <c r="VLT630" s="791"/>
      <c r="VLV630" s="791"/>
      <c r="VLX630" s="791"/>
      <c r="VLZ630" s="791"/>
      <c r="VMB630" s="791"/>
      <c r="VMD630" s="791"/>
      <c r="VMF630" s="791"/>
      <c r="VMH630" s="791"/>
      <c r="VMJ630" s="791"/>
      <c r="VML630" s="791"/>
      <c r="VMN630" s="791"/>
      <c r="VMP630" s="791"/>
      <c r="VMR630" s="791"/>
      <c r="VMT630" s="791"/>
      <c r="VMV630" s="791"/>
      <c r="VMX630" s="791"/>
      <c r="VMZ630" s="791"/>
      <c r="VNB630" s="791"/>
      <c r="VND630" s="791"/>
      <c r="VNF630" s="791"/>
      <c r="VNH630" s="791"/>
      <c r="VNJ630" s="791"/>
      <c r="VNL630" s="791"/>
      <c r="VNN630" s="791"/>
      <c r="VNP630" s="791"/>
      <c r="VNR630" s="791"/>
      <c r="VNT630" s="791"/>
      <c r="VNV630" s="791"/>
      <c r="VNX630" s="791"/>
      <c r="VNZ630" s="791"/>
      <c r="VOB630" s="791"/>
      <c r="VOD630" s="791"/>
      <c r="VOF630" s="791"/>
      <c r="VOH630" s="791"/>
      <c r="VOJ630" s="791"/>
      <c r="VOL630" s="791"/>
      <c r="VON630" s="791"/>
      <c r="VOP630" s="791"/>
      <c r="VOR630" s="791"/>
      <c r="VOT630" s="791"/>
      <c r="VOV630" s="791"/>
      <c r="VOX630" s="791"/>
      <c r="VOZ630" s="791"/>
      <c r="VPB630" s="791"/>
      <c r="VPD630" s="791"/>
      <c r="VPF630" s="791"/>
      <c r="VPH630" s="791"/>
      <c r="VPJ630" s="791"/>
      <c r="VPL630" s="791"/>
      <c r="VPN630" s="791"/>
      <c r="VPP630" s="791"/>
      <c r="VPR630" s="791"/>
      <c r="VPT630" s="791"/>
      <c r="VPV630" s="791"/>
      <c r="VPX630" s="791"/>
      <c r="VPZ630" s="791"/>
      <c r="VQB630" s="791"/>
      <c r="VQD630" s="791"/>
      <c r="VQF630" s="791"/>
      <c r="VQH630" s="791"/>
      <c r="VQJ630" s="791"/>
      <c r="VQL630" s="791"/>
      <c r="VQN630" s="791"/>
      <c r="VQP630" s="791"/>
      <c r="VQR630" s="791"/>
      <c r="VQT630" s="791"/>
      <c r="VQV630" s="791"/>
      <c r="VQX630" s="791"/>
      <c r="VQZ630" s="791"/>
      <c r="VRB630" s="791"/>
      <c r="VRD630" s="791"/>
      <c r="VRF630" s="791"/>
      <c r="VRH630" s="791"/>
      <c r="VRJ630" s="791"/>
      <c r="VRL630" s="791"/>
      <c r="VRN630" s="791"/>
      <c r="VRP630" s="791"/>
      <c r="VRR630" s="791"/>
      <c r="VRT630" s="791"/>
      <c r="VRV630" s="791"/>
      <c r="VRX630" s="791"/>
      <c r="VRZ630" s="791"/>
      <c r="VSB630" s="791"/>
      <c r="VSD630" s="791"/>
      <c r="VSF630" s="791"/>
      <c r="VSH630" s="791"/>
      <c r="VSJ630" s="791"/>
      <c r="VSL630" s="791"/>
      <c r="VSN630" s="791"/>
      <c r="VSP630" s="791"/>
      <c r="VSR630" s="791"/>
      <c r="VST630" s="791"/>
      <c r="VSV630" s="791"/>
      <c r="VSX630" s="791"/>
      <c r="VSZ630" s="791"/>
      <c r="VTB630" s="791"/>
      <c r="VTD630" s="791"/>
      <c r="VTF630" s="791"/>
      <c r="VTH630" s="791"/>
      <c r="VTJ630" s="791"/>
      <c r="VTL630" s="791"/>
      <c r="VTN630" s="791"/>
      <c r="VTP630" s="791"/>
      <c r="VTR630" s="791"/>
      <c r="VTT630" s="791"/>
      <c r="VTV630" s="791"/>
      <c r="VTX630" s="791"/>
      <c r="VTZ630" s="791"/>
      <c r="VUB630" s="791"/>
      <c r="VUD630" s="791"/>
      <c r="VUF630" s="791"/>
      <c r="VUH630" s="791"/>
      <c r="VUJ630" s="791"/>
      <c r="VUL630" s="791"/>
      <c r="VUN630" s="791"/>
      <c r="VUP630" s="791"/>
      <c r="VUR630" s="791"/>
      <c r="VUT630" s="791"/>
      <c r="VUV630" s="791"/>
      <c r="VUX630" s="791"/>
      <c r="VUZ630" s="791"/>
      <c r="VVB630" s="791"/>
      <c r="VVD630" s="791"/>
      <c r="VVF630" s="791"/>
      <c r="VVH630" s="791"/>
      <c r="VVJ630" s="791"/>
      <c r="VVL630" s="791"/>
      <c r="VVN630" s="791"/>
      <c r="VVP630" s="791"/>
      <c r="VVR630" s="791"/>
      <c r="VVT630" s="791"/>
      <c r="VVV630" s="791"/>
      <c r="VVX630" s="791"/>
      <c r="VVZ630" s="791"/>
      <c r="VWB630" s="791"/>
      <c r="VWD630" s="791"/>
      <c r="VWF630" s="791"/>
      <c r="VWH630" s="791"/>
      <c r="VWJ630" s="791"/>
      <c r="VWL630" s="791"/>
      <c r="VWN630" s="791"/>
      <c r="VWP630" s="791"/>
      <c r="VWR630" s="791"/>
      <c r="VWT630" s="791"/>
      <c r="VWV630" s="791"/>
      <c r="VWX630" s="791"/>
      <c r="VWZ630" s="791"/>
      <c r="VXB630" s="791"/>
      <c r="VXD630" s="791"/>
      <c r="VXF630" s="791"/>
      <c r="VXH630" s="791"/>
      <c r="VXJ630" s="791"/>
      <c r="VXL630" s="791"/>
      <c r="VXN630" s="791"/>
      <c r="VXP630" s="791"/>
      <c r="VXR630" s="791"/>
      <c r="VXT630" s="791"/>
      <c r="VXV630" s="791"/>
      <c r="VXX630" s="791"/>
      <c r="VXZ630" s="791"/>
      <c r="VYB630" s="791"/>
      <c r="VYD630" s="791"/>
      <c r="VYF630" s="791"/>
      <c r="VYH630" s="791"/>
      <c r="VYJ630" s="791"/>
      <c r="VYL630" s="791"/>
      <c r="VYN630" s="791"/>
      <c r="VYP630" s="791"/>
      <c r="VYR630" s="791"/>
      <c r="VYT630" s="791"/>
      <c r="VYV630" s="791"/>
      <c r="VYX630" s="791"/>
      <c r="VYZ630" s="791"/>
      <c r="VZB630" s="791"/>
      <c r="VZD630" s="791"/>
      <c r="VZF630" s="791"/>
      <c r="VZH630" s="791"/>
      <c r="VZJ630" s="791"/>
      <c r="VZL630" s="791"/>
      <c r="VZN630" s="791"/>
      <c r="VZP630" s="791"/>
      <c r="VZR630" s="791"/>
      <c r="VZT630" s="791"/>
      <c r="VZV630" s="791"/>
      <c r="VZX630" s="791"/>
      <c r="VZZ630" s="791"/>
      <c r="WAB630" s="791"/>
      <c r="WAD630" s="791"/>
      <c r="WAF630" s="791"/>
      <c r="WAH630" s="791"/>
      <c r="WAJ630" s="791"/>
      <c r="WAL630" s="791"/>
      <c r="WAN630" s="791"/>
      <c r="WAP630" s="791"/>
      <c r="WAR630" s="791"/>
      <c r="WAT630" s="791"/>
      <c r="WAV630" s="791"/>
      <c r="WAX630" s="791"/>
      <c r="WAZ630" s="791"/>
      <c r="WBB630" s="791"/>
      <c r="WBD630" s="791"/>
      <c r="WBF630" s="791"/>
      <c r="WBH630" s="791"/>
      <c r="WBJ630" s="791"/>
      <c r="WBL630" s="791"/>
      <c r="WBN630" s="791"/>
      <c r="WBP630" s="791"/>
      <c r="WBR630" s="791"/>
      <c r="WBT630" s="791"/>
      <c r="WBV630" s="791"/>
      <c r="WBX630" s="791"/>
      <c r="WBZ630" s="791"/>
      <c r="WCB630" s="791"/>
      <c r="WCD630" s="791"/>
      <c r="WCF630" s="791"/>
      <c r="WCH630" s="791"/>
      <c r="WCJ630" s="791"/>
      <c r="WCL630" s="791"/>
      <c r="WCN630" s="791"/>
      <c r="WCP630" s="791"/>
      <c r="WCR630" s="791"/>
      <c r="WCT630" s="791"/>
      <c r="WCV630" s="791"/>
      <c r="WCX630" s="791"/>
      <c r="WCZ630" s="791"/>
      <c r="WDB630" s="791"/>
      <c r="WDD630" s="791"/>
      <c r="WDF630" s="791"/>
      <c r="WDH630" s="791"/>
      <c r="WDJ630" s="791"/>
      <c r="WDL630" s="791"/>
      <c r="WDN630" s="791"/>
      <c r="WDP630" s="791"/>
      <c r="WDR630" s="791"/>
      <c r="WDT630" s="791"/>
      <c r="WDV630" s="791"/>
      <c r="WDX630" s="791"/>
      <c r="WDZ630" s="791"/>
      <c r="WEB630" s="791"/>
      <c r="WED630" s="791"/>
      <c r="WEF630" s="791"/>
      <c r="WEH630" s="791"/>
      <c r="WEJ630" s="791"/>
      <c r="WEL630" s="791"/>
      <c r="WEN630" s="791"/>
      <c r="WEP630" s="791"/>
      <c r="WER630" s="791"/>
      <c r="WET630" s="791"/>
      <c r="WEV630" s="791"/>
      <c r="WEX630" s="791"/>
      <c r="WEZ630" s="791"/>
      <c r="WFB630" s="791"/>
      <c r="WFD630" s="791"/>
      <c r="WFF630" s="791"/>
      <c r="WFH630" s="791"/>
      <c r="WFJ630" s="791"/>
      <c r="WFL630" s="791"/>
      <c r="WFN630" s="791"/>
      <c r="WFP630" s="791"/>
      <c r="WFR630" s="791"/>
      <c r="WFT630" s="791"/>
      <c r="WFV630" s="791"/>
      <c r="WFX630" s="791"/>
      <c r="WFZ630" s="791"/>
      <c r="WGB630" s="791"/>
      <c r="WGD630" s="791"/>
      <c r="WGF630" s="791"/>
      <c r="WGH630" s="791"/>
      <c r="WGJ630" s="791"/>
      <c r="WGL630" s="791"/>
      <c r="WGN630" s="791"/>
      <c r="WGP630" s="791"/>
      <c r="WGR630" s="791"/>
      <c r="WGT630" s="791"/>
      <c r="WGV630" s="791"/>
      <c r="WGX630" s="791"/>
      <c r="WGZ630" s="791"/>
      <c r="WHB630" s="791"/>
      <c r="WHD630" s="791"/>
      <c r="WHF630" s="791"/>
      <c r="WHH630" s="791"/>
      <c r="WHJ630" s="791"/>
      <c r="WHL630" s="791"/>
      <c r="WHN630" s="791"/>
      <c r="WHP630" s="791"/>
      <c r="WHR630" s="791"/>
      <c r="WHT630" s="791"/>
      <c r="WHV630" s="791"/>
      <c r="WHX630" s="791"/>
      <c r="WHZ630" s="791"/>
      <c r="WIB630" s="791"/>
      <c r="WID630" s="791"/>
      <c r="WIF630" s="791"/>
      <c r="WIH630" s="791"/>
      <c r="WIJ630" s="791"/>
      <c r="WIL630" s="791"/>
      <c r="WIN630" s="791"/>
      <c r="WIP630" s="791"/>
      <c r="WIR630" s="791"/>
      <c r="WIT630" s="791"/>
      <c r="WIV630" s="791"/>
      <c r="WIX630" s="791"/>
      <c r="WIZ630" s="791"/>
      <c r="WJB630" s="791"/>
      <c r="WJD630" s="791"/>
      <c r="WJF630" s="791"/>
      <c r="WJH630" s="791"/>
      <c r="WJJ630" s="791"/>
      <c r="WJL630" s="791"/>
      <c r="WJN630" s="791"/>
      <c r="WJP630" s="791"/>
      <c r="WJR630" s="791"/>
      <c r="WJT630" s="791"/>
      <c r="WJV630" s="791"/>
      <c r="WJX630" s="791"/>
      <c r="WJZ630" s="791"/>
      <c r="WKB630" s="791"/>
      <c r="WKD630" s="791"/>
      <c r="WKF630" s="791"/>
      <c r="WKH630" s="791"/>
      <c r="WKJ630" s="791"/>
      <c r="WKL630" s="791"/>
      <c r="WKN630" s="791"/>
      <c r="WKP630" s="791"/>
      <c r="WKR630" s="791"/>
      <c r="WKT630" s="791"/>
      <c r="WKV630" s="791"/>
      <c r="WKX630" s="791"/>
      <c r="WKZ630" s="791"/>
      <c r="WLB630" s="791"/>
      <c r="WLD630" s="791"/>
      <c r="WLF630" s="791"/>
      <c r="WLH630" s="791"/>
      <c r="WLJ630" s="791"/>
      <c r="WLL630" s="791"/>
      <c r="WLN630" s="791"/>
      <c r="WLP630" s="791"/>
      <c r="WLR630" s="791"/>
      <c r="WLT630" s="791"/>
      <c r="WLV630" s="791"/>
      <c r="WLX630" s="791"/>
      <c r="WLZ630" s="791"/>
      <c r="WMB630" s="791"/>
      <c r="WMD630" s="791"/>
      <c r="WMF630" s="791"/>
      <c r="WMH630" s="791"/>
      <c r="WMJ630" s="791"/>
      <c r="WML630" s="791"/>
      <c r="WMN630" s="791"/>
      <c r="WMP630" s="791"/>
      <c r="WMR630" s="791"/>
      <c r="WMT630" s="791"/>
      <c r="WMV630" s="791"/>
      <c r="WMX630" s="791"/>
      <c r="WMZ630" s="791"/>
      <c r="WNB630" s="791"/>
      <c r="WND630" s="791"/>
      <c r="WNF630" s="791"/>
      <c r="WNH630" s="791"/>
      <c r="WNJ630" s="791"/>
      <c r="WNL630" s="791"/>
      <c r="WNN630" s="791"/>
      <c r="WNP630" s="791"/>
      <c r="WNR630" s="791"/>
      <c r="WNT630" s="791"/>
      <c r="WNV630" s="791"/>
      <c r="WNX630" s="791"/>
      <c r="WNZ630" s="791"/>
      <c r="WOB630" s="791"/>
      <c r="WOD630" s="791"/>
      <c r="WOF630" s="791"/>
      <c r="WOH630" s="791"/>
      <c r="WOJ630" s="791"/>
      <c r="WOL630" s="791"/>
      <c r="WON630" s="791"/>
      <c r="WOP630" s="791"/>
      <c r="WOR630" s="791"/>
      <c r="WOT630" s="791"/>
      <c r="WOV630" s="791"/>
      <c r="WOX630" s="791"/>
      <c r="WOZ630" s="791"/>
      <c r="WPB630" s="791"/>
      <c r="WPD630" s="791"/>
      <c r="WPF630" s="791"/>
      <c r="WPH630" s="791"/>
      <c r="WPJ630" s="791"/>
      <c r="WPL630" s="791"/>
      <c r="WPN630" s="791"/>
      <c r="WPP630" s="791"/>
      <c r="WPR630" s="791"/>
      <c r="WPT630" s="791"/>
      <c r="WPV630" s="791"/>
      <c r="WPX630" s="791"/>
      <c r="WPZ630" s="791"/>
      <c r="WQB630" s="791"/>
      <c r="WQD630" s="791"/>
      <c r="WQF630" s="791"/>
      <c r="WQH630" s="791"/>
      <c r="WQJ630" s="791"/>
      <c r="WQL630" s="791"/>
      <c r="WQN630" s="791"/>
      <c r="WQP630" s="791"/>
      <c r="WQR630" s="791"/>
      <c r="WQT630" s="791"/>
      <c r="WQV630" s="791"/>
      <c r="WQX630" s="791"/>
      <c r="WQZ630" s="791"/>
      <c r="WRB630" s="791"/>
      <c r="WRD630" s="791"/>
      <c r="WRF630" s="791"/>
      <c r="WRH630" s="791"/>
      <c r="WRJ630" s="791"/>
      <c r="WRL630" s="791"/>
      <c r="WRN630" s="791"/>
      <c r="WRP630" s="791"/>
      <c r="WRR630" s="791"/>
      <c r="WRT630" s="791"/>
      <c r="WRV630" s="791"/>
      <c r="WRX630" s="791"/>
      <c r="WRZ630" s="791"/>
      <c r="WSB630" s="791"/>
      <c r="WSD630" s="791"/>
      <c r="WSF630" s="791"/>
      <c r="WSH630" s="791"/>
      <c r="WSJ630" s="791"/>
      <c r="WSL630" s="791"/>
      <c r="WSN630" s="791"/>
      <c r="WSP630" s="791"/>
      <c r="WSR630" s="791"/>
      <c r="WST630" s="791"/>
      <c r="WSV630" s="791"/>
      <c r="WSX630" s="791"/>
      <c r="WSZ630" s="791"/>
      <c r="WTB630" s="791"/>
      <c r="WTD630" s="791"/>
      <c r="WTF630" s="791"/>
      <c r="WTH630" s="791"/>
      <c r="WTJ630" s="791"/>
      <c r="WTL630" s="791"/>
      <c r="WTN630" s="791"/>
      <c r="WTP630" s="791"/>
      <c r="WTR630" s="791"/>
      <c r="WTT630" s="791"/>
      <c r="WTV630" s="791"/>
      <c r="WTX630" s="791"/>
      <c r="WTZ630" s="791"/>
      <c r="WUB630" s="791"/>
      <c r="WUD630" s="791"/>
      <c r="WUF630" s="791"/>
      <c r="WUH630" s="791"/>
      <c r="WUJ630" s="791"/>
      <c r="WUL630" s="791"/>
      <c r="WUN630" s="791"/>
      <c r="WUP630" s="791"/>
      <c r="WUR630" s="791"/>
      <c r="WUT630" s="791"/>
      <c r="WUV630" s="791"/>
      <c r="WUX630" s="791"/>
      <c r="WUZ630" s="791"/>
      <c r="WVB630" s="791"/>
      <c r="WVD630" s="791"/>
      <c r="WVF630" s="791"/>
      <c r="WVH630" s="791"/>
      <c r="WVJ630" s="791"/>
      <c r="WVL630" s="791"/>
      <c r="WVN630" s="791"/>
      <c r="WVP630" s="791"/>
      <c r="WVR630" s="791"/>
      <c r="WVT630" s="791"/>
      <c r="WVV630" s="791"/>
      <c r="WVX630" s="791"/>
      <c r="WVZ630" s="791"/>
      <c r="WWB630" s="791"/>
      <c r="WWD630" s="791"/>
      <c r="WWF630" s="791"/>
      <c r="WWH630" s="791"/>
      <c r="WWJ630" s="791"/>
      <c r="WWL630" s="791"/>
      <c r="WWN630" s="791"/>
      <c r="WWP630" s="791"/>
      <c r="WWR630" s="791"/>
      <c r="WWT630" s="791"/>
      <c r="WWV630" s="791"/>
      <c r="WWX630" s="791"/>
      <c r="WWZ630" s="791"/>
      <c r="WXB630" s="791"/>
      <c r="WXD630" s="791"/>
      <c r="WXF630" s="791"/>
      <c r="WXH630" s="791"/>
      <c r="WXJ630" s="791"/>
      <c r="WXL630" s="791"/>
      <c r="WXN630" s="791"/>
      <c r="WXP630" s="791"/>
      <c r="WXR630" s="791"/>
      <c r="WXT630" s="791"/>
      <c r="WXV630" s="791"/>
      <c r="WXX630" s="791"/>
      <c r="WXZ630" s="791"/>
      <c r="WYB630" s="791"/>
      <c r="WYD630" s="791"/>
      <c r="WYF630" s="791"/>
      <c r="WYH630" s="791"/>
      <c r="WYJ630" s="791"/>
      <c r="WYL630" s="791"/>
      <c r="WYN630" s="791"/>
      <c r="WYP630" s="791"/>
      <c r="WYR630" s="791"/>
      <c r="WYT630" s="791"/>
      <c r="WYV630" s="791"/>
      <c r="WYX630" s="791"/>
      <c r="WYZ630" s="791"/>
      <c r="WZB630" s="791"/>
      <c r="WZD630" s="791"/>
      <c r="WZF630" s="791"/>
      <c r="WZH630" s="791"/>
      <c r="WZJ630" s="791"/>
      <c r="WZL630" s="791"/>
      <c r="WZN630" s="791"/>
      <c r="WZP630" s="791"/>
      <c r="WZR630" s="791"/>
      <c r="WZT630" s="791"/>
      <c r="WZV630" s="791"/>
      <c r="WZX630" s="791"/>
      <c r="WZZ630" s="791"/>
      <c r="XAB630" s="791"/>
      <c r="XAD630" s="791"/>
      <c r="XAF630" s="791"/>
      <c r="XAH630" s="791"/>
      <c r="XAJ630" s="791"/>
      <c r="XAL630" s="791"/>
      <c r="XAN630" s="791"/>
      <c r="XAP630" s="791"/>
      <c r="XAR630" s="791"/>
      <c r="XAT630" s="791"/>
      <c r="XAV630" s="791"/>
      <c r="XAX630" s="791"/>
      <c r="XAZ630" s="791"/>
      <c r="XBB630" s="791"/>
      <c r="XBD630" s="791"/>
      <c r="XBF630" s="791"/>
      <c r="XBH630" s="791"/>
      <c r="XBJ630" s="791"/>
      <c r="XBL630" s="791"/>
      <c r="XBN630" s="791"/>
      <c r="XBP630" s="791"/>
      <c r="XBR630" s="791"/>
      <c r="XBT630" s="791"/>
      <c r="XBV630" s="791"/>
      <c r="XBX630" s="791"/>
      <c r="XBZ630" s="791"/>
      <c r="XCB630" s="791"/>
      <c r="XCD630" s="791"/>
      <c r="XCF630" s="791"/>
      <c r="XCH630" s="791"/>
      <c r="XCJ630" s="791"/>
      <c r="XCL630" s="791"/>
      <c r="XCN630" s="791"/>
      <c r="XCP630" s="791"/>
      <c r="XCR630" s="791"/>
      <c r="XCT630" s="791"/>
      <c r="XCV630" s="791"/>
      <c r="XCX630" s="791"/>
      <c r="XCZ630" s="791"/>
      <c r="XDB630" s="791"/>
      <c r="XDD630" s="791"/>
      <c r="XDF630" s="791"/>
      <c r="XDH630" s="791"/>
      <c r="XDJ630" s="791"/>
      <c r="XDL630" s="791"/>
      <c r="XDN630" s="791"/>
      <c r="XDP630" s="791"/>
      <c r="XDR630" s="791"/>
      <c r="XDT630" s="791"/>
      <c r="XDV630" s="791"/>
      <c r="XDX630" s="791"/>
      <c r="XDZ630" s="791"/>
      <c r="XEB630" s="791"/>
      <c r="XED630" s="791"/>
      <c r="XEF630" s="791"/>
      <c r="XEH630" s="791"/>
      <c r="XEJ630" s="791"/>
    </row>
    <row r="631" spans="1:1024 1026:2048 2050:3072 3074:4096 4098:5120 5122:6144 6146:7168 7170:8192 8194:9216 9218:10240 10242:11264 11266:12288 12290:13312 13314:14336 14338:15360 15362:16364" ht="112" x14ac:dyDescent="0.2">
      <c r="A631" s="172" t="s">
        <v>3169</v>
      </c>
      <c r="B631" s="185">
        <v>2</v>
      </c>
      <c r="C631" s="966" t="s">
        <v>1385</v>
      </c>
      <c r="D631" s="291" t="s">
        <v>1627</v>
      </c>
      <c r="E631" s="185" t="s">
        <v>6</v>
      </c>
      <c r="F631" s="185" t="s">
        <v>247</v>
      </c>
      <c r="G631" s="185" t="s">
        <v>149</v>
      </c>
      <c r="H631" s="185" t="s">
        <v>4</v>
      </c>
      <c r="I631" s="185" t="s">
        <v>8</v>
      </c>
      <c r="J631" s="185" t="s">
        <v>22</v>
      </c>
      <c r="K631" s="185" t="s">
        <v>127</v>
      </c>
      <c r="L631" s="98" t="str">
        <f>IFERROR(VLOOKUP($C631,'[2]1.3.7 validaties'!$AL$3:$AY$999,14,FALSE),"")</f>
        <v/>
      </c>
      <c r="M631" s="98" t="str">
        <f>IFERROR(VLOOKUP($C631,'[2]1.3.7 validaties'!$AL$3:$AY$999,13,FALSE),"")</f>
        <v/>
      </c>
      <c r="N631" s="142" t="s">
        <v>14</v>
      </c>
      <c r="O631" s="142" t="s">
        <v>14</v>
      </c>
      <c r="P631" s="142" t="s">
        <v>14</v>
      </c>
      <c r="Q631" s="142" t="s">
        <v>14</v>
      </c>
      <c r="R631" s="142" t="s">
        <v>14</v>
      </c>
      <c r="S631" s="142" t="s">
        <v>14</v>
      </c>
      <c r="T631" s="142" t="s">
        <v>14</v>
      </c>
      <c r="U631" s="142" t="s">
        <v>14</v>
      </c>
      <c r="V631" s="142" t="s">
        <v>14</v>
      </c>
      <c r="W631" s="142" t="s">
        <v>14</v>
      </c>
      <c r="X631" s="142" t="s">
        <v>14</v>
      </c>
      <c r="Y631" s="142" t="s">
        <v>14</v>
      </c>
      <c r="Z631" s="142" t="s">
        <v>14</v>
      </c>
      <c r="AA631" s="142" t="s">
        <v>14</v>
      </c>
      <c r="AB631" s="142" t="s">
        <v>14</v>
      </c>
      <c r="AC631" s="142" t="s">
        <v>3167</v>
      </c>
      <c r="AD631" s="161" t="s">
        <v>253</v>
      </c>
      <c r="AE631" s="83" t="s">
        <v>254</v>
      </c>
      <c r="AF631" s="162" t="s">
        <v>253</v>
      </c>
      <c r="AG631" s="144" t="s">
        <v>254</v>
      </c>
      <c r="AH631" s="163" t="s">
        <v>255</v>
      </c>
      <c r="AI631" s="186"/>
      <c r="AJ631" s="185" t="s">
        <v>13</v>
      </c>
      <c r="AK631" s="188" t="s">
        <v>45</v>
      </c>
      <c r="AL631" s="187" t="s">
        <v>14</v>
      </c>
      <c r="AM631" s="479" t="s">
        <v>1512</v>
      </c>
      <c r="AN631" s="98"/>
      <c r="AO631" s="98"/>
      <c r="AP631" s="98"/>
      <c r="AQ631" s="98"/>
      <c r="AR631" s="98"/>
      <c r="AS631" s="98"/>
      <c r="AT631" s="267"/>
      <c r="AU631" s="253" t="s">
        <v>2976</v>
      </c>
      <c r="AV631" s="280"/>
      <c r="AW631" s="83" t="s">
        <v>2853</v>
      </c>
      <c r="AX631" s="57"/>
      <c r="AY631" s="212" t="str">
        <f t="shared" si="107"/>
        <v/>
      </c>
      <c r="AZ631" s="97" t="str">
        <f t="shared" si="113"/>
        <v/>
      </c>
      <c r="BA631" s="97" t="str">
        <f t="shared" si="114"/>
        <v/>
      </c>
      <c r="BB631" s="97"/>
      <c r="BC631" s="213"/>
      <c r="BD631" s="143" t="str">
        <f t="shared" si="108"/>
        <v/>
      </c>
      <c r="BE631" s="146" t="e">
        <f>IF(BF631="",IF(#REF!="","",IF(#REF!="ongebruikt","Ja","")),"")</f>
        <v>#REF!</v>
      </c>
      <c r="BF631" s="322" t="str">
        <f>IF($J631="LVBB-BHK",$C631,IFERROR(VLOOKUP($C631,'[1]CDS-VM-delta'!$A$2:$E$470,1,FALSE),""))</f>
        <v/>
      </c>
      <c r="BG631" s="253" t="str">
        <f>IF($J631="LVBB-BHK",$AN631,IF($BF631="","",IFERROR(VLOOKUP($BF631,'[1]CDS-VM-delta'!$A$2:$E$470,2,FALSE),"")))</f>
        <v/>
      </c>
      <c r="BH631" s="301" t="str">
        <f>IF($BF631="","",IFERROR(VLOOKUP($C631,'[1]CDS-VM-delta'!$A$2:$E$470,3,FALSE),""))</f>
        <v/>
      </c>
      <c r="BI631" s="301" t="str">
        <f>IF($BF631="","",IFERROR(VLOOKUP($C631,'[1]CDS-VM-delta'!$A$2:$E$470,4,FALSE),""))</f>
        <v/>
      </c>
      <c r="BJ631" s="302" t="str">
        <f>IF($BF631="","",IFERROR(VLOOKUP($C631,'[1]CDS-VM-delta'!$A$2:$E$470,5,FALSE),""))</f>
        <v/>
      </c>
      <c r="BK631" s="302" t="str">
        <f>IF($C631="","",IFERROR(VLOOKUP($C631,'[1]CDS-VM-delta'!$L$1:$M$470,1,FALSE),""))</f>
        <v/>
      </c>
      <c r="BL631" s="302" t="str">
        <f>IF($BK631="","",IFERROR(VLOOKUP($BK631,'[1]CDS-VM-delta'!$L$1:$M$470,2,FALSE),""))</f>
        <v/>
      </c>
      <c r="BM631" s="83"/>
      <c r="BN631" s="210" t="str">
        <f t="shared" si="109"/>
        <v>NOK</v>
      </c>
      <c r="BO631" s="141" t="s">
        <v>1858</v>
      </c>
      <c r="BP631" s="142"/>
      <c r="BQ631" s="142"/>
      <c r="BR631" s="142"/>
      <c r="BS631" s="83"/>
      <c r="BT631" s="218"/>
      <c r="BU631" s="7" t="str">
        <f t="shared" si="110"/>
        <v/>
      </c>
      <c r="BV631" s="7" t="str">
        <f t="shared" si="111"/>
        <v/>
      </c>
      <c r="BW631" s="7" t="str">
        <f t="shared" si="112"/>
        <v/>
      </c>
      <c r="BX631" s="106" t="s">
        <v>1385</v>
      </c>
      <c r="BY631" s="2" t="s">
        <v>1627</v>
      </c>
      <c r="BZ631" s="106" t="s">
        <v>1684</v>
      </c>
      <c r="CA631" s="106"/>
      <c r="CB631" s="106"/>
      <c r="CC631" s="106"/>
      <c r="CD631" s="2"/>
      <c r="CE631" s="106"/>
      <c r="CF631" s="106"/>
      <c r="CG631" s="106"/>
      <c r="CH631" s="106"/>
      <c r="CI631" s="106"/>
      <c r="CJ631" s="106"/>
      <c r="CK631" s="85" t="s">
        <v>1685</v>
      </c>
      <c r="CL631" s="109" t="s">
        <v>1686</v>
      </c>
      <c r="CM631" s="101" t="s">
        <v>255</v>
      </c>
      <c r="CN631" s="101" t="s">
        <v>255</v>
      </c>
      <c r="CO631" s="101" t="s">
        <v>1687</v>
      </c>
    </row>
    <row r="632" spans="1:1024 1026:2048 2050:3072 3074:4096 4098:5120 5122:6144 6146:7168 7170:8192 8194:9216 9218:10240 10242:11264 11266:12288 12290:13312 13314:14336 14338:15360 15362:16364" ht="112" x14ac:dyDescent="0.2">
      <c r="A632" s="172" t="s">
        <v>3169</v>
      </c>
      <c r="B632" s="185">
        <v>2</v>
      </c>
      <c r="C632" s="291" t="s">
        <v>1387</v>
      </c>
      <c r="D632" s="291" t="s">
        <v>1628</v>
      </c>
      <c r="E632" s="185" t="s">
        <v>6</v>
      </c>
      <c r="F632" s="185" t="s">
        <v>247</v>
      </c>
      <c r="G632" s="185" t="s">
        <v>149</v>
      </c>
      <c r="H632" s="185" t="s">
        <v>4</v>
      </c>
      <c r="I632" s="185" t="s">
        <v>8</v>
      </c>
      <c r="J632" s="185" t="s">
        <v>22</v>
      </c>
      <c r="K632" s="185" t="s">
        <v>127</v>
      </c>
      <c r="L632" s="98" t="str">
        <f>IFERROR(VLOOKUP($C632,'[2]1.3.7 validaties'!$AL$3:$AY$999,14,FALSE),"")</f>
        <v/>
      </c>
      <c r="M632" s="98" t="str">
        <f>IFERROR(VLOOKUP($C632,'[2]1.3.7 validaties'!$AL$3:$AY$999,13,FALSE),"")</f>
        <v/>
      </c>
      <c r="N632" s="142" t="s">
        <v>14</v>
      </c>
      <c r="O632" s="142" t="s">
        <v>14</v>
      </c>
      <c r="P632" s="142" t="s">
        <v>14</v>
      </c>
      <c r="Q632" s="142" t="s">
        <v>14</v>
      </c>
      <c r="R632" s="142" t="s">
        <v>14</v>
      </c>
      <c r="S632" s="142" t="s">
        <v>14</v>
      </c>
      <c r="T632" s="142" t="s">
        <v>14</v>
      </c>
      <c r="U632" s="142" t="s">
        <v>14</v>
      </c>
      <c r="V632" s="142" t="s">
        <v>14</v>
      </c>
      <c r="W632" s="142" t="s">
        <v>14</v>
      </c>
      <c r="X632" s="142" t="s">
        <v>14</v>
      </c>
      <c r="Y632" s="142" t="s">
        <v>14</v>
      </c>
      <c r="Z632" s="142" t="s">
        <v>14</v>
      </c>
      <c r="AA632" s="142" t="s">
        <v>14</v>
      </c>
      <c r="AB632" s="142" t="s">
        <v>14</v>
      </c>
      <c r="AC632" s="142" t="s">
        <v>3167</v>
      </c>
      <c r="AD632" s="161" t="s">
        <v>253</v>
      </c>
      <c r="AE632" s="83" t="s">
        <v>254</v>
      </c>
      <c r="AF632" s="162" t="s">
        <v>253</v>
      </c>
      <c r="AG632" s="144" t="s">
        <v>254</v>
      </c>
      <c r="AH632" s="163" t="s">
        <v>255</v>
      </c>
      <c r="AI632" s="186"/>
      <c r="AJ632" s="185" t="s">
        <v>13</v>
      </c>
      <c r="AK632" s="188" t="s">
        <v>45</v>
      </c>
      <c r="AL632" s="187" t="s">
        <v>14</v>
      </c>
      <c r="AM632" s="479" t="s">
        <v>1512</v>
      </c>
      <c r="AN632" s="98"/>
      <c r="AO632" s="98"/>
      <c r="AP632" s="98"/>
      <c r="AQ632" s="98"/>
      <c r="AR632" s="98"/>
      <c r="AS632" s="98"/>
      <c r="AT632" s="267"/>
      <c r="AU632" s="253" t="s">
        <v>2977</v>
      </c>
      <c r="AV632" s="280"/>
      <c r="AW632" s="83" t="s">
        <v>2853</v>
      </c>
      <c r="AX632" s="57"/>
      <c r="AY632" s="212" t="str">
        <f t="shared" si="107"/>
        <v/>
      </c>
      <c r="AZ632" s="97" t="str">
        <f t="shared" si="113"/>
        <v/>
      </c>
      <c r="BA632" s="97" t="str">
        <f t="shared" si="114"/>
        <v/>
      </c>
      <c r="BB632" s="97"/>
      <c r="BC632" s="213"/>
      <c r="BD632" s="143" t="str">
        <f t="shared" si="108"/>
        <v/>
      </c>
      <c r="BE632" s="146" t="e">
        <f>IF(BF632="",IF(#REF!="","",IF(#REF!="ongebruikt","Ja","")),"")</f>
        <v>#REF!</v>
      </c>
      <c r="BF632" s="322" t="str">
        <f>IF($J632="LVBB-BHK",$C632,IFERROR(VLOOKUP($C632,'[1]CDS-VM-delta'!$A$2:$E$470,1,FALSE),""))</f>
        <v/>
      </c>
      <c r="BG632" s="253" t="str">
        <f>IF($J632="LVBB-BHK",$AN632,IF($BF632="","",IFERROR(VLOOKUP($BF632,'[1]CDS-VM-delta'!$A$2:$E$470,2,FALSE),"")))</f>
        <v/>
      </c>
      <c r="BH632" s="301" t="str">
        <f>IF($BF632="","",IFERROR(VLOOKUP($C632,'[1]CDS-VM-delta'!$A$2:$E$470,3,FALSE),""))</f>
        <v/>
      </c>
      <c r="BI632" s="301" t="str">
        <f>IF($BF632="","",IFERROR(VLOOKUP($C632,'[1]CDS-VM-delta'!$A$2:$E$470,4,FALSE),""))</f>
        <v/>
      </c>
      <c r="BJ632" s="302" t="str">
        <f>IF($BF632="","",IFERROR(VLOOKUP($C632,'[1]CDS-VM-delta'!$A$2:$E$470,5,FALSE),""))</f>
        <v/>
      </c>
      <c r="BK632" s="302" t="str">
        <f>IF($C632="","",IFERROR(VLOOKUP($C632,'[1]CDS-VM-delta'!$L$1:$M$470,1,FALSE),""))</f>
        <v/>
      </c>
      <c r="BL632" s="302" t="str">
        <f>IF($BK632="","",IFERROR(VLOOKUP($BK632,'[1]CDS-VM-delta'!$L$1:$M$470,2,FALSE),""))</f>
        <v/>
      </c>
      <c r="BM632" s="83"/>
      <c r="BN632" s="210" t="str">
        <f t="shared" si="109"/>
        <v>NOK</v>
      </c>
      <c r="BO632" s="141" t="s">
        <v>1858</v>
      </c>
      <c r="BP632" s="142"/>
      <c r="BQ632" s="142"/>
      <c r="BR632" s="142"/>
      <c r="BS632" s="83"/>
      <c r="BT632" s="218"/>
      <c r="BU632" s="7" t="str">
        <f t="shared" si="110"/>
        <v/>
      </c>
      <c r="BV632" s="7" t="str">
        <f t="shared" si="111"/>
        <v/>
      </c>
      <c r="BW632" s="7" t="str">
        <f t="shared" si="112"/>
        <v/>
      </c>
      <c r="BX632" s="106" t="s">
        <v>1387</v>
      </c>
      <c r="BY632" s="2" t="s">
        <v>1628</v>
      </c>
      <c r="BZ632" s="106" t="s">
        <v>1684</v>
      </c>
      <c r="CA632" s="106"/>
      <c r="CB632" s="106"/>
      <c r="CC632" s="106"/>
      <c r="CD632" s="2"/>
      <c r="CE632" s="106"/>
      <c r="CF632" s="106"/>
      <c r="CG632" s="106"/>
      <c r="CH632" s="106"/>
      <c r="CI632" s="106"/>
      <c r="CJ632" s="106"/>
      <c r="CK632" s="85" t="s">
        <v>1685</v>
      </c>
      <c r="CL632" s="109" t="s">
        <v>1686</v>
      </c>
      <c r="CM632" s="101" t="s">
        <v>255</v>
      </c>
      <c r="CN632" s="101" t="s">
        <v>255</v>
      </c>
      <c r="CO632" s="101" t="s">
        <v>1687</v>
      </c>
    </row>
    <row r="633" spans="1:1024 1026:2048 2050:3072 3074:4096 4098:5120 5122:6144 6146:7168 7170:8192 8194:9216 9218:10240 10242:11264 11266:12288 12290:13312 13314:14336 14338:15360 15362:16364" ht="64" x14ac:dyDescent="0.2">
      <c r="A633" s="172" t="s">
        <v>338</v>
      </c>
      <c r="B633" s="185">
        <v>2</v>
      </c>
      <c r="C633" s="142" t="s">
        <v>1389</v>
      </c>
      <c r="D633" s="142" t="s">
        <v>1629</v>
      </c>
      <c r="E633" s="185" t="s">
        <v>6</v>
      </c>
      <c r="F633" s="185" t="s">
        <v>247</v>
      </c>
      <c r="G633" s="185" t="s">
        <v>149</v>
      </c>
      <c r="H633" s="185" t="s">
        <v>4</v>
      </c>
      <c r="I633" s="185" t="s">
        <v>8</v>
      </c>
      <c r="J633" s="185" t="s">
        <v>22</v>
      </c>
      <c r="K633" s="185" t="s">
        <v>127</v>
      </c>
      <c r="L633" s="98" t="str">
        <f>IFERROR(VLOOKUP($C633,'[2]1.3.7 validaties'!$AL$3:$AY$999,14,FALSE),"")</f>
        <v>4. geen meldingstekst</v>
      </c>
      <c r="M633" s="98" t="str">
        <f>IFERROR(VLOOKUP($C633,'[2]1.3.7 validaties'!$AL$3:$AY$999,13,FALSE),"")</f>
        <v>n.v.t.</v>
      </c>
      <c r="N633" s="142" t="s">
        <v>319</v>
      </c>
      <c r="O633" s="142" t="s">
        <v>13</v>
      </c>
      <c r="P633" s="142" t="s">
        <v>13</v>
      </c>
      <c r="Q633" s="142" t="s">
        <v>13</v>
      </c>
      <c r="R633" s="142" t="s">
        <v>13</v>
      </c>
      <c r="S633" s="142" t="s">
        <v>13</v>
      </c>
      <c r="T633" s="142" t="s">
        <v>13</v>
      </c>
      <c r="U633" s="142" t="s">
        <v>13</v>
      </c>
      <c r="V633" s="142" t="s">
        <v>13</v>
      </c>
      <c r="W633" s="142" t="s">
        <v>13</v>
      </c>
      <c r="X633" s="142" t="s">
        <v>13</v>
      </c>
      <c r="Y633" s="142" t="s">
        <v>13</v>
      </c>
      <c r="Z633" s="142" t="s">
        <v>13</v>
      </c>
      <c r="AA633" s="142" t="s">
        <v>13</v>
      </c>
      <c r="AB633" s="142" t="s">
        <v>13</v>
      </c>
      <c r="AC633" s="142" t="s">
        <v>13</v>
      </c>
      <c r="AD633" s="161" t="s">
        <v>253</v>
      </c>
      <c r="AE633" s="83" t="s">
        <v>254</v>
      </c>
      <c r="AF633" s="162" t="s">
        <v>253</v>
      </c>
      <c r="AG633" s="144" t="s">
        <v>254</v>
      </c>
      <c r="AH633" s="163" t="s">
        <v>255</v>
      </c>
      <c r="AI633" s="186"/>
      <c r="AJ633" s="185" t="s">
        <v>13</v>
      </c>
      <c r="AK633" s="188" t="s">
        <v>45</v>
      </c>
      <c r="AL633" s="187" t="s">
        <v>14</v>
      </c>
      <c r="AM633" s="177" t="s">
        <v>1286</v>
      </c>
      <c r="AN633" s="98" t="s">
        <v>1630</v>
      </c>
      <c r="AO633" s="98" t="s">
        <v>981</v>
      </c>
      <c r="AP633" s="98"/>
      <c r="AQ633" s="98"/>
      <c r="AR633" s="98"/>
      <c r="AS633" s="98"/>
      <c r="AT633" s="267"/>
      <c r="AU633" s="253" t="s">
        <v>1392</v>
      </c>
      <c r="AV633" s="280"/>
      <c r="AW633" s="83" t="s">
        <v>2195</v>
      </c>
      <c r="AX633" s="57"/>
      <c r="AY633" s="212" t="str">
        <f t="shared" si="107"/>
        <v/>
      </c>
      <c r="AZ633" s="97" t="str">
        <f t="shared" si="113"/>
        <v/>
      </c>
      <c r="BA633" s="97" t="str">
        <f t="shared" si="114"/>
        <v/>
      </c>
      <c r="BB633" s="97"/>
      <c r="BC633" s="213" t="s">
        <v>2261</v>
      </c>
      <c r="BD633" s="143" t="str">
        <f t="shared" si="108"/>
        <v>ongewijzigd</v>
      </c>
      <c r="BE633" s="146" t="str">
        <f>IF(BF633="",IF(#REF!="","",IF(#REF!="ongebruikt","Ja","")),"")</f>
        <v/>
      </c>
      <c r="BF633" s="322" t="str">
        <f>IF($J633="LVBB-BHK",$C633,IFERROR(VLOOKUP($C633,'[1]CDS-VM-delta'!$A$2:$E$470,1,FALSE),""))</f>
        <v>BHKV1033</v>
      </c>
      <c r="BG633" s="253" t="str">
        <f>IF($J633="LVBB-BHK",$AN633,IF($BF633="","",IFERROR(VLOOKUP($BF633,'[1]CDS-VM-delta'!$A$2:$E$470,2,FALSE),"")))</f>
        <v>InformatieobjectRef %1 is consolideerbaar, maar komt niet voor als data:BeoogdInformatieobject als een ExtIoRef van het besluit</v>
      </c>
      <c r="BH633" s="301" t="str">
        <f>IF($BF633="","",IFERROR(VLOOKUP($C633,'[1]CDS-VM-delta'!$A$2:$E$470,3,FALSE),""))</f>
        <v>lvbb-aanlevering.sch</v>
      </c>
      <c r="BI633" s="301" t="str">
        <f>IF($BF633="","",IFERROR(VLOOKUP($C633,'[1]CDS-VM-delta'!$A$2:$E$470,4,FALSE),""))</f>
        <v>data:informatieobjectRef en data:BeoogdInformatieobject</v>
      </c>
      <c r="BJ633" s="302" t="str">
        <f>IF($BF633="","",IFERROR(VLOOKUP($C633,'[1]CDS-VM-delta'!$A$2:$E$470,5,FALSE),""))</f>
        <v/>
      </c>
      <c r="BK633" s="302" t="str">
        <f>IF($C633="","",IFERROR(VLOOKUP($C633,'[1]CDS-VM-delta'!$L$1:$M$470,1,FALSE),""))</f>
        <v>BHKV1033</v>
      </c>
      <c r="BL633" s="302" t="str">
        <f>IF($BK633="","",IFERROR(VLOOKUP($BK633,'[1]CDS-VM-delta'!$L$1:$M$470,2,FALSE),""))</f>
        <v>InformatieobjectRef %1 is consolideerbaar, maar komt niet voor als data:BeoogdInformatieobject als een ExtIoRef van het besluit</v>
      </c>
      <c r="BM633" s="83"/>
      <c r="BN633" s="210" t="str">
        <f t="shared" si="109"/>
        <v/>
      </c>
      <c r="BO633" s="214" t="s">
        <v>1389</v>
      </c>
      <c r="BP633" s="142"/>
      <c r="BQ633" s="142"/>
      <c r="BR633" s="142"/>
      <c r="BS633" s="83"/>
      <c r="BT633" s="218"/>
      <c r="BU633" s="7" t="str">
        <f t="shared" si="110"/>
        <v/>
      </c>
      <c r="BV633" s="7" t="str">
        <f t="shared" si="111"/>
        <v/>
      </c>
      <c r="BW633" s="7" t="str">
        <f t="shared" si="112"/>
        <v/>
      </c>
      <c r="BX633" s="106" t="s">
        <v>1389</v>
      </c>
      <c r="BY633" s="2" t="s">
        <v>1629</v>
      </c>
      <c r="BZ633" s="106" t="s">
        <v>1684</v>
      </c>
      <c r="CA633" s="106" t="s">
        <v>1286</v>
      </c>
      <c r="CB633" s="106" t="s">
        <v>1738</v>
      </c>
      <c r="CC633" s="106"/>
      <c r="CD633" s="104"/>
      <c r="CE633" s="106"/>
      <c r="CF633" s="106"/>
      <c r="CG633" s="106"/>
      <c r="CH633" s="106"/>
      <c r="CI633" s="106"/>
      <c r="CJ633" s="106"/>
      <c r="CK633" s="85"/>
      <c r="CL633" s="109" t="s">
        <v>1686</v>
      </c>
      <c r="CM633" s="101" t="s">
        <v>255</v>
      </c>
      <c r="CN633" s="101" t="s">
        <v>255</v>
      </c>
      <c r="CO633" s="103"/>
    </row>
    <row r="634" spans="1:1024 1026:2048 2050:3072 3074:4096 4098:5120 5122:6144 6146:7168 7170:8192 8194:9216 9218:10240 10242:11264 11266:12288 12290:13312 13314:14336 14338:15360 15362:16364" ht="64" x14ac:dyDescent="0.2">
      <c r="A634" s="142" t="s">
        <v>2176</v>
      </c>
      <c r="B634" s="142">
        <v>2</v>
      </c>
      <c r="C634" s="142" t="s">
        <v>1405</v>
      </c>
      <c r="D634" s="142" t="s">
        <v>1631</v>
      </c>
      <c r="E634" s="142" t="s">
        <v>0</v>
      </c>
      <c r="F634" s="142" t="s">
        <v>247</v>
      </c>
      <c r="G634" s="142" t="s">
        <v>149</v>
      </c>
      <c r="H634" s="142" t="s">
        <v>4</v>
      </c>
      <c r="I634" s="142" t="s">
        <v>8</v>
      </c>
      <c r="J634" s="142" t="s">
        <v>22</v>
      </c>
      <c r="K634" s="142" t="s">
        <v>127</v>
      </c>
      <c r="L634" s="142" t="str">
        <f>IFERROR(VLOOKUP($C634,'[2]1.3.7 validaties'!$AL$3:$AY$999,14,FALSE),"")</f>
        <v>2. ja, voor technici</v>
      </c>
      <c r="M634" s="142" t="str">
        <f>IFERROR(VLOOKUP($C634,'[2]1.3.7 validaties'!$AL$3:$AY$999,13,FALSE),"")</f>
        <v>niet nodig</v>
      </c>
      <c r="N634" s="142" t="s">
        <v>13</v>
      </c>
      <c r="O634" s="142" t="s">
        <v>13</v>
      </c>
      <c r="P634" s="142" t="s">
        <v>13</v>
      </c>
      <c r="Q634" s="142" t="s">
        <v>13</v>
      </c>
      <c r="R634" s="142" t="s">
        <v>13</v>
      </c>
      <c r="S634" s="142" t="s">
        <v>13</v>
      </c>
      <c r="T634" s="142" t="s">
        <v>13</v>
      </c>
      <c r="U634" s="142" t="s">
        <v>13</v>
      </c>
      <c r="V634" s="142" t="s">
        <v>14</v>
      </c>
      <c r="W634" s="142" t="s">
        <v>14</v>
      </c>
      <c r="X634" s="142" t="s">
        <v>14</v>
      </c>
      <c r="Y634" s="142" t="s">
        <v>14</v>
      </c>
      <c r="Z634" s="142" t="s">
        <v>14</v>
      </c>
      <c r="AA634" s="142" t="s">
        <v>14</v>
      </c>
      <c r="AB634" s="142" t="s">
        <v>14</v>
      </c>
      <c r="AC634" s="142" t="s">
        <v>14</v>
      </c>
      <c r="AD634" s="142" t="s">
        <v>253</v>
      </c>
      <c r="AE634" s="142" t="s">
        <v>254</v>
      </c>
      <c r="AF634" s="142" t="s">
        <v>255</v>
      </c>
      <c r="AG634" s="142" t="s">
        <v>345</v>
      </c>
      <c r="AH634" s="142" t="s">
        <v>253</v>
      </c>
      <c r="AI634" s="142"/>
      <c r="AJ634" s="142" t="s">
        <v>13</v>
      </c>
      <c r="AK634" s="142" t="s">
        <v>45</v>
      </c>
      <c r="AL634" s="142" t="s">
        <v>14</v>
      </c>
      <c r="AM634" s="142" t="s">
        <v>1258</v>
      </c>
      <c r="AN634" s="142" t="s">
        <v>1632</v>
      </c>
      <c r="AO634" s="142" t="s">
        <v>1633</v>
      </c>
      <c r="AP634" s="142" t="s">
        <v>969</v>
      </c>
      <c r="AQ634" s="142"/>
      <c r="AR634" s="142"/>
      <c r="AS634" s="142"/>
      <c r="AT634" s="142"/>
      <c r="AU634" s="142">
        <v>0</v>
      </c>
      <c r="AV634" s="142"/>
      <c r="AW634" s="142" t="s">
        <v>3163</v>
      </c>
      <c r="AX634" s="142"/>
      <c r="AY634" s="142" t="str">
        <f t="shared" si="107"/>
        <v/>
      </c>
      <c r="AZ634" s="142" t="str">
        <f t="shared" si="113"/>
        <v/>
      </c>
      <c r="BA634" s="142" t="str">
        <f t="shared" si="114"/>
        <v/>
      </c>
      <c r="BB634" s="142"/>
      <c r="BC634" s="142" t="s">
        <v>2261</v>
      </c>
      <c r="BD634" s="142" t="str">
        <f t="shared" si="108"/>
        <v>ongewijzigd</v>
      </c>
      <c r="BE634" s="142" t="str">
        <f>IF(BF634="",IF(#REF!="","",IF(#REF!="ongebruikt","Ja","")),"")</f>
        <v/>
      </c>
      <c r="BF634" s="142" t="str">
        <f>IF($J634="LVBB-BHK",$C634,IFERROR(VLOOKUP($C634,'[1]CDS-VM-delta'!$A$2:$E$470,1,FALSE),""))</f>
        <v>BHKV1036</v>
      </c>
      <c r="BG634" s="142" t="str">
        <f>IF($J634="LVBB-BHK",$AN634,IF($BF634="","",IFERROR(VLOOKUP($BF634,'[1]CDS-VM-delta'!$A$2:$E$470,2,FALSE),"")))</f>
        <v>De identifier van instrumentVersie "%1" komt niet overeen met de ExtIoRef met eId "%2". Corrigeer de identifier of de eId zodat deze gelijk zijn.</v>
      </c>
      <c r="BH634" s="142" t="str">
        <f>IF($BF634="","",IFERROR(VLOOKUP($C634,'[1]CDS-VM-delta'!$A$2:$E$470,3,FALSE),""))</f>
        <v>lvbb-aanlevering.sch</v>
      </c>
      <c r="BI634" s="142" t="str">
        <f>IF($BF634="","",IFERROR(VLOOKUP($C634,'[1]CDS-VM-delta'!$A$2:$E$470,4,FALSE),""))</f>
        <v>BeoogdInformatieobject in overeenstemming met ExtIoRef/@eId</v>
      </c>
      <c r="BJ634" s="142" t="str">
        <f>IF($BF634="","",IFERROR(VLOOKUP($C634,'[1]CDS-VM-delta'!$A$2:$E$470,5,FALSE),""))</f>
        <v/>
      </c>
      <c r="BK634" s="142" t="str">
        <f>IF($C634="","",IFERROR(VLOOKUP($C634,'[1]CDS-VM-delta'!$L$1:$M$470,1,FALSE),""))</f>
        <v>BHKV1036</v>
      </c>
      <c r="BL634" s="142" t="str">
        <f>IF($BK634="","",IFERROR(VLOOKUP($BK634,'[1]CDS-VM-delta'!$L$1:$M$470,2,FALSE),""))</f>
        <v>De identifier van instrumentVersie "%1" komt niet overeen met de ExtIoRef met eId "%2". Corrigeer de identifier of de eId zodat deze gelijk zijn.</v>
      </c>
      <c r="BM634" s="142" t="s">
        <v>1847</v>
      </c>
      <c r="BN634" s="142" t="str">
        <f t="shared" si="109"/>
        <v/>
      </c>
      <c r="BO634" s="142" t="s">
        <v>1405</v>
      </c>
      <c r="BP634" s="142" t="s">
        <v>1848</v>
      </c>
      <c r="BQ634" s="142" t="s">
        <v>1849</v>
      </c>
      <c r="BR634" s="142" t="s">
        <v>1850</v>
      </c>
      <c r="BS634" s="142">
        <v>56</v>
      </c>
      <c r="BT634" s="142"/>
      <c r="BU634" s="142" t="str">
        <f t="shared" si="110"/>
        <v/>
      </c>
      <c r="BV634" s="142" t="str">
        <f t="shared" si="111"/>
        <v/>
      </c>
      <c r="BW634" s="142" t="str">
        <f t="shared" si="112"/>
        <v/>
      </c>
      <c r="BX634" s="142" t="s">
        <v>1405</v>
      </c>
      <c r="BY634" s="142" t="s">
        <v>1631</v>
      </c>
      <c r="BZ634" s="142" t="s">
        <v>1684</v>
      </c>
      <c r="CA634" s="142" t="s">
        <v>1258</v>
      </c>
      <c r="CB634" s="142" t="s">
        <v>1738</v>
      </c>
      <c r="CC634" s="142"/>
      <c r="CD634" s="142" t="s">
        <v>1632</v>
      </c>
      <c r="CE634" s="142" t="s">
        <v>1633</v>
      </c>
      <c r="CF634" s="142" t="s">
        <v>969</v>
      </c>
      <c r="CG634" s="142"/>
      <c r="CH634" s="142"/>
      <c r="CI634" s="142"/>
      <c r="CJ634" s="142"/>
      <c r="CK634" s="142"/>
      <c r="CL634" s="142" t="s">
        <v>1690</v>
      </c>
      <c r="CM634" s="142" t="s">
        <v>255</v>
      </c>
      <c r="CN634" s="142" t="s">
        <v>255</v>
      </c>
      <c r="CO634" s="142"/>
    </row>
    <row r="635" spans="1:1024 1026:2048 2050:3072 3074:4096 4098:5120 5122:6144 6146:7168 7170:8192 8194:9216 9218:10240 10242:11264 11266:12288 12290:13312 13314:14336 14338:15360 15362:16364" s="408" customFormat="1" ht="96" x14ac:dyDescent="0.2">
      <c r="A635" s="505" t="s">
        <v>2426</v>
      </c>
      <c r="B635" s="508">
        <v>2</v>
      </c>
      <c r="C635" s="335" t="s">
        <v>1390</v>
      </c>
      <c r="D635" s="335" t="s">
        <v>2454</v>
      </c>
      <c r="E635" s="508" t="s">
        <v>0</v>
      </c>
      <c r="F635" s="508" t="s">
        <v>247</v>
      </c>
      <c r="G635" s="508" t="s">
        <v>149</v>
      </c>
      <c r="H635" s="508" t="s">
        <v>4</v>
      </c>
      <c r="I635" s="508" t="s">
        <v>8</v>
      </c>
      <c r="J635" s="508" t="s">
        <v>22</v>
      </c>
      <c r="K635" s="508" t="s">
        <v>127</v>
      </c>
      <c r="L635" s="336" t="str">
        <f>IFERROR(VLOOKUP($C635,'[2]1.3.7 validaties'!$AL$3:$AY$999,14,FALSE),"")</f>
        <v/>
      </c>
      <c r="M635" s="336" t="str">
        <f>IFERROR(VLOOKUP($C635,'[2]1.3.7 validaties'!$AL$3:$AY$999,13,FALSE),"")</f>
        <v/>
      </c>
      <c r="N635" s="335" t="s">
        <v>319</v>
      </c>
      <c r="O635" s="335" t="s">
        <v>13</v>
      </c>
      <c r="P635" s="335" t="s">
        <v>13</v>
      </c>
      <c r="Q635" s="335" t="s">
        <v>13</v>
      </c>
      <c r="R635" s="335" t="s">
        <v>13</v>
      </c>
      <c r="S635" s="335" t="s">
        <v>13</v>
      </c>
      <c r="T635" s="335" t="s">
        <v>13</v>
      </c>
      <c r="U635" s="335" t="s">
        <v>13</v>
      </c>
      <c r="V635" s="335" t="s">
        <v>13</v>
      </c>
      <c r="W635" s="335" t="s">
        <v>13</v>
      </c>
      <c r="X635" s="335" t="s">
        <v>13</v>
      </c>
      <c r="Y635" s="335" t="s">
        <v>13</v>
      </c>
      <c r="Z635" s="335" t="s">
        <v>13</v>
      </c>
      <c r="AA635" s="335" t="s">
        <v>13</v>
      </c>
      <c r="AB635" s="335" t="s">
        <v>13</v>
      </c>
      <c r="AC635" s="335" t="s">
        <v>13</v>
      </c>
      <c r="AD635" s="391" t="s">
        <v>253</v>
      </c>
      <c r="AE635" s="385" t="s">
        <v>254</v>
      </c>
      <c r="AF635" s="392" t="s">
        <v>255</v>
      </c>
      <c r="AG635" s="517" t="s">
        <v>345</v>
      </c>
      <c r="AH635" s="380" t="s">
        <v>253</v>
      </c>
      <c r="AI635" s="510"/>
      <c r="AJ635" s="508" t="s">
        <v>13</v>
      </c>
      <c r="AK635" s="511" t="s">
        <v>45</v>
      </c>
      <c r="AL635" s="512" t="s">
        <v>14</v>
      </c>
      <c r="AM635" s="384"/>
      <c r="AN635" s="410" t="s">
        <v>1953</v>
      </c>
      <c r="AO635" s="399" t="s">
        <v>1149</v>
      </c>
      <c r="AP635" s="399" t="s">
        <v>1037</v>
      </c>
      <c r="AQ635" s="399" t="s">
        <v>1634</v>
      </c>
      <c r="AR635" s="336"/>
      <c r="AS635" s="336"/>
      <c r="AT635" s="528"/>
      <c r="AU635" s="395">
        <v>0</v>
      </c>
      <c r="AV635" s="393"/>
      <c r="AW635" s="385"/>
      <c r="AX635" s="397"/>
      <c r="AY635" s="398" t="str">
        <f t="shared" si="107"/>
        <v/>
      </c>
      <c r="AZ635" s="399" t="str">
        <f t="shared" si="113"/>
        <v/>
      </c>
      <c r="BA635" s="399" t="str">
        <f t="shared" si="114"/>
        <v/>
      </c>
      <c r="BB635" s="399"/>
      <c r="BC635" s="400" t="s">
        <v>2261</v>
      </c>
      <c r="BD635" s="500" t="str">
        <f t="shared" si="108"/>
        <v>gewijzigd</v>
      </c>
      <c r="BE635" s="501" t="str">
        <f>IF(BF635="",IF(#REF!="","",IF(#REF!="ongebruikt","Ja","")),"")</f>
        <v/>
      </c>
      <c r="BF635" s="502" t="str">
        <f>IF($J635="LVBB-BHK",$C635,IFERROR(VLOOKUP($C635,'[1]CDS-VM-delta'!$A$2:$E$470,1,FALSE),""))</f>
        <v>BHKV1044</v>
      </c>
      <c r="BG635" s="395" t="str">
        <f>IF($J635="LVBB-BHK",$AN635,IF($BF635="","",IFERROR(VLOOKUP($BF635,'[1]CDS-VM-delta'!$A$2:$E$470,2,FALSE),"")))</f>
        <v>Er moet versieinformatie meegeleverd worden voor "%1" van component "%2", deze ontbreekt %3. Voeg versieinformatie toe of verwijder de dubbele.
OF:
Er moet versieinformatie meegeleverd worden, deze ontbreekt of is niet correct voor component "%1". Corrigeer de versieinformatie "%2".</v>
      </c>
      <c r="BH635" s="503" t="str">
        <f>IF($BF635="","",IFERROR(VLOOKUP($C635,'[1]CDS-VM-delta'!$A$2:$E$470,3,FALSE),""))</f>
        <v>lvbb-aanlevering.sch</v>
      </c>
      <c r="BI635" s="503" t="str">
        <f>IF($BF635="","",IFERROR(VLOOKUP($C635,'[1]CDS-VM-delta'!$A$2:$E$470,4,FALSE),""))</f>
        <v>Een @wordt-versie in een besluit komt overeen met de FRBRExpression identificatie</v>
      </c>
      <c r="BJ635" s="504" t="str">
        <f>IF($BF635="","",IFERROR(VLOOKUP($C635,'[1]CDS-VM-delta'!$A$2:$E$470,5,FALSE),""))</f>
        <v/>
      </c>
      <c r="BK635" s="504" t="str">
        <f>IF($C635="","",IFERROR(VLOOKUP($C635,'[1]CDS-VM-delta'!$L$1:$M$470,1,FALSE),""))</f>
        <v>BHKV1044</v>
      </c>
      <c r="BL635" s="504" t="str">
        <f>IF($BK635="","",IFERROR(VLOOKUP($BK635,'[1]CDS-VM-delta'!$L$1:$M$470,2,FALSE),""))</f>
        <v>Er moet versieinformatie meegeleverd worden, deze ontbreekt of is niet correct voor component "%1". Corrigeer de versieinformatie "%2".</v>
      </c>
      <c r="BM635" s="385"/>
      <c r="BN635" s="406" t="str">
        <f t="shared" si="109"/>
        <v/>
      </c>
      <c r="BO635" s="384" t="s">
        <v>1390</v>
      </c>
      <c r="BP635" s="335"/>
      <c r="BQ635" s="335"/>
      <c r="BR635" s="335"/>
      <c r="BS635" s="385">
        <v>375</v>
      </c>
      <c r="BT635" s="407"/>
      <c r="BU635" s="408" t="str">
        <f t="shared" si="110"/>
        <v/>
      </c>
      <c r="BV635" s="408" t="str">
        <f t="shared" si="111"/>
        <v/>
      </c>
      <c r="BW635" s="408" t="str">
        <f t="shared" si="112"/>
        <v/>
      </c>
      <c r="BX635" s="336" t="s">
        <v>1390</v>
      </c>
      <c r="BY635" s="335" t="s">
        <v>2454</v>
      </c>
      <c r="BZ635" s="336" t="s">
        <v>1684</v>
      </c>
      <c r="CA635" s="336"/>
      <c r="CB635" s="336"/>
      <c r="CC635" s="336"/>
      <c r="CD635" s="335" t="s">
        <v>1953</v>
      </c>
      <c r="CE635" s="336" t="s">
        <v>1149</v>
      </c>
      <c r="CF635" s="336" t="s">
        <v>1037</v>
      </c>
      <c r="CG635" s="336" t="s">
        <v>1634</v>
      </c>
      <c r="CH635" s="336"/>
      <c r="CI635" s="336"/>
      <c r="CJ635" s="336"/>
      <c r="CK635" s="514"/>
      <c r="CL635" s="409" t="s">
        <v>1686</v>
      </c>
      <c r="CM635" s="410" t="s">
        <v>255</v>
      </c>
      <c r="CN635" s="410" t="s">
        <v>255</v>
      </c>
      <c r="CO635" s="509"/>
    </row>
    <row r="636" spans="1:1024 1026:2048 2050:3072 3074:4096 4098:5120 5122:6144 6146:7168 7170:8192 8194:9216 9218:10240 10242:11264 11266:12288 12290:13312 13314:14336 14338:15360 15362:16364" s="408" customFormat="1" ht="48" x14ac:dyDescent="0.2">
      <c r="A636" s="505" t="s">
        <v>1142</v>
      </c>
      <c r="B636" s="508">
        <v>2</v>
      </c>
      <c r="C636" s="410" t="s">
        <v>1635</v>
      </c>
      <c r="D636" s="410" t="s">
        <v>1636</v>
      </c>
      <c r="E636" s="508" t="s">
        <v>0</v>
      </c>
      <c r="F636" s="508" t="s">
        <v>2140</v>
      </c>
      <c r="G636" s="508" t="s">
        <v>149</v>
      </c>
      <c r="H636" s="508" t="s">
        <v>4</v>
      </c>
      <c r="I636" s="508" t="s">
        <v>8</v>
      </c>
      <c r="J636" s="508" t="s">
        <v>22</v>
      </c>
      <c r="K636" s="508" t="s">
        <v>127</v>
      </c>
      <c r="L636" s="336" t="str">
        <f>IFERROR(VLOOKUP($C636,'[2]1.3.7 validaties'!$AL$3:$AY$999,14,FALSE),"")</f>
        <v/>
      </c>
      <c r="M636" s="336" t="str">
        <f>IFERROR(VLOOKUP($C636,'[2]1.3.7 validaties'!$AL$3:$AY$999,13,FALSE),"")</f>
        <v/>
      </c>
      <c r="N636" s="335" t="s">
        <v>14</v>
      </c>
      <c r="O636" s="335" t="s">
        <v>14</v>
      </c>
      <c r="P636" s="335" t="s">
        <v>14</v>
      </c>
      <c r="Q636" s="335" t="s">
        <v>14</v>
      </c>
      <c r="R636" s="335" t="s">
        <v>13</v>
      </c>
      <c r="S636" s="335" t="s">
        <v>13</v>
      </c>
      <c r="T636" s="335" t="s">
        <v>13</v>
      </c>
      <c r="U636" s="335" t="s">
        <v>13</v>
      </c>
      <c r="V636" s="335" t="s">
        <v>13</v>
      </c>
      <c r="W636" s="335" t="s">
        <v>13</v>
      </c>
      <c r="X636" s="335" t="s">
        <v>13</v>
      </c>
      <c r="Y636" s="335" t="s">
        <v>13</v>
      </c>
      <c r="Z636" s="335" t="s">
        <v>13</v>
      </c>
      <c r="AA636" s="335" t="s">
        <v>13</v>
      </c>
      <c r="AB636" s="335" t="s">
        <v>13</v>
      </c>
      <c r="AC636" s="335" t="s">
        <v>13</v>
      </c>
      <c r="AD636" s="391" t="s">
        <v>253</v>
      </c>
      <c r="AE636" s="385" t="s">
        <v>254</v>
      </c>
      <c r="AF636" s="392" t="s">
        <v>255</v>
      </c>
      <c r="AG636" s="517" t="s">
        <v>345</v>
      </c>
      <c r="AH636" s="380" t="s">
        <v>253</v>
      </c>
      <c r="AI636" s="510"/>
      <c r="AJ636" s="508" t="s">
        <v>13</v>
      </c>
      <c r="AK636" s="511" t="s">
        <v>45</v>
      </c>
      <c r="AL636" s="512" t="s">
        <v>14</v>
      </c>
      <c r="AM636" s="384" t="s">
        <v>1635</v>
      </c>
      <c r="AN636" s="410" t="s">
        <v>1637</v>
      </c>
      <c r="AO636" s="399"/>
      <c r="AP636" s="399"/>
      <c r="AQ636" s="399"/>
      <c r="AR636" s="336"/>
      <c r="AS636" s="336"/>
      <c r="AT636" s="528"/>
      <c r="AU636" s="395">
        <v>0</v>
      </c>
      <c r="AV636" s="393"/>
      <c r="AW636" s="385"/>
      <c r="AX636" s="397"/>
      <c r="AY636" s="398" t="str">
        <f t="shared" si="107"/>
        <v/>
      </c>
      <c r="AZ636" s="399" t="str">
        <f t="shared" si="113"/>
        <v/>
      </c>
      <c r="BA636" s="399" t="str">
        <f t="shared" si="114"/>
        <v/>
      </c>
      <c r="BB636" s="399"/>
      <c r="BC636" s="400"/>
      <c r="BD636" s="500" t="str">
        <f t="shared" si="108"/>
        <v>toegevoegd</v>
      </c>
      <c r="BE636" s="501" t="str">
        <f>IF(BF636="",IF(#REF!="","",IF(#REF!="ongebruikt","Ja","")),"")</f>
        <v/>
      </c>
      <c r="BF636" s="502" t="str">
        <f>IF($J636="LVBB-BHK",$C636,IFERROR(VLOOKUP($C636,'[1]CDS-VM-delta'!$A$2:$E$470,1,FALSE),""))</f>
        <v>BHKV1046</v>
      </c>
      <c r="BG636" s="395" t="str">
        <f>IF($J636="LVBB-BHK",$AN636,IF($BF636="","",IFERROR(VLOOKUP($BF636,'[1]CDS-VM-delta'!$A$2:$E$470,2,FALSE),"")))</f>
        <v>Het aangeleverde Procedureverloop bevat een stap Publicatie. Dit is niet toegestaan. Verwijder de stap Publicatie.</v>
      </c>
      <c r="BH636" s="503" t="str">
        <f>IF($BF636="","",IFERROR(VLOOKUP($C636,'[1]CDS-VM-delta'!$A$2:$E$470,3,FALSE),""))</f>
        <v>lvbb-aanlevering.sch</v>
      </c>
      <c r="BI636" s="503" t="str">
        <f>IF($BF636="","",IFERROR(VLOOKUP($C636,'[1]CDS-VM-delta'!$A$2:$E$470,4,FALSE),""))</f>
        <v>Procedurestap Publicatie</v>
      </c>
      <c r="BJ636" s="504" t="str">
        <f>IF($BF636="","",IFERROR(VLOOKUP($C636,'[1]CDS-VM-delta'!$A$2:$E$470,5,FALSE),""))</f>
        <v/>
      </c>
      <c r="BK636" s="504" t="str">
        <f>IF($C636="","",IFERROR(VLOOKUP($C636,'[1]CDS-VM-delta'!$L$1:$M$470,1,FALSE),""))</f>
        <v/>
      </c>
      <c r="BL636" s="504" t="str">
        <f>IF($BK636="","",IFERROR(VLOOKUP($BK636,'[1]CDS-VM-delta'!$L$1:$M$470,2,FALSE),""))</f>
        <v/>
      </c>
      <c r="BM636" s="385"/>
      <c r="BN636" s="406" t="str">
        <f t="shared" si="109"/>
        <v>NOK</v>
      </c>
      <c r="BO636" s="384" t="s">
        <v>1858</v>
      </c>
      <c r="BP636" s="335"/>
      <c r="BQ636" s="335"/>
      <c r="BR636" s="335"/>
      <c r="BS636" s="385"/>
      <c r="BT636" s="407"/>
      <c r="BU636" s="408" t="str">
        <f t="shared" si="110"/>
        <v/>
      </c>
      <c r="BV636" s="408" t="str">
        <f t="shared" si="111"/>
        <v/>
      </c>
      <c r="BW636" s="408" t="str">
        <f t="shared" si="112"/>
        <v/>
      </c>
      <c r="BX636" s="336" t="s">
        <v>1635</v>
      </c>
      <c r="BY636" s="335" t="s">
        <v>1636</v>
      </c>
      <c r="BZ636" s="336" t="s">
        <v>1684</v>
      </c>
      <c r="CA636" s="336"/>
      <c r="CB636" s="336"/>
      <c r="CC636" s="336"/>
      <c r="CD636" s="335" t="s">
        <v>1637</v>
      </c>
      <c r="CE636" s="336"/>
      <c r="CF636" s="336"/>
      <c r="CG636" s="336"/>
      <c r="CH636" s="336"/>
      <c r="CI636" s="336"/>
      <c r="CJ636" s="336"/>
      <c r="CK636" s="514"/>
      <c r="CL636" s="409" t="s">
        <v>1686</v>
      </c>
      <c r="CM636" s="410" t="s">
        <v>255</v>
      </c>
      <c r="CN636" s="410" t="s">
        <v>255</v>
      </c>
      <c r="CO636" s="509"/>
    </row>
    <row r="637" spans="1:1024 1026:2048 2050:3072 3074:4096 4098:5120 5122:6144 6146:7168 7170:8192 8194:9216 9218:10240 10242:11264 11266:12288 12290:13312 13314:14336 14338:15360 15362:16364" s="408" customFormat="1" ht="64" x14ac:dyDescent="0.2">
      <c r="A637" s="505" t="s">
        <v>2445</v>
      </c>
      <c r="B637" s="508">
        <v>2</v>
      </c>
      <c r="C637" s="410" t="s">
        <v>1638</v>
      </c>
      <c r="D637" s="335" t="s">
        <v>2457</v>
      </c>
      <c r="E637" s="508" t="s">
        <v>0</v>
      </c>
      <c r="F637" s="508" t="s">
        <v>2140</v>
      </c>
      <c r="G637" s="508" t="s">
        <v>149</v>
      </c>
      <c r="H637" s="508" t="s">
        <v>4</v>
      </c>
      <c r="I637" s="508" t="s">
        <v>8</v>
      </c>
      <c r="J637" s="508" t="s">
        <v>22</v>
      </c>
      <c r="K637" s="508" t="s">
        <v>127</v>
      </c>
      <c r="L637" s="336" t="str">
        <f>IFERROR(VLOOKUP($C637,'[2]1.3.7 validaties'!$AL$3:$AY$999,14,FALSE),"")</f>
        <v/>
      </c>
      <c r="M637" s="336" t="str">
        <f>IFERROR(VLOOKUP($C637,'[2]1.3.7 validaties'!$AL$3:$AY$999,13,FALSE),"")</f>
        <v/>
      </c>
      <c r="N637" s="335" t="s">
        <v>14</v>
      </c>
      <c r="O637" s="335" t="s">
        <v>14</v>
      </c>
      <c r="P637" s="335" t="s">
        <v>14</v>
      </c>
      <c r="Q637" s="335" t="s">
        <v>14</v>
      </c>
      <c r="R637" s="335" t="s">
        <v>13</v>
      </c>
      <c r="S637" s="335" t="s">
        <v>13</v>
      </c>
      <c r="T637" s="335" t="s">
        <v>13</v>
      </c>
      <c r="U637" s="335" t="s">
        <v>13</v>
      </c>
      <c r="V637" s="335" t="s">
        <v>13</v>
      </c>
      <c r="W637" s="335" t="s">
        <v>13</v>
      </c>
      <c r="X637" s="335" t="s">
        <v>13</v>
      </c>
      <c r="Y637" s="335" t="s">
        <v>13</v>
      </c>
      <c r="Z637" s="335" t="s">
        <v>13</v>
      </c>
      <c r="AA637" s="335" t="s">
        <v>13</v>
      </c>
      <c r="AB637" s="335" t="s">
        <v>13</v>
      </c>
      <c r="AC637" s="335" t="s">
        <v>13</v>
      </c>
      <c r="AD637" s="391" t="s">
        <v>253</v>
      </c>
      <c r="AE637" s="385" t="s">
        <v>254</v>
      </c>
      <c r="AF637" s="392" t="s">
        <v>255</v>
      </c>
      <c r="AG637" s="517" t="s">
        <v>345</v>
      </c>
      <c r="AH637" s="380" t="s">
        <v>253</v>
      </c>
      <c r="AI637" s="510"/>
      <c r="AJ637" s="508" t="s">
        <v>13</v>
      </c>
      <c r="AK637" s="511" t="s">
        <v>45</v>
      </c>
      <c r="AL637" s="512" t="s">
        <v>14</v>
      </c>
      <c r="AM637" s="384" t="s">
        <v>1638</v>
      </c>
      <c r="AN637" s="410" t="s">
        <v>1639</v>
      </c>
      <c r="AO637" s="399" t="s">
        <v>1360</v>
      </c>
      <c r="AP637" s="399"/>
      <c r="AQ637" s="399"/>
      <c r="AR637" s="336"/>
      <c r="AS637" s="336"/>
      <c r="AT637" s="528"/>
      <c r="AU637" s="395">
        <v>0</v>
      </c>
      <c r="AV637" s="393"/>
      <c r="AW637" s="529" t="s">
        <v>2456</v>
      </c>
      <c r="AX637" s="397"/>
      <c r="AY637" s="398" t="str">
        <f t="shared" si="107"/>
        <v/>
      </c>
      <c r="AZ637" s="399" t="str">
        <f t="shared" si="113"/>
        <v>***</v>
      </c>
      <c r="BA637" s="399" t="str">
        <f t="shared" si="114"/>
        <v/>
      </c>
      <c r="BB637" s="399"/>
      <c r="BC637" s="400"/>
      <c r="BD637" s="500" t="str">
        <f t="shared" si="108"/>
        <v>toegevoegd</v>
      </c>
      <c r="BE637" s="501" t="str">
        <f>IF(BF637="",IF(#REF!="","",IF(#REF!="ongebruikt","Ja","")),"")</f>
        <v/>
      </c>
      <c r="BF637" s="502" t="str">
        <f>IF($J637="LVBB-BHK",$C637,IFERROR(VLOOKUP($C637,'[1]CDS-VM-delta'!$A$2:$E$470,1,FALSE),""))</f>
        <v>BHKV1047</v>
      </c>
      <c r="BG637" s="395" t="str">
        <f>IF($J637="LVBB-BHK",$AN637,IF($BF637="","",IFERROR(VLOOKUP($BF637,'[1]CDS-VM-delta'!$A$2:$E$470,2,FALSE),"")))</f>
        <v>Procedurestap(pen) "%1" is/zijn niet toegestaan bij een Aanlevering definitief besluit. Verwijder deze stap(pen).</v>
      </c>
      <c r="BH637" s="503" t="str">
        <f>IF($BF637="","",IFERROR(VLOOKUP($C637,'[1]CDS-VM-delta'!$A$2:$E$470,3,FALSE),""))</f>
        <v>lvbb-aanlevering.sch</v>
      </c>
      <c r="BI637" s="503" t="str">
        <f>IF($BF637="","",IFERROR(VLOOKUP($C637,'[1]CDS-VM-delta'!$A$2:$E$470,4,FALSE),""))</f>
        <v>definitief besluit ALLEEN de procedurestappen</v>
      </c>
      <c r="BJ637" s="504" t="str">
        <f>IF($BF637="","",IFERROR(VLOOKUP($C637,'[1]CDS-VM-delta'!$A$2:$E$470,5,FALSE),""))</f>
        <v/>
      </c>
      <c r="BK637" s="504" t="str">
        <f>IF($C637="","",IFERROR(VLOOKUP($C637,'[1]CDS-VM-delta'!$L$1:$M$470,1,FALSE),""))</f>
        <v/>
      </c>
      <c r="BL637" s="504" t="str">
        <f>IF($BK637="","",IFERROR(VLOOKUP($BK637,'[1]CDS-VM-delta'!$L$1:$M$470,2,FALSE),""))</f>
        <v/>
      </c>
      <c r="BM637" s="385"/>
      <c r="BN637" s="406" t="str">
        <f t="shared" si="109"/>
        <v>NOK</v>
      </c>
      <c r="BO637" s="384" t="s">
        <v>1858</v>
      </c>
      <c r="BP637" s="335"/>
      <c r="BQ637" s="335"/>
      <c r="BR637" s="335"/>
      <c r="BS637" s="385"/>
      <c r="BT637" s="407"/>
      <c r="BU637" s="408" t="str">
        <f t="shared" si="110"/>
        <v/>
      </c>
      <c r="BV637" s="408" t="str">
        <f t="shared" si="111"/>
        <v>***</v>
      </c>
      <c r="BW637" s="408" t="str">
        <f t="shared" si="112"/>
        <v/>
      </c>
      <c r="BX637" s="336" t="s">
        <v>1638</v>
      </c>
      <c r="BY637" s="335" t="s">
        <v>2455</v>
      </c>
      <c r="BZ637" s="336" t="s">
        <v>1684</v>
      </c>
      <c r="CA637" s="336"/>
      <c r="CB637" s="336"/>
      <c r="CC637" s="336"/>
      <c r="CD637" s="335" t="s">
        <v>1639</v>
      </c>
      <c r="CE637" s="336" t="s">
        <v>1360</v>
      </c>
      <c r="CF637" s="336"/>
      <c r="CG637" s="336"/>
      <c r="CH637" s="336"/>
      <c r="CI637" s="336"/>
      <c r="CJ637" s="336"/>
      <c r="CK637" s="514"/>
      <c r="CL637" s="409" t="s">
        <v>1686</v>
      </c>
      <c r="CM637" s="410" t="s">
        <v>255</v>
      </c>
      <c r="CN637" s="410" t="s">
        <v>255</v>
      </c>
      <c r="CO637" s="509"/>
    </row>
    <row r="638" spans="1:1024 1026:2048 2050:3072 3074:4096 4098:5120 5122:6144 6146:7168 7170:8192 8194:9216 9218:10240 10242:11264 11266:12288 12290:13312 13314:14336 14338:15360 15362:16364" ht="48" x14ac:dyDescent="0.2">
      <c r="A638" s="172" t="s">
        <v>1142</v>
      </c>
      <c r="B638" s="185">
        <v>2</v>
      </c>
      <c r="C638" s="98" t="s">
        <v>1640</v>
      </c>
      <c r="D638" s="98" t="s">
        <v>1641</v>
      </c>
      <c r="E638" s="185" t="s">
        <v>0</v>
      </c>
      <c r="F638" s="185" t="s">
        <v>2140</v>
      </c>
      <c r="G638" s="185" t="s">
        <v>149</v>
      </c>
      <c r="H638" s="185" t="s">
        <v>4</v>
      </c>
      <c r="I638" s="185" t="s">
        <v>8</v>
      </c>
      <c r="J638" s="185" t="s">
        <v>22</v>
      </c>
      <c r="K638" s="185" t="s">
        <v>127</v>
      </c>
      <c r="L638" s="166" t="str">
        <f>IFERROR(VLOOKUP($C638,'[2]1.3.7 validaties'!$AL$3:$AY$999,14,FALSE),"")</f>
        <v/>
      </c>
      <c r="M638" s="166" t="str">
        <f>IFERROR(VLOOKUP($C638,'[2]1.3.7 validaties'!$AL$3:$AY$999,13,FALSE),"")</f>
        <v/>
      </c>
      <c r="N638" s="142" t="s">
        <v>14</v>
      </c>
      <c r="O638" s="142" t="s">
        <v>14</v>
      </c>
      <c r="P638" s="142" t="s">
        <v>14</v>
      </c>
      <c r="Q638" s="142" t="s">
        <v>14</v>
      </c>
      <c r="R638" s="291" t="s">
        <v>13</v>
      </c>
      <c r="S638" s="291" t="s">
        <v>13</v>
      </c>
      <c r="T638" s="291" t="s">
        <v>13</v>
      </c>
      <c r="U638" s="291" t="s">
        <v>13</v>
      </c>
      <c r="V638" s="2" t="s">
        <v>13</v>
      </c>
      <c r="W638" s="2" t="s">
        <v>13</v>
      </c>
      <c r="X638" s="2" t="s">
        <v>13</v>
      </c>
      <c r="Y638" s="2" t="s">
        <v>13</v>
      </c>
      <c r="Z638" s="2" t="s">
        <v>13</v>
      </c>
      <c r="AA638" s="2" t="s">
        <v>13</v>
      </c>
      <c r="AB638" s="2" t="s">
        <v>13</v>
      </c>
      <c r="AC638" s="2" t="s">
        <v>13</v>
      </c>
      <c r="AD638" s="161" t="s">
        <v>253</v>
      </c>
      <c r="AE638" s="83" t="s">
        <v>254</v>
      </c>
      <c r="AF638" s="162" t="s">
        <v>255</v>
      </c>
      <c r="AG638" s="144" t="s">
        <v>345</v>
      </c>
      <c r="AH638" s="163" t="s">
        <v>253</v>
      </c>
      <c r="AI638" s="186"/>
      <c r="AJ638" s="185" t="s">
        <v>13</v>
      </c>
      <c r="AK638" s="188" t="s">
        <v>45</v>
      </c>
      <c r="AL638" s="187" t="s">
        <v>14</v>
      </c>
      <c r="AM638" s="177" t="s">
        <v>1640</v>
      </c>
      <c r="AN638" s="98" t="s">
        <v>1642</v>
      </c>
      <c r="AO638" s="97"/>
      <c r="AP638" s="97"/>
      <c r="AQ638" s="97"/>
      <c r="AR638" s="166"/>
      <c r="AS638" s="166"/>
      <c r="AT638" s="206"/>
      <c r="AU638" s="253">
        <v>0</v>
      </c>
      <c r="AV638" s="278"/>
      <c r="AW638" s="83"/>
      <c r="AX638" s="57"/>
      <c r="AY638" s="212" t="str">
        <f t="shared" si="107"/>
        <v/>
      </c>
      <c r="AZ638" s="97" t="str">
        <f t="shared" si="113"/>
        <v/>
      </c>
      <c r="BA638" s="97" t="str">
        <f t="shared" si="114"/>
        <v/>
      </c>
      <c r="BB638" s="97"/>
      <c r="BC638" s="213"/>
      <c r="BD638" s="143" t="str">
        <f t="shared" si="108"/>
        <v>toegevoegd</v>
      </c>
      <c r="BE638" s="146" t="str">
        <f>IF(BF638="",IF(#REF!="","",IF(#REF!="ongebruikt","Ja","")),"")</f>
        <v/>
      </c>
      <c r="BF638" s="322" t="str">
        <f>IF($J638="LVBB-BHK",$C638,IFERROR(VLOOKUP($C638,'[1]CDS-VM-delta'!$A$2:$E$470,1,FALSE),""))</f>
        <v>BHKV1048</v>
      </c>
      <c r="BG638" s="253" t="str">
        <f>IF($J638="LVBB-BHK",$AN638,IF($BF638="","",IFERROR(VLOOKUP($BF638,'[1]CDS-VM-delta'!$A$2:$E$470,2,FALSE),"")))</f>
        <v>Procedurestap Ondertekening ontbreekt bij een Aanlevering definitief besluit, deze is verplicht. Voeg deze stap toe.</v>
      </c>
      <c r="BH638" s="301" t="str">
        <f>IF($BF638="","",IFERROR(VLOOKUP($C638,'[1]CDS-VM-delta'!$A$2:$E$470,3,FALSE),""))</f>
        <v>lvbb-aanlevering.sch</v>
      </c>
      <c r="BI638" s="301" t="str">
        <f>IF($BF638="","",IFERROR(VLOOKUP($C638,'[1]CDS-VM-delta'!$A$2:$E$470,4,FALSE),""))</f>
        <v>definitief besluit ALLEEN de procedurestappen</v>
      </c>
      <c r="BJ638" s="302" t="str">
        <f>IF($BF638="","",IFERROR(VLOOKUP($C638,'[1]CDS-VM-delta'!$A$2:$E$470,5,FALSE),""))</f>
        <v/>
      </c>
      <c r="BK638" s="302" t="str">
        <f>IF($C638="","",IFERROR(VLOOKUP($C638,'[1]CDS-VM-delta'!$L$1:$M$470,1,FALSE),""))</f>
        <v/>
      </c>
      <c r="BL638" s="302" t="str">
        <f>IF($BK638="","",IFERROR(VLOOKUP($BK638,'[1]CDS-VM-delta'!$L$1:$M$470,2,FALSE),""))</f>
        <v/>
      </c>
      <c r="BM638" s="83"/>
      <c r="BN638" s="210" t="str">
        <f t="shared" si="109"/>
        <v>NOK</v>
      </c>
      <c r="BO638" s="141" t="s">
        <v>1858</v>
      </c>
      <c r="BP638" s="142"/>
      <c r="BQ638" s="142"/>
      <c r="BR638" s="142"/>
      <c r="BS638" s="83"/>
      <c r="BT638" s="115"/>
      <c r="BU638" s="7" t="str">
        <f t="shared" si="110"/>
        <v/>
      </c>
      <c r="BV638" s="7" t="str">
        <f t="shared" si="111"/>
        <v/>
      </c>
      <c r="BW638" s="7" t="str">
        <f t="shared" si="112"/>
        <v/>
      </c>
      <c r="BX638" s="106" t="s">
        <v>1640</v>
      </c>
      <c r="BY638" s="2" t="s">
        <v>1641</v>
      </c>
      <c r="BZ638" s="106" t="s">
        <v>1684</v>
      </c>
      <c r="CA638" s="106"/>
      <c r="CB638" s="106"/>
      <c r="CC638" s="106"/>
      <c r="CD638" s="2" t="s">
        <v>1642</v>
      </c>
      <c r="CE638" s="106"/>
      <c r="CF638" s="106"/>
      <c r="CG638" s="106"/>
      <c r="CH638" s="106"/>
      <c r="CI638" s="106"/>
      <c r="CJ638" s="106"/>
      <c r="CK638" s="222"/>
      <c r="CL638" s="109" t="s">
        <v>1686</v>
      </c>
      <c r="CM638" s="101" t="s">
        <v>255</v>
      </c>
      <c r="CN638" s="101" t="s">
        <v>255</v>
      </c>
      <c r="CO638" s="103"/>
    </row>
    <row r="639" spans="1:1024 1026:2048 2050:3072 3074:4096 4098:5120 5122:6144 6146:7168 7170:8192 8194:9216 9218:10240 10242:11264 11266:12288 12290:13312 13314:14336 14338:15360 15362:16364" s="408" customFormat="1" ht="64" x14ac:dyDescent="0.2">
      <c r="A639" s="505" t="s">
        <v>2445</v>
      </c>
      <c r="B639" s="508">
        <v>2</v>
      </c>
      <c r="C639" s="410" t="s">
        <v>1643</v>
      </c>
      <c r="D639" s="335" t="s">
        <v>2459</v>
      </c>
      <c r="E639" s="508" t="s">
        <v>0</v>
      </c>
      <c r="F639" s="508" t="s">
        <v>2140</v>
      </c>
      <c r="G639" s="508" t="s">
        <v>149</v>
      </c>
      <c r="H639" s="508" t="s">
        <v>4</v>
      </c>
      <c r="I639" s="508" t="s">
        <v>8</v>
      </c>
      <c r="J639" s="508" t="s">
        <v>22</v>
      </c>
      <c r="K639" s="508" t="s">
        <v>127</v>
      </c>
      <c r="L639" s="336" t="str">
        <f>IFERROR(VLOOKUP($C639,'[2]1.3.7 validaties'!$AL$3:$AY$999,14,FALSE),"")</f>
        <v/>
      </c>
      <c r="M639" s="336" t="str">
        <f>IFERROR(VLOOKUP($C639,'[2]1.3.7 validaties'!$AL$3:$AY$999,13,FALSE),"")</f>
        <v/>
      </c>
      <c r="N639" s="335" t="s">
        <v>14</v>
      </c>
      <c r="O639" s="335" t="s">
        <v>14</v>
      </c>
      <c r="P639" s="335" t="s">
        <v>14</v>
      </c>
      <c r="Q639" s="335" t="s">
        <v>14</v>
      </c>
      <c r="R639" s="335" t="s">
        <v>13</v>
      </c>
      <c r="S639" s="335" t="s">
        <v>13</v>
      </c>
      <c r="T639" s="335" t="s">
        <v>13</v>
      </c>
      <c r="U639" s="335" t="s">
        <v>13</v>
      </c>
      <c r="V639" s="335" t="s">
        <v>13</v>
      </c>
      <c r="W639" s="335" t="s">
        <v>13</v>
      </c>
      <c r="X639" s="335" t="s">
        <v>13</v>
      </c>
      <c r="Y639" s="335" t="s">
        <v>13</v>
      </c>
      <c r="Z639" s="335" t="s">
        <v>13</v>
      </c>
      <c r="AA639" s="335" t="s">
        <v>13</v>
      </c>
      <c r="AB639" s="335" t="s">
        <v>13</v>
      </c>
      <c r="AC639" s="335" t="s">
        <v>13</v>
      </c>
      <c r="AD639" s="391" t="s">
        <v>253</v>
      </c>
      <c r="AE639" s="385" t="s">
        <v>254</v>
      </c>
      <c r="AF639" s="392" t="s">
        <v>255</v>
      </c>
      <c r="AG639" s="517" t="s">
        <v>345</v>
      </c>
      <c r="AH639" s="380" t="s">
        <v>253</v>
      </c>
      <c r="AI639" s="510"/>
      <c r="AJ639" s="508" t="s">
        <v>13</v>
      </c>
      <c r="AK639" s="511" t="s">
        <v>45</v>
      </c>
      <c r="AL639" s="512" t="s">
        <v>14</v>
      </c>
      <c r="AM639" s="384" t="s">
        <v>1643</v>
      </c>
      <c r="AN639" s="410" t="s">
        <v>1644</v>
      </c>
      <c r="AO639" s="399" t="s">
        <v>1360</v>
      </c>
      <c r="AP639" s="399"/>
      <c r="AQ639" s="399"/>
      <c r="AR639" s="336"/>
      <c r="AS639" s="336"/>
      <c r="AT639" s="528"/>
      <c r="AU639" s="395">
        <v>0</v>
      </c>
      <c r="AV639" s="393"/>
      <c r="AW639" s="529" t="s">
        <v>2458</v>
      </c>
      <c r="AX639" s="397"/>
      <c r="AY639" s="398" t="str">
        <f t="shared" si="107"/>
        <v/>
      </c>
      <c r="AZ639" s="399" t="str">
        <f t="shared" si="113"/>
        <v>***</v>
      </c>
      <c r="BA639" s="399" t="str">
        <f t="shared" si="114"/>
        <v/>
      </c>
      <c r="BB639" s="399"/>
      <c r="BC639" s="400"/>
      <c r="BD639" s="500" t="str">
        <f t="shared" si="108"/>
        <v>toegevoegd</v>
      </c>
      <c r="BE639" s="501" t="str">
        <f>IF(BF639="",IF(#REF!="","",IF(#REF!="ongebruikt","Ja","")),"")</f>
        <v/>
      </c>
      <c r="BF639" s="502" t="str">
        <f>IF($J639="LVBB-BHK",$C639,IFERROR(VLOOKUP($C639,'[1]CDS-VM-delta'!$A$2:$E$470,1,FALSE),""))</f>
        <v>BHKV1049</v>
      </c>
      <c r="BG639" s="395" t="str">
        <f>IF($J639="LVBB-BHK",$AN639,IF($BF639="","",IFERROR(VLOOKUP($BF639,'[1]CDS-VM-delta'!$A$2:$E$470,2,FALSE),"")))</f>
        <v>Procedurestap "%1" is niet toegestaan bij een Aanlevering ontwerp besluit. Verwijder deze stap.</v>
      </c>
      <c r="BH639" s="503" t="str">
        <f>IF($BF639="","",IFERROR(VLOOKUP($C639,'[1]CDS-VM-delta'!$A$2:$E$470,3,FALSE),""))</f>
        <v>lvbb-aanlevering.sch</v>
      </c>
      <c r="BI639" s="503" t="str">
        <f>IF($BF639="","",IFERROR(VLOOKUP($C639,'[1]CDS-VM-delta'!$A$2:$E$470,4,FALSE),""))</f>
        <v>ontwerp besluit ALLEEN de procedurestappen</v>
      </c>
      <c r="BJ639" s="504" t="str">
        <f>IF($BF639="","",IFERROR(VLOOKUP($C639,'[1]CDS-VM-delta'!$A$2:$E$470,5,FALSE),""))</f>
        <v/>
      </c>
      <c r="BK639" s="504" t="str">
        <f>IF($C639="","",IFERROR(VLOOKUP($C639,'[1]CDS-VM-delta'!$L$1:$M$470,1,FALSE),""))</f>
        <v/>
      </c>
      <c r="BL639" s="504" t="str">
        <f>IF($BK639="","",IFERROR(VLOOKUP($BK639,'[1]CDS-VM-delta'!$L$1:$M$470,2,FALSE),""))</f>
        <v/>
      </c>
      <c r="BM639" s="385"/>
      <c r="BN639" s="406" t="str">
        <f t="shared" si="109"/>
        <v>NOK</v>
      </c>
      <c r="BO639" s="384" t="s">
        <v>1858</v>
      </c>
      <c r="BP639" s="335"/>
      <c r="BQ639" s="335"/>
      <c r="BR639" s="335"/>
      <c r="BS639" s="385"/>
      <c r="BT639" s="407"/>
      <c r="BU639" s="408" t="str">
        <f t="shared" si="110"/>
        <v/>
      </c>
      <c r="BV639" s="408" t="str">
        <f t="shared" si="111"/>
        <v>***</v>
      </c>
      <c r="BW639" s="408" t="str">
        <f t="shared" si="112"/>
        <v/>
      </c>
      <c r="BX639" s="336" t="s">
        <v>1643</v>
      </c>
      <c r="BY639" s="335" t="s">
        <v>2460</v>
      </c>
      <c r="BZ639" s="336" t="s">
        <v>1684</v>
      </c>
      <c r="CA639" s="336"/>
      <c r="CB639" s="336"/>
      <c r="CC639" s="336"/>
      <c r="CD639" s="335" t="s">
        <v>1644</v>
      </c>
      <c r="CE639" s="336" t="s">
        <v>1360</v>
      </c>
      <c r="CF639" s="336"/>
      <c r="CG639" s="336"/>
      <c r="CH639" s="336"/>
      <c r="CI639" s="336"/>
      <c r="CJ639" s="336"/>
      <c r="CK639" s="514"/>
      <c r="CL639" s="409" t="s">
        <v>1686</v>
      </c>
      <c r="CM639" s="410" t="s">
        <v>255</v>
      </c>
      <c r="CN639" s="410" t="s">
        <v>255</v>
      </c>
      <c r="CO639" s="509"/>
    </row>
    <row r="640" spans="1:1024 1026:2048 2050:3072 3074:4096 4098:5120 5122:6144 6146:7168 7170:8192 8194:9216 9218:10240 10242:11264 11266:12288 12290:13312 13314:14336 14338:15360 15362:16364" ht="48" x14ac:dyDescent="0.2">
      <c r="A640" s="172" t="s">
        <v>2358</v>
      </c>
      <c r="B640" s="185">
        <v>2</v>
      </c>
      <c r="C640" s="98" t="s">
        <v>1645</v>
      </c>
      <c r="D640" s="98" t="s">
        <v>1646</v>
      </c>
      <c r="E640" s="185" t="s">
        <v>0</v>
      </c>
      <c r="F640" s="185" t="s">
        <v>2140</v>
      </c>
      <c r="G640" s="185" t="s">
        <v>149</v>
      </c>
      <c r="H640" s="185" t="s">
        <v>4</v>
      </c>
      <c r="I640" s="185" t="s">
        <v>8</v>
      </c>
      <c r="J640" s="185" t="s">
        <v>22</v>
      </c>
      <c r="K640" s="185" t="s">
        <v>127</v>
      </c>
      <c r="L640" s="166" t="str">
        <f>IFERROR(VLOOKUP($C640,'[2]1.3.7 validaties'!$AL$3:$AY$999,14,FALSE),"")</f>
        <v/>
      </c>
      <c r="M640" s="166" t="str">
        <f>IFERROR(VLOOKUP($C640,'[2]1.3.7 validaties'!$AL$3:$AY$999,13,FALSE),"")</f>
        <v/>
      </c>
      <c r="N640" s="142" t="s">
        <v>14</v>
      </c>
      <c r="O640" s="142" t="s">
        <v>23</v>
      </c>
      <c r="P640" s="142" t="s">
        <v>23</v>
      </c>
      <c r="Q640" s="142" t="s">
        <v>23</v>
      </c>
      <c r="R640" s="142" t="s">
        <v>23</v>
      </c>
      <c r="S640" s="142" t="s">
        <v>23</v>
      </c>
      <c r="T640" s="142" t="s">
        <v>23</v>
      </c>
      <c r="U640" s="142" t="s">
        <v>23</v>
      </c>
      <c r="V640" s="142" t="s">
        <v>23</v>
      </c>
      <c r="W640" s="142" t="s">
        <v>23</v>
      </c>
      <c r="X640" s="142" t="s">
        <v>23</v>
      </c>
      <c r="Y640" s="142" t="s">
        <v>23</v>
      </c>
      <c r="Z640" s="142" t="s">
        <v>23</v>
      </c>
      <c r="AA640" s="142" t="s">
        <v>23</v>
      </c>
      <c r="AB640" s="142" t="s">
        <v>23</v>
      </c>
      <c r="AC640" s="142" t="s">
        <v>23</v>
      </c>
      <c r="AD640" s="161" t="s">
        <v>253</v>
      </c>
      <c r="AE640" s="83" t="s">
        <v>254</v>
      </c>
      <c r="AF640" s="162" t="s">
        <v>255</v>
      </c>
      <c r="AG640" s="144"/>
      <c r="AH640" s="163" t="s">
        <v>253</v>
      </c>
      <c r="AI640" s="186"/>
      <c r="AJ640" s="185" t="s">
        <v>13</v>
      </c>
      <c r="AK640" s="188" t="s">
        <v>45</v>
      </c>
      <c r="AL640" s="187" t="s">
        <v>14</v>
      </c>
      <c r="AM640" s="177" t="s">
        <v>1332</v>
      </c>
      <c r="AN640" s="98"/>
      <c r="AO640" s="97"/>
      <c r="AP640" s="97"/>
      <c r="AQ640" s="97"/>
      <c r="AR640" s="166"/>
      <c r="AS640" s="196"/>
      <c r="AT640" s="271"/>
      <c r="AU640" s="253" t="s">
        <v>2139</v>
      </c>
      <c r="AV640" s="278"/>
      <c r="AW640" s="83" t="s">
        <v>2488</v>
      </c>
      <c r="AX640" s="57"/>
      <c r="AY640" s="212" t="str">
        <f t="shared" si="107"/>
        <v/>
      </c>
      <c r="AZ640" s="97" t="str">
        <f t="shared" si="113"/>
        <v/>
      </c>
      <c r="BA640" s="97" t="str">
        <f t="shared" si="114"/>
        <v/>
      </c>
      <c r="BB640" s="97"/>
      <c r="BC640" s="213"/>
      <c r="BD640" s="143" t="str">
        <f t="shared" si="108"/>
        <v/>
      </c>
      <c r="BE640" s="146" t="e">
        <f>IF(BF640="",IF(#REF!="","",IF(#REF!="ongebruikt","Ja","")),"")</f>
        <v>#REF!</v>
      </c>
      <c r="BF640" s="322" t="str">
        <f>IF($J640="LVBB-BHK",$C640,IFERROR(VLOOKUP($C640,'[1]CDS-VM-delta'!$A$2:$E$470,1,FALSE),""))</f>
        <v/>
      </c>
      <c r="BG640" s="253" t="str">
        <f>IF($J640="LVBB-BHK",$AN640,IF($BF640="","",IFERROR(VLOOKUP($BF640,'[1]CDS-VM-delta'!$A$2:$E$470,2,FALSE),"")))</f>
        <v/>
      </c>
      <c r="BH640" s="301" t="str">
        <f>IF($BF640="","",IFERROR(VLOOKUP($C640,'[1]CDS-VM-delta'!$A$2:$E$470,3,FALSE),""))</f>
        <v/>
      </c>
      <c r="BI640" s="301" t="str">
        <f>IF($BF640="","",IFERROR(VLOOKUP($C640,'[1]CDS-VM-delta'!$A$2:$E$470,4,FALSE),""))</f>
        <v/>
      </c>
      <c r="BJ640" s="302" t="str">
        <f>IF($BF640="","",IFERROR(VLOOKUP($C640,'[1]CDS-VM-delta'!$A$2:$E$470,5,FALSE),""))</f>
        <v/>
      </c>
      <c r="BK640" s="302" t="str">
        <f>IF($C640="","",IFERROR(VLOOKUP($C640,'[1]CDS-VM-delta'!$L$1:$M$470,1,FALSE),""))</f>
        <v/>
      </c>
      <c r="BL640" s="302" t="str">
        <f>IF($BK640="","",IFERROR(VLOOKUP($BK640,'[1]CDS-VM-delta'!$L$1:$M$470,2,FALSE),""))</f>
        <v/>
      </c>
      <c r="BM640" s="83"/>
      <c r="BN640" s="210" t="str">
        <f t="shared" si="109"/>
        <v>NOK</v>
      </c>
      <c r="BO640" s="141" t="s">
        <v>1858</v>
      </c>
      <c r="BP640" s="142"/>
      <c r="BQ640" s="142"/>
      <c r="BR640" s="142"/>
      <c r="BS640" s="83"/>
      <c r="BT640" s="115"/>
      <c r="BX640" s="106"/>
      <c r="BY640" s="2"/>
      <c r="BZ640" s="106"/>
      <c r="CA640" s="106"/>
      <c r="CB640" s="106"/>
      <c r="CC640" s="106"/>
      <c r="CD640" s="2"/>
      <c r="CE640" s="106"/>
      <c r="CF640" s="106"/>
      <c r="CG640" s="106"/>
      <c r="CH640" s="106"/>
      <c r="CI640" s="106"/>
      <c r="CJ640" s="106"/>
      <c r="CK640" s="222"/>
      <c r="CL640" s="109"/>
      <c r="CM640" s="101"/>
      <c r="CN640" s="101"/>
      <c r="CO640" s="103"/>
    </row>
    <row r="641" spans="1:93" ht="48" x14ac:dyDescent="0.2">
      <c r="A641" s="172" t="s">
        <v>2358</v>
      </c>
      <c r="B641" s="185">
        <v>2</v>
      </c>
      <c r="C641" s="98" t="s">
        <v>1647</v>
      </c>
      <c r="D641" s="98" t="s">
        <v>1646</v>
      </c>
      <c r="E641" s="185" t="s">
        <v>0</v>
      </c>
      <c r="F641" s="185" t="s">
        <v>2140</v>
      </c>
      <c r="G641" s="185" t="s">
        <v>149</v>
      </c>
      <c r="H641" s="185" t="s">
        <v>4</v>
      </c>
      <c r="I641" s="185" t="s">
        <v>8</v>
      </c>
      <c r="J641" s="185" t="s">
        <v>22</v>
      </c>
      <c r="K641" s="185" t="s">
        <v>127</v>
      </c>
      <c r="L641" s="166" t="str">
        <f>IFERROR(VLOOKUP($C641,'[2]1.3.7 validaties'!$AL$3:$AY$999,14,FALSE),"")</f>
        <v/>
      </c>
      <c r="M641" s="166" t="str">
        <f>IFERROR(VLOOKUP($C641,'[2]1.3.7 validaties'!$AL$3:$AY$999,13,FALSE),"")</f>
        <v/>
      </c>
      <c r="N641" s="142" t="s">
        <v>14</v>
      </c>
      <c r="O641" s="142" t="s">
        <v>23</v>
      </c>
      <c r="P641" s="142" t="s">
        <v>23</v>
      </c>
      <c r="Q641" s="142" t="s">
        <v>23</v>
      </c>
      <c r="R641" s="142" t="s">
        <v>23</v>
      </c>
      <c r="S641" s="142" t="s">
        <v>23</v>
      </c>
      <c r="T641" s="142" t="s">
        <v>23</v>
      </c>
      <c r="U641" s="142" t="s">
        <v>23</v>
      </c>
      <c r="V641" s="142" t="s">
        <v>23</v>
      </c>
      <c r="W641" s="142" t="s">
        <v>23</v>
      </c>
      <c r="X641" s="142" t="s">
        <v>23</v>
      </c>
      <c r="Y641" s="142" t="s">
        <v>23</v>
      </c>
      <c r="Z641" s="142" t="s">
        <v>23</v>
      </c>
      <c r="AA641" s="142" t="s">
        <v>23</v>
      </c>
      <c r="AB641" s="142" t="s">
        <v>23</v>
      </c>
      <c r="AC641" s="142" t="s">
        <v>23</v>
      </c>
      <c r="AD641" s="161" t="s">
        <v>253</v>
      </c>
      <c r="AE641" s="83" t="s">
        <v>254</v>
      </c>
      <c r="AF641" s="162" t="s">
        <v>255</v>
      </c>
      <c r="AG641" s="144"/>
      <c r="AH641" s="163" t="s">
        <v>253</v>
      </c>
      <c r="AI641" s="186"/>
      <c r="AJ641" s="185" t="s">
        <v>13</v>
      </c>
      <c r="AK641" s="188" t="s">
        <v>45</v>
      </c>
      <c r="AL641" s="187" t="s">
        <v>14</v>
      </c>
      <c r="AM641" s="177" t="s">
        <v>1332</v>
      </c>
      <c r="AN641" s="98"/>
      <c r="AO641" s="97"/>
      <c r="AP641" s="97"/>
      <c r="AQ641" s="97"/>
      <c r="AR641" s="166"/>
      <c r="AS641" s="196"/>
      <c r="AT641" s="271"/>
      <c r="AU641" s="253" t="s">
        <v>2139</v>
      </c>
      <c r="AV641" s="278"/>
      <c r="AW641" s="83" t="s">
        <v>2488</v>
      </c>
      <c r="AX641" s="57"/>
      <c r="AY641" s="212" t="str">
        <f t="shared" si="107"/>
        <v/>
      </c>
      <c r="AZ641" s="97" t="str">
        <f t="shared" si="113"/>
        <v/>
      </c>
      <c r="BA641" s="97" t="str">
        <f t="shared" si="114"/>
        <v/>
      </c>
      <c r="BB641" s="97"/>
      <c r="BC641" s="213"/>
      <c r="BD641" s="143" t="str">
        <f t="shared" si="108"/>
        <v/>
      </c>
      <c r="BE641" s="146" t="e">
        <f>IF(BF641="",IF(#REF!="","",IF(#REF!="ongebruikt","Ja","")),"")</f>
        <v>#REF!</v>
      </c>
      <c r="BF641" s="322" t="str">
        <f>IF($J641="LVBB-BHK",$C641,IFERROR(VLOOKUP($C641,'[1]CDS-VM-delta'!$A$2:$E$470,1,FALSE),""))</f>
        <v/>
      </c>
      <c r="BG641" s="253" t="str">
        <f>IF($J641="LVBB-BHK",$AN641,IF($BF641="","",IFERROR(VLOOKUP($BF641,'[1]CDS-VM-delta'!$A$2:$E$470,2,FALSE),"")))</f>
        <v/>
      </c>
      <c r="BH641" s="301" t="str">
        <f>IF($BF641="","",IFERROR(VLOOKUP($C641,'[1]CDS-VM-delta'!$A$2:$E$470,3,FALSE),""))</f>
        <v/>
      </c>
      <c r="BI641" s="301" t="str">
        <f>IF($BF641="","",IFERROR(VLOOKUP($C641,'[1]CDS-VM-delta'!$A$2:$E$470,4,FALSE),""))</f>
        <v/>
      </c>
      <c r="BJ641" s="302" t="str">
        <f>IF($BF641="","",IFERROR(VLOOKUP($C641,'[1]CDS-VM-delta'!$A$2:$E$470,5,FALSE),""))</f>
        <v/>
      </c>
      <c r="BK641" s="302" t="str">
        <f>IF($C641="","",IFERROR(VLOOKUP($C641,'[1]CDS-VM-delta'!$L$1:$M$470,1,FALSE),""))</f>
        <v/>
      </c>
      <c r="BL641" s="302" t="str">
        <f>IF($BK641="","",IFERROR(VLOOKUP($BK641,'[1]CDS-VM-delta'!$L$1:$M$470,2,FALSE),""))</f>
        <v/>
      </c>
      <c r="BM641" s="83"/>
      <c r="BN641" s="210" t="str">
        <f t="shared" si="109"/>
        <v>NOK</v>
      </c>
      <c r="BO641" s="141" t="s">
        <v>1858</v>
      </c>
      <c r="BP641" s="142"/>
      <c r="BQ641" s="142"/>
      <c r="BR641" s="142"/>
      <c r="BS641" s="83"/>
      <c r="BT641" s="115"/>
      <c r="BX641" s="106"/>
      <c r="BY641" s="2"/>
      <c r="BZ641" s="106"/>
      <c r="CA641" s="106"/>
      <c r="CB641" s="106"/>
      <c r="CC641" s="106"/>
      <c r="CD641" s="2"/>
      <c r="CE641" s="106"/>
      <c r="CF641" s="106"/>
      <c r="CG641" s="106"/>
      <c r="CH641" s="106"/>
      <c r="CI641" s="106"/>
      <c r="CJ641" s="106"/>
      <c r="CK641" s="222"/>
      <c r="CL641" s="109"/>
      <c r="CM641" s="101"/>
      <c r="CN641" s="101"/>
      <c r="CO641" s="103"/>
    </row>
    <row r="642" spans="1:93" ht="48" x14ac:dyDescent="0.2">
      <c r="A642" s="172" t="s">
        <v>2358</v>
      </c>
      <c r="B642" s="185">
        <v>2</v>
      </c>
      <c r="C642" s="98" t="s">
        <v>1648</v>
      </c>
      <c r="D642" s="98" t="s">
        <v>1646</v>
      </c>
      <c r="E642" s="185" t="s">
        <v>0</v>
      </c>
      <c r="F642" s="185" t="s">
        <v>2140</v>
      </c>
      <c r="G642" s="185" t="s">
        <v>149</v>
      </c>
      <c r="H642" s="185" t="s">
        <v>4</v>
      </c>
      <c r="I642" s="185" t="s">
        <v>8</v>
      </c>
      <c r="J642" s="185" t="s">
        <v>22</v>
      </c>
      <c r="K642" s="185" t="s">
        <v>127</v>
      </c>
      <c r="L642" s="166" t="str">
        <f>IFERROR(VLOOKUP($C642,'[2]1.3.7 validaties'!$AL$3:$AY$999,14,FALSE),"")</f>
        <v/>
      </c>
      <c r="M642" s="166" t="str">
        <f>IFERROR(VLOOKUP($C642,'[2]1.3.7 validaties'!$AL$3:$AY$999,13,FALSE),"")</f>
        <v/>
      </c>
      <c r="N642" s="142" t="s">
        <v>14</v>
      </c>
      <c r="O642" s="142" t="s">
        <v>23</v>
      </c>
      <c r="P642" s="142" t="s">
        <v>23</v>
      </c>
      <c r="Q642" s="142" t="s">
        <v>23</v>
      </c>
      <c r="R642" s="142" t="s">
        <v>23</v>
      </c>
      <c r="S642" s="142" t="s">
        <v>23</v>
      </c>
      <c r="T642" s="142" t="s">
        <v>23</v>
      </c>
      <c r="U642" s="142" t="s">
        <v>23</v>
      </c>
      <c r="V642" s="142" t="s">
        <v>23</v>
      </c>
      <c r="W642" s="142" t="s">
        <v>23</v>
      </c>
      <c r="X642" s="142" t="s">
        <v>23</v>
      </c>
      <c r="Y642" s="142" t="s">
        <v>23</v>
      </c>
      <c r="Z642" s="142" t="s">
        <v>23</v>
      </c>
      <c r="AA642" s="142" t="s">
        <v>23</v>
      </c>
      <c r="AB642" s="142" t="s">
        <v>23</v>
      </c>
      <c r="AC642" s="142" t="s">
        <v>23</v>
      </c>
      <c r="AD642" s="161" t="s">
        <v>253</v>
      </c>
      <c r="AE642" s="83" t="s">
        <v>254</v>
      </c>
      <c r="AF642" s="162" t="s">
        <v>255</v>
      </c>
      <c r="AG642" s="144"/>
      <c r="AH642" s="163" t="s">
        <v>253</v>
      </c>
      <c r="AI642" s="186"/>
      <c r="AJ642" s="185" t="s">
        <v>13</v>
      </c>
      <c r="AK642" s="188" t="s">
        <v>45</v>
      </c>
      <c r="AL642" s="187" t="s">
        <v>14</v>
      </c>
      <c r="AM642" s="177" t="s">
        <v>1332</v>
      </c>
      <c r="AN642" s="98"/>
      <c r="AO642" s="97"/>
      <c r="AP642" s="97"/>
      <c r="AQ642" s="97"/>
      <c r="AR642" s="166"/>
      <c r="AS642" s="196"/>
      <c r="AT642" s="271"/>
      <c r="AU642" s="253" t="s">
        <v>2139</v>
      </c>
      <c r="AV642" s="278"/>
      <c r="AW642" s="83" t="s">
        <v>2488</v>
      </c>
      <c r="AX642" s="57"/>
      <c r="AY642" s="212" t="str">
        <f t="shared" si="107"/>
        <v/>
      </c>
      <c r="AZ642" s="97" t="str">
        <f t="shared" si="113"/>
        <v/>
      </c>
      <c r="BA642" s="97" t="str">
        <f t="shared" si="114"/>
        <v/>
      </c>
      <c r="BB642" s="97"/>
      <c r="BC642" s="213"/>
      <c r="BD642" s="143" t="str">
        <f t="shared" si="108"/>
        <v/>
      </c>
      <c r="BE642" s="146" t="e">
        <f>IF(BF642="",IF(#REF!="","",IF(#REF!="ongebruikt","Ja","")),"")</f>
        <v>#REF!</v>
      </c>
      <c r="BF642" s="322" t="str">
        <f>IF($J642="LVBB-BHK",$C642,IFERROR(VLOOKUP($C642,'[1]CDS-VM-delta'!$A$2:$E$470,1,FALSE),""))</f>
        <v/>
      </c>
      <c r="BG642" s="253" t="str">
        <f>IF($J642="LVBB-BHK",$AN642,IF($BF642="","",IFERROR(VLOOKUP($BF642,'[1]CDS-VM-delta'!$A$2:$E$470,2,FALSE),"")))</f>
        <v/>
      </c>
      <c r="BH642" s="301" t="str">
        <f>IF($BF642="","",IFERROR(VLOOKUP($C642,'[1]CDS-VM-delta'!$A$2:$E$470,3,FALSE),""))</f>
        <v/>
      </c>
      <c r="BI642" s="301" t="str">
        <f>IF($BF642="","",IFERROR(VLOOKUP($C642,'[1]CDS-VM-delta'!$A$2:$E$470,4,FALSE),""))</f>
        <v/>
      </c>
      <c r="BJ642" s="302" t="str">
        <f>IF($BF642="","",IFERROR(VLOOKUP($C642,'[1]CDS-VM-delta'!$A$2:$E$470,5,FALSE),""))</f>
        <v/>
      </c>
      <c r="BK642" s="302" t="str">
        <f>IF($C642="","",IFERROR(VLOOKUP($C642,'[1]CDS-VM-delta'!$L$1:$M$470,1,FALSE),""))</f>
        <v/>
      </c>
      <c r="BL642" s="302" t="str">
        <f>IF($BK642="","",IFERROR(VLOOKUP($BK642,'[1]CDS-VM-delta'!$L$1:$M$470,2,FALSE),""))</f>
        <v/>
      </c>
      <c r="BM642" s="83"/>
      <c r="BN642" s="210" t="str">
        <f t="shared" si="109"/>
        <v>NOK</v>
      </c>
      <c r="BO642" s="141" t="s">
        <v>1858</v>
      </c>
      <c r="BP642" s="142"/>
      <c r="BQ642" s="142"/>
      <c r="BR642" s="142"/>
      <c r="BS642" s="83"/>
      <c r="BT642" s="115"/>
      <c r="BX642" s="106"/>
      <c r="BY642" s="2"/>
      <c r="BZ642" s="106"/>
      <c r="CA642" s="106"/>
      <c r="CB642" s="106"/>
      <c r="CC642" s="106"/>
      <c r="CD642" s="2"/>
      <c r="CE642" s="106"/>
      <c r="CF642" s="106"/>
      <c r="CG642" s="106"/>
      <c r="CH642" s="106"/>
      <c r="CI642" s="106"/>
      <c r="CJ642" s="106"/>
      <c r="CK642" s="222"/>
      <c r="CL642" s="109"/>
      <c r="CM642" s="101"/>
      <c r="CN642" s="101"/>
      <c r="CO642" s="103"/>
    </row>
    <row r="643" spans="1:93" ht="48" x14ac:dyDescent="0.2">
      <c r="A643" s="172" t="s">
        <v>2358</v>
      </c>
      <c r="B643" s="185">
        <v>2</v>
      </c>
      <c r="C643" s="98" t="s">
        <v>1434</v>
      </c>
      <c r="D643" s="98" t="s">
        <v>1646</v>
      </c>
      <c r="E643" s="185" t="s">
        <v>0</v>
      </c>
      <c r="F643" s="185" t="s">
        <v>2140</v>
      </c>
      <c r="G643" s="185" t="s">
        <v>149</v>
      </c>
      <c r="H643" s="185" t="s">
        <v>4</v>
      </c>
      <c r="I643" s="185" t="s">
        <v>8</v>
      </c>
      <c r="J643" s="185" t="s">
        <v>22</v>
      </c>
      <c r="K643" s="185" t="s">
        <v>127</v>
      </c>
      <c r="L643" s="166" t="str">
        <f>IFERROR(VLOOKUP($C643,'[2]1.3.7 validaties'!$AL$3:$AY$999,14,FALSE),"")</f>
        <v/>
      </c>
      <c r="M643" s="166" t="str">
        <f>IFERROR(VLOOKUP($C643,'[2]1.3.7 validaties'!$AL$3:$AY$999,13,FALSE),"")</f>
        <v/>
      </c>
      <c r="N643" s="142" t="s">
        <v>14</v>
      </c>
      <c r="O643" s="142" t="s">
        <v>23</v>
      </c>
      <c r="P643" s="142" t="s">
        <v>23</v>
      </c>
      <c r="Q643" s="142" t="s">
        <v>23</v>
      </c>
      <c r="R643" s="142" t="s">
        <v>23</v>
      </c>
      <c r="S643" s="142" t="s">
        <v>23</v>
      </c>
      <c r="T643" s="142" t="s">
        <v>23</v>
      </c>
      <c r="U643" s="142" t="s">
        <v>23</v>
      </c>
      <c r="V643" s="142" t="s">
        <v>23</v>
      </c>
      <c r="W643" s="142" t="s">
        <v>23</v>
      </c>
      <c r="X643" s="142" t="s">
        <v>23</v>
      </c>
      <c r="Y643" s="142" t="s">
        <v>23</v>
      </c>
      <c r="Z643" s="142" t="s">
        <v>23</v>
      </c>
      <c r="AA643" s="142" t="s">
        <v>23</v>
      </c>
      <c r="AB643" s="142" t="s">
        <v>23</v>
      </c>
      <c r="AC643" s="142" t="s">
        <v>23</v>
      </c>
      <c r="AD643" s="161" t="s">
        <v>253</v>
      </c>
      <c r="AE643" s="83" t="s">
        <v>254</v>
      </c>
      <c r="AF643" s="162" t="s">
        <v>255</v>
      </c>
      <c r="AG643" s="144"/>
      <c r="AH643" s="163" t="s">
        <v>253</v>
      </c>
      <c r="AI643" s="186"/>
      <c r="AJ643" s="185" t="s">
        <v>13</v>
      </c>
      <c r="AK643" s="188" t="s">
        <v>45</v>
      </c>
      <c r="AL643" s="187" t="s">
        <v>14</v>
      </c>
      <c r="AM643" s="177" t="s">
        <v>1334</v>
      </c>
      <c r="AN643" s="98"/>
      <c r="AO643" s="97"/>
      <c r="AP643" s="97"/>
      <c r="AQ643" s="97"/>
      <c r="AR643" s="166"/>
      <c r="AS643" s="196"/>
      <c r="AT643" s="271"/>
      <c r="AU643" s="253" t="s">
        <v>2139</v>
      </c>
      <c r="AV643" s="278"/>
      <c r="AW643" s="83" t="s">
        <v>2488</v>
      </c>
      <c r="AX643" s="57"/>
      <c r="AY643" s="212" t="str">
        <f t="shared" si="107"/>
        <v/>
      </c>
      <c r="AZ643" s="97" t="str">
        <f t="shared" si="113"/>
        <v/>
      </c>
      <c r="BA643" s="97" t="str">
        <f t="shared" si="114"/>
        <v/>
      </c>
      <c r="BB643" s="97"/>
      <c r="BC643" s="213"/>
      <c r="BD643" s="143" t="str">
        <f t="shared" si="108"/>
        <v/>
      </c>
      <c r="BE643" s="146" t="e">
        <f>IF(BF643="",IF(#REF!="","",IF(#REF!="ongebruikt","Ja","")),"")</f>
        <v>#REF!</v>
      </c>
      <c r="BF643" s="322" t="str">
        <f>IF($J643="LVBB-BHK",$C643,IFERROR(VLOOKUP($C643,'[1]CDS-VM-delta'!$A$2:$E$470,1,FALSE),""))</f>
        <v/>
      </c>
      <c r="BG643" s="253" t="str">
        <f>IF($J643="LVBB-BHK",$AN643,IF($BF643="","",IFERROR(VLOOKUP($BF643,'[1]CDS-VM-delta'!$A$2:$E$470,2,FALSE),"")))</f>
        <v/>
      </c>
      <c r="BH643" s="301" t="str">
        <f>IF($BF643="","",IFERROR(VLOOKUP($C643,'[1]CDS-VM-delta'!$A$2:$E$470,3,FALSE),""))</f>
        <v/>
      </c>
      <c r="BI643" s="301" t="str">
        <f>IF($BF643="","",IFERROR(VLOOKUP($C643,'[1]CDS-VM-delta'!$A$2:$E$470,4,FALSE),""))</f>
        <v/>
      </c>
      <c r="BJ643" s="302" t="str">
        <f>IF($BF643="","",IFERROR(VLOOKUP($C643,'[1]CDS-VM-delta'!$A$2:$E$470,5,FALSE),""))</f>
        <v/>
      </c>
      <c r="BK643" s="302" t="str">
        <f>IF($C643="","",IFERROR(VLOOKUP($C643,'[1]CDS-VM-delta'!$L$1:$M$470,1,FALSE),""))</f>
        <v/>
      </c>
      <c r="BL643" s="302" t="str">
        <f>IF($BK643="","",IFERROR(VLOOKUP($BK643,'[1]CDS-VM-delta'!$L$1:$M$470,2,FALSE),""))</f>
        <v/>
      </c>
      <c r="BM643" s="83"/>
      <c r="BN643" s="210" t="str">
        <f t="shared" si="109"/>
        <v>NOK</v>
      </c>
      <c r="BO643" s="141" t="s">
        <v>1858</v>
      </c>
      <c r="BP643" s="142"/>
      <c r="BQ643" s="142"/>
      <c r="BR643" s="142"/>
      <c r="BS643" s="83"/>
      <c r="BT643" s="115"/>
      <c r="BX643" s="106"/>
      <c r="BY643" s="2"/>
      <c r="BZ643" s="106"/>
      <c r="CA643" s="106"/>
      <c r="CB643" s="106"/>
      <c r="CC643" s="106"/>
      <c r="CD643" s="2"/>
      <c r="CE643" s="106"/>
      <c r="CF643" s="106"/>
      <c r="CG643" s="106"/>
      <c r="CH643" s="106"/>
      <c r="CI643" s="106"/>
      <c r="CJ643" s="106"/>
      <c r="CK643" s="222"/>
      <c r="CL643" s="109"/>
      <c r="CM643" s="101"/>
      <c r="CN643" s="101"/>
      <c r="CO643" s="103"/>
    </row>
    <row r="644" spans="1:93" ht="48" x14ac:dyDescent="0.2">
      <c r="A644" s="172" t="s">
        <v>2358</v>
      </c>
      <c r="B644" s="185">
        <v>2</v>
      </c>
      <c r="C644" s="98" t="s">
        <v>2359</v>
      </c>
      <c r="D644" s="98" t="s">
        <v>1646</v>
      </c>
      <c r="E644" s="185" t="s">
        <v>0</v>
      </c>
      <c r="F644" s="185" t="s">
        <v>2140</v>
      </c>
      <c r="G644" s="185" t="s">
        <v>149</v>
      </c>
      <c r="H644" s="185" t="s">
        <v>4</v>
      </c>
      <c r="I644" s="185" t="s">
        <v>8</v>
      </c>
      <c r="J644" s="185" t="s">
        <v>22</v>
      </c>
      <c r="K644" s="185" t="s">
        <v>127</v>
      </c>
      <c r="L644" s="166" t="str">
        <f>IFERROR(VLOOKUP($C644,'[2]1.3.7 validaties'!$AL$3:$AY$999,14,FALSE),"")</f>
        <v/>
      </c>
      <c r="M644" s="166" t="str">
        <f>IFERROR(VLOOKUP($C644,'[2]1.3.7 validaties'!$AL$3:$AY$999,13,FALSE),"")</f>
        <v/>
      </c>
      <c r="N644" s="142" t="s">
        <v>14</v>
      </c>
      <c r="O644" s="142" t="s">
        <v>23</v>
      </c>
      <c r="P644" s="142" t="s">
        <v>23</v>
      </c>
      <c r="Q644" s="142" t="s">
        <v>23</v>
      </c>
      <c r="R644" s="142" t="s">
        <v>23</v>
      </c>
      <c r="S644" s="142" t="s">
        <v>23</v>
      </c>
      <c r="T644" s="142" t="s">
        <v>23</v>
      </c>
      <c r="U644" s="142" t="s">
        <v>23</v>
      </c>
      <c r="V644" s="142" t="s">
        <v>23</v>
      </c>
      <c r="W644" s="142" t="s">
        <v>23</v>
      </c>
      <c r="X644" s="142" t="s">
        <v>23</v>
      </c>
      <c r="Y644" s="142" t="s">
        <v>23</v>
      </c>
      <c r="Z644" s="142" t="s">
        <v>23</v>
      </c>
      <c r="AA644" s="142" t="s">
        <v>23</v>
      </c>
      <c r="AB644" s="142" t="s">
        <v>23</v>
      </c>
      <c r="AC644" s="142" t="s">
        <v>23</v>
      </c>
      <c r="AD644" s="161" t="s">
        <v>253</v>
      </c>
      <c r="AE644" s="83" t="s">
        <v>254</v>
      </c>
      <c r="AF644" s="162" t="s">
        <v>255</v>
      </c>
      <c r="AG644" s="144"/>
      <c r="AH644" s="163" t="s">
        <v>253</v>
      </c>
      <c r="AI644" s="186"/>
      <c r="AJ644" s="185" t="s">
        <v>13</v>
      </c>
      <c r="AK644" s="188" t="s">
        <v>45</v>
      </c>
      <c r="AL644" s="187" t="s">
        <v>14</v>
      </c>
      <c r="AM644" s="177" t="s">
        <v>2359</v>
      </c>
      <c r="AN644" s="98"/>
      <c r="AO644" s="97"/>
      <c r="AP644" s="97"/>
      <c r="AQ644" s="97"/>
      <c r="AR644" s="166"/>
      <c r="AS644" s="196"/>
      <c r="AT644" s="271"/>
      <c r="AU644" s="253" t="s">
        <v>2139</v>
      </c>
      <c r="AV644" s="278"/>
      <c r="AW644" s="83" t="s">
        <v>2489</v>
      </c>
      <c r="AX644" s="57"/>
      <c r="AY644" s="212" t="str">
        <f t="shared" si="107"/>
        <v/>
      </c>
      <c r="AZ644" s="97" t="str">
        <f t="shared" si="113"/>
        <v/>
      </c>
      <c r="BA644" s="97" t="str">
        <f t="shared" si="114"/>
        <v/>
      </c>
      <c r="BB644" s="97"/>
      <c r="BC644" s="213"/>
      <c r="BD644" s="143" t="str">
        <f t="shared" si="108"/>
        <v/>
      </c>
      <c r="BE644" s="146" t="e">
        <f>IF(BF644="",IF(#REF!="","",IF(#REF!="ongebruikt","Ja","")),"")</f>
        <v>#REF!</v>
      </c>
      <c r="BF644" s="322" t="str">
        <f>IF($J644="LVBB-BHK",$C644,IFERROR(VLOOKUP($C644,'[1]CDS-VM-delta'!$A$2:$E$470,1,FALSE),""))</f>
        <v/>
      </c>
      <c r="BG644" s="253" t="str">
        <f>IF($J644="LVBB-BHK",$AN644,IF($BF644="","",IFERROR(VLOOKUP($BF644,'[1]CDS-VM-delta'!$A$2:$E$470,2,FALSE),"")))</f>
        <v/>
      </c>
      <c r="BH644" s="301" t="str">
        <f>IF($BF644="","",IFERROR(VLOOKUP($C644,'[1]CDS-VM-delta'!$A$2:$E$470,3,FALSE),""))</f>
        <v/>
      </c>
      <c r="BI644" s="301" t="str">
        <f>IF($BF644="","",IFERROR(VLOOKUP($C644,'[1]CDS-VM-delta'!$A$2:$E$470,4,FALSE),""))</f>
        <v/>
      </c>
      <c r="BJ644" s="302" t="str">
        <f>IF($BF644="","",IFERROR(VLOOKUP($C644,'[1]CDS-VM-delta'!$A$2:$E$470,5,FALSE),""))</f>
        <v/>
      </c>
      <c r="BK644" s="302" t="str">
        <f>IF($C644="","",IFERROR(VLOOKUP($C644,'[1]CDS-VM-delta'!$L$1:$M$470,1,FALSE),""))</f>
        <v/>
      </c>
      <c r="BL644" s="302" t="str">
        <f>IF($BK644="","",IFERROR(VLOOKUP($BK644,'[1]CDS-VM-delta'!$L$1:$M$470,2,FALSE),""))</f>
        <v/>
      </c>
      <c r="BM644" s="83"/>
      <c r="BN644" s="210" t="str">
        <f t="shared" si="109"/>
        <v>NOK</v>
      </c>
      <c r="BO644" s="141" t="s">
        <v>1858</v>
      </c>
      <c r="BP644" s="142"/>
      <c r="BQ644" s="142"/>
      <c r="BR644" s="142"/>
      <c r="BS644" s="83"/>
      <c r="BT644" s="115"/>
      <c r="BX644" s="106"/>
      <c r="BY644" s="2"/>
      <c r="BZ644" s="106"/>
      <c r="CA644" s="106"/>
      <c r="CB644" s="106"/>
      <c r="CC644" s="106"/>
      <c r="CD644" s="2"/>
      <c r="CE644" s="106"/>
      <c r="CF644" s="106"/>
      <c r="CG644" s="106"/>
      <c r="CH644" s="106"/>
      <c r="CI644" s="106"/>
      <c r="CJ644" s="106"/>
      <c r="CK644" s="222"/>
      <c r="CL644" s="109"/>
      <c r="CM644" s="101"/>
      <c r="CN644" s="101"/>
      <c r="CO644" s="103"/>
    </row>
    <row r="645" spans="1:93" s="408" customFormat="1" ht="64" x14ac:dyDescent="0.2">
      <c r="A645" s="505" t="s">
        <v>1142</v>
      </c>
      <c r="B645" s="508">
        <v>2</v>
      </c>
      <c r="C645" s="410" t="s">
        <v>1649</v>
      </c>
      <c r="D645" s="410" t="s">
        <v>1650</v>
      </c>
      <c r="E645" s="508" t="s">
        <v>0</v>
      </c>
      <c r="F645" s="508" t="s">
        <v>2140</v>
      </c>
      <c r="G645" s="508" t="s">
        <v>149</v>
      </c>
      <c r="H645" s="508" t="s">
        <v>4</v>
      </c>
      <c r="I645" s="508" t="s">
        <v>8</v>
      </c>
      <c r="J645" s="508" t="s">
        <v>22</v>
      </c>
      <c r="K645" s="508" t="s">
        <v>127</v>
      </c>
      <c r="L645" s="336" t="str">
        <f>IFERROR(VLOOKUP($C645,'[2]1.3.7 validaties'!$AL$3:$AY$999,14,FALSE),"")</f>
        <v/>
      </c>
      <c r="M645" s="336" t="str">
        <f>IFERROR(VLOOKUP($C645,'[2]1.3.7 validaties'!$AL$3:$AY$999,13,FALSE),"")</f>
        <v/>
      </c>
      <c r="N645" s="335" t="s">
        <v>14</v>
      </c>
      <c r="O645" s="335" t="s">
        <v>14</v>
      </c>
      <c r="P645" s="335" t="s">
        <v>14</v>
      </c>
      <c r="Q645" s="335" t="s">
        <v>14</v>
      </c>
      <c r="R645" s="335" t="s">
        <v>13</v>
      </c>
      <c r="S645" s="335" t="s">
        <v>13</v>
      </c>
      <c r="T645" s="335" t="s">
        <v>13</v>
      </c>
      <c r="U645" s="335" t="s">
        <v>13</v>
      </c>
      <c r="V645" s="335" t="s">
        <v>13</v>
      </c>
      <c r="W645" s="335" t="s">
        <v>13</v>
      </c>
      <c r="X645" s="335" t="s">
        <v>13</v>
      </c>
      <c r="Y645" s="335" t="s">
        <v>13</v>
      </c>
      <c r="Z645" s="335" t="s">
        <v>13</v>
      </c>
      <c r="AA645" s="335" t="s">
        <v>13</v>
      </c>
      <c r="AB645" s="335" t="s">
        <v>13</v>
      </c>
      <c r="AC645" s="335" t="s">
        <v>13</v>
      </c>
      <c r="AD645" s="391" t="s">
        <v>253</v>
      </c>
      <c r="AE645" s="385" t="s">
        <v>254</v>
      </c>
      <c r="AF645" s="392" t="s">
        <v>255</v>
      </c>
      <c r="AG645" s="517" t="s">
        <v>345</v>
      </c>
      <c r="AH645" s="380" t="s">
        <v>253</v>
      </c>
      <c r="AI645" s="510"/>
      <c r="AJ645" s="508" t="s">
        <v>45</v>
      </c>
      <c r="AK645" s="511" t="s">
        <v>13</v>
      </c>
      <c r="AL645" s="512" t="s">
        <v>14</v>
      </c>
      <c r="AM645" s="384" t="s">
        <v>761</v>
      </c>
      <c r="AN645" s="410" t="s">
        <v>1651</v>
      </c>
      <c r="AO645" s="399" t="s">
        <v>1360</v>
      </c>
      <c r="AP645" s="399"/>
      <c r="AQ645" s="399"/>
      <c r="AR645" s="336"/>
      <c r="AS645" s="336"/>
      <c r="AT645" s="528"/>
      <c r="AU645" s="384" t="s">
        <v>1652</v>
      </c>
      <c r="AV645" s="393"/>
      <c r="AW645" s="385"/>
      <c r="AX645" s="397"/>
      <c r="AY645" s="398" t="str">
        <f t="shared" si="107"/>
        <v/>
      </c>
      <c r="AZ645" s="399" t="str">
        <f t="shared" si="113"/>
        <v>***</v>
      </c>
      <c r="BA645" s="399" t="str">
        <f t="shared" si="114"/>
        <v/>
      </c>
      <c r="BB645" s="399"/>
      <c r="BC645" s="400"/>
      <c r="BD645" s="500" t="str">
        <f t="shared" si="108"/>
        <v>toegevoegd</v>
      </c>
      <c r="BE645" s="501" t="str">
        <f>IF(BF645="",IF(#REF!="","",IF(#REF!="ongebruikt","Ja","")),"")</f>
        <v/>
      </c>
      <c r="BF645" s="502" t="str">
        <f>IF($J645="LVBB-BHK",$C645,IFERROR(VLOOKUP($C645,'[1]CDS-VM-delta'!$A$2:$E$470,1,FALSE),""))</f>
        <v>BHKV1057</v>
      </c>
      <c r="BG645" s="395" t="str">
        <f>IF($J645="LVBB-BHK",$AN645,IF($BF645="","",IFERROR(VLOOKUP($BF645,'[1]CDS-VM-delta'!$A$2:$E$470,2,FALSE),"")))</f>
        <v>Procedurestap "%1" is niet toegestaan bij een Aanlevering kennisgeving. Verwijder deze stap.</v>
      </c>
      <c r="BH645" s="503" t="str">
        <f>IF($BF645="","",IFERROR(VLOOKUP($C645,'[1]CDS-VM-delta'!$A$2:$E$470,3,FALSE),""))</f>
        <v>lvbb-aanlevering.sch</v>
      </c>
      <c r="BI645" s="503" t="str">
        <f>IF($BF645="","",IFERROR(VLOOKUP($C645,'[1]CDS-VM-delta'!$A$2:$E$470,4,FALSE),""))</f>
        <v>kennisgeving procedurestappen</v>
      </c>
      <c r="BJ645" s="504" t="str">
        <f>IF($BF645="","",IFERROR(VLOOKUP($C645,'[1]CDS-VM-delta'!$A$2:$E$470,5,FALSE),""))</f>
        <v/>
      </c>
      <c r="BK645" s="504" t="str">
        <f>IF($C645="","",IFERROR(VLOOKUP($C645,'[1]CDS-VM-delta'!$L$1:$M$470,1,FALSE),""))</f>
        <v/>
      </c>
      <c r="BL645" s="504" t="str">
        <f>IF($BK645="","",IFERROR(VLOOKUP($BK645,'[1]CDS-VM-delta'!$L$1:$M$470,2,FALSE),""))</f>
        <v/>
      </c>
      <c r="BM645" s="385"/>
      <c r="BN645" s="406" t="str">
        <f t="shared" si="109"/>
        <v>NOK</v>
      </c>
      <c r="BO645" s="384" t="s">
        <v>1858</v>
      </c>
      <c r="BP645" s="335"/>
      <c r="BQ645" s="335"/>
      <c r="BR645" s="335"/>
      <c r="BS645" s="385"/>
      <c r="BT645" s="407"/>
      <c r="BU645" s="408" t="str">
        <f t="shared" ref="BU645:BV651" si="115">IF(BX645="","",IF(BX645=C645,"","***"))</f>
        <v/>
      </c>
      <c r="BV645" s="408" t="str">
        <f t="shared" si="115"/>
        <v/>
      </c>
      <c r="BW645" s="408" t="str">
        <f t="shared" ref="BW645:BW651" si="116">IF(CD645="","",IF(CD645=AN645,"","***"))</f>
        <v/>
      </c>
      <c r="BX645" s="336" t="s">
        <v>1649</v>
      </c>
      <c r="BY645" s="335" t="s">
        <v>1650</v>
      </c>
      <c r="BZ645" s="336" t="s">
        <v>1684</v>
      </c>
      <c r="CA645" s="336" t="s">
        <v>761</v>
      </c>
      <c r="CB645" s="336" t="s">
        <v>1738</v>
      </c>
      <c r="CC645" s="336"/>
      <c r="CD645" s="335" t="s">
        <v>1651</v>
      </c>
      <c r="CE645" s="336" t="s">
        <v>1360</v>
      </c>
      <c r="CF645" s="336"/>
      <c r="CG645" s="336"/>
      <c r="CH645" s="336"/>
      <c r="CI645" s="336"/>
      <c r="CJ645" s="336"/>
      <c r="CK645" s="514"/>
      <c r="CL645" s="409" t="s">
        <v>1686</v>
      </c>
      <c r="CM645" s="410" t="s">
        <v>255</v>
      </c>
      <c r="CN645" s="410" t="s">
        <v>255</v>
      </c>
      <c r="CO645" s="509"/>
    </row>
    <row r="646" spans="1:93" s="408" customFormat="1" ht="128" x14ac:dyDescent="0.2">
      <c r="A646" s="505" t="s">
        <v>1142</v>
      </c>
      <c r="B646" s="508">
        <v>2</v>
      </c>
      <c r="C646" s="410" t="s">
        <v>1653</v>
      </c>
      <c r="D646" s="410" t="s">
        <v>1654</v>
      </c>
      <c r="E646" s="508" t="s">
        <v>0</v>
      </c>
      <c r="F646" s="508" t="s">
        <v>2140</v>
      </c>
      <c r="G646" s="508" t="s">
        <v>149</v>
      </c>
      <c r="H646" s="508" t="s">
        <v>4</v>
      </c>
      <c r="I646" s="508" t="s">
        <v>8</v>
      </c>
      <c r="J646" s="508" t="s">
        <v>22</v>
      </c>
      <c r="K646" s="508" t="s">
        <v>127</v>
      </c>
      <c r="L646" s="336" t="str">
        <f>IFERROR(VLOOKUP($C646,'[2]1.3.7 validaties'!$AL$3:$AY$999,14,FALSE),"")</f>
        <v/>
      </c>
      <c r="M646" s="336" t="str">
        <f>IFERROR(VLOOKUP($C646,'[2]1.3.7 validaties'!$AL$3:$AY$999,13,FALSE),"")</f>
        <v/>
      </c>
      <c r="N646" s="335" t="s">
        <v>14</v>
      </c>
      <c r="O646" s="335" t="s">
        <v>14</v>
      </c>
      <c r="P646" s="335" t="s">
        <v>14</v>
      </c>
      <c r="Q646" s="335" t="s">
        <v>14</v>
      </c>
      <c r="R646" s="335" t="s">
        <v>13</v>
      </c>
      <c r="S646" s="335" t="s">
        <v>13</v>
      </c>
      <c r="T646" s="335" t="s">
        <v>13</v>
      </c>
      <c r="U646" s="335" t="s">
        <v>13</v>
      </c>
      <c r="V646" s="335" t="s">
        <v>13</v>
      </c>
      <c r="W646" s="335" t="s">
        <v>13</v>
      </c>
      <c r="X646" s="335" t="s">
        <v>13</v>
      </c>
      <c r="Y646" s="335" t="s">
        <v>13</v>
      </c>
      <c r="Z646" s="335" t="s">
        <v>13</v>
      </c>
      <c r="AA646" s="335" t="s">
        <v>13</v>
      </c>
      <c r="AB646" s="335" t="s">
        <v>13</v>
      </c>
      <c r="AC646" s="335" t="s">
        <v>13</v>
      </c>
      <c r="AD646" s="391" t="s">
        <v>253</v>
      </c>
      <c r="AE646" s="385" t="s">
        <v>254</v>
      </c>
      <c r="AF646" s="392" t="s">
        <v>255</v>
      </c>
      <c r="AG646" s="517" t="s">
        <v>345</v>
      </c>
      <c r="AH646" s="380" t="s">
        <v>253</v>
      </c>
      <c r="AI646" s="510"/>
      <c r="AJ646" s="508" t="s">
        <v>13</v>
      </c>
      <c r="AK646" s="511" t="s">
        <v>45</v>
      </c>
      <c r="AL646" s="512" t="s">
        <v>14</v>
      </c>
      <c r="AM646" s="384" t="s">
        <v>1653</v>
      </c>
      <c r="AN646" s="410" t="s">
        <v>1655</v>
      </c>
      <c r="AO646" s="399" t="s">
        <v>1656</v>
      </c>
      <c r="AP646" s="399"/>
      <c r="AQ646" s="399"/>
      <c r="AR646" s="336"/>
      <c r="AS646" s="492"/>
      <c r="AT646" s="530"/>
      <c r="AU646" s="395">
        <v>0</v>
      </c>
      <c r="AV646" s="393"/>
      <c r="AW646" s="494"/>
      <c r="AX646" s="397"/>
      <c r="AY646" s="398" t="str">
        <f t="shared" si="107"/>
        <v/>
      </c>
      <c r="AZ646" s="399" t="str">
        <f t="shared" si="113"/>
        <v>***</v>
      </c>
      <c r="BA646" s="399" t="str">
        <f t="shared" si="114"/>
        <v/>
      </c>
      <c r="BB646" s="399"/>
      <c r="BC646" s="400"/>
      <c r="BD646" s="500" t="str">
        <f t="shared" si="108"/>
        <v>toegevoegd</v>
      </c>
      <c r="BE646" s="501" t="str">
        <f>IF(BF646="",IF(#REF!="","",IF(#REF!="ongebruikt","Ja","")),"")</f>
        <v/>
      </c>
      <c r="BF646" s="502" t="str">
        <f>IF($J646="LVBB-BHK",$C646,IFERROR(VLOOKUP($C646,'[1]CDS-VM-delta'!$A$2:$E$470,1,FALSE),""))</f>
        <v>BHKV1058</v>
      </c>
      <c r="BG646" s="395" t="str">
        <f>IF($J646="LVBB-BHK",$AN646,IF($BF646="","",IFERROR(VLOOKUP($BF646,'[1]CDS-VM-delta'!$A$2:$E$470,2,FALSE),"")))</f>
        <v>Voor de FRBRExpression (%1) is RegelingVersieInformatie aangeleverd, maar deze regelingversie komt niet voor in het Besluit als initiele regeling of als regelingmutatie. Verwijder de RegelingVersieInformatie, of voeg de FRBRExpression toe in een wordt attribuut.</v>
      </c>
      <c r="BH646" s="503" t="str">
        <f>IF($BF646="","",IFERROR(VLOOKUP($C646,'[1]CDS-VM-delta'!$A$2:$E$470,3,FALSE),""))</f>
        <v>lvbb-aanlevering.sch</v>
      </c>
      <c r="BI646" s="503" t="str">
        <f>IF($BF646="","",IFERROR(VLOOKUP($C646,'[1]CDS-VM-delta'!$A$2:$E$470,4,FALSE),""))</f>
        <v>FRBRExpression-identificatie RegelingVersieInformatie bij regelingmutatie</v>
      </c>
      <c r="BJ646" s="504" t="str">
        <f>IF($BF646="","",IFERROR(VLOOKUP($C646,'[1]CDS-VM-delta'!$A$2:$E$470,5,FALSE),""))</f>
        <v/>
      </c>
      <c r="BK646" s="504" t="str">
        <f>IF($C646="","",IFERROR(VLOOKUP($C646,'[1]CDS-VM-delta'!$L$1:$M$470,1,FALSE),""))</f>
        <v/>
      </c>
      <c r="BL646" s="504" t="str">
        <f>IF($BK646="","",IFERROR(VLOOKUP($BK646,'[1]CDS-VM-delta'!$L$1:$M$470,2,FALSE),""))</f>
        <v/>
      </c>
      <c r="BM646" s="385"/>
      <c r="BN646" s="406" t="str">
        <f t="shared" si="109"/>
        <v>NOK</v>
      </c>
      <c r="BO646" s="384" t="s">
        <v>1858</v>
      </c>
      <c r="BP646" s="335"/>
      <c r="BQ646" s="335"/>
      <c r="BR646" s="335"/>
      <c r="BS646" s="385"/>
      <c r="BT646" s="407"/>
      <c r="BU646" s="408" t="str">
        <f t="shared" si="115"/>
        <v/>
      </c>
      <c r="BV646" s="408" t="str">
        <f t="shared" si="115"/>
        <v/>
      </c>
      <c r="BW646" s="408" t="str">
        <f t="shared" si="116"/>
        <v/>
      </c>
      <c r="BX646" s="336" t="s">
        <v>1653</v>
      </c>
      <c r="BY646" s="335" t="s">
        <v>1654</v>
      </c>
      <c r="BZ646" s="336" t="s">
        <v>1684</v>
      </c>
      <c r="CA646" s="336"/>
      <c r="CB646" s="336"/>
      <c r="CC646" s="336"/>
      <c r="CD646" s="335" t="s">
        <v>1655</v>
      </c>
      <c r="CE646" s="336" t="s">
        <v>1656</v>
      </c>
      <c r="CF646" s="336"/>
      <c r="CG646" s="336"/>
      <c r="CH646" s="336"/>
      <c r="CI646" s="336"/>
      <c r="CJ646" s="336"/>
      <c r="CK646" s="514"/>
      <c r="CL646" s="409" t="s">
        <v>1686</v>
      </c>
      <c r="CM646" s="410" t="s">
        <v>255</v>
      </c>
      <c r="CN646" s="410" t="s">
        <v>255</v>
      </c>
      <c r="CO646" s="509"/>
    </row>
    <row r="647" spans="1:93" ht="48" x14ac:dyDescent="0.2">
      <c r="A647" s="172" t="s">
        <v>1142</v>
      </c>
      <c r="B647" s="185">
        <v>2</v>
      </c>
      <c r="C647" s="98" t="s">
        <v>1657</v>
      </c>
      <c r="D647" s="98" t="s">
        <v>1658</v>
      </c>
      <c r="E647" s="185" t="s">
        <v>6</v>
      </c>
      <c r="F647" s="185" t="s">
        <v>2140</v>
      </c>
      <c r="G647" s="185" t="s">
        <v>149</v>
      </c>
      <c r="H647" s="185" t="s">
        <v>4</v>
      </c>
      <c r="I647" s="185" t="s">
        <v>8</v>
      </c>
      <c r="J647" s="185" t="s">
        <v>22</v>
      </c>
      <c r="K647" s="185" t="s">
        <v>127</v>
      </c>
      <c r="L647" s="166" t="str">
        <f>IFERROR(VLOOKUP($C647,'[2]1.3.7 validaties'!$AL$3:$AY$999,14,FALSE),"")</f>
        <v/>
      </c>
      <c r="M647" s="166" t="str">
        <f>IFERROR(VLOOKUP($C647,'[2]1.3.7 validaties'!$AL$3:$AY$999,13,FALSE),"")</f>
        <v/>
      </c>
      <c r="N647" s="142" t="s">
        <v>14</v>
      </c>
      <c r="O647" s="142" t="s">
        <v>14</v>
      </c>
      <c r="P647" s="142" t="s">
        <v>14</v>
      </c>
      <c r="Q647" s="142" t="s">
        <v>14</v>
      </c>
      <c r="R647" s="142" t="s">
        <v>14</v>
      </c>
      <c r="S647" s="142" t="s">
        <v>14</v>
      </c>
      <c r="T647" s="142" t="s">
        <v>14</v>
      </c>
      <c r="U647" s="142" t="s">
        <v>14</v>
      </c>
      <c r="V647" s="142" t="s">
        <v>14</v>
      </c>
      <c r="W647" s="142" t="s">
        <v>14</v>
      </c>
      <c r="X647" s="142" t="s">
        <v>14</v>
      </c>
      <c r="Y647" s="142" t="s">
        <v>14</v>
      </c>
      <c r="Z647" s="142" t="s">
        <v>14</v>
      </c>
      <c r="AA647" s="142" t="s">
        <v>14</v>
      </c>
      <c r="AB647" s="142" t="s">
        <v>14</v>
      </c>
      <c r="AC647" s="142" t="s">
        <v>14</v>
      </c>
      <c r="AD647" s="161" t="s">
        <v>253</v>
      </c>
      <c r="AE647" s="83" t="s">
        <v>254</v>
      </c>
      <c r="AF647" s="162" t="s">
        <v>253</v>
      </c>
      <c r="AG647" s="144" t="s">
        <v>254</v>
      </c>
      <c r="AH647" s="163" t="s">
        <v>255</v>
      </c>
      <c r="AI647" s="186"/>
      <c r="AJ647" s="185" t="s">
        <v>13</v>
      </c>
      <c r="AK647" s="188" t="s">
        <v>45</v>
      </c>
      <c r="AL647" s="187" t="s">
        <v>14</v>
      </c>
      <c r="AM647" s="177" t="s">
        <v>1657</v>
      </c>
      <c r="AN647" s="98"/>
      <c r="AO647" s="97"/>
      <c r="AP647" s="97"/>
      <c r="AQ647" s="97"/>
      <c r="AR647" s="166"/>
      <c r="AS647" s="196"/>
      <c r="AT647" s="271"/>
      <c r="AU647" s="197" t="s">
        <v>1392</v>
      </c>
      <c r="AV647" s="278"/>
      <c r="AW647" s="83" t="s">
        <v>2196</v>
      </c>
      <c r="AX647" s="57"/>
      <c r="AY647" s="212" t="str">
        <f t="shared" si="107"/>
        <v/>
      </c>
      <c r="AZ647" s="97" t="str">
        <f t="shared" si="113"/>
        <v/>
      </c>
      <c r="BA647" s="97" t="str">
        <f t="shared" si="114"/>
        <v/>
      </c>
      <c r="BB647" s="97"/>
      <c r="BC647" s="213"/>
      <c r="BD647" s="143" t="str">
        <f t="shared" si="108"/>
        <v/>
      </c>
      <c r="BE647" s="146" t="e">
        <f>IF(BF647="",IF(#REF!="","",IF(#REF!="ongebruikt","Ja","")),"")</f>
        <v>#REF!</v>
      </c>
      <c r="BF647" s="322" t="str">
        <f>IF($J647="LVBB-BHK",$C647,IFERROR(VLOOKUP($C647,'[1]CDS-VM-delta'!$A$2:$E$470,1,FALSE),""))</f>
        <v/>
      </c>
      <c r="BG647" s="253" t="str">
        <f>IF($J647="LVBB-BHK",$AN647,IF($BF647="","",IFERROR(VLOOKUP($BF647,'[1]CDS-VM-delta'!$A$2:$E$470,2,FALSE),"")))</f>
        <v/>
      </c>
      <c r="BH647" s="301" t="str">
        <f>IF($BF647="","",IFERROR(VLOOKUP($C647,'[1]CDS-VM-delta'!$A$2:$E$470,3,FALSE),""))</f>
        <v/>
      </c>
      <c r="BI647" s="301" t="str">
        <f>IF($BF647="","",IFERROR(VLOOKUP($C647,'[1]CDS-VM-delta'!$A$2:$E$470,4,FALSE),""))</f>
        <v/>
      </c>
      <c r="BJ647" s="302" t="str">
        <f>IF($BF647="","",IFERROR(VLOOKUP($C647,'[1]CDS-VM-delta'!$A$2:$E$470,5,FALSE),""))</f>
        <v/>
      </c>
      <c r="BK647" s="302" t="str">
        <f>IF($C647="","",IFERROR(VLOOKUP($C647,'[1]CDS-VM-delta'!$L$1:$M$470,1,FALSE),""))</f>
        <v/>
      </c>
      <c r="BL647" s="302" t="str">
        <f>IF($BK647="","",IFERROR(VLOOKUP($BK647,'[1]CDS-VM-delta'!$L$1:$M$470,2,FALSE),""))</f>
        <v/>
      </c>
      <c r="BM647" s="83"/>
      <c r="BN647" s="210" t="str">
        <f t="shared" si="109"/>
        <v>NOK</v>
      </c>
      <c r="BO647" s="141" t="s">
        <v>1858</v>
      </c>
      <c r="BP647" s="142"/>
      <c r="BQ647" s="142"/>
      <c r="BR647" s="142"/>
      <c r="BS647" s="83"/>
      <c r="BT647" s="115"/>
      <c r="BU647" s="7" t="str">
        <f t="shared" si="115"/>
        <v/>
      </c>
      <c r="BV647" s="7" t="str">
        <f t="shared" si="115"/>
        <v/>
      </c>
      <c r="BW647" s="7" t="str">
        <f t="shared" si="116"/>
        <v/>
      </c>
      <c r="BX647" s="106" t="s">
        <v>1657</v>
      </c>
      <c r="BY647" s="2" t="s">
        <v>1658</v>
      </c>
      <c r="BZ647" s="106" t="s">
        <v>1684</v>
      </c>
      <c r="CA647" s="106"/>
      <c r="CB647" s="106"/>
      <c r="CC647" s="106"/>
      <c r="CD647" s="2"/>
      <c r="CE647" s="106"/>
      <c r="CF647" s="106"/>
      <c r="CG647" s="106"/>
      <c r="CH647" s="106"/>
      <c r="CI647" s="106"/>
      <c r="CJ647" s="106"/>
      <c r="CK647" s="222"/>
      <c r="CL647" s="109" t="s">
        <v>1686</v>
      </c>
      <c r="CM647" s="101" t="s">
        <v>255</v>
      </c>
      <c r="CN647" s="101" t="s">
        <v>255</v>
      </c>
      <c r="CO647" s="103"/>
    </row>
    <row r="648" spans="1:93" ht="48" x14ac:dyDescent="0.2">
      <c r="A648" s="172" t="s">
        <v>1142</v>
      </c>
      <c r="B648" s="185">
        <v>2</v>
      </c>
      <c r="C648" s="98" t="s">
        <v>1659</v>
      </c>
      <c r="D648" s="98" t="s">
        <v>1660</v>
      </c>
      <c r="E648" s="185" t="s">
        <v>6</v>
      </c>
      <c r="F648" s="185" t="s">
        <v>2140</v>
      </c>
      <c r="G648" s="185" t="s">
        <v>149</v>
      </c>
      <c r="H648" s="185" t="s">
        <v>4</v>
      </c>
      <c r="I648" s="185" t="s">
        <v>8</v>
      </c>
      <c r="J648" s="185" t="s">
        <v>22</v>
      </c>
      <c r="K648" s="185" t="s">
        <v>127</v>
      </c>
      <c r="L648" s="166" t="str">
        <f>IFERROR(VLOOKUP($C648,'[2]1.3.7 validaties'!$AL$3:$AY$999,14,FALSE),"")</f>
        <v/>
      </c>
      <c r="M648" s="166" t="str">
        <f>IFERROR(VLOOKUP($C648,'[2]1.3.7 validaties'!$AL$3:$AY$999,13,FALSE),"")</f>
        <v/>
      </c>
      <c r="N648" s="142" t="s">
        <v>14</v>
      </c>
      <c r="O648" s="142" t="s">
        <v>14</v>
      </c>
      <c r="P648" s="142" t="s">
        <v>14</v>
      </c>
      <c r="Q648" s="142" t="s">
        <v>14</v>
      </c>
      <c r="R648" s="142" t="s">
        <v>14</v>
      </c>
      <c r="S648" s="142" t="s">
        <v>14</v>
      </c>
      <c r="T648" s="142" t="s">
        <v>14</v>
      </c>
      <c r="U648" s="142" t="s">
        <v>14</v>
      </c>
      <c r="V648" s="142" t="s">
        <v>14</v>
      </c>
      <c r="W648" s="142" t="s">
        <v>14</v>
      </c>
      <c r="X648" s="142" t="s">
        <v>14</v>
      </c>
      <c r="Y648" s="142" t="s">
        <v>14</v>
      </c>
      <c r="Z648" s="142" t="s">
        <v>14</v>
      </c>
      <c r="AA648" s="142" t="s">
        <v>14</v>
      </c>
      <c r="AB648" s="142" t="s">
        <v>14</v>
      </c>
      <c r="AC648" s="142" t="s">
        <v>14</v>
      </c>
      <c r="AD648" s="161" t="s">
        <v>253</v>
      </c>
      <c r="AE648" s="83" t="s">
        <v>254</v>
      </c>
      <c r="AF648" s="162" t="s">
        <v>253</v>
      </c>
      <c r="AG648" s="144" t="s">
        <v>254</v>
      </c>
      <c r="AH648" s="163" t="s">
        <v>255</v>
      </c>
      <c r="AI648" s="186"/>
      <c r="AJ648" s="185" t="s">
        <v>13</v>
      </c>
      <c r="AK648" s="188" t="s">
        <v>45</v>
      </c>
      <c r="AL648" s="187" t="s">
        <v>14</v>
      </c>
      <c r="AM648" s="177" t="s">
        <v>1659</v>
      </c>
      <c r="AN648" s="98"/>
      <c r="AO648" s="97"/>
      <c r="AP648" s="97"/>
      <c r="AQ648" s="97"/>
      <c r="AR648" s="166"/>
      <c r="AS648" s="166"/>
      <c r="AT648" s="206"/>
      <c r="AU648" s="197" t="s">
        <v>1392</v>
      </c>
      <c r="AV648" s="278"/>
      <c r="AW648" s="83" t="s">
        <v>2197</v>
      </c>
      <c r="AX648" s="57"/>
      <c r="AY648" s="212" t="str">
        <f t="shared" si="107"/>
        <v/>
      </c>
      <c r="AZ648" s="97" t="str">
        <f t="shared" si="113"/>
        <v/>
      </c>
      <c r="BA648" s="97" t="str">
        <f t="shared" si="114"/>
        <v/>
      </c>
      <c r="BB648" s="97"/>
      <c r="BC648" s="213"/>
      <c r="BD648" s="143" t="str">
        <f t="shared" si="108"/>
        <v/>
      </c>
      <c r="BE648" s="146" t="e">
        <f>IF(BF648="",IF(#REF!="","",IF(#REF!="ongebruikt","Ja","")),"")</f>
        <v>#REF!</v>
      </c>
      <c r="BF648" s="322" t="str">
        <f>IF($J648="LVBB-BHK",$C648,IFERROR(VLOOKUP($C648,'[1]CDS-VM-delta'!$A$2:$E$470,1,FALSE),""))</f>
        <v/>
      </c>
      <c r="BG648" s="253" t="str">
        <f>IF($J648="LVBB-BHK",$AN648,IF($BF648="","",IFERROR(VLOOKUP($BF648,'[1]CDS-VM-delta'!$A$2:$E$470,2,FALSE),"")))</f>
        <v/>
      </c>
      <c r="BH648" s="301" t="str">
        <f>IF($BF648="","",IFERROR(VLOOKUP($C648,'[1]CDS-VM-delta'!$A$2:$E$470,3,FALSE),""))</f>
        <v/>
      </c>
      <c r="BI648" s="301" t="str">
        <f>IF($BF648="","",IFERROR(VLOOKUP($C648,'[1]CDS-VM-delta'!$A$2:$E$470,4,FALSE),""))</f>
        <v/>
      </c>
      <c r="BJ648" s="302" t="str">
        <f>IF($BF648="","",IFERROR(VLOOKUP($C648,'[1]CDS-VM-delta'!$A$2:$E$470,5,FALSE),""))</f>
        <v/>
      </c>
      <c r="BK648" s="302" t="str">
        <f>IF($C648="","",IFERROR(VLOOKUP($C648,'[1]CDS-VM-delta'!$L$1:$M$470,1,FALSE),""))</f>
        <v/>
      </c>
      <c r="BL648" s="302" t="str">
        <f>IF($BK648="","",IFERROR(VLOOKUP($BK648,'[1]CDS-VM-delta'!$L$1:$M$470,2,FALSE),""))</f>
        <v/>
      </c>
      <c r="BM648" s="83"/>
      <c r="BN648" s="210" t="str">
        <f t="shared" si="109"/>
        <v>NOK</v>
      </c>
      <c r="BO648" s="141" t="s">
        <v>1858</v>
      </c>
      <c r="BP648" s="142"/>
      <c r="BQ648" s="142"/>
      <c r="BR648" s="142"/>
      <c r="BS648" s="83"/>
      <c r="BT648" s="115"/>
      <c r="BU648" s="7" t="str">
        <f t="shared" si="115"/>
        <v/>
      </c>
      <c r="BV648" s="7" t="str">
        <f t="shared" si="115"/>
        <v/>
      </c>
      <c r="BW648" s="7" t="str">
        <f t="shared" si="116"/>
        <v/>
      </c>
      <c r="BX648" s="106" t="s">
        <v>1659</v>
      </c>
      <c r="BY648" s="2" t="s">
        <v>1660</v>
      </c>
      <c r="BZ648" s="106" t="s">
        <v>1684</v>
      </c>
      <c r="CA648" s="106"/>
      <c r="CB648" s="106"/>
      <c r="CC648" s="106"/>
      <c r="CD648" s="2"/>
      <c r="CE648" s="106"/>
      <c r="CF648" s="106"/>
      <c r="CG648" s="106"/>
      <c r="CH648" s="106"/>
      <c r="CI648" s="106"/>
      <c r="CJ648" s="106"/>
      <c r="CK648" s="222"/>
      <c r="CL648" s="109" t="s">
        <v>1686</v>
      </c>
      <c r="CM648" s="101" t="s">
        <v>255</v>
      </c>
      <c r="CN648" s="101" t="s">
        <v>255</v>
      </c>
      <c r="CO648" s="103"/>
    </row>
    <row r="649" spans="1:93" s="408" customFormat="1" ht="144" x14ac:dyDescent="0.2">
      <c r="A649" s="505" t="s">
        <v>3164</v>
      </c>
      <c r="B649" s="508">
        <v>2</v>
      </c>
      <c r="C649" s="952" t="s">
        <v>1410</v>
      </c>
      <c r="D649" s="952" t="s">
        <v>3166</v>
      </c>
      <c r="E649" s="508" t="s">
        <v>0</v>
      </c>
      <c r="F649" s="508" t="s">
        <v>2140</v>
      </c>
      <c r="G649" s="508" t="s">
        <v>149</v>
      </c>
      <c r="H649" s="508" t="s">
        <v>4</v>
      </c>
      <c r="I649" s="508" t="s">
        <v>8</v>
      </c>
      <c r="J649" s="508" t="s">
        <v>22</v>
      </c>
      <c r="K649" s="508" t="s">
        <v>127</v>
      </c>
      <c r="L649" s="336" t="str">
        <f>IFERROR(VLOOKUP($C649,'[2]1.3.7 validaties'!$AL$3:$AY$999,14,FALSE),"")</f>
        <v/>
      </c>
      <c r="M649" s="336" t="str">
        <f>IFERROR(VLOOKUP($C649,'[2]1.3.7 validaties'!$AL$3:$AY$999,13,FALSE),"")</f>
        <v/>
      </c>
      <c r="N649" s="335" t="s">
        <v>14</v>
      </c>
      <c r="O649" s="335" t="s">
        <v>14</v>
      </c>
      <c r="P649" s="335" t="s">
        <v>14</v>
      </c>
      <c r="Q649" s="335" t="s">
        <v>14</v>
      </c>
      <c r="R649" s="335" t="s">
        <v>13</v>
      </c>
      <c r="S649" s="335" t="s">
        <v>13</v>
      </c>
      <c r="T649" s="335" t="s">
        <v>13</v>
      </c>
      <c r="U649" s="335" t="s">
        <v>13</v>
      </c>
      <c r="V649" s="335" t="s">
        <v>13</v>
      </c>
      <c r="W649" s="335" t="s">
        <v>13</v>
      </c>
      <c r="X649" s="335" t="s">
        <v>13</v>
      </c>
      <c r="Y649" s="335" t="s">
        <v>13</v>
      </c>
      <c r="Z649" s="335" t="s">
        <v>13</v>
      </c>
      <c r="AA649" s="335" t="s">
        <v>13</v>
      </c>
      <c r="AB649" s="335" t="s">
        <v>13</v>
      </c>
      <c r="AC649" s="335" t="s">
        <v>3159</v>
      </c>
      <c r="AD649" s="391" t="s">
        <v>253</v>
      </c>
      <c r="AE649" s="385" t="s">
        <v>254</v>
      </c>
      <c r="AF649" s="392" t="s">
        <v>255</v>
      </c>
      <c r="AG649" s="517" t="s">
        <v>345</v>
      </c>
      <c r="AH649" s="380" t="s">
        <v>253</v>
      </c>
      <c r="AI649" s="510"/>
      <c r="AJ649" s="508" t="s">
        <v>13</v>
      </c>
      <c r="AK649" s="511" t="s">
        <v>45</v>
      </c>
      <c r="AL649" s="512" t="s">
        <v>14</v>
      </c>
      <c r="AM649" s="384" t="s">
        <v>1271</v>
      </c>
      <c r="AN649" s="410" t="s">
        <v>1662</v>
      </c>
      <c r="AO649" s="399" t="s">
        <v>969</v>
      </c>
      <c r="AP649" s="399" t="s">
        <v>1663</v>
      </c>
      <c r="AQ649" s="399"/>
      <c r="AR649" s="336"/>
      <c r="AS649" s="336"/>
      <c r="AT649" s="528"/>
      <c r="AU649" s="395">
        <v>0</v>
      </c>
      <c r="AV649" s="393"/>
      <c r="AW649" s="494" t="s">
        <v>3165</v>
      </c>
      <c r="AX649" s="397"/>
      <c r="AY649" s="398" t="str">
        <f t="shared" si="107"/>
        <v/>
      </c>
      <c r="AZ649" s="399" t="str">
        <f t="shared" si="113"/>
        <v>***</v>
      </c>
      <c r="BA649" s="399" t="str">
        <f t="shared" si="114"/>
        <v/>
      </c>
      <c r="BB649" s="399"/>
      <c r="BC649" s="400"/>
      <c r="BD649" s="500" t="str">
        <f t="shared" si="108"/>
        <v>toegevoegd</v>
      </c>
      <c r="BE649" s="501" t="str">
        <f>IF(BF649="",IF(#REF!="","",IF(#REF!="ongebruikt","Ja","")),"")</f>
        <v/>
      </c>
      <c r="BF649" s="502" t="str">
        <f>IF($J649="LVBB-BHK",$C649,IFERROR(VLOOKUP($C649,'[1]CDS-VM-delta'!$A$2:$E$470,1,FALSE),""))</f>
        <v>BHKV1063</v>
      </c>
      <c r="BG649" s="395" t="str">
        <f>IF($J649="LVBB-BHK",$AN649,IF($BF649="","",IFERROR(VLOOKUP($BF649,'[1]CDS-VM-delta'!$A$2:$E$470,2,FALSE),"")))</f>
        <v>De eId(%1) van de data:Intrekking van %2 is niet van een ExtIoRef binnen een wijzig- of verwijder- actie, tekst:verwijder of een tekst:verwijderdeTekst. Pas de eId aan, of plaats de ExtIoRef binnen een element met een wijzig- of verwijder- actie, tekst:verwijder of tekst:verwijderdeTekst.</v>
      </c>
      <c r="BH649" s="503" t="str">
        <f>IF($BF649="","",IFERROR(VLOOKUP($C649,'[1]CDS-VM-delta'!$A$2:$E$470,3,FALSE),""))</f>
        <v>lvbb-aanlevering.sch</v>
      </c>
      <c r="BI649" s="503" t="str">
        <f>IF($BF649="","",IFERROR(VLOOKUP($C649,'[1]CDS-VM-delta'!$A$2:$E$470,4,FALSE),""))</f>
        <v>Intrekking van een informatieobject</v>
      </c>
      <c r="BJ649" s="504" t="str">
        <f>IF($BF649="","",IFERROR(VLOOKUP($C649,'[1]CDS-VM-delta'!$A$2:$E$470,5,FALSE),""))</f>
        <v/>
      </c>
      <c r="BK649" s="504" t="str">
        <f>IF($C649="","",IFERROR(VLOOKUP($C649,'[1]CDS-VM-delta'!$L$1:$M$470,1,FALSE),""))</f>
        <v/>
      </c>
      <c r="BL649" s="504" t="str">
        <f>IF($BK649="","",IFERROR(VLOOKUP($BK649,'[1]CDS-VM-delta'!$L$1:$M$470,2,FALSE),""))</f>
        <v/>
      </c>
      <c r="BM649" s="385"/>
      <c r="BN649" s="406" t="str">
        <f t="shared" si="109"/>
        <v>NOK</v>
      </c>
      <c r="BO649" s="384" t="s">
        <v>1858</v>
      </c>
      <c r="BP649" s="335"/>
      <c r="BQ649" s="335"/>
      <c r="BR649" s="335"/>
      <c r="BS649" s="385"/>
      <c r="BT649" s="407"/>
      <c r="BU649" s="408" t="str">
        <f t="shared" si="115"/>
        <v/>
      </c>
      <c r="BV649" s="408" t="str">
        <f t="shared" si="115"/>
        <v>***</v>
      </c>
      <c r="BW649" s="408" t="str">
        <f t="shared" si="116"/>
        <v/>
      </c>
      <c r="BX649" s="336" t="s">
        <v>1410</v>
      </c>
      <c r="BY649" s="335" t="s">
        <v>1661</v>
      </c>
      <c r="BZ649" s="336" t="s">
        <v>1684</v>
      </c>
      <c r="CA649" s="336" t="s">
        <v>1271</v>
      </c>
      <c r="CB649" s="336" t="s">
        <v>1738</v>
      </c>
      <c r="CC649" s="336"/>
      <c r="CD649" s="335" t="s">
        <v>1662</v>
      </c>
      <c r="CE649" s="336" t="s">
        <v>969</v>
      </c>
      <c r="CF649" s="336" t="s">
        <v>1663</v>
      </c>
      <c r="CG649" s="336"/>
      <c r="CH649" s="336"/>
      <c r="CI649" s="336"/>
      <c r="CJ649" s="336"/>
      <c r="CK649" s="514"/>
      <c r="CL649" s="409" t="s">
        <v>1686</v>
      </c>
      <c r="CM649" s="410" t="s">
        <v>255</v>
      </c>
      <c r="CN649" s="410" t="s">
        <v>255</v>
      </c>
      <c r="CO649" s="509"/>
    </row>
    <row r="650" spans="1:93" s="408" customFormat="1" ht="80" x14ac:dyDescent="0.2">
      <c r="A650" s="505" t="s">
        <v>1982</v>
      </c>
      <c r="B650" s="508">
        <v>2</v>
      </c>
      <c r="C650" s="410" t="s">
        <v>1998</v>
      </c>
      <c r="D650" s="410" t="s">
        <v>2128</v>
      </c>
      <c r="E650" s="508" t="s">
        <v>0</v>
      </c>
      <c r="F650" s="508" t="s">
        <v>2140</v>
      </c>
      <c r="G650" s="508" t="s">
        <v>149</v>
      </c>
      <c r="H650" s="508" t="s">
        <v>4</v>
      </c>
      <c r="I650" s="508" t="s">
        <v>8</v>
      </c>
      <c r="J650" s="508" t="s">
        <v>22</v>
      </c>
      <c r="K650" s="508" t="s">
        <v>127</v>
      </c>
      <c r="L650" s="336" t="str">
        <f>IFERROR(VLOOKUP($C650,'[2]1.3.7 validaties'!$AL$3:$AY$999,14,FALSE),"")</f>
        <v/>
      </c>
      <c r="M650" s="336" t="str">
        <f>IFERROR(VLOOKUP($C650,'[2]1.3.7 validaties'!$AL$3:$AY$999,13,FALSE),"")</f>
        <v/>
      </c>
      <c r="N650" s="335" t="s">
        <v>14</v>
      </c>
      <c r="O650" s="335" t="s">
        <v>14</v>
      </c>
      <c r="P650" s="335" t="s">
        <v>14</v>
      </c>
      <c r="Q650" s="335" t="s">
        <v>14</v>
      </c>
      <c r="R650" s="335" t="s">
        <v>13</v>
      </c>
      <c r="S650" s="335" t="s">
        <v>13</v>
      </c>
      <c r="T650" s="335" t="s">
        <v>13</v>
      </c>
      <c r="U650" s="335" t="s">
        <v>13</v>
      </c>
      <c r="V650" s="335" t="s">
        <v>13</v>
      </c>
      <c r="W650" s="335" t="s">
        <v>13</v>
      </c>
      <c r="X650" s="335" t="s">
        <v>13</v>
      </c>
      <c r="Y650" s="335" t="s">
        <v>13</v>
      </c>
      <c r="Z650" s="335" t="s">
        <v>13</v>
      </c>
      <c r="AA650" s="335" t="s">
        <v>13</v>
      </c>
      <c r="AB650" s="335" t="s">
        <v>13</v>
      </c>
      <c r="AC650" s="335" t="s">
        <v>13</v>
      </c>
      <c r="AD650" s="391" t="s">
        <v>253</v>
      </c>
      <c r="AE650" s="385" t="s">
        <v>254</v>
      </c>
      <c r="AF650" s="392" t="s">
        <v>255</v>
      </c>
      <c r="AG650" s="517" t="s">
        <v>1609</v>
      </c>
      <c r="AH650" s="380" t="s">
        <v>253</v>
      </c>
      <c r="AI650" s="510"/>
      <c r="AJ650" s="508" t="s">
        <v>13</v>
      </c>
      <c r="AK650" s="511" t="s">
        <v>45</v>
      </c>
      <c r="AL650" s="512" t="s">
        <v>14</v>
      </c>
      <c r="AM650" s="384" t="s">
        <v>2068</v>
      </c>
      <c r="AN650" s="410" t="s">
        <v>2129</v>
      </c>
      <c r="AO650" s="399" t="s">
        <v>1291</v>
      </c>
      <c r="AP650" s="399" t="s">
        <v>2130</v>
      </c>
      <c r="AQ650" s="399" t="s">
        <v>1303</v>
      </c>
      <c r="AR650" s="336"/>
      <c r="AS650" s="336"/>
      <c r="AT650" s="528"/>
      <c r="AU650" s="395">
        <v>0</v>
      </c>
      <c r="AV650" s="393"/>
      <c r="AW650" s="385" t="s">
        <v>2000</v>
      </c>
      <c r="AX650" s="397"/>
      <c r="AY650" s="398" t="str">
        <f t="shared" si="107"/>
        <v/>
      </c>
      <c r="AZ650" s="399" t="str">
        <f t="shared" si="113"/>
        <v>***</v>
      </c>
      <c r="BA650" s="399" t="str">
        <f t="shared" si="114"/>
        <v/>
      </c>
      <c r="BB650" s="399"/>
      <c r="BC650" s="400"/>
      <c r="BD650" s="500" t="str">
        <f t="shared" si="108"/>
        <v>toegevoegd</v>
      </c>
      <c r="BE650" s="501" t="str">
        <f>IF(BF650="",IF(#REF!="","",IF(#REF!="ongebruikt","Ja","")),"")</f>
        <v/>
      </c>
      <c r="BF650" s="502" t="str">
        <f>IF($J650="LVBB-BHK",$C650,IFERROR(VLOOKUP($C650,'[1]CDS-VM-delta'!$A$2:$E$470,1,FALSE),""))</f>
        <v>BHKV1064</v>
      </c>
      <c r="BG650" s="395" t="str">
        <f>IF($J650="LVBB-BHK",$AN650,IF($BF650="","",IFERROR(VLOOKUP($BF650,'[1]CDS-VM-delta'!$A$2:$E$470,2,FALSE),"")))</f>
        <v>De aanlevering van %1 mag de module %2 niet bevatten omdat het formaatInformatieobject(%3) niet "/join/id/stop/informatieobject/gio_002"(GIO) is. Verwijder de module of wijzig het formaat.</v>
      </c>
      <c r="BH650" s="503" t="str">
        <f>IF($BF650="","",IFERROR(VLOOKUP($C650,'[1]CDS-VM-delta'!$A$2:$E$470,3,FALSE),""))</f>
        <v>lvbb-aanlevering-io.sch</v>
      </c>
      <c r="BI650" s="503" t="str">
        <f>IF($BF650="","",IFERROR(VLOOKUP($C650,'[1]CDS-VM-delta'!$A$2:$E$470,4,FALSE),""))</f>
        <v>De module se:FeatureTypeStyle MAG ALLEEN bij een Geoinformatieobject aangeleverd worden.</v>
      </c>
      <c r="BJ650" s="504" t="str">
        <f>IF($BF650="","",IFERROR(VLOOKUP($C650,'[1]CDS-VM-delta'!$A$2:$E$470,5,FALSE),""))</f>
        <v/>
      </c>
      <c r="BK650" s="504" t="str">
        <f>IF($C650="","",IFERROR(VLOOKUP($C650,'[1]CDS-VM-delta'!$L$1:$M$470,1,FALSE),""))</f>
        <v/>
      </c>
      <c r="BL650" s="504" t="str">
        <f>IF($BK650="","",IFERROR(VLOOKUP($BK650,'[1]CDS-VM-delta'!$L$1:$M$470,2,FALSE),""))</f>
        <v/>
      </c>
      <c r="BM650" s="385"/>
      <c r="BN650" s="406" t="str">
        <f t="shared" si="109"/>
        <v>NOK</v>
      </c>
      <c r="BO650" s="384" t="s">
        <v>1858</v>
      </c>
      <c r="BP650" s="335"/>
      <c r="BQ650" s="335"/>
      <c r="BR650" s="335"/>
      <c r="BS650" s="385"/>
      <c r="BT650" s="407"/>
      <c r="BU650" s="408" t="str">
        <f t="shared" si="115"/>
        <v/>
      </c>
      <c r="BV650" s="408" t="str">
        <f t="shared" si="115"/>
        <v/>
      </c>
      <c r="BW650" s="408" t="str">
        <f t="shared" si="116"/>
        <v/>
      </c>
      <c r="BX650" s="336" t="s">
        <v>1998</v>
      </c>
      <c r="BY650" s="335" t="s">
        <v>2128</v>
      </c>
      <c r="BZ650" s="336" t="s">
        <v>1684</v>
      </c>
      <c r="CA650" s="336" t="s">
        <v>2068</v>
      </c>
      <c r="CB650" s="336" t="s">
        <v>1738</v>
      </c>
      <c r="CC650" s="336"/>
      <c r="CD650" s="335" t="s">
        <v>2129</v>
      </c>
      <c r="CE650" s="336" t="s">
        <v>1291</v>
      </c>
      <c r="CF650" s="336" t="s">
        <v>2130</v>
      </c>
      <c r="CG650" s="336" t="s">
        <v>1303</v>
      </c>
      <c r="CH650" s="336"/>
      <c r="CI650" s="336"/>
      <c r="CJ650" s="336"/>
      <c r="CK650" s="514"/>
      <c r="CL650" s="409"/>
      <c r="CM650" s="410"/>
      <c r="CN650" s="410"/>
      <c r="CO650" s="509"/>
    </row>
    <row r="651" spans="1:93" s="408" customFormat="1" ht="80" x14ac:dyDescent="0.2">
      <c r="A651" s="505" t="s">
        <v>1982</v>
      </c>
      <c r="B651" s="508">
        <v>2</v>
      </c>
      <c r="C651" s="410" t="s">
        <v>1999</v>
      </c>
      <c r="D651" s="410" t="s">
        <v>2127</v>
      </c>
      <c r="E651" s="508" t="s">
        <v>0</v>
      </c>
      <c r="F651" s="508" t="s">
        <v>2140</v>
      </c>
      <c r="G651" s="508" t="s">
        <v>149</v>
      </c>
      <c r="H651" s="508" t="s">
        <v>4</v>
      </c>
      <c r="I651" s="508" t="s">
        <v>8</v>
      </c>
      <c r="J651" s="508" t="s">
        <v>22</v>
      </c>
      <c r="K651" s="508" t="s">
        <v>127</v>
      </c>
      <c r="L651" s="336" t="str">
        <f>IFERROR(VLOOKUP($C651,'[2]1.3.7 validaties'!$AL$3:$AY$999,14,FALSE),"")</f>
        <v/>
      </c>
      <c r="M651" s="336" t="str">
        <f>IFERROR(VLOOKUP($C651,'[2]1.3.7 validaties'!$AL$3:$AY$999,13,FALSE),"")</f>
        <v/>
      </c>
      <c r="N651" s="335" t="s">
        <v>14</v>
      </c>
      <c r="O651" s="335" t="s">
        <v>14</v>
      </c>
      <c r="P651" s="335" t="s">
        <v>14</v>
      </c>
      <c r="Q651" s="335" t="s">
        <v>14</v>
      </c>
      <c r="R651" s="335" t="s">
        <v>13</v>
      </c>
      <c r="S651" s="335" t="s">
        <v>13</v>
      </c>
      <c r="T651" s="335" t="s">
        <v>13</v>
      </c>
      <c r="U651" s="335" t="s">
        <v>13</v>
      </c>
      <c r="V651" s="335" t="s">
        <v>13</v>
      </c>
      <c r="W651" s="335" t="s">
        <v>13</v>
      </c>
      <c r="X651" s="335" t="s">
        <v>13</v>
      </c>
      <c r="Y651" s="335" t="s">
        <v>13</v>
      </c>
      <c r="Z651" s="335" t="s">
        <v>13</v>
      </c>
      <c r="AA651" s="335" t="s">
        <v>13</v>
      </c>
      <c r="AB651" s="335" t="s">
        <v>13</v>
      </c>
      <c r="AC651" s="335" t="s">
        <v>13</v>
      </c>
      <c r="AD651" s="391" t="s">
        <v>253</v>
      </c>
      <c r="AE651" s="385" t="s">
        <v>254</v>
      </c>
      <c r="AF651" s="392" t="s">
        <v>255</v>
      </c>
      <c r="AG651" s="517" t="s">
        <v>1609</v>
      </c>
      <c r="AH651" s="380" t="s">
        <v>253</v>
      </c>
      <c r="AI651" s="510"/>
      <c r="AJ651" s="508" t="s">
        <v>13</v>
      </c>
      <c r="AK651" s="511" t="s">
        <v>45</v>
      </c>
      <c r="AL651" s="512" t="s">
        <v>14</v>
      </c>
      <c r="AM651" s="384" t="s">
        <v>2069</v>
      </c>
      <c r="AN651" s="410" t="s">
        <v>2129</v>
      </c>
      <c r="AO651" s="399" t="s">
        <v>1291</v>
      </c>
      <c r="AP651" s="399" t="s">
        <v>2130</v>
      </c>
      <c r="AQ651" s="399" t="s">
        <v>1303</v>
      </c>
      <c r="AR651" s="336"/>
      <c r="AS651" s="336"/>
      <c r="AT651" s="528"/>
      <c r="AU651" s="395">
        <v>0</v>
      </c>
      <c r="AV651" s="393"/>
      <c r="AW651" s="385" t="s">
        <v>2000</v>
      </c>
      <c r="AX651" s="397"/>
      <c r="AY651" s="398" t="str">
        <f t="shared" si="107"/>
        <v/>
      </c>
      <c r="AZ651" s="399" t="str">
        <f t="shared" si="113"/>
        <v>***</v>
      </c>
      <c r="BA651" s="399" t="str">
        <f t="shared" si="114"/>
        <v/>
      </c>
      <c r="BB651" s="399"/>
      <c r="BC651" s="400"/>
      <c r="BD651" s="500" t="str">
        <f t="shared" si="108"/>
        <v>toegevoegd</v>
      </c>
      <c r="BE651" s="501" t="str">
        <f>IF(BF651="",IF(#REF!="","",IF(#REF!="ongebruikt","Ja","")),"")</f>
        <v/>
      </c>
      <c r="BF651" s="502" t="str">
        <f>IF($J651="LVBB-BHK",$C651,IFERROR(VLOOKUP($C651,'[1]CDS-VM-delta'!$A$2:$E$470,1,FALSE),""))</f>
        <v>BHKV1065</v>
      </c>
      <c r="BG651" s="395" t="str">
        <f>IF($J651="LVBB-BHK",$AN651,IF($BF651="","",IFERROR(VLOOKUP($BF651,'[1]CDS-VM-delta'!$A$2:$E$470,2,FALSE),"")))</f>
        <v>De aanlevering van %1 mag de module %2 niet bevatten omdat het formaatInformatieobject(%3) niet "/join/id/stop/informatieobject/gio_002"(GIO) is. Verwijder de module of wijzig het formaat.</v>
      </c>
      <c r="BH651" s="503" t="str">
        <f>IF($BF651="","",IFERROR(VLOOKUP($C651,'[1]CDS-VM-delta'!$A$2:$E$470,3,FALSE),""))</f>
        <v>lvbb-aanlevering-io.sch</v>
      </c>
      <c r="BI651" s="503" t="str">
        <f>IF($BF651="","",IFERROR(VLOOKUP($C651,'[1]CDS-VM-delta'!$A$2:$E$470,4,FALSE),""))</f>
        <v>De module gio:JuridischeBorgingVan MAG ALLEEN bij een Geoinformatieobject aangeleverd worden.</v>
      </c>
      <c r="BJ651" s="504" t="str">
        <f>IF($BF651="","",IFERROR(VLOOKUP($C651,'[1]CDS-VM-delta'!$A$2:$E$470,5,FALSE),""))</f>
        <v/>
      </c>
      <c r="BK651" s="504" t="str">
        <f>IF($C651="","",IFERROR(VLOOKUP($C651,'[1]CDS-VM-delta'!$L$1:$M$470,1,FALSE),""))</f>
        <v/>
      </c>
      <c r="BL651" s="504" t="str">
        <f>IF($BK651="","",IFERROR(VLOOKUP($BK651,'[1]CDS-VM-delta'!$L$1:$M$470,2,FALSE),""))</f>
        <v/>
      </c>
      <c r="BM651" s="385"/>
      <c r="BN651" s="406" t="str">
        <f t="shared" si="109"/>
        <v>NOK</v>
      </c>
      <c r="BO651" s="384" t="s">
        <v>1858</v>
      </c>
      <c r="BP651" s="335"/>
      <c r="BQ651" s="335"/>
      <c r="BR651" s="335"/>
      <c r="BS651" s="385"/>
      <c r="BT651" s="407"/>
      <c r="BU651" s="408" t="str">
        <f t="shared" si="115"/>
        <v/>
      </c>
      <c r="BV651" s="408" t="str">
        <f t="shared" si="115"/>
        <v/>
      </c>
      <c r="BW651" s="408" t="str">
        <f t="shared" si="116"/>
        <v/>
      </c>
      <c r="BX651" s="336" t="s">
        <v>1999</v>
      </c>
      <c r="BY651" s="335" t="s">
        <v>2127</v>
      </c>
      <c r="BZ651" s="336" t="s">
        <v>1684</v>
      </c>
      <c r="CA651" s="336" t="s">
        <v>2069</v>
      </c>
      <c r="CB651" s="336" t="s">
        <v>1738</v>
      </c>
      <c r="CC651" s="336"/>
      <c r="CD651" s="335" t="s">
        <v>2129</v>
      </c>
      <c r="CE651" s="336" t="s">
        <v>1291</v>
      </c>
      <c r="CF651" s="336" t="s">
        <v>2130</v>
      </c>
      <c r="CG651" s="336" t="s">
        <v>1303</v>
      </c>
      <c r="CH651" s="336"/>
      <c r="CI651" s="336"/>
      <c r="CJ651" s="336"/>
      <c r="CK651" s="514"/>
      <c r="CL651" s="409"/>
      <c r="CM651" s="410"/>
      <c r="CN651" s="410"/>
      <c r="CO651" s="509"/>
    </row>
    <row r="652" spans="1:93" s="408" customFormat="1" ht="96" x14ac:dyDescent="0.2">
      <c r="A652" s="505" t="s">
        <v>2136</v>
      </c>
      <c r="B652" s="508">
        <v>2</v>
      </c>
      <c r="C652" s="410" t="s">
        <v>2076</v>
      </c>
      <c r="D652" s="335" t="s">
        <v>2131</v>
      </c>
      <c r="E652" s="508" t="s">
        <v>0</v>
      </c>
      <c r="F652" s="508" t="s">
        <v>2001</v>
      </c>
      <c r="G652" s="508" t="s">
        <v>149</v>
      </c>
      <c r="H652" s="508" t="s">
        <v>4</v>
      </c>
      <c r="I652" s="508" t="s">
        <v>8</v>
      </c>
      <c r="J652" s="508" t="s">
        <v>22</v>
      </c>
      <c r="K652" s="508" t="s">
        <v>127</v>
      </c>
      <c r="L652" s="336" t="s">
        <v>254</v>
      </c>
      <c r="M652" s="336" t="s">
        <v>254</v>
      </c>
      <c r="N652" s="335" t="s">
        <v>14</v>
      </c>
      <c r="O652" s="335" t="s">
        <v>14</v>
      </c>
      <c r="P652" s="335" t="s">
        <v>14</v>
      </c>
      <c r="Q652" s="335" t="s">
        <v>14</v>
      </c>
      <c r="R652" s="335" t="s">
        <v>13</v>
      </c>
      <c r="S652" s="335" t="s">
        <v>13</v>
      </c>
      <c r="T652" s="335" t="s">
        <v>13</v>
      </c>
      <c r="U652" s="335" t="s">
        <v>13</v>
      </c>
      <c r="V652" s="335" t="s">
        <v>13</v>
      </c>
      <c r="W652" s="335" t="s">
        <v>13</v>
      </c>
      <c r="X652" s="335" t="s">
        <v>13</v>
      </c>
      <c r="Y652" s="335" t="s">
        <v>13</v>
      </c>
      <c r="Z652" s="335" t="s">
        <v>13</v>
      </c>
      <c r="AA652" s="335" t="s">
        <v>13</v>
      </c>
      <c r="AB652" s="335" t="s">
        <v>13</v>
      </c>
      <c r="AC652" s="335" t="s">
        <v>13</v>
      </c>
      <c r="AD652" s="391" t="s">
        <v>253</v>
      </c>
      <c r="AE652" s="385"/>
      <c r="AF652" s="392" t="s">
        <v>255</v>
      </c>
      <c r="AG652" s="517" t="s">
        <v>345</v>
      </c>
      <c r="AH652" s="380" t="s">
        <v>253</v>
      </c>
      <c r="AI652" s="510"/>
      <c r="AJ652" s="508" t="s">
        <v>13</v>
      </c>
      <c r="AK652" s="511" t="s">
        <v>45</v>
      </c>
      <c r="AL652" s="512" t="s">
        <v>14</v>
      </c>
      <c r="AM652" s="384" t="s">
        <v>2076</v>
      </c>
      <c r="AN652" s="335" t="s">
        <v>2132</v>
      </c>
      <c r="AO652" s="336" t="s">
        <v>2133</v>
      </c>
      <c r="AP652" s="336"/>
      <c r="AQ652" s="336"/>
      <c r="AR652" s="336"/>
      <c r="AS652" s="336"/>
      <c r="AT652" s="528"/>
      <c r="AU652" s="395">
        <v>0</v>
      </c>
      <c r="AV652" s="393"/>
      <c r="AW652" s="385"/>
      <c r="AX652" s="397"/>
      <c r="AY652" s="398" t="str">
        <f t="shared" si="107"/>
        <v/>
      </c>
      <c r="AZ652" s="399" t="str">
        <f t="shared" si="113"/>
        <v>***</v>
      </c>
      <c r="BA652" s="399" t="str">
        <f t="shared" si="114"/>
        <v/>
      </c>
      <c r="BB652" s="399"/>
      <c r="BC652" s="400"/>
      <c r="BD652" s="500" t="str">
        <f t="shared" si="108"/>
        <v>toegevoegd</v>
      </c>
      <c r="BE652" s="501" t="str">
        <f>IF(BF652="",IF(#REF!="","",IF(#REF!="ongebruikt","Ja","")),"")</f>
        <v/>
      </c>
      <c r="BF652" s="502" t="str">
        <f>IF($J652="LVBB-BHK",$C652,IFERROR(VLOOKUP($C652,'[1]CDS-VM-delta'!$A$2:$E$470,1,FALSE),""))</f>
        <v>BHKV1066</v>
      </c>
      <c r="BG652" s="395" t="str">
        <f>IF($J652="LVBB-BHK",$AN652,IF($BF652="","",IFERROR(VLOOKUP($BF652,'[1]CDS-VM-delta'!$A$2:$E$470,2,FALSE),"")))</f>
        <v>Het aangeleverde besluit(%1) heeft als data:soortProcedure '/join/id/stop/proceduretype_definitief', maar heeft geen data:Procedureverloop module. Dit is niet toegestaan. Voeg module data:Procedureverloop toe, of wijzig data:soortProcedure.</v>
      </c>
      <c r="BH652" s="503" t="str">
        <f>IF($BF652="","",IFERROR(VLOOKUP($C652,'[1]CDS-VM-delta'!$A$2:$E$470,3,FALSE),""))</f>
        <v>lvbb-aanlevering.sch</v>
      </c>
      <c r="BI652" s="503" t="str">
        <f>IF($BF652="","",IFERROR(VLOOKUP($C652,'[1]CDS-VM-delta'!$A$2:$E$470,4,FALSE),""))</f>
        <v>Procedureverloop verplicht bij definitief besluit</v>
      </c>
      <c r="BJ652" s="504" t="str">
        <f>IF($BF652="","",IFERROR(VLOOKUP($C652,'[1]CDS-VM-delta'!$A$2:$E$470,5,FALSE),""))</f>
        <v/>
      </c>
      <c r="BK652" s="504" t="str">
        <f>IF($C652="","",IFERROR(VLOOKUP($C652,'[1]CDS-VM-delta'!$L$1:$M$470,1,FALSE),""))</f>
        <v/>
      </c>
      <c r="BL652" s="504" t="str">
        <f>IF($BK652="","",IFERROR(VLOOKUP($BK652,'[1]CDS-VM-delta'!$L$1:$M$470,2,FALSE),""))</f>
        <v/>
      </c>
      <c r="BM652" s="385"/>
      <c r="BN652" s="406"/>
      <c r="BO652" s="384"/>
      <c r="BP652" s="335"/>
      <c r="BQ652" s="335"/>
      <c r="BR652" s="335"/>
      <c r="BS652" s="385"/>
      <c r="BT652" s="407"/>
      <c r="BX652" s="336" t="s">
        <v>2076</v>
      </c>
      <c r="BY652" s="335" t="s">
        <v>2131</v>
      </c>
      <c r="BZ652" s="336" t="s">
        <v>1684</v>
      </c>
      <c r="CA652" s="336"/>
      <c r="CB652" s="336"/>
      <c r="CC652" s="336"/>
      <c r="CD652" s="335" t="s">
        <v>2132</v>
      </c>
      <c r="CE652" s="336" t="s">
        <v>2133</v>
      </c>
      <c r="CF652" s="336"/>
      <c r="CG652" s="336"/>
      <c r="CH652" s="336"/>
      <c r="CI652" s="336"/>
      <c r="CJ652" s="336"/>
      <c r="CK652" s="514"/>
      <c r="CL652" s="409"/>
      <c r="CM652" s="410"/>
      <c r="CN652" s="410"/>
      <c r="CO652" s="509"/>
    </row>
    <row r="653" spans="1:93" s="408" customFormat="1" ht="112" x14ac:dyDescent="0.2">
      <c r="A653" s="505" t="s">
        <v>2136</v>
      </c>
      <c r="B653" s="508">
        <v>2</v>
      </c>
      <c r="C653" s="410" t="s">
        <v>2077</v>
      </c>
      <c r="D653" s="335" t="s">
        <v>2134</v>
      </c>
      <c r="E653" s="508" t="s">
        <v>0</v>
      </c>
      <c r="F653" s="508" t="s">
        <v>2001</v>
      </c>
      <c r="G653" s="508" t="s">
        <v>149</v>
      </c>
      <c r="H653" s="508" t="s">
        <v>4</v>
      </c>
      <c r="I653" s="508" t="s">
        <v>8</v>
      </c>
      <c r="J653" s="508" t="s">
        <v>22</v>
      </c>
      <c r="K653" s="508" t="s">
        <v>127</v>
      </c>
      <c r="L653" s="336" t="s">
        <v>254</v>
      </c>
      <c r="M653" s="336" t="s">
        <v>254</v>
      </c>
      <c r="N653" s="335" t="s">
        <v>14</v>
      </c>
      <c r="O653" s="335" t="s">
        <v>14</v>
      </c>
      <c r="P653" s="335" t="s">
        <v>14</v>
      </c>
      <c r="Q653" s="335" t="s">
        <v>14</v>
      </c>
      <c r="R653" s="335" t="s">
        <v>13</v>
      </c>
      <c r="S653" s="335" t="s">
        <v>13</v>
      </c>
      <c r="T653" s="335" t="s">
        <v>13</v>
      </c>
      <c r="U653" s="335" t="s">
        <v>13</v>
      </c>
      <c r="V653" s="335" t="s">
        <v>13</v>
      </c>
      <c r="W653" s="335" t="s">
        <v>13</v>
      </c>
      <c r="X653" s="335" t="s">
        <v>13</v>
      </c>
      <c r="Y653" s="335" t="s">
        <v>13</v>
      </c>
      <c r="Z653" s="335" t="s">
        <v>13</v>
      </c>
      <c r="AA653" s="335" t="s">
        <v>13</v>
      </c>
      <c r="AB653" s="335" t="s">
        <v>13</v>
      </c>
      <c r="AC653" s="335" t="s">
        <v>13</v>
      </c>
      <c r="AD653" s="391" t="s">
        <v>253</v>
      </c>
      <c r="AE653" s="385"/>
      <c r="AF653" s="392" t="s">
        <v>255</v>
      </c>
      <c r="AG653" s="517" t="s">
        <v>345</v>
      </c>
      <c r="AH653" s="380" t="s">
        <v>253</v>
      </c>
      <c r="AI653" s="510"/>
      <c r="AJ653" s="508" t="s">
        <v>13</v>
      </c>
      <c r="AK653" s="511" t="s">
        <v>45</v>
      </c>
      <c r="AL653" s="512" t="s">
        <v>14</v>
      </c>
      <c r="AM653" s="384" t="s">
        <v>2077</v>
      </c>
      <c r="AN653" s="335" t="s">
        <v>2135</v>
      </c>
      <c r="AO653" s="336" t="s">
        <v>2133</v>
      </c>
      <c r="AP653" s="336"/>
      <c r="AQ653" s="336"/>
      <c r="AR653" s="336"/>
      <c r="AS653" s="336"/>
      <c r="AT653" s="528"/>
      <c r="AU653" s="395">
        <v>0</v>
      </c>
      <c r="AV653" s="393"/>
      <c r="AW653" s="385"/>
      <c r="AX653" s="397"/>
      <c r="AY653" s="398" t="str">
        <f t="shared" si="107"/>
        <v/>
      </c>
      <c r="AZ653" s="399" t="str">
        <f t="shared" si="113"/>
        <v>***</v>
      </c>
      <c r="BA653" s="399" t="str">
        <f t="shared" si="114"/>
        <v/>
      </c>
      <c r="BB653" s="399"/>
      <c r="BC653" s="400"/>
      <c r="BD653" s="500" t="str">
        <f t="shared" si="108"/>
        <v>toegevoegd</v>
      </c>
      <c r="BE653" s="501" t="str">
        <f>IF(BF653="",IF(#REF!="","",IF(#REF!="ongebruikt","Ja","")),"")</f>
        <v/>
      </c>
      <c r="BF653" s="502" t="str">
        <f>IF($J653="LVBB-BHK",$C653,IFERROR(VLOOKUP($C653,'[1]CDS-VM-delta'!$A$2:$E$470,1,FALSE),""))</f>
        <v>BHKV1067</v>
      </c>
      <c r="BG653" s="395" t="str">
        <f>IF($J653="LVBB-BHK",$AN653,IF($BF653="","",IFERROR(VLOOKUP($BF653,'[1]CDS-VM-delta'!$A$2:$E$470,2,FALSE),"")))</f>
        <v>AanleveringKennisgeving "%1" heeft als data:soortKennisgeving="KennisgevingBesluittermijnen" (of data:soortKennisgeving ontbreekt) maar heeft geen module data:Procedureverloopmutatie en het gegeven data:mededelingOver. Dit is niet toegestaan. Voeg data:Procedureverloopmutatie toe, of wijzig data:soortKennisgeving.</v>
      </c>
      <c r="BH653" s="503" t="str">
        <f>IF($BF653="","",IFERROR(VLOOKUP($C653,'[1]CDS-VM-delta'!$A$2:$E$470,3,FALSE),""))</f>
        <v>lvbb-aanlevering.sch</v>
      </c>
      <c r="BI653" s="503" t="str">
        <f>IF($BF653="","",IFERROR(VLOOKUP($C653,'[1]CDS-VM-delta'!$A$2:$E$470,4,FALSE),""))</f>
        <v>Procedureverloopmutatie verplicht bij soortKennisgeving="KennisgevingBesluittermijnen"</v>
      </c>
      <c r="BJ653" s="504" t="str">
        <f>IF($BF653="","",IFERROR(VLOOKUP($C653,'[1]CDS-VM-delta'!$A$2:$E$470,5,FALSE),""))</f>
        <v/>
      </c>
      <c r="BK653" s="504" t="str">
        <f>IF($C653="","",IFERROR(VLOOKUP($C653,'[1]CDS-VM-delta'!$L$1:$M$470,1,FALSE),""))</f>
        <v/>
      </c>
      <c r="BL653" s="504" t="str">
        <f>IF($BK653="","",IFERROR(VLOOKUP($BK653,'[1]CDS-VM-delta'!$L$1:$M$470,2,FALSE),""))</f>
        <v/>
      </c>
      <c r="BM653" s="385"/>
      <c r="BN653" s="406"/>
      <c r="BO653" s="384"/>
      <c r="BP653" s="335"/>
      <c r="BQ653" s="335"/>
      <c r="BR653" s="335"/>
      <c r="BS653" s="385"/>
      <c r="BT653" s="407"/>
      <c r="BX653" s="336" t="s">
        <v>2077</v>
      </c>
      <c r="BY653" s="335" t="s">
        <v>2134</v>
      </c>
      <c r="BZ653" s="336" t="s">
        <v>1684</v>
      </c>
      <c r="CA653" s="336"/>
      <c r="CB653" s="336"/>
      <c r="CC653" s="336"/>
      <c r="CD653" s="335" t="s">
        <v>2135</v>
      </c>
      <c r="CE653" s="336" t="s">
        <v>2133</v>
      </c>
      <c r="CF653" s="336"/>
      <c r="CG653" s="336"/>
      <c r="CH653" s="336"/>
      <c r="CI653" s="336"/>
      <c r="CJ653" s="336"/>
      <c r="CK653" s="514"/>
      <c r="CL653" s="409"/>
      <c r="CM653" s="410"/>
      <c r="CN653" s="410"/>
      <c r="CO653" s="509"/>
    </row>
    <row r="654" spans="1:93" s="408" customFormat="1" ht="32" x14ac:dyDescent="0.2">
      <c r="A654" s="505" t="s">
        <v>2494</v>
      </c>
      <c r="B654" s="508">
        <v>1</v>
      </c>
      <c r="C654" s="101" t="s">
        <v>2474</v>
      </c>
      <c r="D654" s="2" t="s">
        <v>2477</v>
      </c>
      <c r="E654" s="508"/>
      <c r="F654" s="2" t="s">
        <v>243</v>
      </c>
      <c r="G654" s="508" t="s">
        <v>1</v>
      </c>
      <c r="H654" s="508" t="s">
        <v>4</v>
      </c>
      <c r="I654" s="508"/>
      <c r="J654" s="508"/>
      <c r="K654" s="508"/>
      <c r="L654" s="336"/>
      <c r="M654" s="336"/>
      <c r="N654" s="335"/>
      <c r="O654" s="335"/>
      <c r="P654" s="335"/>
      <c r="Q654" s="335"/>
      <c r="R654" s="335" t="s">
        <v>14</v>
      </c>
      <c r="S654" s="335" t="s">
        <v>14</v>
      </c>
      <c r="T654" s="335" t="s">
        <v>13</v>
      </c>
      <c r="U654" s="335" t="s">
        <v>13</v>
      </c>
      <c r="V654" s="335" t="s">
        <v>13</v>
      </c>
      <c r="W654" s="335" t="s">
        <v>13</v>
      </c>
      <c r="X654" s="335" t="s">
        <v>13</v>
      </c>
      <c r="Y654" s="335" t="s">
        <v>13</v>
      </c>
      <c r="Z654" s="335" t="s">
        <v>13</v>
      </c>
      <c r="AA654" s="335" t="s">
        <v>13</v>
      </c>
      <c r="AB654" s="335" t="s">
        <v>13</v>
      </c>
      <c r="AC654" s="335" t="s">
        <v>13</v>
      </c>
      <c r="AD654" s="162" t="s">
        <v>253</v>
      </c>
      <c r="AE654" s="385"/>
      <c r="AF654" s="162" t="s">
        <v>253</v>
      </c>
      <c r="AG654" s="517"/>
      <c r="AH654" s="380" t="s">
        <v>255</v>
      </c>
      <c r="AI654" s="510"/>
      <c r="AJ654" s="508" t="s">
        <v>13</v>
      </c>
      <c r="AK654" s="511" t="s">
        <v>13</v>
      </c>
      <c r="AL654" s="512" t="s">
        <v>13</v>
      </c>
      <c r="AM654" s="410" t="s">
        <v>2474</v>
      </c>
      <c r="AN654" s="335" t="s">
        <v>2475</v>
      </c>
      <c r="AO654" s="336"/>
      <c r="AP654" s="336"/>
      <c r="AQ654" s="336"/>
      <c r="AR654" s="336"/>
      <c r="AS654" s="336"/>
      <c r="AT654" s="528"/>
      <c r="AU654" s="395"/>
      <c r="AV654" s="393"/>
      <c r="AW654" s="385" t="s">
        <v>2476</v>
      </c>
      <c r="AX654" s="397"/>
      <c r="AY654" s="398"/>
      <c r="AZ654" s="399"/>
      <c r="BA654" s="399"/>
      <c r="BB654" s="399"/>
      <c r="BC654" s="400"/>
      <c r="BD654" s="500"/>
      <c r="BE654" s="501"/>
      <c r="BF654" s="502"/>
      <c r="BG654" s="395"/>
      <c r="BH654" s="503"/>
      <c r="BI654" s="503"/>
      <c r="BJ654" s="504"/>
      <c r="BK654" s="504"/>
      <c r="BL654" s="504"/>
      <c r="BM654" s="385"/>
      <c r="BN654" s="406"/>
      <c r="BO654" s="384"/>
      <c r="BP654" s="335"/>
      <c r="BQ654" s="335"/>
      <c r="BR654" s="335"/>
      <c r="BS654" s="385"/>
      <c r="BT654" s="407"/>
      <c r="BX654" s="336"/>
      <c r="BY654" s="335"/>
      <c r="BZ654" s="336"/>
      <c r="CA654" s="336"/>
      <c r="CB654" s="336"/>
      <c r="CC654" s="336"/>
      <c r="CD654" s="335"/>
      <c r="CE654" s="336"/>
      <c r="CF654" s="336"/>
      <c r="CG654" s="336"/>
      <c r="CH654" s="336"/>
      <c r="CI654" s="336"/>
      <c r="CJ654" s="336"/>
      <c r="CK654" s="514"/>
      <c r="CL654" s="409"/>
      <c r="CM654" s="410"/>
      <c r="CN654" s="410"/>
      <c r="CO654" s="509"/>
    </row>
    <row r="655" spans="1:93" ht="48" x14ac:dyDescent="0.2">
      <c r="A655" s="181" t="s">
        <v>1911</v>
      </c>
      <c r="B655" s="160" t="s">
        <v>961</v>
      </c>
      <c r="C655" s="142" t="s">
        <v>1912</v>
      </c>
      <c r="D655" s="142" t="s">
        <v>966</v>
      </c>
      <c r="E655" s="142" t="s">
        <v>0</v>
      </c>
      <c r="F655" s="142" t="s">
        <v>2140</v>
      </c>
      <c r="G655" s="142" t="s">
        <v>138</v>
      </c>
      <c r="H655" s="142" t="s">
        <v>4</v>
      </c>
      <c r="I655" s="142" t="s">
        <v>29</v>
      </c>
      <c r="J655" s="142" t="s">
        <v>22</v>
      </c>
      <c r="K655" s="142" t="s">
        <v>127</v>
      </c>
      <c r="L655" s="142" t="str">
        <f>IFERROR(VLOOKUP($C655,'[2]1.3.7 validaties'!$AL$3:$AY$999,14,FALSE),"")</f>
        <v/>
      </c>
      <c r="M655" s="142" t="str">
        <f>IFERROR(VLOOKUP($C655,'[2]1.3.7 validaties'!$AL$3:$AY$999,13,FALSE),"")</f>
        <v/>
      </c>
      <c r="N655" s="142" t="s">
        <v>14</v>
      </c>
      <c r="O655" s="142" t="s">
        <v>14</v>
      </c>
      <c r="P655" s="142" t="s">
        <v>14</v>
      </c>
      <c r="Q655" s="142" t="s">
        <v>14</v>
      </c>
      <c r="R655" s="142" t="s">
        <v>14</v>
      </c>
      <c r="S655" s="142" t="s">
        <v>14</v>
      </c>
      <c r="T655" s="142" t="s">
        <v>14</v>
      </c>
      <c r="U655" s="142" t="s">
        <v>14</v>
      </c>
      <c r="V655" s="142" t="s">
        <v>14</v>
      </c>
      <c r="W655" s="142" t="s">
        <v>14</v>
      </c>
      <c r="X655" s="142" t="s">
        <v>14</v>
      </c>
      <c r="Y655" s="142" t="s">
        <v>14</v>
      </c>
      <c r="Z655" s="142" t="s">
        <v>14</v>
      </c>
      <c r="AA655" s="142" t="s">
        <v>14</v>
      </c>
      <c r="AB655" s="142" t="s">
        <v>14</v>
      </c>
      <c r="AC655" s="142" t="s">
        <v>14</v>
      </c>
      <c r="AD655" s="161" t="s">
        <v>253</v>
      </c>
      <c r="AE655" s="83"/>
      <c r="AF655" s="162" t="s">
        <v>253</v>
      </c>
      <c r="AG655" s="144" t="s">
        <v>254</v>
      </c>
      <c r="AH655" s="163" t="s">
        <v>255</v>
      </c>
      <c r="AI655" s="142"/>
      <c r="AJ655" s="142" t="s">
        <v>13</v>
      </c>
      <c r="AK655" s="61" t="s">
        <v>13</v>
      </c>
      <c r="AL655" s="165" t="s">
        <v>13</v>
      </c>
      <c r="AM655" s="141" t="s">
        <v>965</v>
      </c>
      <c r="AN655" s="142" t="s">
        <v>966</v>
      </c>
      <c r="AO655" s="142"/>
      <c r="AP655" s="142"/>
      <c r="AQ655" s="142"/>
      <c r="AR655" s="142"/>
      <c r="AS655" s="142"/>
      <c r="AT655" s="164"/>
      <c r="AU655" s="253">
        <v>0</v>
      </c>
      <c r="AV655" s="275"/>
      <c r="AW655" s="84" t="s">
        <v>1913</v>
      </c>
      <c r="AX655" s="57"/>
      <c r="AY655" s="212" t="str">
        <f t="shared" si="107"/>
        <v/>
      </c>
      <c r="AZ655" s="97" t="str">
        <f t="shared" ref="AZ655:AZ663" si="117">IF($BG655="","",IF($BG655=$AN655,"",IF($BC655="","***","")))</f>
        <v/>
      </c>
      <c r="BA655" s="97" t="str">
        <f t="shared" ref="BA655:BA663" si="118">IF($BL655="","",IF($BL655=$AN655,"",IF($BC655="","***","")))</f>
        <v/>
      </c>
      <c r="BB655" s="97"/>
      <c r="BC655" s="213"/>
      <c r="BD655" s="143" t="str">
        <f t="shared" si="108"/>
        <v/>
      </c>
      <c r="BE655" s="146" t="e">
        <f>IF(BF655="",IF(#REF!="","",IF(#REF!="ongebruikt","Ja","")),"")</f>
        <v>#REF!</v>
      </c>
      <c r="BF655" s="322" t="str">
        <f>IF($J655="LVBB-BHK",$C655,IFERROR(VLOOKUP($C655,'[1]CDS-VM-delta'!$A$2:$E$470,1,FALSE),""))</f>
        <v/>
      </c>
      <c r="BG655" s="253" t="str">
        <f>IF($J655="LVBB-BHK",$AN655,IF($BF655="","",IFERROR(VLOOKUP($BF655,'[1]CDS-VM-delta'!$A$2:$E$470,2,FALSE),"")))</f>
        <v/>
      </c>
      <c r="BH655" s="301" t="str">
        <f>IF($BF655="","",IFERROR(VLOOKUP($C655,'[1]CDS-VM-delta'!$A$2:$E$470,3,FALSE),""))</f>
        <v/>
      </c>
      <c r="BI655" s="301" t="str">
        <f>IF($BF655="","",IFERROR(VLOOKUP($C655,'[1]CDS-VM-delta'!$A$2:$E$470,4,FALSE),""))</f>
        <v/>
      </c>
      <c r="BJ655" s="302" t="str">
        <f>IF($BF655="","",IFERROR(VLOOKUP($C655,'[1]CDS-VM-delta'!$A$2:$E$470,5,FALSE),""))</f>
        <v/>
      </c>
      <c r="BK655" s="302" t="str">
        <f>IF($C655="","",IFERROR(VLOOKUP($C655,'[1]CDS-VM-delta'!$L$1:$M$470,1,FALSE),""))</f>
        <v/>
      </c>
      <c r="BL655" s="302" t="str">
        <f>IF($BK655="","",IFERROR(VLOOKUP($BK655,'[1]CDS-VM-delta'!$L$1:$M$470,2,FALSE),""))</f>
        <v/>
      </c>
      <c r="BM655" s="83"/>
      <c r="BN655" s="210" t="str">
        <f t="shared" ref="BN655:BN663" si="119">IF(C655=BO655,"","NOK")</f>
        <v>NOK</v>
      </c>
      <c r="BO655" s="141" t="s">
        <v>1858</v>
      </c>
      <c r="BP655" s="142"/>
      <c r="BQ655" s="142"/>
      <c r="BR655" s="142"/>
      <c r="BS655" s="83"/>
      <c r="BT655" s="115"/>
      <c r="BX655" s="105" t="s">
        <v>1912</v>
      </c>
      <c r="BY655" s="101"/>
      <c r="BZ655" s="105"/>
      <c r="CA655" s="105"/>
      <c r="CB655" s="105"/>
      <c r="CC655" s="105"/>
      <c r="CD655" s="101"/>
      <c r="CE655" s="105"/>
      <c r="CF655" s="105"/>
      <c r="CG655" s="105"/>
      <c r="CH655" s="105"/>
      <c r="CI655" s="105"/>
      <c r="CJ655" s="105"/>
      <c r="CK655" s="222"/>
      <c r="CL655" s="109"/>
      <c r="CM655" s="101"/>
      <c r="CN655" s="101"/>
      <c r="CO655" s="103"/>
    </row>
    <row r="656" spans="1:93" ht="48" x14ac:dyDescent="0.2">
      <c r="A656" s="312" t="s">
        <v>2203</v>
      </c>
      <c r="B656" s="315">
        <v>6</v>
      </c>
      <c r="C656" s="223" t="s">
        <v>1664</v>
      </c>
      <c r="D656" s="223" t="s">
        <v>1665</v>
      </c>
      <c r="E656" s="223" t="s">
        <v>0</v>
      </c>
      <c r="F656" s="223" t="s">
        <v>113</v>
      </c>
      <c r="G656" s="223" t="s">
        <v>97</v>
      </c>
      <c r="H656" s="223" t="s">
        <v>4</v>
      </c>
      <c r="I656" s="223" t="s">
        <v>8</v>
      </c>
      <c r="J656" s="223" t="s">
        <v>32</v>
      </c>
      <c r="K656" s="223" t="s">
        <v>125</v>
      </c>
      <c r="L656" s="223" t="str">
        <f>IFERROR(VLOOKUP($C656,'[2]1.3.7 validaties'!$AL$3:$AY$999,14,FALSE),"")</f>
        <v>2. ja, voor technici</v>
      </c>
      <c r="M656" s="223" t="str">
        <f>IFERROR(VLOOKUP($C656,'[2]1.3.7 validaties'!$AL$3:$AY$999,13,FALSE),"")</f>
        <v>niet nodig</v>
      </c>
      <c r="N656" s="242" t="s">
        <v>13</v>
      </c>
      <c r="O656" s="242" t="s">
        <v>13</v>
      </c>
      <c r="P656" s="242" t="s">
        <v>13</v>
      </c>
      <c r="Q656" s="242" t="s">
        <v>13</v>
      </c>
      <c r="R656" s="242" t="s">
        <v>13</v>
      </c>
      <c r="S656" s="242" t="s">
        <v>13</v>
      </c>
      <c r="T656" s="242" t="s">
        <v>13</v>
      </c>
      <c r="U656" s="242" t="s">
        <v>13</v>
      </c>
      <c r="V656" s="242" t="s">
        <v>13</v>
      </c>
      <c r="W656" s="242" t="s">
        <v>13</v>
      </c>
      <c r="X656" s="242" t="s">
        <v>13</v>
      </c>
      <c r="Y656" s="242" t="s">
        <v>13</v>
      </c>
      <c r="Z656" s="242" t="s">
        <v>2905</v>
      </c>
      <c r="AA656" s="242" t="s">
        <v>2905</v>
      </c>
      <c r="AB656" s="242" t="s">
        <v>2905</v>
      </c>
      <c r="AC656" s="242" t="s">
        <v>2905</v>
      </c>
      <c r="AD656" s="244" t="s">
        <v>253</v>
      </c>
      <c r="AE656" s="245" t="s">
        <v>254</v>
      </c>
      <c r="AF656" s="246" t="s">
        <v>253</v>
      </c>
      <c r="AG656" s="820" t="s">
        <v>254</v>
      </c>
      <c r="AH656" s="247" t="s">
        <v>255</v>
      </c>
      <c r="AI656" s="223"/>
      <c r="AJ656" s="223" t="s">
        <v>13</v>
      </c>
      <c r="AK656" s="311" t="s">
        <v>45</v>
      </c>
      <c r="AL656" s="313" t="s">
        <v>45</v>
      </c>
      <c r="AM656" s="294" t="s">
        <v>1664</v>
      </c>
      <c r="AN656" s="223" t="s">
        <v>2315</v>
      </c>
      <c r="AO656" s="223"/>
      <c r="AP656" s="223"/>
      <c r="AQ656" s="223"/>
      <c r="AR656" s="223"/>
      <c r="AS656" s="223"/>
      <c r="AT656" s="310"/>
      <c r="AU656" s="286">
        <v>0</v>
      </c>
      <c r="AV656" s="314"/>
      <c r="AW656" s="245" t="s">
        <v>2929</v>
      </c>
      <c r="AX656" s="810"/>
      <c r="AY656" s="811" t="str">
        <f t="shared" ref="AY656:AY663" si="120">IF(BF656="","",IF(BF656=$C656,"",IF(BB656="","***","")))</f>
        <v/>
      </c>
      <c r="AZ656" s="812" t="str">
        <f t="shared" si="117"/>
        <v/>
      </c>
      <c r="BA656" s="812" t="str">
        <f t="shared" si="118"/>
        <v/>
      </c>
      <c r="BB656" s="812"/>
      <c r="BC656" s="813" t="s">
        <v>2259</v>
      </c>
      <c r="BD656" s="821" t="str">
        <f t="shared" ref="BD656:BD663" si="121">IF(MID($C656,1,4)&amp;$J656="LVBB"&amp;"LVBB-BHK","(Regisseur)",IF(BF656="",IF(BK656="","","verwijderd"),IF(BK656="","toegevoegd",IF(BG656=BL656,"ongewijzigd","gewijzigd"))))</f>
        <v>gewijzigd</v>
      </c>
      <c r="BE656" s="822" t="str">
        <f>IF(BF656="",IF(#REF!="","",IF(#REF!="ongebruikt","Ja","")),"")</f>
        <v/>
      </c>
      <c r="BF656" s="823" t="str">
        <f>IF($J656="LVBB-BHK",$C656,IFERROR(VLOOKUP($C656,'[1]CDS-VM-delta'!$A$2:$E$470,1,FALSE),""))</f>
        <v>TPOD2000</v>
      </c>
      <c r="BG656" s="286" t="str">
        <f>IF($J656="LVBB-BHK",$AN656,IF($BF656="","",IFERROR(VLOOKUP($BF656,'[1]CDS-VM-delta'!$A$2:$E$470,2,FALSE),"")))</f>
        <v>wId &lt;wId&gt; van de Regeltekst in OW verwijst niet naar een bestaand wId van een Artikel of Lid in OP in de regelingversie bepaald door bij doel &lt;doel&gt; en regeling &lt;regeling-id&gt;</v>
      </c>
      <c r="BH656" s="328" t="str">
        <f>IF($BF656="","",IFERROR(VLOOKUP($C656,'[1]CDS-VM-delta'!$A$2:$E$470,3,FALSE),""))</f>
        <v>kruisvalidaties.xqy</v>
      </c>
      <c r="BI656" s="328" t="str">
        <f>IF($BF656="","",IFERROR(VLOOKUP($C656,'[1]CDS-VM-delta'!$A$2:$E$470,4,FALSE),""))</f>
        <v>valideer-regeling-referenties-met-versie</v>
      </c>
      <c r="BJ656" s="824" t="str">
        <f>IF($BF656="","",IFERROR(VLOOKUP($C656,'[1]CDS-VM-delta'!$A$2:$E$470,5,FALSE),""))</f>
        <v>Voer validaties uit op een reeks van inner JSON-objecten met doel gegevens</v>
      </c>
      <c r="BK656" s="824" t="str">
        <f>IF($C656="","",IFERROR(VLOOKUP($C656,'[1]CDS-VM-delta'!$L$1:$M$470,1,FALSE),""))</f>
        <v>TPOD2000</v>
      </c>
      <c r="BL656" s="824" t="str">
        <f>IF($BK656="","",IFERROR(VLOOKUP($BK656,'[1]CDS-VM-delta'!$L$1:$M$470,2,FALSE),""))</f>
        <v>wId %1 van de Regeltekst in OW verwijst niet naar een bestaand wId van een Artikel of Lid in OP bij doel %2 en regeling %3</v>
      </c>
      <c r="BM656" s="245"/>
      <c r="BN656" s="819" t="str">
        <f t="shared" si="119"/>
        <v/>
      </c>
      <c r="BO656" s="294" t="s">
        <v>1664</v>
      </c>
      <c r="BP656" s="223"/>
      <c r="BQ656" s="223"/>
      <c r="BR656" s="223"/>
      <c r="BS656" s="245">
        <v>385</v>
      </c>
      <c r="BT656" s="825"/>
      <c r="BU656" s="593"/>
      <c r="BV656" s="593"/>
      <c r="BW656" s="593"/>
      <c r="BX656" s="593"/>
      <c r="BY656" s="593"/>
      <c r="BZ656" s="593"/>
      <c r="CA656" s="593"/>
      <c r="CB656" s="593"/>
      <c r="CC656" s="593"/>
      <c r="CD656" s="593"/>
      <c r="CE656" s="593"/>
      <c r="CF656" s="593"/>
      <c r="CG656" s="593"/>
      <c r="CH656" s="593"/>
      <c r="CI656" s="593"/>
      <c r="CJ656" s="593"/>
      <c r="CK656" s="593"/>
      <c r="CL656" s="593"/>
      <c r="CM656" s="593"/>
      <c r="CN656" s="593"/>
      <c r="CO656" s="593"/>
    </row>
    <row r="657" spans="1:93" ht="64" x14ac:dyDescent="0.2">
      <c r="A657" s="312" t="s">
        <v>2854</v>
      </c>
      <c r="B657" s="315">
        <v>6</v>
      </c>
      <c r="C657" s="223" t="s">
        <v>1666</v>
      </c>
      <c r="D657" s="223" t="s">
        <v>2046</v>
      </c>
      <c r="E657" s="223" t="s">
        <v>0</v>
      </c>
      <c r="F657" s="223" t="s">
        <v>113</v>
      </c>
      <c r="G657" s="223" t="s">
        <v>97</v>
      </c>
      <c r="H657" s="223" t="s">
        <v>4</v>
      </c>
      <c r="I657" s="223" t="s">
        <v>8</v>
      </c>
      <c r="J657" s="223" t="s">
        <v>32</v>
      </c>
      <c r="K657" s="223" t="s">
        <v>125</v>
      </c>
      <c r="L657" s="223" t="str">
        <f>IFERROR(VLOOKUP($C657,'[2]1.3.7 validaties'!$AL$3:$AY$999,14,FALSE),"")</f>
        <v>2. ja, voor technici</v>
      </c>
      <c r="M657" s="223" t="str">
        <f>IFERROR(VLOOKUP($C657,'[2]1.3.7 validaties'!$AL$3:$AY$999,13,FALSE),"")</f>
        <v>niet nodig</v>
      </c>
      <c r="N657" s="242" t="s">
        <v>13</v>
      </c>
      <c r="O657" s="242" t="s">
        <v>13</v>
      </c>
      <c r="P657" s="242" t="s">
        <v>13</v>
      </c>
      <c r="Q657" s="242" t="s">
        <v>13</v>
      </c>
      <c r="R657" s="242" t="s">
        <v>13</v>
      </c>
      <c r="S657" s="242" t="s">
        <v>13</v>
      </c>
      <c r="T657" s="242" t="s">
        <v>13</v>
      </c>
      <c r="U657" s="242" t="s">
        <v>13</v>
      </c>
      <c r="V657" s="242" t="s">
        <v>13</v>
      </c>
      <c r="W657" s="242" t="s">
        <v>13</v>
      </c>
      <c r="X657" s="242" t="s">
        <v>13</v>
      </c>
      <c r="Y657" s="242" t="s">
        <v>13</v>
      </c>
      <c r="Z657" s="242" t="s">
        <v>2905</v>
      </c>
      <c r="AA657" s="242" t="s">
        <v>2905</v>
      </c>
      <c r="AB657" s="242" t="s">
        <v>2905</v>
      </c>
      <c r="AC657" s="242" t="s">
        <v>2905</v>
      </c>
      <c r="AD657" s="244" t="s">
        <v>253</v>
      </c>
      <c r="AE657" s="245" t="s">
        <v>254</v>
      </c>
      <c r="AF657" s="246" t="s">
        <v>253</v>
      </c>
      <c r="AG657" s="820" t="s">
        <v>254</v>
      </c>
      <c r="AH657" s="247" t="s">
        <v>255</v>
      </c>
      <c r="AI657" s="223"/>
      <c r="AJ657" s="223" t="s">
        <v>45</v>
      </c>
      <c r="AK657" s="311" t="s">
        <v>45</v>
      </c>
      <c r="AL657" s="313" t="s">
        <v>45</v>
      </c>
      <c r="AM657" s="294" t="s">
        <v>1666</v>
      </c>
      <c r="AN657" s="223" t="s">
        <v>2316</v>
      </c>
      <c r="AO657" s="223"/>
      <c r="AP657" s="223"/>
      <c r="AQ657" s="223"/>
      <c r="AR657" s="223"/>
      <c r="AS657" s="223"/>
      <c r="AT657" s="310"/>
      <c r="AU657" s="286">
        <v>0</v>
      </c>
      <c r="AV657" s="314"/>
      <c r="AW657" s="245" t="s">
        <v>2930</v>
      </c>
      <c r="AX657" s="810"/>
      <c r="AY657" s="811" t="str">
        <f t="shared" si="120"/>
        <v/>
      </c>
      <c r="AZ657" s="812" t="str">
        <f t="shared" si="117"/>
        <v/>
      </c>
      <c r="BA657" s="812" t="str">
        <f t="shared" si="118"/>
        <v/>
      </c>
      <c r="BB657" s="812"/>
      <c r="BC657" s="813" t="s">
        <v>2259</v>
      </c>
      <c r="BD657" s="821" t="str">
        <f t="shared" si="121"/>
        <v>gewijzigd</v>
      </c>
      <c r="BE657" s="822" t="str">
        <f>IF(BF657="",IF(#REF!="","",IF(#REF!="ongebruikt","Ja","")),"")</f>
        <v/>
      </c>
      <c r="BF657" s="823" t="str">
        <f>IF($J657="LVBB-BHK",$C657,IFERROR(VLOOKUP($C657,'[1]CDS-VM-delta'!$A$2:$E$470,1,FALSE),""))</f>
        <v>TPOD2040</v>
      </c>
      <c r="BG657" s="286" t="str">
        <f>IF($J657="LVBB-BHK",$AN657,IF($BF657="","",IFERROR(VLOOKUP($BF657,'[1]CDS-VM-delta'!$A$2:$E$470,2,FALSE),"")))</f>
        <v>wId &lt;wId&gt; van Divisie of Divisietekst in OW verwijst niet naar een bestaande wId van een Divisie of Divisietekst in OP in de regelingversie bepaald door bij doel &lt;doel&gt; en regeling &lt;regeling-id&gt;</v>
      </c>
      <c r="BH657" s="328" t="str">
        <f>IF($BF657="","",IFERROR(VLOOKUP($C657,'[1]CDS-VM-delta'!$A$2:$E$470,3,FALSE),""))</f>
        <v>kruisvalidaties.xqy</v>
      </c>
      <c r="BI657" s="328" t="str">
        <f>IF($BF657="","",IFERROR(VLOOKUP($C657,'[1]CDS-VM-delta'!$A$2:$E$470,4,FALSE),""))</f>
        <v>valideer-regeling-referenties-met-versie</v>
      </c>
      <c r="BJ657" s="824" t="str">
        <f>IF($BF657="","",IFERROR(VLOOKUP($C657,'[1]CDS-VM-delta'!$A$2:$E$470,5,FALSE),""))</f>
        <v>Voer validaties uit op een reeks van inner JSON-objecten met doel gegevens</v>
      </c>
      <c r="BK657" s="824" t="str">
        <f>IF($C657="","",IFERROR(VLOOKUP($C657,'[1]CDS-VM-delta'!$L$1:$M$470,1,FALSE),""))</f>
        <v>TPOD2040</v>
      </c>
      <c r="BL657" s="824" t="str">
        <f>IF($BK657="","",IFERROR(VLOOKUP($BK657,'[1]CDS-VM-delta'!$L$1:$M$470,2,FALSE),""))</f>
        <v>wId %1 van Divisie of Divisietekst in OW verwijst niet naar een bestaande wId van een Divisie of Divisietekst in OP bij doel %2 en regeling %3</v>
      </c>
      <c r="BM657" s="245"/>
      <c r="BN657" s="819" t="str">
        <f t="shared" si="119"/>
        <v/>
      </c>
      <c r="BO657" s="294" t="s">
        <v>1666</v>
      </c>
      <c r="BP657" s="223"/>
      <c r="BQ657" s="223"/>
      <c r="BR657" s="223"/>
      <c r="BS657" s="245">
        <v>386</v>
      </c>
      <c r="BT657" s="825"/>
      <c r="BU657" s="593"/>
      <c r="BV657" s="593"/>
      <c r="BW657" s="593"/>
      <c r="BX657" s="593"/>
      <c r="BY657" s="593"/>
      <c r="BZ657" s="593"/>
      <c r="CA657" s="593"/>
      <c r="CB657" s="593"/>
      <c r="CC657" s="593"/>
      <c r="CD657" s="593"/>
      <c r="CE657" s="593"/>
      <c r="CF657" s="593"/>
      <c r="CG657" s="593"/>
      <c r="CH657" s="593"/>
      <c r="CI657" s="593"/>
      <c r="CJ657" s="593"/>
      <c r="CK657" s="593"/>
      <c r="CL657" s="593"/>
      <c r="CM657" s="593"/>
      <c r="CN657" s="593"/>
      <c r="CO657" s="593"/>
    </row>
    <row r="658" spans="1:93" ht="64" x14ac:dyDescent="0.2">
      <c r="A658" s="312" t="s">
        <v>2203</v>
      </c>
      <c r="B658" s="315">
        <v>6</v>
      </c>
      <c r="C658" s="223" t="s">
        <v>1667</v>
      </c>
      <c r="D658" s="223" t="s">
        <v>1668</v>
      </c>
      <c r="E658" s="223" t="s">
        <v>0</v>
      </c>
      <c r="F658" s="223" t="s">
        <v>113</v>
      </c>
      <c r="G658" s="223" t="s">
        <v>97</v>
      </c>
      <c r="H658" s="223" t="s">
        <v>4</v>
      </c>
      <c r="I658" s="223" t="s">
        <v>8</v>
      </c>
      <c r="J658" s="223" t="s">
        <v>32</v>
      </c>
      <c r="K658" s="223" t="s">
        <v>125</v>
      </c>
      <c r="L658" s="223" t="str">
        <f>IFERROR(VLOOKUP($C658,'[2]1.3.7 validaties'!$AL$3:$AY$999,14,FALSE),"")</f>
        <v>2. ja, voor technici</v>
      </c>
      <c r="M658" s="223" t="str">
        <f>IFERROR(VLOOKUP($C658,'[2]1.3.7 validaties'!$AL$3:$AY$999,13,FALSE),"")</f>
        <v>niet nodig</v>
      </c>
      <c r="N658" s="242" t="s">
        <v>13</v>
      </c>
      <c r="O658" s="242" t="s">
        <v>13</v>
      </c>
      <c r="P658" s="242" t="s">
        <v>13</v>
      </c>
      <c r="Q658" s="242" t="s">
        <v>13</v>
      </c>
      <c r="R658" s="242" t="s">
        <v>13</v>
      </c>
      <c r="S658" s="242" t="s">
        <v>13</v>
      </c>
      <c r="T658" s="242" t="s">
        <v>13</v>
      </c>
      <c r="U658" s="242" t="s">
        <v>13</v>
      </c>
      <c r="V658" s="242" t="s">
        <v>13</v>
      </c>
      <c r="W658" s="242" t="s">
        <v>13</v>
      </c>
      <c r="X658" s="242" t="s">
        <v>13</v>
      </c>
      <c r="Y658" s="242" t="s">
        <v>13</v>
      </c>
      <c r="Z658" s="242" t="s">
        <v>2905</v>
      </c>
      <c r="AA658" s="242" t="s">
        <v>2905</v>
      </c>
      <c r="AB658" s="242" t="s">
        <v>2905</v>
      </c>
      <c r="AC658" s="242" t="s">
        <v>2905</v>
      </c>
      <c r="AD658" s="244" t="s">
        <v>253</v>
      </c>
      <c r="AE658" s="245" t="s">
        <v>254</v>
      </c>
      <c r="AF658" s="246" t="s">
        <v>253</v>
      </c>
      <c r="AG658" s="820" t="s">
        <v>254</v>
      </c>
      <c r="AH658" s="247" t="s">
        <v>255</v>
      </c>
      <c r="AI658" s="223"/>
      <c r="AJ658" s="223" t="s">
        <v>45</v>
      </c>
      <c r="AK658" s="311" t="s">
        <v>45</v>
      </c>
      <c r="AL658" s="313" t="s">
        <v>45</v>
      </c>
      <c r="AM658" s="294" t="s">
        <v>1667</v>
      </c>
      <c r="AN658" s="223" t="s">
        <v>2317</v>
      </c>
      <c r="AO658" s="223"/>
      <c r="AP658" s="223"/>
      <c r="AQ658" s="223"/>
      <c r="AR658" s="223"/>
      <c r="AS658" s="223"/>
      <c r="AT658" s="310"/>
      <c r="AU658" s="286">
        <v>0</v>
      </c>
      <c r="AV658" s="314"/>
      <c r="AW658" s="245" t="s">
        <v>2931</v>
      </c>
      <c r="AX658" s="810"/>
      <c r="AY658" s="811" t="str">
        <f t="shared" si="120"/>
        <v/>
      </c>
      <c r="AZ658" s="812" t="str">
        <f t="shared" si="117"/>
        <v/>
      </c>
      <c r="BA658" s="812" t="str">
        <f t="shared" si="118"/>
        <v/>
      </c>
      <c r="BB658" s="812"/>
      <c r="BC658" s="813" t="s">
        <v>2259</v>
      </c>
      <c r="BD658" s="821" t="str">
        <f t="shared" si="121"/>
        <v>gewijzigd</v>
      </c>
      <c r="BE658" s="822" t="str">
        <f>IF(BF658="",IF(#REF!="","",IF(#REF!="ongebruikt","Ja","")),"")</f>
        <v/>
      </c>
      <c r="BF658" s="823" t="str">
        <f>IF($J658="LVBB-BHK",$C658,IFERROR(VLOOKUP($C658,'[1]CDS-VM-delta'!$A$2:$E$470,1,FALSE),""))</f>
        <v>TPOD2060</v>
      </c>
      <c r="BG658" s="286" t="str">
        <f>IF($J658="LVBB-BHK",$AN658,IF($BF658="","",IFERROR(VLOOKUP($BF658,'[1]CDS-VM-delta'!$A$2:$E$470,2,FALSE),"")))</f>
        <v>wId &lt;wId&gt; van de Regeltekst in OW verwijst naar een Artikel in OP met minimaal 1 Lid in de regelingversie bepaald door bij doel &lt;doel&gt; en regeling &lt;regeling-id&gt;</v>
      </c>
      <c r="BH658" s="328" t="str">
        <f>IF($BF658="","",IFERROR(VLOOKUP($C658,'[1]CDS-VM-delta'!$A$2:$E$470,3,FALSE),""))</f>
        <v>kruisvalidaties.xqy</v>
      </c>
      <c r="BI658" s="328" t="str">
        <f>IF($BF658="","",IFERROR(VLOOKUP($C658,'[1]CDS-VM-delta'!$A$2:$E$470,4,FALSE),""))</f>
        <v>valideer-regeling-referenties-met-versie</v>
      </c>
      <c r="BJ658" s="824" t="str">
        <f>IF($BF658="","",IFERROR(VLOOKUP($C658,'[1]CDS-VM-delta'!$A$2:$E$470,5,FALSE),""))</f>
        <v>Voer validaties uit op een reeks van inner JSON-objecten met doel gegevens</v>
      </c>
      <c r="BK658" s="824" t="str">
        <f>IF($C658="","",IFERROR(VLOOKUP($C658,'[1]CDS-VM-delta'!$L$1:$M$470,1,FALSE),""))</f>
        <v>TPOD2060</v>
      </c>
      <c r="BL658" s="824" t="str">
        <f>IF($BK658="","",IFERROR(VLOOKUP($BK658,'[1]CDS-VM-delta'!$L$1:$M$470,2,FALSE),""))</f>
        <v>wId %1 van de Regeltekst in OW verwijst naar een Artikel in OP met minimaal 1 Lid bij doel %2 en regeling %3</v>
      </c>
      <c r="BM658" s="245"/>
      <c r="BN658" s="819" t="str">
        <f t="shared" si="119"/>
        <v/>
      </c>
      <c r="BO658" s="294" t="s">
        <v>1667</v>
      </c>
      <c r="BP658" s="223"/>
      <c r="BQ658" s="223"/>
      <c r="BR658" s="223"/>
      <c r="BS658" s="245">
        <v>387</v>
      </c>
      <c r="BT658" s="825"/>
      <c r="BU658" s="593"/>
      <c r="BV658" s="593"/>
      <c r="BW658" s="593"/>
      <c r="BX658" s="593"/>
      <c r="BY658" s="593"/>
      <c r="BZ658" s="593"/>
      <c r="CA658" s="593"/>
      <c r="CB658" s="593"/>
      <c r="CC658" s="593"/>
      <c r="CD658" s="593"/>
      <c r="CE658" s="593"/>
      <c r="CF658" s="593"/>
      <c r="CG658" s="593"/>
      <c r="CH658" s="593"/>
      <c r="CI658" s="593"/>
      <c r="CJ658" s="593"/>
      <c r="CK658" s="593"/>
      <c r="CL658" s="593"/>
      <c r="CM658" s="593"/>
      <c r="CN658" s="593"/>
      <c r="CO658" s="593"/>
    </row>
    <row r="659" spans="1:93" ht="48" x14ac:dyDescent="0.2">
      <c r="A659" s="312" t="s">
        <v>2203</v>
      </c>
      <c r="B659" s="315">
        <v>6</v>
      </c>
      <c r="C659" s="223" t="s">
        <v>1669</v>
      </c>
      <c r="D659" s="223" t="s">
        <v>1670</v>
      </c>
      <c r="E659" s="223" t="s">
        <v>0</v>
      </c>
      <c r="F659" s="223" t="s">
        <v>113</v>
      </c>
      <c r="G659" s="223" t="s">
        <v>1671</v>
      </c>
      <c r="H659" s="223" t="s">
        <v>4</v>
      </c>
      <c r="I659" s="223" t="s">
        <v>8</v>
      </c>
      <c r="J659" s="223" t="s">
        <v>32</v>
      </c>
      <c r="K659" s="223" t="s">
        <v>125</v>
      </c>
      <c r="L659" s="223" t="str">
        <f>IFERROR(VLOOKUP($C659,'[2]1.3.7 validaties'!$AL$3:$AY$999,14,FALSE),"")</f>
        <v>2. ja, voor technici</v>
      </c>
      <c r="M659" s="223" t="str">
        <f>IFERROR(VLOOKUP($C659,'[2]1.3.7 validaties'!$AL$3:$AY$999,13,FALSE),"")</f>
        <v>niet nodig</v>
      </c>
      <c r="N659" s="242" t="s">
        <v>13</v>
      </c>
      <c r="O659" s="242" t="s">
        <v>13</v>
      </c>
      <c r="P659" s="242" t="s">
        <v>13</v>
      </c>
      <c r="Q659" s="242" t="s">
        <v>13</v>
      </c>
      <c r="R659" s="242" t="s">
        <v>13</v>
      </c>
      <c r="S659" s="242" t="s">
        <v>13</v>
      </c>
      <c r="T659" s="242" t="s">
        <v>13</v>
      </c>
      <c r="U659" s="242" t="s">
        <v>13</v>
      </c>
      <c r="V659" s="242" t="s">
        <v>13</v>
      </c>
      <c r="W659" s="242" t="s">
        <v>13</v>
      </c>
      <c r="X659" s="242" t="s">
        <v>13</v>
      </c>
      <c r="Y659" s="242" t="s">
        <v>13</v>
      </c>
      <c r="Z659" s="242" t="s">
        <v>2905</v>
      </c>
      <c r="AA659" s="242" t="s">
        <v>2905</v>
      </c>
      <c r="AB659" s="242" t="s">
        <v>2905</v>
      </c>
      <c r="AC659" s="242" t="s">
        <v>2905</v>
      </c>
      <c r="AD659" s="244" t="s">
        <v>253</v>
      </c>
      <c r="AE659" s="245" t="s">
        <v>254</v>
      </c>
      <c r="AF659" s="246" t="s">
        <v>253</v>
      </c>
      <c r="AG659" s="820" t="s">
        <v>254</v>
      </c>
      <c r="AH659" s="247" t="s">
        <v>255</v>
      </c>
      <c r="AI659" s="223"/>
      <c r="AJ659" s="223" t="s">
        <v>13</v>
      </c>
      <c r="AK659" s="311" t="s">
        <v>45</v>
      </c>
      <c r="AL659" s="313" t="s">
        <v>45</v>
      </c>
      <c r="AM659" s="294" t="s">
        <v>1669</v>
      </c>
      <c r="AN659" s="223" t="s">
        <v>1672</v>
      </c>
      <c r="AO659" s="223"/>
      <c r="AP659" s="223"/>
      <c r="AQ659" s="223"/>
      <c r="AR659" s="223"/>
      <c r="AS659" s="223"/>
      <c r="AT659" s="310"/>
      <c r="AU659" s="286">
        <v>0</v>
      </c>
      <c r="AV659" s="314"/>
      <c r="AW659" s="245"/>
      <c r="AX659" s="810"/>
      <c r="AY659" s="811" t="str">
        <f t="shared" si="120"/>
        <v/>
      </c>
      <c r="AZ659" s="812" t="str">
        <f t="shared" si="117"/>
        <v/>
      </c>
      <c r="BA659" s="812" t="str">
        <f t="shared" si="118"/>
        <v/>
      </c>
      <c r="BB659" s="812"/>
      <c r="BC659" s="813" t="s">
        <v>2259</v>
      </c>
      <c r="BD659" s="821" t="str">
        <f t="shared" si="121"/>
        <v>gewijzigd</v>
      </c>
      <c r="BE659" s="822" t="str">
        <f>IF(BF659="",IF(#REF!="","",IF(#REF!="ongebruikt","Ja","")),"")</f>
        <v/>
      </c>
      <c r="BF659" s="823" t="str">
        <f>IF($J659="LVBB-BHK",$C659,IFERROR(VLOOKUP($C659,'[1]CDS-VM-delta'!$A$2:$E$470,1,FALSE),""))</f>
        <v>TPOD2140</v>
      </c>
      <c r="BG659" s="286" t="str">
        <f>IF($J659="LVBB-BHK",$AN659,IF($BF659="","",IFERROR(VLOOKUP($BF659,'[1]CDS-VM-delta'!$A$2:$E$470,2,FALSE),"")))</f>
        <v>WorkIDRegeling &lt;WorkIDRegeling&gt; in het manifest-ow verwijst niet naar een bestaand FRBRWork van een Regelingversie in OP</v>
      </c>
      <c r="BH659" s="328" t="str">
        <f>IF($BF659="","",IFERROR(VLOOKUP($C659,'[1]CDS-VM-delta'!$A$2:$E$470,3,FALSE),""))</f>
        <v>kruisvalidaties.xqy</v>
      </c>
      <c r="BI659" s="328" t="str">
        <f>IF($BF659="","",IFERROR(VLOOKUP($C659,'[1]CDS-VM-delta'!$A$2:$E$470,4,FALSE),""))</f>
        <v>valideer-met-doel-referenties</v>
      </c>
      <c r="BJ659" s="824" t="str">
        <f>IF($BF659="","",IFERROR(VLOOKUP($C659,'[1]CDS-VM-delta'!$A$2:$E$470,5,FALSE),""))</f>
        <v>Voer validaties uit op een reeks van inner JSON-objecten met doel gegevens</v>
      </c>
      <c r="BK659" s="824" t="str">
        <f>IF($C659="","",IFERROR(VLOOKUP($C659,'[1]CDS-VM-delta'!$L$1:$M$470,1,FALSE),""))</f>
        <v>TPOD2140</v>
      </c>
      <c r="BL659" s="824" t="str">
        <f>IF($BK659="","",IFERROR(VLOOKUP($BK659,'[1]CDS-VM-delta'!$L$1:$M$470,2,FALSE),""))</f>
        <v>WorkIDRegeling %1 in het manifest-ow verwijst niet naar een bestaand FRBRWork van een Regelingversie in OP</v>
      </c>
      <c r="BM659" s="245"/>
      <c r="BN659" s="819" t="str">
        <f t="shared" si="119"/>
        <v/>
      </c>
      <c r="BO659" s="294" t="s">
        <v>1669</v>
      </c>
      <c r="BP659" s="223"/>
      <c r="BQ659" s="223"/>
      <c r="BR659" s="223"/>
      <c r="BS659" s="245">
        <v>388</v>
      </c>
      <c r="BT659" s="825"/>
      <c r="BU659" s="593"/>
      <c r="BV659" s="593"/>
      <c r="BW659" s="593"/>
      <c r="BX659" s="593"/>
      <c r="BY659" s="593"/>
      <c r="BZ659" s="593"/>
      <c r="CA659" s="593"/>
      <c r="CB659" s="593"/>
      <c r="CC659" s="593"/>
      <c r="CD659" s="593"/>
      <c r="CE659" s="593"/>
      <c r="CF659" s="593"/>
      <c r="CG659" s="593"/>
      <c r="CH659" s="593"/>
      <c r="CI659" s="593"/>
      <c r="CJ659" s="593"/>
      <c r="CK659" s="593"/>
      <c r="CL659" s="593"/>
      <c r="CM659" s="593"/>
      <c r="CN659" s="593"/>
      <c r="CO659" s="593"/>
    </row>
    <row r="660" spans="1:93" ht="48" x14ac:dyDescent="0.2">
      <c r="A660" s="312" t="s">
        <v>2203</v>
      </c>
      <c r="B660" s="315">
        <v>6</v>
      </c>
      <c r="C660" s="223" t="s">
        <v>1673</v>
      </c>
      <c r="D660" s="223" t="s">
        <v>1674</v>
      </c>
      <c r="E660" s="223" t="s">
        <v>0</v>
      </c>
      <c r="F660" s="223" t="s">
        <v>113</v>
      </c>
      <c r="G660" s="223" t="s">
        <v>1671</v>
      </c>
      <c r="H660" s="223" t="s">
        <v>4</v>
      </c>
      <c r="I660" s="223" t="s">
        <v>8</v>
      </c>
      <c r="J660" s="223" t="s">
        <v>32</v>
      </c>
      <c r="K660" s="223" t="s">
        <v>125</v>
      </c>
      <c r="L660" s="223" t="str">
        <f>IFERROR(VLOOKUP($C660,'[2]1.3.7 validaties'!$AL$3:$AY$999,14,FALSE),"")</f>
        <v>2. ja, voor technici</v>
      </c>
      <c r="M660" s="223" t="str">
        <f>IFERROR(VLOOKUP($C660,'[2]1.3.7 validaties'!$AL$3:$AY$999,13,FALSE),"")</f>
        <v>niet nodig</v>
      </c>
      <c r="N660" s="242" t="s">
        <v>13</v>
      </c>
      <c r="O660" s="242" t="s">
        <v>13</v>
      </c>
      <c r="P660" s="242" t="s">
        <v>13</v>
      </c>
      <c r="Q660" s="242" t="s">
        <v>13</v>
      </c>
      <c r="R660" s="242" t="s">
        <v>13</v>
      </c>
      <c r="S660" s="242" t="s">
        <v>13</v>
      </c>
      <c r="T660" s="242" t="s">
        <v>13</v>
      </c>
      <c r="U660" s="242" t="s">
        <v>13</v>
      </c>
      <c r="V660" s="242" t="s">
        <v>13</v>
      </c>
      <c r="W660" s="242" t="s">
        <v>13</v>
      </c>
      <c r="X660" s="242" t="s">
        <v>13</v>
      </c>
      <c r="Y660" s="242" t="s">
        <v>13</v>
      </c>
      <c r="Z660" s="242" t="s">
        <v>2905</v>
      </c>
      <c r="AA660" s="242" t="s">
        <v>2905</v>
      </c>
      <c r="AB660" s="242" t="s">
        <v>2905</v>
      </c>
      <c r="AC660" s="242" t="s">
        <v>2905</v>
      </c>
      <c r="AD660" s="244" t="s">
        <v>253</v>
      </c>
      <c r="AE660" s="245" t="s">
        <v>254</v>
      </c>
      <c r="AF660" s="246" t="s">
        <v>253</v>
      </c>
      <c r="AG660" s="820" t="s">
        <v>254</v>
      </c>
      <c r="AH660" s="247" t="s">
        <v>255</v>
      </c>
      <c r="AI660" s="223"/>
      <c r="AJ660" s="223" t="s">
        <v>13</v>
      </c>
      <c r="AK660" s="311" t="s">
        <v>45</v>
      </c>
      <c r="AL660" s="313" t="s">
        <v>45</v>
      </c>
      <c r="AM660" s="294" t="s">
        <v>1673</v>
      </c>
      <c r="AN660" s="223" t="s">
        <v>1675</v>
      </c>
      <c r="AO660" s="223"/>
      <c r="AP660" s="223"/>
      <c r="AQ660" s="223"/>
      <c r="AR660" s="223"/>
      <c r="AS660" s="223"/>
      <c r="AT660" s="310"/>
      <c r="AU660" s="286">
        <v>0</v>
      </c>
      <c r="AV660" s="314"/>
      <c r="AW660" s="245"/>
      <c r="AX660" s="810"/>
      <c r="AY660" s="811" t="str">
        <f t="shared" si="120"/>
        <v/>
      </c>
      <c r="AZ660" s="812" t="str">
        <f t="shared" si="117"/>
        <v/>
      </c>
      <c r="BA660" s="812" t="str">
        <f t="shared" si="118"/>
        <v/>
      </c>
      <c r="BB660" s="812"/>
      <c r="BC660" s="813" t="s">
        <v>2259</v>
      </c>
      <c r="BD660" s="821" t="str">
        <f t="shared" si="121"/>
        <v>gewijzigd</v>
      </c>
      <c r="BE660" s="822" t="str">
        <f>IF(BF660="",IF(#REF!="","",IF(#REF!="ongebruikt","Ja","")),"")</f>
        <v/>
      </c>
      <c r="BF660" s="823" t="str">
        <f>IF($J660="LVBB-BHK",$C660,IFERROR(VLOOKUP($C660,'[1]CDS-VM-delta'!$A$2:$E$470,1,FALSE),""))</f>
        <v>TPOD2150</v>
      </c>
      <c r="BG660" s="286" t="str">
        <f>IF($J660="LVBB-BHK",$AN660,IF($BF660="","",IFERROR(VLOOKUP($BF660,'[1]CDS-VM-delta'!$A$2:$E$470,2,FALSE),"")))</f>
        <v>DoelID &lt;DoelID&gt; in het manifest-ow verwijst niet naar een bestaand doel in de Toestand in OP</v>
      </c>
      <c r="BH660" s="328" t="str">
        <f>IF($BF660="","",IFERROR(VLOOKUP($C660,'[1]CDS-VM-delta'!$A$2:$E$470,3,FALSE),""))</f>
        <v>kruisvalidaties.xqy</v>
      </c>
      <c r="BI660" s="328" t="str">
        <f>IF($BF660="","",IFERROR(VLOOKUP($C660,'[1]CDS-VM-delta'!$A$2:$E$470,4,FALSE),""))</f>
        <v>valideer-met-referenties-doorleveren
OF:
valideer-met-referenties</v>
      </c>
      <c r="BJ660" s="824" t="str">
        <f>IF($BF660="","",IFERROR(VLOOKUP($C660,'[1]CDS-VM-delta'!$A$2:$E$470,5,FALSE),""))</f>
        <v>Voer validaties uit op een reeks van inner JSON-objecten bij een consolidatie met uitsluitend doorleveren Bij uitsluitend doorleveren wotrdt gewerkt vanuit de bestanden, die door de regisseur zijn aangeleverd</v>
      </c>
      <c r="BK660" s="824" t="str">
        <f>IF($C660="","",IFERROR(VLOOKUP($C660,'[1]CDS-VM-delta'!$L$1:$M$470,1,FALSE),""))</f>
        <v>TPOD2150</v>
      </c>
      <c r="BL660" s="824" t="str">
        <f>IF($BK660="","",IFERROR(VLOOKUP($BK660,'[1]CDS-VM-delta'!$L$1:$M$470,2,FALSE),""))</f>
        <v>DoelID %1 in het manifest-ow verwijst niet naar een bestaand doel in de Toestand in OP</v>
      </c>
      <c r="BM660" s="245"/>
      <c r="BN660" s="819" t="str">
        <f t="shared" si="119"/>
        <v/>
      </c>
      <c r="BO660" s="294" t="s">
        <v>1673</v>
      </c>
      <c r="BP660" s="223"/>
      <c r="BQ660" s="223"/>
      <c r="BR660" s="223"/>
      <c r="BS660" s="245">
        <v>389</v>
      </c>
      <c r="BT660" s="825"/>
      <c r="BU660" s="593"/>
      <c r="BV660" s="593"/>
      <c r="BW660" s="593"/>
      <c r="BX660" s="593"/>
      <c r="BY660" s="593"/>
      <c r="BZ660" s="593"/>
      <c r="CA660" s="593"/>
      <c r="CB660" s="593"/>
      <c r="CC660" s="593"/>
      <c r="CD660" s="593"/>
      <c r="CE660" s="593"/>
      <c r="CF660" s="593"/>
      <c r="CG660" s="593"/>
      <c r="CH660" s="593"/>
      <c r="CI660" s="593"/>
      <c r="CJ660" s="593"/>
      <c r="CK660" s="593"/>
      <c r="CL660" s="593"/>
      <c r="CM660" s="593"/>
      <c r="CN660" s="593"/>
      <c r="CO660" s="593"/>
    </row>
    <row r="661" spans="1:93" ht="128" x14ac:dyDescent="0.2">
      <c r="A661" s="826" t="s">
        <v>2412</v>
      </c>
      <c r="B661" s="827">
        <v>6</v>
      </c>
      <c r="C661" s="828" t="s">
        <v>1676</v>
      </c>
      <c r="D661" s="828" t="s">
        <v>2413</v>
      </c>
      <c r="E661" s="828" t="s">
        <v>0</v>
      </c>
      <c r="F661" s="828" t="s">
        <v>113</v>
      </c>
      <c r="G661" s="828" t="s">
        <v>1671</v>
      </c>
      <c r="H661" s="828" t="s">
        <v>4</v>
      </c>
      <c r="I661" s="828" t="s">
        <v>8</v>
      </c>
      <c r="J661" s="828" t="s">
        <v>32</v>
      </c>
      <c r="K661" s="828" t="s">
        <v>125</v>
      </c>
      <c r="L661" s="349" t="str">
        <f>IFERROR(VLOOKUP($C661,'[2]1.3.7 validaties'!$AL$3:$AY$999,14,FALSE),"")</f>
        <v>2. ja, voor technici</v>
      </c>
      <c r="M661" s="349" t="str">
        <f>IFERROR(VLOOKUP($C661,'[2]1.3.7 validaties'!$AL$3:$AY$999,13,FALSE),"")</f>
        <v>niet nodig</v>
      </c>
      <c r="N661" s="828" t="s">
        <v>13</v>
      </c>
      <c r="O661" s="828" t="s">
        <v>13</v>
      </c>
      <c r="P661" s="828" t="s">
        <v>2173</v>
      </c>
      <c r="Q661" s="828" t="s">
        <v>2173</v>
      </c>
      <c r="R661" s="828" t="s">
        <v>2173</v>
      </c>
      <c r="S661" s="828" t="s">
        <v>2173</v>
      </c>
      <c r="T661" s="828" t="s">
        <v>13</v>
      </c>
      <c r="U661" s="828" t="s">
        <v>13</v>
      </c>
      <c r="V661" s="828" t="s">
        <v>13</v>
      </c>
      <c r="W661" s="828" t="s">
        <v>13</v>
      </c>
      <c r="X661" s="828" t="s">
        <v>13</v>
      </c>
      <c r="Y661" s="828" t="s">
        <v>13</v>
      </c>
      <c r="Z661" s="242" t="s">
        <v>2905</v>
      </c>
      <c r="AA661" s="242" t="s">
        <v>2905</v>
      </c>
      <c r="AB661" s="242" t="s">
        <v>2905</v>
      </c>
      <c r="AC661" s="242" t="s">
        <v>2905</v>
      </c>
      <c r="AD661" s="829" t="s">
        <v>253</v>
      </c>
      <c r="AE661" s="830" t="s">
        <v>254</v>
      </c>
      <c r="AF661" s="831" t="s">
        <v>253</v>
      </c>
      <c r="AG661" s="832" t="s">
        <v>254</v>
      </c>
      <c r="AH661" s="833" t="s">
        <v>255</v>
      </c>
      <c r="AI661" s="828"/>
      <c r="AJ661" s="828" t="s">
        <v>13</v>
      </c>
      <c r="AK661" s="834" t="s">
        <v>45</v>
      </c>
      <c r="AL661" s="835" t="s">
        <v>45</v>
      </c>
      <c r="AM661" s="836" t="s">
        <v>1676</v>
      </c>
      <c r="AN661" s="349" t="s">
        <v>2318</v>
      </c>
      <c r="AO661" s="349"/>
      <c r="AP661" s="349"/>
      <c r="AQ661" s="349"/>
      <c r="AR661" s="349"/>
      <c r="AS661" s="828"/>
      <c r="AT661" s="837"/>
      <c r="AU661" s="838">
        <v>0</v>
      </c>
      <c r="AV661" s="839"/>
      <c r="AW661" s="840" t="s">
        <v>2174</v>
      </c>
      <c r="AX661" s="361"/>
      <c r="AY661" s="841" t="str">
        <f t="shared" si="120"/>
        <v/>
      </c>
      <c r="AZ661" s="374" t="str">
        <f t="shared" si="117"/>
        <v/>
      </c>
      <c r="BA661" s="374" t="str">
        <f t="shared" si="118"/>
        <v/>
      </c>
      <c r="BB661" s="374"/>
      <c r="BC661" s="842" t="s">
        <v>2259</v>
      </c>
      <c r="BD661" s="843" t="str">
        <f t="shared" si="121"/>
        <v>gewijzigd</v>
      </c>
      <c r="BE661" s="844" t="str">
        <f>IF(BF661="",IF(#REF!="","",IF(#REF!="ongebruikt","Ja","")),"")</f>
        <v/>
      </c>
      <c r="BF661" s="845" t="str">
        <f>IF($J661="LVBB-BHK",$C661,IFERROR(VLOOKUP($C661,'[1]CDS-VM-delta'!$A$2:$E$470,1,FALSE),""))</f>
        <v>TPOD2210</v>
      </c>
      <c r="BG661" s="846" t="str">
        <f>IF($J661="LVBB-BHK",$AN661,IF($BF661="","",IFERROR(VLOOKUP($BF661,'[1]CDS-VM-delta'!$A$2:$E$470,2,FALSE),"")))</f>
        <v>De combinatie van DoelID %1 en WorkIDRegeling %2 in het manifest-ow verwijst niet naar een bestaande combinatie in OP met 1 regelingversie
OF:
De combinatie van DoelID &lt;DoelID&gt; en WorkIDRegeling &lt;WorkIDRegeling&gt; in het manifest-ow verwijst naar de volgende regelingversies: %3</v>
      </c>
      <c r="BH661" s="847" t="str">
        <f>IF($BF661="","",IFERROR(VLOOKUP($C661,'[1]CDS-VM-delta'!$A$2:$E$470,3,FALSE),""))</f>
        <v>kruisvalidaties.xqy</v>
      </c>
      <c r="BI661" s="847" t="str">
        <f>IF($BF661="","",IFERROR(VLOOKUP($C661,'[1]CDS-VM-delta'!$A$2:$E$470,4,FALSE),""))</f>
        <v>valideer-met-doel-referenties
OF:
valideer-met-doel-referenties-doorleveren
OF:
valideer-met-doel-referenties</v>
      </c>
      <c r="BJ661" s="848" t="str">
        <f>IF($BF661="","",IFERROR(VLOOKUP($C661,'[1]CDS-VM-delta'!$A$2:$E$470,5,FALSE),""))</f>
        <v>Voer validaties uit op een reeks van inner JSON-objecten met doel gegevens
OF:
Voer validaties uit op een reeks van inner JSON-objecten met doel gegevens bij uitsluitend doorleveren
OF:
Voer validaties uit op een reeks van inner JSON-objecten met doel gegevens</v>
      </c>
      <c r="BK661" s="848" t="str">
        <f>IF($C661="","",IFERROR(VLOOKUP($C661,'[1]CDS-VM-delta'!$L$1:$M$470,1,FALSE),""))</f>
        <v>TPOD2210</v>
      </c>
      <c r="BL661" s="848" t="str">
        <f>IF($BK661="","",IFERROR(VLOOKUP($BK661,'[1]CDS-VM-delta'!$L$1:$M$470,2,FALSE),""))</f>
        <v>De combinatie van DoelID %1 en WorkIDRegeling %2 in het manifest-ow OW verwijst naar een bestaande combinaties in OP : %3
OF:
De combinatie van DoelID %1 en WorkIDRegeling %2 in het manifest-ow OW verwijst niet naar een bestaande combinatie in OP
OF:
De combinatie van DoelID %1 en WorkIDRegeling %2 in het manifest-ow OW verwijst niet naar een bestaande combinatie in OP</v>
      </c>
      <c r="BM661" s="375"/>
      <c r="BN661" s="372" t="str">
        <f t="shared" si="119"/>
        <v/>
      </c>
      <c r="BO661" s="849" t="s">
        <v>1676</v>
      </c>
      <c r="BP661" s="349"/>
      <c r="BQ661" s="349"/>
      <c r="BR661" s="349"/>
      <c r="BS661" s="375">
        <v>390</v>
      </c>
      <c r="BT661" s="377"/>
      <c r="BU661" s="377"/>
      <c r="BV661" s="377"/>
      <c r="BW661" s="377"/>
      <c r="BX661" s="377"/>
      <c r="BY661" s="377"/>
      <c r="BZ661" s="377"/>
      <c r="CA661" s="377"/>
      <c r="CB661" s="377"/>
      <c r="CC661" s="377"/>
      <c r="CD661" s="377"/>
      <c r="CE661" s="377"/>
      <c r="CF661" s="377"/>
      <c r="CG661" s="377"/>
      <c r="CH661" s="377"/>
      <c r="CI661" s="377"/>
      <c r="CJ661" s="377"/>
      <c r="CK661" s="377"/>
      <c r="CL661" s="377"/>
      <c r="CM661" s="377"/>
      <c r="CN661" s="377"/>
      <c r="CO661" s="377"/>
    </row>
    <row r="662" spans="1:93" ht="48" x14ac:dyDescent="0.2">
      <c r="A662" s="312" t="s">
        <v>422</v>
      </c>
      <c r="B662" s="315">
        <v>7</v>
      </c>
      <c r="C662" s="223" t="s">
        <v>1677</v>
      </c>
      <c r="D662" s="223" t="s">
        <v>1678</v>
      </c>
      <c r="E662" s="223" t="s">
        <v>0</v>
      </c>
      <c r="F662" s="223" t="s">
        <v>113</v>
      </c>
      <c r="G662" s="223" t="s">
        <v>182</v>
      </c>
      <c r="H662" s="223" t="s">
        <v>4</v>
      </c>
      <c r="I662" s="223" t="s">
        <v>8</v>
      </c>
      <c r="J662" s="223" t="s">
        <v>22</v>
      </c>
      <c r="K662" s="223" t="s">
        <v>125</v>
      </c>
      <c r="L662" s="223" t="str">
        <f>IFERROR(VLOOKUP($C662,'[2]1.3.7 validaties'!$AL$3:$AY$999,14,FALSE),"")</f>
        <v>2. ja, voor technici</v>
      </c>
      <c r="M662" s="223" t="str">
        <f>IFERROR(VLOOKUP($C662,'[2]1.3.7 validaties'!$AL$3:$AY$999,13,FALSE),"")</f>
        <v>niet nodig</v>
      </c>
      <c r="N662" s="242" t="s">
        <v>13</v>
      </c>
      <c r="O662" s="242" t="s">
        <v>13</v>
      </c>
      <c r="P662" s="242" t="s">
        <v>13</v>
      </c>
      <c r="Q662" s="242" t="s">
        <v>13</v>
      </c>
      <c r="R662" s="242" t="s">
        <v>13</v>
      </c>
      <c r="S662" s="242" t="s">
        <v>13</v>
      </c>
      <c r="T662" s="242" t="s">
        <v>13</v>
      </c>
      <c r="U662" s="242" t="s">
        <v>13</v>
      </c>
      <c r="V662" s="242" t="s">
        <v>13</v>
      </c>
      <c r="W662" s="242" t="s">
        <v>13</v>
      </c>
      <c r="X662" s="242" t="s">
        <v>13</v>
      </c>
      <c r="Y662" s="242" t="s">
        <v>13</v>
      </c>
      <c r="Z662" s="242" t="s">
        <v>2831</v>
      </c>
      <c r="AA662" s="242" t="s">
        <v>2831</v>
      </c>
      <c r="AB662" s="242" t="s">
        <v>2831</v>
      </c>
      <c r="AC662" s="242" t="s">
        <v>2831</v>
      </c>
      <c r="AD662" s="244" t="s">
        <v>253</v>
      </c>
      <c r="AE662" s="245" t="s">
        <v>254</v>
      </c>
      <c r="AF662" s="246" t="s">
        <v>253</v>
      </c>
      <c r="AG662" s="820" t="s">
        <v>254</v>
      </c>
      <c r="AH662" s="247" t="s">
        <v>255</v>
      </c>
      <c r="AI662" s="223"/>
      <c r="AJ662" s="223" t="s">
        <v>13</v>
      </c>
      <c r="AK662" s="311" t="s">
        <v>45</v>
      </c>
      <c r="AL662" s="313" t="s">
        <v>45</v>
      </c>
      <c r="AM662" s="294" t="s">
        <v>1677</v>
      </c>
      <c r="AN662" s="223" t="s">
        <v>2319</v>
      </c>
      <c r="AO662" s="223"/>
      <c r="AP662" s="223"/>
      <c r="AQ662" s="223"/>
      <c r="AR662" s="223"/>
      <c r="AS662" s="223"/>
      <c r="AT662" s="310"/>
      <c r="AU662" s="286">
        <v>0</v>
      </c>
      <c r="AV662" s="314"/>
      <c r="AW662" s="809" t="s">
        <v>1679</v>
      </c>
      <c r="AX662" s="810"/>
      <c r="AY662" s="811" t="str">
        <f t="shared" si="120"/>
        <v/>
      </c>
      <c r="AZ662" s="812" t="str">
        <f t="shared" si="117"/>
        <v/>
      </c>
      <c r="BA662" s="812" t="str">
        <f t="shared" si="118"/>
        <v/>
      </c>
      <c r="BB662" s="812"/>
      <c r="BC662" s="813" t="s">
        <v>2259</v>
      </c>
      <c r="BD662" s="821" t="str">
        <f t="shared" si="121"/>
        <v>ongewijzigd</v>
      </c>
      <c r="BE662" s="822" t="str">
        <f>IF(BF662="",IF(#REF!="","",IF(#REF!="ongebruikt","Ja","")),"")</f>
        <v/>
      </c>
      <c r="BF662" s="823" t="str">
        <f>IF($J662="LVBB-BHK",$C662,IFERROR(VLOOKUP($C662,'[1]CDS-VM-delta'!$A$2:$E$470,1,FALSE),""))</f>
        <v>TPOD2220</v>
      </c>
      <c r="BG662" s="286" t="str">
        <f>IF($J662="LVBB-BHK",$AN662,IF($BF662="","",IFERROR(VLOOKUP($BF662,'[1]CDS-VM-delta'!$A$2:$E$470,2,FALSE),"")))</f>
        <v>De door Ozon aangegeven, maar in de LVBB niet bekend zijnde geometrie(ën), betreft de volgende geo-id('s): %1</v>
      </c>
      <c r="BH662" s="328" t="str">
        <f>IF($BF662="","",IFERROR(VLOOKUP($C662,'[1]CDS-VM-delta'!$A$2:$E$470,3,FALSE),""))</f>
        <v>kruisvalidaties.xqy</v>
      </c>
      <c r="BI662" s="328" t="str">
        <f>IF($BF662="","",IFERROR(VLOOKUP($C662,'[1]CDS-VM-delta'!$A$2:$E$470,4,FALSE),""))</f>
        <v>valideer-geometrie-identificaties</v>
      </c>
      <c r="BJ662" s="824" t="str">
        <f>IF($BF662="","",IFERROR(VLOOKUP($C662,'[1]CDS-VM-delta'!$A$2:$E$470,5,FALSE),""))</f>
        <v>Ga na of alle geometrieen in een reeks voorkomen in de database</v>
      </c>
      <c r="BK662" s="824" t="str">
        <f>IF($C662="","",IFERROR(VLOOKUP($C662,'[1]CDS-VM-delta'!$L$1:$M$470,1,FALSE),""))</f>
        <v>TPOD2220</v>
      </c>
      <c r="BL662" s="824" t="str">
        <f>IF($BK662="","",IFERROR(VLOOKUP($BK662,'[1]CDS-VM-delta'!$L$1:$M$470,2,FALSE),""))</f>
        <v>De door Ozon aangegeven, maar in de LVBB niet bekend zijnde geometrie(ën), betreft de volgende geo-id('s): %1</v>
      </c>
      <c r="BM662" s="245"/>
      <c r="BN662" s="850" t="str">
        <f t="shared" si="119"/>
        <v/>
      </c>
      <c r="BO662" s="294" t="s">
        <v>1677</v>
      </c>
      <c r="BP662" s="223"/>
      <c r="BQ662" s="223"/>
      <c r="BR662" s="223"/>
      <c r="BS662" s="245">
        <v>391</v>
      </c>
      <c r="BT662" s="825"/>
      <c r="BU662" s="593"/>
      <c r="BV662" s="593"/>
      <c r="BW662" s="593"/>
      <c r="BX662" s="593"/>
      <c r="BY662" s="593"/>
      <c r="BZ662" s="593"/>
      <c r="CA662" s="593"/>
      <c r="CB662" s="593"/>
      <c r="CC662" s="593"/>
      <c r="CD662" s="593"/>
      <c r="CE662" s="593"/>
      <c r="CF662" s="593"/>
      <c r="CG662" s="593"/>
      <c r="CH662" s="593"/>
      <c r="CI662" s="593"/>
      <c r="CJ662" s="593"/>
      <c r="CK662" s="593"/>
      <c r="CL662" s="593"/>
      <c r="CM662" s="593"/>
      <c r="CN662" s="593"/>
      <c r="CO662" s="593"/>
    </row>
    <row r="663" spans="1:93" ht="33" thickBot="1" x14ac:dyDescent="0.25">
      <c r="A663" s="851" t="s">
        <v>1680</v>
      </c>
      <c r="B663" s="852">
        <v>7</v>
      </c>
      <c r="C663" s="853" t="s">
        <v>1681</v>
      </c>
      <c r="D663" s="853" t="s">
        <v>1682</v>
      </c>
      <c r="E663" s="853" t="s">
        <v>0</v>
      </c>
      <c r="F663" s="853" t="s">
        <v>113</v>
      </c>
      <c r="G663" s="853" t="s">
        <v>182</v>
      </c>
      <c r="H663" s="853" t="s">
        <v>4</v>
      </c>
      <c r="I663" s="853" t="s">
        <v>8</v>
      </c>
      <c r="J663" s="853" t="s">
        <v>22</v>
      </c>
      <c r="K663" s="853" t="s">
        <v>125</v>
      </c>
      <c r="L663" s="854" t="str">
        <f>IFERROR(VLOOKUP($C663,'[2]1.3.7 validaties'!$AL$3:$AY$999,14,FALSE),"")</f>
        <v/>
      </c>
      <c r="M663" s="854" t="str">
        <f>IFERROR(VLOOKUP($C663,'[2]1.3.7 validaties'!$AL$3:$AY$999,13,FALSE),"")</f>
        <v/>
      </c>
      <c r="N663" s="855" t="s">
        <v>14</v>
      </c>
      <c r="O663" s="855" t="s">
        <v>23</v>
      </c>
      <c r="P663" s="855" t="s">
        <v>23</v>
      </c>
      <c r="Q663" s="855" t="s">
        <v>23</v>
      </c>
      <c r="R663" s="855" t="s">
        <v>23</v>
      </c>
      <c r="S663" s="855" t="s">
        <v>23</v>
      </c>
      <c r="T663" s="855" t="s">
        <v>14</v>
      </c>
      <c r="U663" s="855" t="s">
        <v>14</v>
      </c>
      <c r="V663" s="855" t="s">
        <v>14</v>
      </c>
      <c r="W663" s="855" t="s">
        <v>14</v>
      </c>
      <c r="X663" s="855" t="s">
        <v>14</v>
      </c>
      <c r="Y663" s="855" t="s">
        <v>14</v>
      </c>
      <c r="Z663" s="242" t="s">
        <v>2831</v>
      </c>
      <c r="AA663" s="242" t="s">
        <v>2831</v>
      </c>
      <c r="AB663" s="242" t="s">
        <v>2831</v>
      </c>
      <c r="AC663" s="242" t="s">
        <v>2831</v>
      </c>
      <c r="AD663" s="856" t="s">
        <v>253</v>
      </c>
      <c r="AE663" s="857" t="s">
        <v>254</v>
      </c>
      <c r="AF663" s="858" t="s">
        <v>253</v>
      </c>
      <c r="AG663" s="859" t="s">
        <v>254</v>
      </c>
      <c r="AH663" s="860" t="s">
        <v>255</v>
      </c>
      <c r="AI663" s="853"/>
      <c r="AJ663" s="853" t="s">
        <v>13</v>
      </c>
      <c r="AK663" s="861" t="s">
        <v>45</v>
      </c>
      <c r="AL663" s="862" t="s">
        <v>45</v>
      </c>
      <c r="AM663" s="863" t="s">
        <v>1681</v>
      </c>
      <c r="AN663" s="854" t="s">
        <v>1683</v>
      </c>
      <c r="AO663" s="854"/>
      <c r="AP663" s="854"/>
      <c r="AQ663" s="854"/>
      <c r="AR663" s="854"/>
      <c r="AS663" s="853"/>
      <c r="AT663" s="864"/>
      <c r="AU663" s="865">
        <v>0</v>
      </c>
      <c r="AV663" s="866"/>
      <c r="AW663" s="867" t="s">
        <v>2478</v>
      </c>
      <c r="AX663" s="810"/>
      <c r="AY663" s="868" t="str">
        <f t="shared" si="120"/>
        <v/>
      </c>
      <c r="AZ663" s="869" t="str">
        <f t="shared" si="117"/>
        <v/>
      </c>
      <c r="BA663" s="869" t="str">
        <f t="shared" si="118"/>
        <v/>
      </c>
      <c r="BB663" s="869"/>
      <c r="BC663" s="870"/>
      <c r="BD663" s="871" t="str">
        <f t="shared" si="121"/>
        <v/>
      </c>
      <c r="BE663" s="872" t="e">
        <f>IF(BF663="",IF(#REF!="","",IF(#REF!="ongebruikt","Ja","")),"")</f>
        <v>#REF!</v>
      </c>
      <c r="BF663" s="873" t="str">
        <f>IF($J663="LVBB-BHK",$C663,IFERROR(VLOOKUP($C663,'[1]CDS-VM-delta'!$A$2:$E$470,1,FALSE),""))</f>
        <v/>
      </c>
      <c r="BG663" s="854" t="s">
        <v>1683</v>
      </c>
      <c r="BH663" s="874" t="str">
        <f>IF($BF663="","",IFERROR(VLOOKUP($C663,'[1]CDS-VM-delta'!$A$2:$E$470,3,FALSE),""))</f>
        <v/>
      </c>
      <c r="BI663" s="874" t="str">
        <f>IF($BF663="","",IFERROR(VLOOKUP($C663,'[1]CDS-VM-delta'!$A$2:$E$470,4,FALSE),""))</f>
        <v/>
      </c>
      <c r="BJ663" s="875" t="str">
        <f>IF($BF663="","",IFERROR(VLOOKUP($C663,'[1]CDS-VM-delta'!$A$2:$E$470,5,FALSE),""))</f>
        <v/>
      </c>
      <c r="BK663" s="875" t="str">
        <f>IF($C663="","",IFERROR(VLOOKUP($C663,'[1]CDS-VM-delta'!$L$1:$M$470,1,FALSE),""))</f>
        <v/>
      </c>
      <c r="BL663" s="875" t="str">
        <f>IF($BK663="","",IFERROR(VLOOKUP($BK663,'[1]CDS-VM-delta'!$L$1:$M$470,2,FALSE),""))</f>
        <v/>
      </c>
      <c r="BM663" s="876"/>
      <c r="BN663" s="877" t="str">
        <f t="shared" si="119"/>
        <v/>
      </c>
      <c r="BO663" s="878" t="s">
        <v>1681</v>
      </c>
      <c r="BP663" s="854"/>
      <c r="BQ663" s="854"/>
      <c r="BR663" s="854"/>
      <c r="BS663" s="876" t="s">
        <v>1851</v>
      </c>
      <c r="BT663" s="825"/>
      <c r="BU663" s="593"/>
      <c r="BV663" s="593"/>
      <c r="BW663" s="593"/>
      <c r="BX663" s="593"/>
      <c r="BY663" s="593"/>
      <c r="BZ663" s="593"/>
      <c r="CA663" s="593"/>
      <c r="CB663" s="593"/>
      <c r="CC663" s="593"/>
      <c r="CD663" s="593"/>
      <c r="CE663" s="593"/>
      <c r="CF663" s="593"/>
      <c r="CG663" s="593"/>
      <c r="CH663" s="593"/>
      <c r="CI663" s="593"/>
      <c r="CJ663" s="593"/>
      <c r="CK663" s="593"/>
      <c r="CL663" s="593"/>
      <c r="CM663" s="593"/>
      <c r="CN663" s="593"/>
      <c r="CO663" s="593"/>
    </row>
    <row r="664" spans="1:93" x14ac:dyDescent="0.2">
      <c r="A664" s="669"/>
      <c r="B664" s="670"/>
      <c r="C664" s="671"/>
      <c r="D664" s="672"/>
      <c r="E664" s="41"/>
      <c r="F664" s="41"/>
      <c r="G664" s="41"/>
      <c r="H664" s="41"/>
      <c r="I664" s="41"/>
      <c r="J664" s="41"/>
      <c r="K664" s="41"/>
      <c r="L664" s="41"/>
      <c r="M664" s="41"/>
      <c r="N664" s="673"/>
      <c r="O664" s="673"/>
      <c r="P664" s="673"/>
      <c r="Q664" s="673"/>
      <c r="R664" s="673"/>
      <c r="S664" s="673"/>
      <c r="T664" s="673"/>
      <c r="U664" s="673"/>
      <c r="V664" s="673"/>
      <c r="W664" s="673"/>
      <c r="X664" s="673"/>
      <c r="Y664" s="673"/>
      <c r="Z664" s="673"/>
      <c r="AA664" s="673"/>
      <c r="AB664" s="673"/>
      <c r="AC664" s="673"/>
      <c r="AD664" s="674"/>
      <c r="AE664" s="41"/>
      <c r="AF664" s="674"/>
      <c r="AG664" s="674"/>
      <c r="AH664" s="674"/>
      <c r="AI664" s="41"/>
      <c r="AJ664" s="41"/>
      <c r="AK664" s="108"/>
      <c r="AL664" s="675"/>
      <c r="AM664" s="41"/>
      <c r="AN664" s="41"/>
      <c r="AO664" s="41"/>
      <c r="AP664" s="41"/>
      <c r="AQ664" s="41"/>
      <c r="AR664" s="41"/>
      <c r="AS664" s="41"/>
      <c r="AT664" s="41"/>
      <c r="AU664" s="676"/>
      <c r="AV664" s="41"/>
      <c r="AW664" s="677"/>
      <c r="AX664" s="57"/>
      <c r="AY664" s="57"/>
      <c r="AZ664" s="57"/>
      <c r="BA664" s="57"/>
      <c r="BB664" s="57"/>
      <c r="BC664" s="57"/>
      <c r="BD664" s="41"/>
      <c r="BE664" s="41"/>
      <c r="BF664" s="676"/>
      <c r="BG664" s="41"/>
      <c r="BH664" s="676"/>
      <c r="BI664" s="676"/>
      <c r="BJ664" s="676"/>
      <c r="BK664" s="676"/>
      <c r="BL664" s="676"/>
      <c r="BM664" s="678"/>
      <c r="BN664" s="41"/>
      <c r="BO664" s="679"/>
      <c r="BP664" s="671"/>
      <c r="BQ664" s="671"/>
      <c r="BR664" s="671"/>
      <c r="BS664" s="680"/>
      <c r="BT664" s="108"/>
    </row>
    <row r="665" spans="1:93" ht="16" thickBot="1" x14ac:dyDescent="0.25">
      <c r="A665" s="669"/>
      <c r="B665" s="670"/>
      <c r="C665" s="681" t="s">
        <v>2678</v>
      </c>
      <c r="D665" s="672"/>
      <c r="E665" s="41"/>
      <c r="F665" s="41"/>
      <c r="G665" s="41"/>
      <c r="H665" s="41"/>
      <c r="I665" s="41"/>
      <c r="J665" s="41"/>
      <c r="K665" s="41"/>
      <c r="L665" s="41"/>
      <c r="M665" s="41"/>
      <c r="N665" s="673"/>
      <c r="O665" s="673"/>
      <c r="P665" s="673"/>
      <c r="Q665" s="673"/>
      <c r="R665" s="673"/>
      <c r="S665" s="673"/>
      <c r="T665" s="673"/>
      <c r="U665" s="673"/>
      <c r="V665" s="673"/>
      <c r="W665" s="673"/>
      <c r="X665" s="673"/>
      <c r="Y665" s="673"/>
      <c r="Z665" s="673"/>
      <c r="AA665" s="673"/>
      <c r="AB665" s="673"/>
      <c r="AC665" s="673"/>
      <c r="AD665" s="674"/>
      <c r="AE665" s="41"/>
      <c r="AF665" s="674"/>
      <c r="AG665" s="674"/>
      <c r="AH665" s="674"/>
      <c r="AI665" s="41"/>
      <c r="AJ665" s="41"/>
      <c r="AK665" s="108"/>
      <c r="AL665" s="675"/>
      <c r="AM665" s="41"/>
      <c r="AN665" s="41"/>
      <c r="AO665" s="41"/>
      <c r="AP665" s="41"/>
      <c r="AQ665" s="41"/>
      <c r="AR665" s="41"/>
      <c r="AS665" s="41"/>
      <c r="AT665" s="41"/>
      <c r="AU665" s="676"/>
      <c r="AV665" s="41"/>
      <c r="AW665" s="677"/>
      <c r="AX665" s="57"/>
      <c r="AY665" s="57"/>
      <c r="AZ665" s="57"/>
      <c r="BA665" s="57"/>
      <c r="BB665" s="57"/>
      <c r="BC665" s="57"/>
      <c r="BD665" s="41"/>
      <c r="BE665" s="41"/>
      <c r="BF665" s="676"/>
      <c r="BG665" s="41"/>
      <c r="BH665" s="676"/>
      <c r="BI665" s="676"/>
      <c r="BJ665" s="676"/>
      <c r="BK665" s="676"/>
      <c r="BL665" s="676"/>
      <c r="BM665" s="678"/>
      <c r="BN665" s="41"/>
      <c r="BO665" s="679"/>
      <c r="BP665" s="671"/>
      <c r="BQ665" s="671"/>
      <c r="BR665" s="671"/>
      <c r="BS665" s="680"/>
      <c r="BT665" s="108"/>
    </row>
    <row r="666" spans="1:93" ht="48" x14ac:dyDescent="0.2">
      <c r="A666" s="767" t="s">
        <v>23</v>
      </c>
      <c r="B666" s="767">
        <v>3</v>
      </c>
      <c r="C666" s="731" t="s">
        <v>2552</v>
      </c>
      <c r="D666" s="731" t="s">
        <v>2553</v>
      </c>
      <c r="E666" s="624" t="s">
        <v>0</v>
      </c>
      <c r="F666" s="624" t="s">
        <v>113</v>
      </c>
      <c r="G666" s="731" t="s">
        <v>7</v>
      </c>
      <c r="H666" s="731" t="s">
        <v>4</v>
      </c>
      <c r="I666" s="624"/>
      <c r="J666" s="624"/>
      <c r="K666" s="624"/>
      <c r="L666" s="624"/>
      <c r="M666" s="624"/>
      <c r="N666" s="624"/>
      <c r="O666" s="624"/>
      <c r="P666" s="624"/>
      <c r="Q666" s="624"/>
      <c r="R666" s="624"/>
      <c r="S666" s="624"/>
      <c r="T666" s="624"/>
      <c r="U666" s="624"/>
      <c r="V666" s="624" t="s">
        <v>14</v>
      </c>
      <c r="W666" s="731" t="s">
        <v>14</v>
      </c>
      <c r="X666" s="731" t="s">
        <v>14</v>
      </c>
      <c r="Y666" s="731" t="s">
        <v>14</v>
      </c>
      <c r="Z666" s="731" t="s">
        <v>14</v>
      </c>
      <c r="AA666" s="731" t="s">
        <v>14</v>
      </c>
      <c r="AB666" s="731" t="s">
        <v>14</v>
      </c>
      <c r="AC666" s="731" t="s">
        <v>14</v>
      </c>
      <c r="AD666" s="625"/>
      <c r="AE666" s="626"/>
      <c r="AF666" s="625"/>
      <c r="AG666" s="625"/>
      <c r="AH666" s="625"/>
      <c r="AI666" s="624"/>
      <c r="AJ666" s="624"/>
      <c r="AK666" s="627"/>
      <c r="AL666" s="628"/>
      <c r="AM666" s="731"/>
      <c r="AN666" s="731"/>
      <c r="AO666" s="731"/>
      <c r="AP666" s="731"/>
      <c r="AQ666" s="731"/>
      <c r="AR666" s="731"/>
      <c r="AS666" s="731"/>
      <c r="AT666" s="731"/>
      <c r="AU666" s="731"/>
      <c r="AV666" s="731"/>
      <c r="AW666" s="731" t="s">
        <v>2554</v>
      </c>
      <c r="AX666" s="641"/>
      <c r="AY666" s="641"/>
      <c r="AZ666" s="641"/>
      <c r="BA666" s="641"/>
      <c r="BB666" s="641"/>
      <c r="BC666" s="641"/>
      <c r="BD666" s="641"/>
      <c r="BE666" s="641"/>
      <c r="BF666" s="768"/>
      <c r="BG666" s="769"/>
      <c r="BH666" s="629"/>
      <c r="BI666" s="629"/>
      <c r="BJ666" s="629"/>
      <c r="BK666" s="769"/>
      <c r="BL666" s="769"/>
      <c r="BM666" s="642"/>
      <c r="BN666" s="641"/>
      <c r="BO666" s="641"/>
      <c r="BP666" s="641"/>
      <c r="BQ666" s="642"/>
      <c r="BR666" s="642"/>
      <c r="BS666" s="641"/>
      <c r="BT666" s="641"/>
      <c r="BU666" s="642"/>
      <c r="BV666" s="642"/>
      <c r="BW666" s="642"/>
      <c r="BX666" s="642"/>
      <c r="BY666" s="642"/>
      <c r="BZ666" s="642"/>
      <c r="CA666" s="642"/>
      <c r="CB666" s="642"/>
      <c r="CC666" s="642"/>
      <c r="CD666" s="642"/>
      <c r="CE666" s="642"/>
      <c r="CF666" s="642"/>
      <c r="CG666" s="642"/>
      <c r="CH666" s="642"/>
      <c r="CI666" s="642"/>
      <c r="CJ666" s="642"/>
      <c r="CK666" s="642"/>
      <c r="CL666" s="642"/>
      <c r="CM666" s="642"/>
      <c r="CN666" s="642"/>
      <c r="CO666" s="642"/>
    </row>
    <row r="667" spans="1:93" ht="48" x14ac:dyDescent="0.2">
      <c r="A667" s="767" t="s">
        <v>23</v>
      </c>
      <c r="B667" s="767">
        <v>3</v>
      </c>
      <c r="C667" s="731" t="s">
        <v>2555</v>
      </c>
      <c r="D667" s="731" t="s">
        <v>2556</v>
      </c>
      <c r="E667" s="13" t="s">
        <v>0</v>
      </c>
      <c r="F667" s="13" t="s">
        <v>113</v>
      </c>
      <c r="G667" s="731" t="s">
        <v>7</v>
      </c>
      <c r="H667" s="731" t="s">
        <v>4</v>
      </c>
      <c r="I667" s="13"/>
      <c r="J667" s="13"/>
      <c r="K667" s="13"/>
      <c r="L667" s="13"/>
      <c r="M667" s="13"/>
      <c r="N667" s="13"/>
      <c r="O667" s="13"/>
      <c r="P667" s="13"/>
      <c r="Q667" s="13"/>
      <c r="R667" s="13"/>
      <c r="S667" s="13"/>
      <c r="T667" s="13"/>
      <c r="U667" s="13"/>
      <c r="V667" s="13" t="s">
        <v>14</v>
      </c>
      <c r="W667" s="731" t="s">
        <v>14</v>
      </c>
      <c r="X667" s="731" t="s">
        <v>14</v>
      </c>
      <c r="Y667" s="731" t="s">
        <v>14</v>
      </c>
      <c r="Z667" s="731" t="s">
        <v>14</v>
      </c>
      <c r="AA667" s="731" t="s">
        <v>14</v>
      </c>
      <c r="AB667" s="731" t="s">
        <v>14</v>
      </c>
      <c r="AC667" s="731" t="s">
        <v>14</v>
      </c>
      <c r="AD667" s="635"/>
      <c r="AE667" s="636"/>
      <c r="AF667" s="635"/>
      <c r="AG667" s="635"/>
      <c r="AH667" s="635"/>
      <c r="AI667" s="13"/>
      <c r="AJ667" s="13"/>
      <c r="AK667" s="111"/>
      <c r="AL667" s="107"/>
      <c r="AM667" s="731"/>
      <c r="AN667" s="731"/>
      <c r="AO667" s="731"/>
      <c r="AP667" s="731"/>
      <c r="AQ667" s="731"/>
      <c r="AR667" s="731"/>
      <c r="AS667" s="731"/>
      <c r="AT667" s="731"/>
      <c r="AU667" s="731"/>
      <c r="AV667" s="731"/>
      <c r="AW667" s="731" t="s">
        <v>2554</v>
      </c>
      <c r="AX667" s="641"/>
      <c r="AY667" s="641"/>
      <c r="AZ667" s="641"/>
      <c r="BA667" s="641"/>
      <c r="BB667" s="641"/>
      <c r="BC667" s="641"/>
      <c r="BD667" s="641"/>
      <c r="BE667" s="641"/>
      <c r="BF667" s="768"/>
      <c r="BG667" s="769"/>
      <c r="BH667" s="630"/>
      <c r="BI667" s="630"/>
      <c r="BJ667" s="630"/>
      <c r="BK667" s="769"/>
      <c r="BL667" s="769"/>
      <c r="BM667" s="642"/>
      <c r="BN667" s="641"/>
      <c r="BO667" s="641"/>
      <c r="BP667" s="641"/>
      <c r="BQ667" s="642"/>
      <c r="BR667" s="642"/>
      <c r="BS667" s="641"/>
      <c r="BT667" s="641"/>
      <c r="BU667" s="642"/>
      <c r="BV667" s="642"/>
      <c r="BW667" s="642"/>
      <c r="BX667" s="642"/>
      <c r="BY667" s="642"/>
      <c r="BZ667" s="642"/>
      <c r="CA667" s="642"/>
      <c r="CB667" s="642"/>
      <c r="CC667" s="642"/>
      <c r="CD667" s="642"/>
      <c r="CE667" s="642"/>
      <c r="CF667" s="642"/>
      <c r="CG667" s="642"/>
      <c r="CH667" s="642"/>
      <c r="CI667" s="642"/>
      <c r="CJ667" s="642"/>
      <c r="CK667" s="642"/>
      <c r="CL667" s="642"/>
      <c r="CM667" s="642"/>
      <c r="CN667" s="642"/>
      <c r="CO667" s="642"/>
    </row>
    <row r="668" spans="1:93" s="111" customFormat="1" ht="64" x14ac:dyDescent="0.2">
      <c r="A668" s="631" t="s">
        <v>45</v>
      </c>
      <c r="B668" s="632">
        <v>3</v>
      </c>
      <c r="C668" s="633" t="s">
        <v>2557</v>
      </c>
      <c r="D668" s="634" t="s">
        <v>2558</v>
      </c>
      <c r="E668" s="13" t="s">
        <v>0</v>
      </c>
      <c r="F668" s="13" t="s">
        <v>113</v>
      </c>
      <c r="G668" s="13" t="s">
        <v>7</v>
      </c>
      <c r="H668" s="13" t="s">
        <v>4</v>
      </c>
      <c r="I668" s="13"/>
      <c r="J668" s="13"/>
      <c r="K668" s="13"/>
      <c r="L668" s="13"/>
      <c r="M668" s="13"/>
      <c r="N668" s="13"/>
      <c r="O668" s="13"/>
      <c r="P668" s="13"/>
      <c r="Q668" s="13"/>
      <c r="R668" s="13"/>
      <c r="S668" s="13"/>
      <c r="T668" s="13"/>
      <c r="U668" s="13"/>
      <c r="V668" s="13" t="s">
        <v>14</v>
      </c>
      <c r="W668" s="13" t="s">
        <v>14</v>
      </c>
      <c r="X668" s="13" t="s">
        <v>14</v>
      </c>
      <c r="Y668" s="13" t="s">
        <v>14</v>
      </c>
      <c r="Z668" s="13" t="s">
        <v>14</v>
      </c>
      <c r="AA668" s="13" t="s">
        <v>14</v>
      </c>
      <c r="AB668" s="13" t="s">
        <v>14</v>
      </c>
      <c r="AC668" s="13" t="s">
        <v>14</v>
      </c>
      <c r="AD668" s="635"/>
      <c r="AE668" s="636"/>
      <c r="AF668" s="635"/>
      <c r="AG668" s="635"/>
      <c r="AH668" s="635"/>
      <c r="AI668" s="13"/>
      <c r="AJ668" s="13"/>
      <c r="AL668" s="107"/>
      <c r="AM668" s="13"/>
      <c r="AN668" s="13"/>
      <c r="AO668" s="13"/>
      <c r="AP668" s="13"/>
      <c r="AQ668" s="13"/>
      <c r="AR668" s="13"/>
      <c r="AS668" s="13"/>
      <c r="AT668" s="13"/>
      <c r="AU668" s="13"/>
      <c r="AV668" s="13"/>
      <c r="AW668" s="13" t="s">
        <v>2559</v>
      </c>
      <c r="AX668" s="42"/>
      <c r="AY668" s="42"/>
      <c r="AZ668" s="42"/>
      <c r="BA668" s="42"/>
      <c r="BB668" s="42"/>
      <c r="BC668" s="42"/>
      <c r="BD668" s="42"/>
      <c r="BE668" s="42"/>
      <c r="BF668" s="637"/>
      <c r="BG668" s="630"/>
      <c r="BH668" s="630"/>
      <c r="BI668" s="630"/>
      <c r="BJ668" s="630"/>
      <c r="BK668" s="630"/>
      <c r="BL668" s="630"/>
      <c r="BM668" s="638"/>
      <c r="BN668" s="639"/>
      <c r="BO668" s="763"/>
      <c r="BP668" s="764"/>
      <c r="BQ668" s="765"/>
      <c r="BR668" s="765"/>
      <c r="BS668" s="766"/>
      <c r="BT668" s="42"/>
    </row>
    <row r="669" spans="1:93" ht="48" x14ac:dyDescent="0.2">
      <c r="A669" s="701" t="s">
        <v>2560</v>
      </c>
      <c r="B669" s="702">
        <v>3</v>
      </c>
      <c r="C669" s="703" t="s">
        <v>2561</v>
      </c>
      <c r="D669" s="704" t="s">
        <v>2562</v>
      </c>
      <c r="E669" s="13" t="s">
        <v>0</v>
      </c>
      <c r="F669" s="13" t="s">
        <v>113</v>
      </c>
      <c r="G669" s="8" t="s">
        <v>7</v>
      </c>
      <c r="H669" s="8" t="s">
        <v>4</v>
      </c>
      <c r="I669" s="13"/>
      <c r="J669" s="13"/>
      <c r="K669" s="13"/>
      <c r="L669" s="13"/>
      <c r="M669" s="13"/>
      <c r="N669" s="13"/>
      <c r="O669" s="13"/>
      <c r="P669" s="13"/>
      <c r="Q669" s="13"/>
      <c r="R669" s="13"/>
      <c r="S669" s="13"/>
      <c r="T669" s="13"/>
      <c r="U669" s="13"/>
      <c r="V669" s="8" t="s">
        <v>14</v>
      </c>
      <c r="W669" s="8" t="s">
        <v>13</v>
      </c>
      <c r="X669" s="8" t="s">
        <v>13</v>
      </c>
      <c r="Y669" s="8" t="s">
        <v>13</v>
      </c>
      <c r="Z669" s="8" t="s">
        <v>13</v>
      </c>
      <c r="AA669" s="8" t="s">
        <v>13</v>
      </c>
      <c r="AB669" s="8" t="s">
        <v>13</v>
      </c>
      <c r="AC669" s="8" t="s">
        <v>13</v>
      </c>
      <c r="AD669" s="635"/>
      <c r="AE669" s="636"/>
      <c r="AF669" s="635"/>
      <c r="AG669" s="635"/>
      <c r="AH669" s="635"/>
      <c r="AI669" s="13"/>
      <c r="AJ669" s="13"/>
      <c r="AK669" s="111"/>
      <c r="AL669" s="107"/>
      <c r="AM669" s="8" t="s">
        <v>2561</v>
      </c>
      <c r="AN669" s="8" t="s">
        <v>2563</v>
      </c>
      <c r="AO669" s="8" t="s">
        <v>620</v>
      </c>
      <c r="BH669" s="630"/>
      <c r="BI669" s="630"/>
      <c r="BJ669" s="630"/>
      <c r="BM669" s="644"/>
      <c r="BN669" s="705"/>
      <c r="BO669" s="646"/>
      <c r="BP669" s="647"/>
      <c r="BQ669" s="648"/>
      <c r="BR669" s="648"/>
      <c r="BS669" s="649"/>
    </row>
    <row r="670" spans="1:93" ht="32" x14ac:dyDescent="0.2">
      <c r="A670" s="701" t="s">
        <v>2560</v>
      </c>
      <c r="B670" s="702">
        <v>3</v>
      </c>
      <c r="C670" s="703" t="s">
        <v>2564</v>
      </c>
      <c r="D670" s="704" t="s">
        <v>2565</v>
      </c>
      <c r="E670" s="13" t="s">
        <v>0</v>
      </c>
      <c r="F670" s="13" t="s">
        <v>113</v>
      </c>
      <c r="G670" s="8" t="s">
        <v>7</v>
      </c>
      <c r="H670" s="8" t="s">
        <v>4</v>
      </c>
      <c r="I670" s="13"/>
      <c r="J670" s="13"/>
      <c r="K670" s="13"/>
      <c r="L670" s="13"/>
      <c r="M670" s="13"/>
      <c r="N670" s="13"/>
      <c r="O670" s="13"/>
      <c r="P670" s="13"/>
      <c r="Q670" s="13"/>
      <c r="R670" s="13"/>
      <c r="S670" s="13"/>
      <c r="T670" s="13"/>
      <c r="U670" s="13"/>
      <c r="V670" s="8" t="s">
        <v>14</v>
      </c>
      <c r="W670" s="8" t="s">
        <v>13</v>
      </c>
      <c r="X670" s="8" t="s">
        <v>13</v>
      </c>
      <c r="Y670" s="8" t="s">
        <v>13</v>
      </c>
      <c r="Z670" s="8" t="s">
        <v>13</v>
      </c>
      <c r="AA670" s="8" t="s">
        <v>13</v>
      </c>
      <c r="AB670" s="8" t="s">
        <v>13</v>
      </c>
      <c r="AC670" s="8" t="s">
        <v>13</v>
      </c>
      <c r="AD670" s="635"/>
      <c r="AE670" s="636"/>
      <c r="AF670" s="635"/>
      <c r="AG670" s="635"/>
      <c r="AH670" s="635"/>
      <c r="AI670" s="13"/>
      <c r="AJ670" s="13"/>
      <c r="AK670" s="111"/>
      <c r="AL670" s="107"/>
      <c r="AM670" s="8" t="s">
        <v>2564</v>
      </c>
      <c r="AN670" s="8" t="s">
        <v>2566</v>
      </c>
      <c r="AO670" s="8" t="s">
        <v>620</v>
      </c>
      <c r="BM670" s="644"/>
      <c r="BN670" s="705"/>
      <c r="BO670" s="646"/>
      <c r="BP670" s="647"/>
      <c r="BQ670" s="648"/>
      <c r="BR670" s="648"/>
      <c r="BS670" s="649"/>
    </row>
    <row r="671" spans="1:93" s="111" customFormat="1" ht="64" x14ac:dyDescent="0.2">
      <c r="A671" s="631" t="s">
        <v>45</v>
      </c>
      <c r="B671" s="632">
        <v>3</v>
      </c>
      <c r="C671" s="633" t="s">
        <v>2567</v>
      </c>
      <c r="D671" s="634" t="s">
        <v>2568</v>
      </c>
      <c r="E671" s="13" t="s">
        <v>0</v>
      </c>
      <c r="F671" s="13" t="s">
        <v>113</v>
      </c>
      <c r="G671" s="13" t="s">
        <v>7</v>
      </c>
      <c r="H671" s="13" t="s">
        <v>4</v>
      </c>
      <c r="I671" s="13"/>
      <c r="J671" s="13"/>
      <c r="K671" s="13"/>
      <c r="L671" s="13"/>
      <c r="M671" s="13"/>
      <c r="N671" s="13"/>
      <c r="O671" s="13"/>
      <c r="P671" s="13"/>
      <c r="Q671" s="13"/>
      <c r="R671" s="13"/>
      <c r="S671" s="13"/>
      <c r="T671" s="13"/>
      <c r="U671" s="13"/>
      <c r="V671" s="13" t="s">
        <v>14</v>
      </c>
      <c r="W671" s="13" t="s">
        <v>14</v>
      </c>
      <c r="X671" s="13" t="s">
        <v>14</v>
      </c>
      <c r="Y671" s="13" t="s">
        <v>14</v>
      </c>
      <c r="Z671" s="13" t="s">
        <v>14</v>
      </c>
      <c r="AA671" s="13" t="s">
        <v>14</v>
      </c>
      <c r="AB671" s="13" t="s">
        <v>14</v>
      </c>
      <c r="AC671" s="13" t="s">
        <v>14</v>
      </c>
      <c r="AD671" s="635"/>
      <c r="AE671" s="636"/>
      <c r="AF671" s="635"/>
      <c r="AG671" s="635"/>
      <c r="AH671" s="635"/>
      <c r="AI671" s="13"/>
      <c r="AJ671" s="13"/>
      <c r="AL671" s="107"/>
      <c r="AM671" s="13" t="s">
        <v>2564</v>
      </c>
      <c r="AN671" s="13"/>
      <c r="AO671" s="13" t="s">
        <v>620</v>
      </c>
      <c r="AP671" s="13"/>
      <c r="AQ671" s="13"/>
      <c r="AR671" s="13"/>
      <c r="AS671" s="13"/>
      <c r="AT671" s="13"/>
      <c r="AU671" s="13"/>
      <c r="AV671" s="13"/>
      <c r="AW671" s="13" t="s">
        <v>2569</v>
      </c>
      <c r="AX671" s="42"/>
      <c r="AY671" s="42"/>
      <c r="AZ671" s="42"/>
      <c r="BA671" s="42"/>
      <c r="BB671" s="42"/>
      <c r="BC671" s="42"/>
      <c r="BD671" s="42"/>
      <c r="BE671" s="42"/>
      <c r="BF671" s="637"/>
      <c r="BG671" s="630"/>
      <c r="BH671" s="630"/>
      <c r="BI671" s="630"/>
      <c r="BJ671" s="630"/>
      <c r="BK671" s="630"/>
      <c r="BL671" s="630"/>
      <c r="BM671" s="638"/>
      <c r="BN671" s="639"/>
      <c r="BO671" s="640"/>
      <c r="BP671" s="641"/>
      <c r="BQ671" s="642"/>
      <c r="BR671" s="642"/>
      <c r="BS671" s="643"/>
      <c r="BT671" s="42"/>
    </row>
    <row r="672" spans="1:93" ht="48" x14ac:dyDescent="0.2">
      <c r="A672" s="701" t="s">
        <v>2560</v>
      </c>
      <c r="B672" s="702">
        <v>3</v>
      </c>
      <c r="C672" s="703" t="s">
        <v>2570</v>
      </c>
      <c r="D672" s="704" t="s">
        <v>2571</v>
      </c>
      <c r="E672" s="13" t="s">
        <v>0</v>
      </c>
      <c r="F672" s="13" t="s">
        <v>113</v>
      </c>
      <c r="G672" s="8" t="s">
        <v>7</v>
      </c>
      <c r="H672" s="8" t="s">
        <v>4</v>
      </c>
      <c r="I672" s="13"/>
      <c r="J672" s="13"/>
      <c r="K672" s="13"/>
      <c r="L672" s="13"/>
      <c r="M672" s="13"/>
      <c r="N672" s="13"/>
      <c r="O672" s="13"/>
      <c r="P672" s="13"/>
      <c r="Q672" s="13"/>
      <c r="R672" s="13"/>
      <c r="S672" s="13"/>
      <c r="T672" s="13"/>
      <c r="U672" s="13"/>
      <c r="V672" s="8" t="s">
        <v>14</v>
      </c>
      <c r="W672" s="8" t="s">
        <v>13</v>
      </c>
      <c r="X672" s="8" t="s">
        <v>13</v>
      </c>
      <c r="Y672" s="8" t="s">
        <v>13</v>
      </c>
      <c r="Z672" s="8" t="s">
        <v>13</v>
      </c>
      <c r="AA672" s="8" t="s">
        <v>13</v>
      </c>
      <c r="AB672" s="8" t="s">
        <v>13</v>
      </c>
      <c r="AC672" s="8" t="s">
        <v>13</v>
      </c>
      <c r="AD672" s="635"/>
      <c r="AE672" s="636"/>
      <c r="AF672" s="635"/>
      <c r="AG672" s="635"/>
      <c r="AH672" s="635"/>
      <c r="AI672" s="13"/>
      <c r="AJ672" s="13"/>
      <c r="AK672" s="111"/>
      <c r="AL672" s="107"/>
      <c r="AM672" s="8" t="s">
        <v>2570</v>
      </c>
      <c r="AN672" s="8" t="s">
        <v>2572</v>
      </c>
      <c r="AO672" s="8" t="s">
        <v>620</v>
      </c>
      <c r="BH672" s="630"/>
      <c r="BI672" s="630"/>
      <c r="BJ672" s="630"/>
      <c r="BM672" s="644"/>
      <c r="BN672" s="705"/>
      <c r="BO672" s="770"/>
      <c r="BP672" s="771"/>
      <c r="BQ672" s="772"/>
      <c r="BR672" s="772"/>
      <c r="BS672" s="773"/>
    </row>
    <row r="673" spans="1:93" ht="48" x14ac:dyDescent="0.2">
      <c r="A673" s="793" t="s">
        <v>2785</v>
      </c>
      <c r="B673" s="793">
        <v>3</v>
      </c>
      <c r="C673" s="791" t="s">
        <v>2573</v>
      </c>
      <c r="D673" s="760" t="s">
        <v>2789</v>
      </c>
      <c r="E673" s="13" t="s">
        <v>0</v>
      </c>
      <c r="F673" s="13" t="s">
        <v>113</v>
      </c>
      <c r="G673" s="791" t="s">
        <v>7</v>
      </c>
      <c r="H673" s="791" t="s">
        <v>4</v>
      </c>
      <c r="I673" s="13"/>
      <c r="J673" s="13"/>
      <c r="K673" s="13"/>
      <c r="L673" s="13"/>
      <c r="M673" s="13"/>
      <c r="N673" s="13"/>
      <c r="O673" s="13"/>
      <c r="P673" s="13"/>
      <c r="Q673" s="13"/>
      <c r="R673" s="13"/>
      <c r="S673" s="13"/>
      <c r="T673" s="13"/>
      <c r="U673" s="13"/>
      <c r="V673" s="8" t="s">
        <v>14</v>
      </c>
      <c r="W673" s="791" t="s">
        <v>13</v>
      </c>
      <c r="X673" s="791" t="s">
        <v>2782</v>
      </c>
      <c r="Y673" s="791" t="s">
        <v>13</v>
      </c>
      <c r="Z673" s="791" t="s">
        <v>13</v>
      </c>
      <c r="AA673" s="791" t="s">
        <v>13</v>
      </c>
      <c r="AB673" s="791" t="s">
        <v>13</v>
      </c>
      <c r="AC673" s="791" t="s">
        <v>13</v>
      </c>
      <c r="AM673" s="791" t="s">
        <v>2573</v>
      </c>
      <c r="AN673" s="791" t="s">
        <v>2612</v>
      </c>
      <c r="AO673" s="791" t="s">
        <v>620</v>
      </c>
      <c r="AP673" s="791"/>
      <c r="AQ673" s="791"/>
      <c r="AR673" s="791"/>
      <c r="AS673" s="791"/>
      <c r="AT673" s="791"/>
      <c r="AU673" s="791"/>
      <c r="AV673" s="791"/>
      <c r="AW673" s="791" t="s">
        <v>2762</v>
      </c>
      <c r="AX673" s="647"/>
      <c r="AY673" s="647"/>
      <c r="AZ673" s="647"/>
      <c r="BA673" s="647"/>
      <c r="BB673" s="647"/>
      <c r="BC673" s="647"/>
      <c r="BD673" s="647"/>
      <c r="BE673" s="647"/>
      <c r="BF673" s="794"/>
      <c r="BG673" s="792"/>
      <c r="BK673" s="792"/>
      <c r="BL673" s="792"/>
      <c r="BM673" s="648"/>
      <c r="BN673" s="647"/>
      <c r="BO673" s="647"/>
      <c r="BP673" s="647"/>
      <c r="BQ673" s="648"/>
      <c r="BR673" s="648"/>
      <c r="BS673" s="647"/>
      <c r="BT673" s="647"/>
      <c r="BU673" s="648"/>
      <c r="BV673" s="648"/>
      <c r="BW673" s="648"/>
      <c r="BX673" s="648"/>
      <c r="BY673" s="648"/>
      <c r="BZ673" s="648"/>
      <c r="CA673" s="648"/>
      <c r="CB673" s="648"/>
      <c r="CC673" s="648"/>
      <c r="CD673" s="648"/>
      <c r="CE673" s="648"/>
      <c r="CF673" s="648"/>
      <c r="CG673" s="648"/>
      <c r="CH673" s="648"/>
      <c r="CI673" s="648"/>
      <c r="CJ673" s="648"/>
      <c r="CK673" s="648"/>
      <c r="CL673" s="648"/>
      <c r="CM673" s="648"/>
      <c r="CN673" s="648"/>
      <c r="CO673" s="648"/>
    </row>
    <row r="674" spans="1:93" ht="48" x14ac:dyDescent="0.2">
      <c r="A674" s="631" t="s">
        <v>45</v>
      </c>
      <c r="B674" s="632">
        <v>3</v>
      </c>
      <c r="C674" s="633" t="s">
        <v>2575</v>
      </c>
      <c r="D674" s="634" t="s">
        <v>2576</v>
      </c>
      <c r="E674" s="13" t="s">
        <v>0</v>
      </c>
      <c r="F674" s="13" t="s">
        <v>113</v>
      </c>
      <c r="G674" s="13" t="s">
        <v>7</v>
      </c>
      <c r="H674" s="13" t="s">
        <v>4</v>
      </c>
      <c r="I674" s="13"/>
      <c r="J674" s="13"/>
      <c r="K674" s="13"/>
      <c r="L674" s="13"/>
      <c r="M674" s="13"/>
      <c r="N674" s="13"/>
      <c r="O674" s="13"/>
      <c r="P674" s="13"/>
      <c r="Q674" s="13"/>
      <c r="R674" s="13"/>
      <c r="S674" s="13"/>
      <c r="T674" s="13"/>
      <c r="U674" s="13"/>
      <c r="V674" s="13" t="s">
        <v>14</v>
      </c>
      <c r="W674" s="13" t="s">
        <v>14</v>
      </c>
      <c r="X674" s="13" t="s">
        <v>14</v>
      </c>
      <c r="Y674" s="13" t="s">
        <v>14</v>
      </c>
      <c r="Z674" s="13" t="s">
        <v>14</v>
      </c>
      <c r="AA674" s="13" t="s">
        <v>14</v>
      </c>
      <c r="AB674" s="13" t="s">
        <v>14</v>
      </c>
      <c r="AC674" s="13" t="s">
        <v>14</v>
      </c>
      <c r="AM674" s="13" t="s">
        <v>2575</v>
      </c>
      <c r="AN674" s="13"/>
      <c r="AO674" s="13" t="s">
        <v>620</v>
      </c>
      <c r="AU674" s="633" t="s">
        <v>2573</v>
      </c>
      <c r="AW674" s="13" t="s">
        <v>2577</v>
      </c>
      <c r="BM674" s="644"/>
      <c r="BN674" s="645"/>
      <c r="BO674" s="774"/>
      <c r="BP674" s="775"/>
      <c r="BQ674" s="776"/>
      <c r="BR674" s="776"/>
      <c r="BS674" s="777"/>
    </row>
    <row r="675" spans="1:93" ht="48" x14ac:dyDescent="0.2">
      <c r="A675" s="701" t="s">
        <v>2560</v>
      </c>
      <c r="B675" s="702">
        <v>3</v>
      </c>
      <c r="C675" s="703" t="s">
        <v>2578</v>
      </c>
      <c r="D675" s="704" t="s">
        <v>2579</v>
      </c>
      <c r="E675" s="13" t="s">
        <v>0</v>
      </c>
      <c r="F675" s="13" t="s">
        <v>113</v>
      </c>
      <c r="G675" s="8" t="s">
        <v>7</v>
      </c>
      <c r="H675" s="8" t="s">
        <v>4</v>
      </c>
      <c r="I675" s="13"/>
      <c r="J675" s="13"/>
      <c r="K675" s="13"/>
      <c r="L675" s="13"/>
      <c r="M675" s="13"/>
      <c r="N675" s="13"/>
      <c r="O675" s="13"/>
      <c r="P675" s="13"/>
      <c r="Q675" s="13"/>
      <c r="R675" s="13"/>
      <c r="S675" s="13"/>
      <c r="T675" s="13"/>
      <c r="U675" s="13"/>
      <c r="V675" s="8" t="s">
        <v>14</v>
      </c>
      <c r="W675" s="8" t="s">
        <v>13</v>
      </c>
      <c r="X675" s="8" t="s">
        <v>13</v>
      </c>
      <c r="Y675" s="8" t="s">
        <v>13</v>
      </c>
      <c r="Z675" s="8" t="s">
        <v>13</v>
      </c>
      <c r="AA675" s="8" t="s">
        <v>13</v>
      </c>
      <c r="AB675" s="8" t="s">
        <v>13</v>
      </c>
      <c r="AC675" s="8" t="s">
        <v>13</v>
      </c>
      <c r="AM675" s="8" t="s">
        <v>2578</v>
      </c>
      <c r="AN675" s="8" t="s">
        <v>2563</v>
      </c>
      <c r="AO675" s="8" t="s">
        <v>620</v>
      </c>
      <c r="BM675" s="644"/>
      <c r="BN675" s="705"/>
      <c r="BO675" s="646"/>
      <c r="BP675" s="647"/>
      <c r="BQ675" s="648"/>
      <c r="BR675" s="648"/>
      <c r="BS675" s="649"/>
    </row>
    <row r="676" spans="1:93" ht="32" x14ac:dyDescent="0.2">
      <c r="A676" s="701" t="s">
        <v>2560</v>
      </c>
      <c r="B676" s="702">
        <v>3</v>
      </c>
      <c r="C676" s="703" t="s">
        <v>2580</v>
      </c>
      <c r="D676" s="704" t="s">
        <v>2581</v>
      </c>
      <c r="E676" s="13" t="s">
        <v>0</v>
      </c>
      <c r="F676" s="13" t="s">
        <v>113</v>
      </c>
      <c r="G676" s="8" t="s">
        <v>7</v>
      </c>
      <c r="H676" s="8" t="s">
        <v>4</v>
      </c>
      <c r="I676" s="13"/>
      <c r="J676" s="13"/>
      <c r="K676" s="13"/>
      <c r="L676" s="13"/>
      <c r="M676" s="13"/>
      <c r="N676" s="13"/>
      <c r="O676" s="13"/>
      <c r="P676" s="13"/>
      <c r="Q676" s="13"/>
      <c r="R676" s="13"/>
      <c r="S676" s="13"/>
      <c r="T676" s="13"/>
      <c r="U676" s="13"/>
      <c r="V676" s="8" t="s">
        <v>14</v>
      </c>
      <c r="W676" s="8" t="s">
        <v>13</v>
      </c>
      <c r="X676" s="8" t="s">
        <v>13</v>
      </c>
      <c r="Y676" s="8" t="s">
        <v>13</v>
      </c>
      <c r="Z676" s="8" t="s">
        <v>13</v>
      </c>
      <c r="AA676" s="8" t="s">
        <v>13</v>
      </c>
      <c r="AB676" s="8" t="s">
        <v>13</v>
      </c>
      <c r="AC676" s="8" t="s">
        <v>13</v>
      </c>
      <c r="AM676" s="8" t="s">
        <v>2580</v>
      </c>
      <c r="AN676" s="8" t="s">
        <v>2566</v>
      </c>
      <c r="AO676" s="8" t="s">
        <v>620</v>
      </c>
      <c r="BM676" s="644"/>
      <c r="BN676" s="705"/>
      <c r="BO676" s="646"/>
      <c r="BP676" s="647"/>
      <c r="BQ676" s="648"/>
      <c r="BR676" s="648"/>
      <c r="BS676" s="649"/>
    </row>
    <row r="677" spans="1:93" ht="64" x14ac:dyDescent="0.2">
      <c r="A677" s="631" t="s">
        <v>45</v>
      </c>
      <c r="B677" s="632">
        <v>3</v>
      </c>
      <c r="C677" s="633" t="s">
        <v>2582</v>
      </c>
      <c r="D677" s="634" t="s">
        <v>2583</v>
      </c>
      <c r="E677" s="13" t="s">
        <v>0</v>
      </c>
      <c r="F677" s="13" t="s">
        <v>113</v>
      </c>
      <c r="G677" s="13" t="s">
        <v>7</v>
      </c>
      <c r="H677" s="13" t="s">
        <v>4</v>
      </c>
      <c r="I677" s="13"/>
      <c r="J677" s="13"/>
      <c r="K677" s="13"/>
      <c r="L677" s="13"/>
      <c r="M677" s="13"/>
      <c r="N677" s="13"/>
      <c r="O677" s="13"/>
      <c r="P677" s="13"/>
      <c r="Q677" s="13"/>
      <c r="R677" s="13"/>
      <c r="S677" s="13"/>
      <c r="T677" s="13"/>
      <c r="U677" s="13"/>
      <c r="V677" s="13" t="s">
        <v>14</v>
      </c>
      <c r="W677" s="13" t="s">
        <v>14</v>
      </c>
      <c r="X677" s="13" t="s">
        <v>14</v>
      </c>
      <c r="Y677" s="13" t="s">
        <v>14</v>
      </c>
      <c r="Z677" s="13" t="s">
        <v>14</v>
      </c>
      <c r="AA677" s="13" t="s">
        <v>14</v>
      </c>
      <c r="AB677" s="13" t="s">
        <v>14</v>
      </c>
      <c r="AC677" s="13" t="s">
        <v>14</v>
      </c>
      <c r="AM677" s="13" t="s">
        <v>2582</v>
      </c>
      <c r="AN677" s="13"/>
      <c r="AO677" s="13" t="s">
        <v>620</v>
      </c>
      <c r="AU677" s="633" t="s">
        <v>2580</v>
      </c>
      <c r="AW677" s="13" t="s">
        <v>2569</v>
      </c>
      <c r="BM677" s="644"/>
      <c r="BN677" s="645"/>
      <c r="BO677" s="646"/>
      <c r="BP677" s="647"/>
      <c r="BQ677" s="648"/>
      <c r="BR677" s="648"/>
      <c r="BS677" s="649"/>
    </row>
    <row r="678" spans="1:93" ht="48" x14ac:dyDescent="0.2">
      <c r="A678" s="701" t="s">
        <v>2560</v>
      </c>
      <c r="B678" s="702">
        <v>3</v>
      </c>
      <c r="C678" s="703" t="s">
        <v>2584</v>
      </c>
      <c r="D678" s="704" t="s">
        <v>2585</v>
      </c>
      <c r="E678" s="13" t="s">
        <v>0</v>
      </c>
      <c r="F678" s="13" t="s">
        <v>113</v>
      </c>
      <c r="G678" s="8" t="s">
        <v>7</v>
      </c>
      <c r="H678" s="8" t="s">
        <v>4</v>
      </c>
      <c r="I678" s="13"/>
      <c r="J678" s="13"/>
      <c r="K678" s="13"/>
      <c r="L678" s="13"/>
      <c r="M678" s="13"/>
      <c r="N678" s="13"/>
      <c r="O678" s="13"/>
      <c r="P678" s="13"/>
      <c r="Q678" s="13"/>
      <c r="R678" s="13"/>
      <c r="S678" s="13"/>
      <c r="T678" s="13"/>
      <c r="U678" s="13"/>
      <c r="V678" s="8" t="s">
        <v>14</v>
      </c>
      <c r="W678" s="8" t="s">
        <v>13</v>
      </c>
      <c r="X678" s="8" t="s">
        <v>13</v>
      </c>
      <c r="Y678" s="8" t="s">
        <v>13</v>
      </c>
      <c r="Z678" s="8" t="s">
        <v>13</v>
      </c>
      <c r="AA678" s="8" t="s">
        <v>13</v>
      </c>
      <c r="AB678" s="8" t="s">
        <v>13</v>
      </c>
      <c r="AC678" s="8" t="s">
        <v>13</v>
      </c>
      <c r="AM678" s="8" t="s">
        <v>2584</v>
      </c>
      <c r="AN678" s="8" t="s">
        <v>2572</v>
      </c>
      <c r="AO678" s="8" t="s">
        <v>620</v>
      </c>
      <c r="BM678" s="644"/>
      <c r="BN678" s="705"/>
      <c r="BO678" s="646"/>
      <c r="BP678" s="647"/>
      <c r="BQ678" s="648"/>
      <c r="BR678" s="648"/>
      <c r="BS678" s="649"/>
    </row>
    <row r="679" spans="1:93" ht="64" x14ac:dyDescent="0.2">
      <c r="A679" s="701" t="s">
        <v>2560</v>
      </c>
      <c r="B679" s="702">
        <v>3</v>
      </c>
      <c r="C679" s="703" t="s">
        <v>2586</v>
      </c>
      <c r="D679" s="704" t="s">
        <v>2663</v>
      </c>
      <c r="E679" s="13" t="s">
        <v>0</v>
      </c>
      <c r="F679" s="13" t="s">
        <v>113</v>
      </c>
      <c r="G679" s="8" t="s">
        <v>7</v>
      </c>
      <c r="H679" s="8" t="s">
        <v>4</v>
      </c>
      <c r="I679" s="13"/>
      <c r="J679" s="13"/>
      <c r="K679" s="13"/>
      <c r="L679" s="13"/>
      <c r="M679" s="13"/>
      <c r="N679" s="13"/>
      <c r="O679" s="13"/>
      <c r="P679" s="13"/>
      <c r="Q679" s="13"/>
      <c r="R679" s="13"/>
      <c r="S679" s="13"/>
      <c r="T679" s="13"/>
      <c r="U679" s="13"/>
      <c r="V679" s="8" t="s">
        <v>14</v>
      </c>
      <c r="W679" s="8" t="s">
        <v>13</v>
      </c>
      <c r="X679" s="8" t="s">
        <v>13</v>
      </c>
      <c r="Y679" s="8" t="s">
        <v>13</v>
      </c>
      <c r="Z679" s="8" t="s">
        <v>13</v>
      </c>
      <c r="AA679" s="8" t="s">
        <v>13</v>
      </c>
      <c r="AB679" s="8" t="s">
        <v>13</v>
      </c>
      <c r="AC679" s="8" t="s">
        <v>13</v>
      </c>
      <c r="AM679" s="8" t="s">
        <v>2586</v>
      </c>
      <c r="AN679" s="8" t="s">
        <v>2587</v>
      </c>
      <c r="AO679" s="8" t="s">
        <v>620</v>
      </c>
      <c r="BM679" s="644"/>
      <c r="BN679" s="705"/>
      <c r="BO679" s="646"/>
      <c r="BP679" s="647"/>
      <c r="BQ679" s="648"/>
      <c r="BR679" s="648"/>
      <c r="BS679" s="649"/>
    </row>
    <row r="680" spans="1:93" ht="82" customHeight="1" x14ac:dyDescent="0.2">
      <c r="A680" s="631" t="s">
        <v>45</v>
      </c>
      <c r="B680" s="632">
        <v>3</v>
      </c>
      <c r="C680" s="633" t="s">
        <v>2588</v>
      </c>
      <c r="D680" s="634" t="s">
        <v>2589</v>
      </c>
      <c r="E680" s="13" t="s">
        <v>0</v>
      </c>
      <c r="F680" s="13" t="s">
        <v>113</v>
      </c>
      <c r="G680" s="13" t="s">
        <v>7</v>
      </c>
      <c r="H680" s="13" t="s">
        <v>4</v>
      </c>
      <c r="I680" s="13"/>
      <c r="J680" s="13"/>
      <c r="K680" s="13"/>
      <c r="L680" s="13"/>
      <c r="M680" s="13"/>
      <c r="N680" s="13"/>
      <c r="O680" s="13"/>
      <c r="P680" s="13"/>
      <c r="Q680" s="13"/>
      <c r="R680" s="13"/>
      <c r="S680" s="13"/>
      <c r="T680" s="13"/>
      <c r="U680" s="13"/>
      <c r="V680" s="13" t="s">
        <v>14</v>
      </c>
      <c r="W680" s="13" t="s">
        <v>14</v>
      </c>
      <c r="X680" s="13" t="s">
        <v>14</v>
      </c>
      <c r="Y680" s="13" t="s">
        <v>14</v>
      </c>
      <c r="Z680" s="13" t="s">
        <v>14</v>
      </c>
      <c r="AA680" s="13" t="s">
        <v>14</v>
      </c>
      <c r="AB680" s="13" t="s">
        <v>14</v>
      </c>
      <c r="AC680" s="13" t="s">
        <v>14</v>
      </c>
      <c r="AM680" s="13" t="s">
        <v>2588</v>
      </c>
      <c r="AN680" s="13"/>
      <c r="AO680" s="13" t="s">
        <v>620</v>
      </c>
      <c r="AU680" s="633" t="s">
        <v>2586</v>
      </c>
      <c r="AW680" s="13" t="s">
        <v>2569</v>
      </c>
      <c r="BM680" s="644"/>
      <c r="BN680" s="645"/>
      <c r="BO680" s="646"/>
      <c r="BP680" s="647"/>
      <c r="BQ680" s="648"/>
      <c r="BR680" s="648"/>
      <c r="BS680" s="649"/>
    </row>
    <row r="681" spans="1:93" ht="64" x14ac:dyDescent="0.2">
      <c r="A681" s="701" t="s">
        <v>2560</v>
      </c>
      <c r="B681" s="702">
        <v>3</v>
      </c>
      <c r="C681" s="703" t="s">
        <v>2590</v>
      </c>
      <c r="D681" s="704" t="s">
        <v>2664</v>
      </c>
      <c r="E681" s="13" t="s">
        <v>0</v>
      </c>
      <c r="F681" s="13" t="s">
        <v>113</v>
      </c>
      <c r="G681" s="8" t="s">
        <v>7</v>
      </c>
      <c r="H681" s="8" t="s">
        <v>4</v>
      </c>
      <c r="I681" s="13"/>
      <c r="J681" s="13"/>
      <c r="K681" s="13"/>
      <c r="L681" s="13"/>
      <c r="M681" s="13"/>
      <c r="N681" s="13"/>
      <c r="O681" s="13"/>
      <c r="P681" s="13"/>
      <c r="Q681" s="13"/>
      <c r="R681" s="13"/>
      <c r="S681" s="13"/>
      <c r="T681" s="13"/>
      <c r="U681" s="13"/>
      <c r="V681" s="8" t="s">
        <v>14</v>
      </c>
      <c r="W681" s="8" t="s">
        <v>13</v>
      </c>
      <c r="X681" s="8" t="s">
        <v>13</v>
      </c>
      <c r="Y681" s="8" t="s">
        <v>13</v>
      </c>
      <c r="Z681" s="8" t="s">
        <v>13</v>
      </c>
      <c r="AA681" s="8" t="s">
        <v>13</v>
      </c>
      <c r="AB681" s="8" t="s">
        <v>13</v>
      </c>
      <c r="AC681" s="8" t="s">
        <v>13</v>
      </c>
      <c r="AM681" s="8" t="s">
        <v>2590</v>
      </c>
      <c r="AN681" s="8" t="s">
        <v>2574</v>
      </c>
      <c r="AO681" s="8" t="s">
        <v>620</v>
      </c>
      <c r="BM681" s="644"/>
      <c r="BN681" s="705"/>
      <c r="BO681" s="646"/>
      <c r="BP681" s="647"/>
      <c r="BQ681" s="648"/>
      <c r="BR681" s="648"/>
      <c r="BS681" s="649"/>
    </row>
    <row r="682" spans="1:93" ht="80" x14ac:dyDescent="0.2">
      <c r="A682" s="631" t="s">
        <v>45</v>
      </c>
      <c r="B682" s="632">
        <v>3</v>
      </c>
      <c r="C682" s="633" t="s">
        <v>2591</v>
      </c>
      <c r="D682" s="634" t="s">
        <v>2592</v>
      </c>
      <c r="E682" s="13" t="s">
        <v>0</v>
      </c>
      <c r="F682" s="13" t="s">
        <v>113</v>
      </c>
      <c r="G682" s="13" t="s">
        <v>7</v>
      </c>
      <c r="H682" s="13" t="s">
        <v>4</v>
      </c>
      <c r="I682" s="13"/>
      <c r="J682" s="13"/>
      <c r="K682" s="13"/>
      <c r="L682" s="13"/>
      <c r="M682" s="13"/>
      <c r="N682" s="13"/>
      <c r="O682" s="13"/>
      <c r="P682" s="13"/>
      <c r="Q682" s="13"/>
      <c r="R682" s="13"/>
      <c r="S682" s="13"/>
      <c r="T682" s="13"/>
      <c r="U682" s="13"/>
      <c r="V682" s="13" t="s">
        <v>14</v>
      </c>
      <c r="W682" s="13" t="s">
        <v>14</v>
      </c>
      <c r="X682" s="13" t="s">
        <v>14</v>
      </c>
      <c r="Y682" s="13" t="s">
        <v>14</v>
      </c>
      <c r="Z682" s="13" t="s">
        <v>14</v>
      </c>
      <c r="AA682" s="13" t="s">
        <v>14</v>
      </c>
      <c r="AB682" s="13" t="s">
        <v>14</v>
      </c>
      <c r="AC682" s="13" t="s">
        <v>14</v>
      </c>
      <c r="AM682" s="13" t="s">
        <v>2591</v>
      </c>
      <c r="AN682" s="13"/>
      <c r="AO682" s="13" t="s">
        <v>620</v>
      </c>
      <c r="AU682" s="633" t="s">
        <v>2590</v>
      </c>
      <c r="AW682" s="13" t="s">
        <v>2665</v>
      </c>
      <c r="BM682" s="644"/>
      <c r="BN682" s="645"/>
      <c r="BO682" s="646"/>
      <c r="BP682" s="647"/>
      <c r="BQ682" s="648"/>
      <c r="BR682" s="648"/>
      <c r="BS682" s="649"/>
    </row>
    <row r="683" spans="1:93" ht="48" x14ac:dyDescent="0.2">
      <c r="A683" s="701" t="s">
        <v>2560</v>
      </c>
      <c r="B683" s="702">
        <v>3</v>
      </c>
      <c r="C683" s="703" t="s">
        <v>2593</v>
      </c>
      <c r="D683" s="704" t="s">
        <v>2594</v>
      </c>
      <c r="E683" s="13" t="s">
        <v>0</v>
      </c>
      <c r="F683" s="13" t="s">
        <v>113</v>
      </c>
      <c r="G683" s="8" t="s">
        <v>7</v>
      </c>
      <c r="H683" s="8" t="s">
        <v>4</v>
      </c>
      <c r="I683" s="13"/>
      <c r="J683" s="13"/>
      <c r="K683" s="13"/>
      <c r="L683" s="13"/>
      <c r="M683" s="13"/>
      <c r="N683" s="13"/>
      <c r="O683" s="13"/>
      <c r="P683" s="13"/>
      <c r="Q683" s="13"/>
      <c r="R683" s="13"/>
      <c r="S683" s="13"/>
      <c r="T683" s="13"/>
      <c r="U683" s="13"/>
      <c r="V683" s="8" t="s">
        <v>14</v>
      </c>
      <c r="W683" s="8" t="s">
        <v>13</v>
      </c>
      <c r="X683" s="8" t="s">
        <v>13</v>
      </c>
      <c r="Y683" s="8" t="s">
        <v>13</v>
      </c>
      <c r="Z683" s="8" t="s">
        <v>13</v>
      </c>
      <c r="AA683" s="8" t="s">
        <v>13</v>
      </c>
      <c r="AB683" s="8" t="s">
        <v>13</v>
      </c>
      <c r="AC683" s="8" t="s">
        <v>13</v>
      </c>
      <c r="AM683" s="8" t="s">
        <v>2593</v>
      </c>
      <c r="AN683" s="8" t="s">
        <v>2595</v>
      </c>
      <c r="AO683" s="8" t="s">
        <v>620</v>
      </c>
      <c r="BM683" s="644"/>
      <c r="BN683" s="705"/>
      <c r="BO683" s="646"/>
      <c r="BP683" s="647"/>
      <c r="BQ683" s="648"/>
      <c r="BR683" s="648"/>
      <c r="BS683" s="649"/>
    </row>
    <row r="684" spans="1:93" ht="32" x14ac:dyDescent="0.2">
      <c r="A684" s="701" t="s">
        <v>2560</v>
      </c>
      <c r="B684" s="702">
        <v>3</v>
      </c>
      <c r="C684" s="703" t="s">
        <v>2596</v>
      </c>
      <c r="D684" s="704" t="s">
        <v>2666</v>
      </c>
      <c r="E684" s="13" t="s">
        <v>0</v>
      </c>
      <c r="F684" s="13" t="s">
        <v>113</v>
      </c>
      <c r="G684" s="8" t="s">
        <v>7</v>
      </c>
      <c r="H684" s="8" t="s">
        <v>4</v>
      </c>
      <c r="I684" s="13"/>
      <c r="J684" s="13"/>
      <c r="K684" s="13"/>
      <c r="L684" s="13"/>
      <c r="M684" s="13"/>
      <c r="N684" s="13"/>
      <c r="O684" s="13"/>
      <c r="P684" s="13"/>
      <c r="Q684" s="13"/>
      <c r="R684" s="13"/>
      <c r="S684" s="13"/>
      <c r="T684" s="13"/>
      <c r="U684" s="13"/>
      <c r="V684" s="8" t="s">
        <v>14</v>
      </c>
      <c r="W684" s="8" t="s">
        <v>13</v>
      </c>
      <c r="X684" s="8" t="s">
        <v>13</v>
      </c>
      <c r="Y684" s="8" t="s">
        <v>13</v>
      </c>
      <c r="Z684" s="8" t="s">
        <v>13</v>
      </c>
      <c r="AA684" s="8" t="s">
        <v>13</v>
      </c>
      <c r="AB684" s="8" t="s">
        <v>13</v>
      </c>
      <c r="AC684" s="8" t="s">
        <v>13</v>
      </c>
      <c r="AM684" s="8" t="s">
        <v>2596</v>
      </c>
      <c r="AN684" s="8" t="s">
        <v>2574</v>
      </c>
      <c r="AO684" s="8" t="s">
        <v>620</v>
      </c>
      <c r="BM684" s="644"/>
      <c r="BN684" s="705"/>
      <c r="BO684" s="646"/>
      <c r="BP684" s="647"/>
      <c r="BQ684" s="648"/>
      <c r="BR684" s="648"/>
      <c r="BS684" s="649"/>
    </row>
    <row r="685" spans="1:93" ht="63" customHeight="1" x14ac:dyDescent="0.2">
      <c r="A685" s="631" t="s">
        <v>45</v>
      </c>
      <c r="B685" s="632">
        <v>3</v>
      </c>
      <c r="C685" s="633" t="s">
        <v>2597</v>
      </c>
      <c r="D685" s="634" t="s">
        <v>2598</v>
      </c>
      <c r="E685" s="13" t="s">
        <v>0</v>
      </c>
      <c r="F685" s="13" t="s">
        <v>113</v>
      </c>
      <c r="G685" s="13" t="s">
        <v>7</v>
      </c>
      <c r="H685" s="13" t="s">
        <v>4</v>
      </c>
      <c r="I685" s="13"/>
      <c r="J685" s="13"/>
      <c r="K685" s="13"/>
      <c r="L685" s="13"/>
      <c r="M685" s="13"/>
      <c r="N685" s="13"/>
      <c r="O685" s="13"/>
      <c r="P685" s="13"/>
      <c r="Q685" s="13"/>
      <c r="R685" s="13"/>
      <c r="S685" s="13"/>
      <c r="T685" s="13"/>
      <c r="U685" s="13"/>
      <c r="V685" s="13" t="s">
        <v>14</v>
      </c>
      <c r="W685" s="13" t="s">
        <v>14</v>
      </c>
      <c r="X685" s="13" t="s">
        <v>14</v>
      </c>
      <c r="Y685" s="13" t="s">
        <v>14</v>
      </c>
      <c r="Z685" s="13" t="s">
        <v>14</v>
      </c>
      <c r="AA685" s="13" t="s">
        <v>14</v>
      </c>
      <c r="AB685" s="13" t="s">
        <v>14</v>
      </c>
      <c r="AC685" s="13" t="s">
        <v>14</v>
      </c>
      <c r="AM685" s="13" t="s">
        <v>2597</v>
      </c>
      <c r="AN685" s="13"/>
      <c r="AO685" s="13" t="s">
        <v>620</v>
      </c>
      <c r="AU685" s="633" t="s">
        <v>2596</v>
      </c>
      <c r="AW685" s="13" t="s">
        <v>2599</v>
      </c>
      <c r="BM685" s="644"/>
      <c r="BN685" s="645"/>
      <c r="BO685" s="646"/>
      <c r="BP685" s="647"/>
      <c r="BQ685" s="648"/>
      <c r="BR685" s="648"/>
      <c r="BS685" s="649"/>
    </row>
    <row r="686" spans="1:93" ht="48" x14ac:dyDescent="0.2">
      <c r="A686" s="701" t="s">
        <v>2560</v>
      </c>
      <c r="B686" s="702">
        <v>3</v>
      </c>
      <c r="C686" s="703" t="s">
        <v>2600</v>
      </c>
      <c r="D686" s="704" t="s">
        <v>2601</v>
      </c>
      <c r="E686" s="13" t="s">
        <v>0</v>
      </c>
      <c r="F686" s="13" t="s">
        <v>113</v>
      </c>
      <c r="G686" s="8" t="s">
        <v>7</v>
      </c>
      <c r="H686" s="8" t="s">
        <v>4</v>
      </c>
      <c r="I686" s="13"/>
      <c r="J686" s="13"/>
      <c r="K686" s="13"/>
      <c r="L686" s="13"/>
      <c r="M686" s="13"/>
      <c r="N686" s="13"/>
      <c r="O686" s="13"/>
      <c r="P686" s="13"/>
      <c r="Q686" s="13"/>
      <c r="R686" s="13"/>
      <c r="S686" s="13"/>
      <c r="T686" s="13"/>
      <c r="U686" s="13"/>
      <c r="V686" s="8" t="s">
        <v>14</v>
      </c>
      <c r="W686" s="8" t="s">
        <v>13</v>
      </c>
      <c r="X686" s="8" t="s">
        <v>13</v>
      </c>
      <c r="Y686" s="8" t="s">
        <v>13</v>
      </c>
      <c r="Z686" s="8" t="s">
        <v>13</v>
      </c>
      <c r="AA686" s="8" t="s">
        <v>13</v>
      </c>
      <c r="AB686" s="8" t="s">
        <v>13</v>
      </c>
      <c r="AC686" s="8" t="s">
        <v>13</v>
      </c>
      <c r="AM686" s="8" t="s">
        <v>2600</v>
      </c>
      <c r="AN686" s="8" t="s">
        <v>2602</v>
      </c>
      <c r="AO686" s="8" t="s">
        <v>620</v>
      </c>
      <c r="BM686" s="644"/>
      <c r="BN686" s="705"/>
      <c r="BO686" s="646"/>
      <c r="BP686" s="647"/>
      <c r="BQ686" s="648"/>
      <c r="BR686" s="648"/>
      <c r="BS686" s="649"/>
    </row>
    <row r="687" spans="1:93" ht="32" x14ac:dyDescent="0.2">
      <c r="A687" s="701" t="s">
        <v>2560</v>
      </c>
      <c r="B687" s="702">
        <v>3</v>
      </c>
      <c r="C687" s="703" t="s">
        <v>2603</v>
      </c>
      <c r="D687" s="704" t="s">
        <v>2604</v>
      </c>
      <c r="E687" s="13" t="s">
        <v>0</v>
      </c>
      <c r="F687" s="13" t="s">
        <v>113</v>
      </c>
      <c r="G687" s="8" t="s">
        <v>7</v>
      </c>
      <c r="H687" s="8" t="s">
        <v>4</v>
      </c>
      <c r="I687" s="13"/>
      <c r="J687" s="13"/>
      <c r="K687" s="13"/>
      <c r="L687" s="13"/>
      <c r="M687" s="13"/>
      <c r="N687" s="13"/>
      <c r="O687" s="13"/>
      <c r="P687" s="13"/>
      <c r="Q687" s="13"/>
      <c r="R687" s="13"/>
      <c r="S687" s="13"/>
      <c r="T687" s="13"/>
      <c r="U687" s="13"/>
      <c r="V687" s="8" t="s">
        <v>14</v>
      </c>
      <c r="W687" s="8" t="s">
        <v>13</v>
      </c>
      <c r="X687" s="8" t="s">
        <v>13</v>
      </c>
      <c r="Y687" s="8" t="s">
        <v>13</v>
      </c>
      <c r="Z687" s="8" t="s">
        <v>13</v>
      </c>
      <c r="AA687" s="8" t="s">
        <v>13</v>
      </c>
      <c r="AB687" s="8" t="s">
        <v>13</v>
      </c>
      <c r="AC687" s="8" t="s">
        <v>13</v>
      </c>
      <c r="AM687" s="8" t="s">
        <v>2603</v>
      </c>
      <c r="AN687" s="8" t="s">
        <v>2574</v>
      </c>
      <c r="AO687" s="8" t="s">
        <v>620</v>
      </c>
      <c r="BM687" s="644"/>
      <c r="BN687" s="705"/>
      <c r="BO687" s="646"/>
      <c r="BP687" s="647"/>
      <c r="BQ687" s="648"/>
      <c r="BR687" s="648"/>
      <c r="BS687" s="649"/>
    </row>
    <row r="688" spans="1:93" ht="64" x14ac:dyDescent="0.2">
      <c r="A688" s="631" t="s">
        <v>45</v>
      </c>
      <c r="B688" s="632">
        <v>3</v>
      </c>
      <c r="C688" s="633" t="s">
        <v>2605</v>
      </c>
      <c r="D688" s="634" t="s">
        <v>2606</v>
      </c>
      <c r="E688" s="13" t="s">
        <v>0</v>
      </c>
      <c r="F688" s="13" t="s">
        <v>113</v>
      </c>
      <c r="G688" s="13" t="s">
        <v>7</v>
      </c>
      <c r="H688" s="13" t="s">
        <v>4</v>
      </c>
      <c r="I688" s="13"/>
      <c r="J688" s="13"/>
      <c r="K688" s="13"/>
      <c r="L688" s="13"/>
      <c r="M688" s="13"/>
      <c r="N688" s="13"/>
      <c r="O688" s="13"/>
      <c r="P688" s="13"/>
      <c r="Q688" s="13"/>
      <c r="R688" s="13"/>
      <c r="S688" s="13"/>
      <c r="T688" s="13"/>
      <c r="U688" s="13"/>
      <c r="V688" s="13" t="s">
        <v>14</v>
      </c>
      <c r="W688" s="13" t="s">
        <v>14</v>
      </c>
      <c r="X688" s="13" t="s">
        <v>14</v>
      </c>
      <c r="Y688" s="13" t="s">
        <v>14</v>
      </c>
      <c r="Z688" s="13" t="s">
        <v>14</v>
      </c>
      <c r="AA688" s="13" t="s">
        <v>14</v>
      </c>
      <c r="AB688" s="13" t="s">
        <v>14</v>
      </c>
      <c r="AC688" s="13" t="s">
        <v>14</v>
      </c>
      <c r="AM688" s="13" t="s">
        <v>2605</v>
      </c>
      <c r="AN688" s="13"/>
      <c r="AO688" s="13" t="s">
        <v>620</v>
      </c>
      <c r="AU688" s="633" t="s">
        <v>2603</v>
      </c>
      <c r="AW688" s="13" t="s">
        <v>2667</v>
      </c>
      <c r="BM688" s="644"/>
      <c r="BN688" s="645"/>
      <c r="BO688" s="646"/>
      <c r="BP688" s="647"/>
      <c r="BQ688" s="648"/>
      <c r="BR688" s="648"/>
      <c r="BS688" s="649"/>
    </row>
    <row r="689" spans="1:71" ht="48" x14ac:dyDescent="0.2">
      <c r="A689" s="701" t="s">
        <v>2560</v>
      </c>
      <c r="B689" s="702">
        <v>3</v>
      </c>
      <c r="C689" s="703" t="s">
        <v>2607</v>
      </c>
      <c r="D689" s="704" t="s">
        <v>2608</v>
      </c>
      <c r="E689" s="13" t="s">
        <v>0</v>
      </c>
      <c r="F689" s="13" t="s">
        <v>113</v>
      </c>
      <c r="G689" s="8" t="s">
        <v>7</v>
      </c>
      <c r="H689" s="8" t="s">
        <v>4</v>
      </c>
      <c r="I689" s="13"/>
      <c r="J689" s="13"/>
      <c r="K689" s="13"/>
      <c r="L689" s="13"/>
      <c r="M689" s="13"/>
      <c r="N689" s="13"/>
      <c r="O689" s="13"/>
      <c r="P689" s="13"/>
      <c r="Q689" s="13"/>
      <c r="R689" s="13"/>
      <c r="S689" s="13"/>
      <c r="T689" s="13"/>
      <c r="U689" s="13"/>
      <c r="V689" s="8" t="s">
        <v>14</v>
      </c>
      <c r="W689" s="8" t="s">
        <v>13</v>
      </c>
      <c r="X689" s="8" t="s">
        <v>13</v>
      </c>
      <c r="Y689" s="8" t="s">
        <v>13</v>
      </c>
      <c r="Z689" s="8" t="s">
        <v>13</v>
      </c>
      <c r="AA689" s="8" t="s">
        <v>13</v>
      </c>
      <c r="AB689" s="8" t="s">
        <v>13</v>
      </c>
      <c r="AC689" s="8" t="s">
        <v>13</v>
      </c>
      <c r="AM689" s="8" t="s">
        <v>2607</v>
      </c>
      <c r="AN689" s="8" t="s">
        <v>2609</v>
      </c>
      <c r="AO689" s="8" t="s">
        <v>620</v>
      </c>
      <c r="BM689" s="644"/>
      <c r="BN689" s="705"/>
      <c r="BO689" s="646"/>
      <c r="BP689" s="647"/>
      <c r="BQ689" s="648"/>
      <c r="BR689" s="648"/>
      <c r="BS689" s="649"/>
    </row>
    <row r="690" spans="1:71" ht="32" x14ac:dyDescent="0.2">
      <c r="A690" s="701" t="s">
        <v>2560</v>
      </c>
      <c r="B690" s="702">
        <v>3</v>
      </c>
      <c r="C690" s="703" t="s">
        <v>2610</v>
      </c>
      <c r="D690" s="704" t="s">
        <v>2611</v>
      </c>
      <c r="E690" s="13" t="s">
        <v>0</v>
      </c>
      <c r="F690" s="13" t="s">
        <v>113</v>
      </c>
      <c r="G690" s="8" t="s">
        <v>7</v>
      </c>
      <c r="H690" s="8" t="s">
        <v>4</v>
      </c>
      <c r="I690" s="13"/>
      <c r="J690" s="13"/>
      <c r="K690" s="13"/>
      <c r="L690" s="13"/>
      <c r="M690" s="13"/>
      <c r="N690" s="13"/>
      <c r="O690" s="13"/>
      <c r="P690" s="13"/>
      <c r="Q690" s="13"/>
      <c r="R690" s="13"/>
      <c r="S690" s="13"/>
      <c r="T690" s="13"/>
      <c r="U690" s="13"/>
      <c r="V690" s="8" t="s">
        <v>14</v>
      </c>
      <c r="W690" s="8" t="s">
        <v>13</v>
      </c>
      <c r="X690" s="8" t="s">
        <v>13</v>
      </c>
      <c r="Y690" s="8" t="s">
        <v>13</v>
      </c>
      <c r="Z690" s="8" t="s">
        <v>13</v>
      </c>
      <c r="AA690" s="8" t="s">
        <v>13</v>
      </c>
      <c r="AB690" s="8" t="s">
        <v>13</v>
      </c>
      <c r="AC690" s="8" t="s">
        <v>13</v>
      </c>
      <c r="AM690" s="8" t="s">
        <v>2610</v>
      </c>
      <c r="AN690" s="8" t="s">
        <v>2612</v>
      </c>
      <c r="AO690" s="8" t="s">
        <v>620</v>
      </c>
      <c r="BM690" s="644"/>
      <c r="BN690" s="705"/>
      <c r="BO690" s="646"/>
      <c r="BP690" s="647"/>
      <c r="BQ690" s="648"/>
      <c r="BR690" s="648"/>
      <c r="BS690" s="649"/>
    </row>
    <row r="691" spans="1:71" ht="64" x14ac:dyDescent="0.2">
      <c r="A691" s="631" t="s">
        <v>45</v>
      </c>
      <c r="B691" s="632">
        <v>3</v>
      </c>
      <c r="C691" s="633" t="s">
        <v>2613</v>
      </c>
      <c r="D691" s="634" t="s">
        <v>2614</v>
      </c>
      <c r="E691" s="13" t="s">
        <v>0</v>
      </c>
      <c r="F691" s="13" t="s">
        <v>113</v>
      </c>
      <c r="G691" s="13" t="s">
        <v>7</v>
      </c>
      <c r="H691" s="13" t="s">
        <v>4</v>
      </c>
      <c r="I691" s="13"/>
      <c r="J691" s="13"/>
      <c r="K691" s="13"/>
      <c r="L691" s="13"/>
      <c r="M691" s="13"/>
      <c r="N691" s="13"/>
      <c r="O691" s="13"/>
      <c r="P691" s="13"/>
      <c r="Q691" s="13"/>
      <c r="R691" s="13"/>
      <c r="S691" s="13"/>
      <c r="T691" s="13"/>
      <c r="U691" s="13"/>
      <c r="V691" s="13" t="s">
        <v>14</v>
      </c>
      <c r="W691" s="13" t="s">
        <v>14</v>
      </c>
      <c r="X691" s="13" t="s">
        <v>14</v>
      </c>
      <c r="Y691" s="13" t="s">
        <v>14</v>
      </c>
      <c r="Z691" s="13" t="s">
        <v>14</v>
      </c>
      <c r="AA691" s="13" t="s">
        <v>14</v>
      </c>
      <c r="AB691" s="13" t="s">
        <v>14</v>
      </c>
      <c r="AC691" s="13" t="s">
        <v>14</v>
      </c>
      <c r="AM691" s="13" t="s">
        <v>2613</v>
      </c>
      <c r="AN691" s="13"/>
      <c r="AO691" s="13" t="s">
        <v>620</v>
      </c>
      <c r="AU691" s="633" t="s">
        <v>2610</v>
      </c>
      <c r="AW691" s="13" t="s">
        <v>2668</v>
      </c>
      <c r="BM691" s="644"/>
      <c r="BN691" s="645"/>
      <c r="BO691" s="646"/>
      <c r="BP691" s="647"/>
      <c r="BQ691" s="648"/>
      <c r="BR691" s="648"/>
      <c r="BS691" s="649"/>
    </row>
    <row r="692" spans="1:71" ht="32" x14ac:dyDescent="0.2">
      <c r="A692" s="701" t="s">
        <v>2560</v>
      </c>
      <c r="B692" s="702">
        <v>3</v>
      </c>
      <c r="C692" s="703" t="s">
        <v>2615</v>
      </c>
      <c r="D692" s="704" t="s">
        <v>2616</v>
      </c>
      <c r="E692" s="13" t="s">
        <v>0</v>
      </c>
      <c r="F692" s="13" t="s">
        <v>113</v>
      </c>
      <c r="G692" s="8" t="s">
        <v>7</v>
      </c>
      <c r="H692" s="8" t="s">
        <v>4</v>
      </c>
      <c r="I692" s="13"/>
      <c r="J692" s="13"/>
      <c r="K692" s="13"/>
      <c r="L692" s="13"/>
      <c r="M692" s="13"/>
      <c r="N692" s="13"/>
      <c r="O692" s="13"/>
      <c r="P692" s="13"/>
      <c r="Q692" s="13"/>
      <c r="R692" s="13"/>
      <c r="S692" s="13"/>
      <c r="T692" s="13"/>
      <c r="U692" s="13"/>
      <c r="V692" s="8" t="s">
        <v>14</v>
      </c>
      <c r="W692" s="8" t="s">
        <v>13</v>
      </c>
      <c r="X692" s="8" t="s">
        <v>13</v>
      </c>
      <c r="Y692" s="8" t="s">
        <v>13</v>
      </c>
      <c r="Z692" s="8" t="s">
        <v>13</v>
      </c>
      <c r="AA692" s="8" t="s">
        <v>13</v>
      </c>
      <c r="AB692" s="8" t="s">
        <v>13</v>
      </c>
      <c r="AC692" s="8" t="s">
        <v>13</v>
      </c>
      <c r="AM692" s="8" t="s">
        <v>2615</v>
      </c>
      <c r="AN692" s="8" t="s">
        <v>2612</v>
      </c>
      <c r="AO692" s="8" t="s">
        <v>620</v>
      </c>
      <c r="BM692" s="644"/>
      <c r="BN692" s="705"/>
      <c r="BO692" s="646"/>
      <c r="BP692" s="647"/>
      <c r="BQ692" s="648"/>
      <c r="BR692" s="648"/>
      <c r="BS692" s="649"/>
    </row>
    <row r="693" spans="1:71" ht="50" customHeight="1" x14ac:dyDescent="0.2">
      <c r="A693" s="631" t="s">
        <v>45</v>
      </c>
      <c r="B693" s="632">
        <v>3</v>
      </c>
      <c r="C693" s="633" t="s">
        <v>2617</v>
      </c>
      <c r="D693" s="634" t="s">
        <v>2618</v>
      </c>
      <c r="E693" s="13" t="s">
        <v>0</v>
      </c>
      <c r="F693" s="13" t="s">
        <v>113</v>
      </c>
      <c r="G693" s="13" t="s">
        <v>7</v>
      </c>
      <c r="H693" s="13" t="s">
        <v>4</v>
      </c>
      <c r="I693" s="13"/>
      <c r="J693" s="13"/>
      <c r="K693" s="13"/>
      <c r="L693" s="13"/>
      <c r="M693" s="13"/>
      <c r="N693" s="13"/>
      <c r="O693" s="13"/>
      <c r="P693" s="13"/>
      <c r="Q693" s="13"/>
      <c r="R693" s="13"/>
      <c r="S693" s="13"/>
      <c r="T693" s="13"/>
      <c r="U693" s="13"/>
      <c r="V693" s="13" t="s">
        <v>14</v>
      </c>
      <c r="W693" s="13" t="s">
        <v>14</v>
      </c>
      <c r="X693" s="13" t="s">
        <v>14</v>
      </c>
      <c r="Y693" s="13" t="s">
        <v>14</v>
      </c>
      <c r="Z693" s="13" t="s">
        <v>14</v>
      </c>
      <c r="AA693" s="13" t="s">
        <v>14</v>
      </c>
      <c r="AB693" s="13" t="s">
        <v>14</v>
      </c>
      <c r="AC693" s="13" t="s">
        <v>14</v>
      </c>
      <c r="AM693" s="13" t="s">
        <v>2617</v>
      </c>
      <c r="AN693" s="13"/>
      <c r="AO693" s="13" t="s">
        <v>620</v>
      </c>
      <c r="AU693" s="633" t="s">
        <v>2615</v>
      </c>
      <c r="AW693" s="13" t="s">
        <v>2669</v>
      </c>
      <c r="BM693" s="644"/>
      <c r="BN693" s="645"/>
      <c r="BO693" s="646"/>
      <c r="BP693" s="647"/>
      <c r="BQ693" s="648"/>
      <c r="BR693" s="648"/>
      <c r="BS693" s="649"/>
    </row>
    <row r="694" spans="1:71" ht="48" x14ac:dyDescent="0.2">
      <c r="A694" s="701" t="s">
        <v>2560</v>
      </c>
      <c r="B694" s="702">
        <v>3</v>
      </c>
      <c r="C694" s="703" t="s">
        <v>2619</v>
      </c>
      <c r="D694" s="704" t="s">
        <v>2620</v>
      </c>
      <c r="E694" s="13" t="s">
        <v>0</v>
      </c>
      <c r="F694" s="13" t="s">
        <v>113</v>
      </c>
      <c r="G694" s="8" t="s">
        <v>7</v>
      </c>
      <c r="H694" s="8" t="s">
        <v>4</v>
      </c>
      <c r="I694" s="13"/>
      <c r="J694" s="13"/>
      <c r="K694" s="13"/>
      <c r="L694" s="13"/>
      <c r="M694" s="13"/>
      <c r="N694" s="13"/>
      <c r="O694" s="13"/>
      <c r="P694" s="13"/>
      <c r="Q694" s="13"/>
      <c r="R694" s="13"/>
      <c r="S694" s="13"/>
      <c r="T694" s="13"/>
      <c r="U694" s="13"/>
      <c r="V694" s="8" t="s">
        <v>14</v>
      </c>
      <c r="W694" s="8" t="s">
        <v>13</v>
      </c>
      <c r="X694" s="8" t="s">
        <v>13</v>
      </c>
      <c r="Y694" s="8" t="s">
        <v>13</v>
      </c>
      <c r="Z694" s="8" t="s">
        <v>13</v>
      </c>
      <c r="AA694" s="8" t="s">
        <v>13</v>
      </c>
      <c r="AB694" s="8" t="s">
        <v>13</v>
      </c>
      <c r="AC694" s="8" t="s">
        <v>13</v>
      </c>
      <c r="AM694" s="8" t="s">
        <v>2619</v>
      </c>
      <c r="AN694" s="8" t="s">
        <v>2621</v>
      </c>
      <c r="AO694" s="8" t="s">
        <v>620</v>
      </c>
      <c r="BM694" s="644"/>
      <c r="BN694" s="705"/>
      <c r="BO694" s="646"/>
      <c r="BP694" s="647"/>
      <c r="BQ694" s="648"/>
      <c r="BR694" s="648"/>
      <c r="BS694" s="649"/>
    </row>
    <row r="695" spans="1:71" ht="32" x14ac:dyDescent="0.2">
      <c r="A695" s="701" t="s">
        <v>2560</v>
      </c>
      <c r="B695" s="702">
        <v>3</v>
      </c>
      <c r="C695" s="703" t="s">
        <v>2622</v>
      </c>
      <c r="D695" s="704" t="s">
        <v>2623</v>
      </c>
      <c r="E695" s="13" t="s">
        <v>0</v>
      </c>
      <c r="F695" s="13" t="s">
        <v>113</v>
      </c>
      <c r="G695" s="8" t="s">
        <v>7</v>
      </c>
      <c r="H695" s="8" t="s">
        <v>4</v>
      </c>
      <c r="I695" s="13"/>
      <c r="J695" s="13"/>
      <c r="K695" s="13"/>
      <c r="L695" s="13"/>
      <c r="M695" s="13"/>
      <c r="N695" s="13"/>
      <c r="O695" s="13"/>
      <c r="P695" s="13"/>
      <c r="Q695" s="13"/>
      <c r="R695" s="13"/>
      <c r="S695" s="13"/>
      <c r="T695" s="13"/>
      <c r="U695" s="13"/>
      <c r="V695" s="8" t="s">
        <v>14</v>
      </c>
      <c r="W695" s="8" t="s">
        <v>13</v>
      </c>
      <c r="X695" s="8" t="s">
        <v>13</v>
      </c>
      <c r="Y695" s="8" t="s">
        <v>13</v>
      </c>
      <c r="Z695" s="8" t="s">
        <v>13</v>
      </c>
      <c r="AA695" s="8" t="s">
        <v>13</v>
      </c>
      <c r="AB695" s="8" t="s">
        <v>13</v>
      </c>
      <c r="AC695" s="8" t="s">
        <v>13</v>
      </c>
      <c r="AM695" s="8" t="s">
        <v>2622</v>
      </c>
      <c r="AN695" s="8" t="s">
        <v>2612</v>
      </c>
      <c r="AO695" s="8" t="s">
        <v>620</v>
      </c>
      <c r="BM695" s="644"/>
      <c r="BN695" s="705"/>
      <c r="BO695" s="646"/>
      <c r="BP695" s="647"/>
      <c r="BQ695" s="648"/>
      <c r="BR695" s="648"/>
      <c r="BS695" s="649"/>
    </row>
    <row r="696" spans="1:71" ht="64" x14ac:dyDescent="0.2">
      <c r="A696" s="631" t="s">
        <v>45</v>
      </c>
      <c r="B696" s="632">
        <v>3</v>
      </c>
      <c r="C696" s="633" t="s">
        <v>2624</v>
      </c>
      <c r="D696" s="634" t="s">
        <v>2625</v>
      </c>
      <c r="E696" s="13" t="s">
        <v>0</v>
      </c>
      <c r="F696" s="13" t="s">
        <v>113</v>
      </c>
      <c r="G696" s="13" t="s">
        <v>7</v>
      </c>
      <c r="H696" s="13" t="s">
        <v>4</v>
      </c>
      <c r="I696" s="13"/>
      <c r="J696" s="13"/>
      <c r="K696" s="13"/>
      <c r="L696" s="13"/>
      <c r="M696" s="13"/>
      <c r="N696" s="13"/>
      <c r="O696" s="13"/>
      <c r="P696" s="13"/>
      <c r="Q696" s="13"/>
      <c r="R696" s="13"/>
      <c r="S696" s="13"/>
      <c r="T696" s="13"/>
      <c r="U696" s="13"/>
      <c r="V696" s="13" t="s">
        <v>14</v>
      </c>
      <c r="W696" s="13" t="s">
        <v>14</v>
      </c>
      <c r="X696" s="13" t="s">
        <v>14</v>
      </c>
      <c r="Y696" s="13" t="s">
        <v>14</v>
      </c>
      <c r="Z696" s="13" t="s">
        <v>14</v>
      </c>
      <c r="AA696" s="13" t="s">
        <v>14</v>
      </c>
      <c r="AB696" s="13" t="s">
        <v>14</v>
      </c>
      <c r="AC696" s="13" t="s">
        <v>14</v>
      </c>
      <c r="AM696" s="13" t="s">
        <v>2624</v>
      </c>
      <c r="AN696" s="13"/>
      <c r="AO696" s="13" t="s">
        <v>620</v>
      </c>
      <c r="AU696" s="633" t="s">
        <v>2622</v>
      </c>
      <c r="AW696" s="13" t="s">
        <v>2670</v>
      </c>
      <c r="BM696" s="644"/>
      <c r="BN696" s="645"/>
      <c r="BO696" s="646"/>
      <c r="BP696" s="647"/>
      <c r="BQ696" s="648"/>
      <c r="BR696" s="648"/>
      <c r="BS696" s="649"/>
    </row>
    <row r="697" spans="1:71" ht="48" x14ac:dyDescent="0.2">
      <c r="A697" s="701" t="s">
        <v>2560</v>
      </c>
      <c r="B697" s="702">
        <v>3</v>
      </c>
      <c r="C697" s="703" t="s">
        <v>2626</v>
      </c>
      <c r="D697" s="704" t="s">
        <v>2627</v>
      </c>
      <c r="E697" s="13" t="s">
        <v>0</v>
      </c>
      <c r="F697" s="13" t="s">
        <v>113</v>
      </c>
      <c r="G697" s="8" t="s">
        <v>7</v>
      </c>
      <c r="H697" s="8" t="s">
        <v>4</v>
      </c>
      <c r="I697" s="13"/>
      <c r="J697" s="13"/>
      <c r="K697" s="13"/>
      <c r="L697" s="13"/>
      <c r="M697" s="13"/>
      <c r="N697" s="13"/>
      <c r="O697" s="13"/>
      <c r="P697" s="13"/>
      <c r="Q697" s="13"/>
      <c r="R697" s="13"/>
      <c r="S697" s="13"/>
      <c r="T697" s="13"/>
      <c r="U697" s="13"/>
      <c r="V697" s="8" t="s">
        <v>14</v>
      </c>
      <c r="W697" s="8" t="s">
        <v>13</v>
      </c>
      <c r="X697" s="8" t="s">
        <v>13</v>
      </c>
      <c r="Y697" s="8" t="s">
        <v>13</v>
      </c>
      <c r="Z697" s="8" t="s">
        <v>13</v>
      </c>
      <c r="AA697" s="8" t="s">
        <v>13</v>
      </c>
      <c r="AB697" s="8" t="s">
        <v>13</v>
      </c>
      <c r="AC697" s="8" t="s">
        <v>13</v>
      </c>
      <c r="AM697" s="8" t="s">
        <v>2626</v>
      </c>
      <c r="AN697" s="8" t="s">
        <v>2621</v>
      </c>
      <c r="AO697" s="8" t="s">
        <v>620</v>
      </c>
      <c r="BM697" s="644"/>
      <c r="BN697" s="705"/>
      <c r="BO697" s="646"/>
      <c r="BP697" s="647"/>
      <c r="BQ697" s="648"/>
      <c r="BR697" s="648"/>
      <c r="BS697" s="649"/>
    </row>
    <row r="698" spans="1:71" ht="48" x14ac:dyDescent="0.2">
      <c r="A698" s="701" t="s">
        <v>2560</v>
      </c>
      <c r="B698" s="702">
        <v>3</v>
      </c>
      <c r="C698" s="703" t="s">
        <v>2628</v>
      </c>
      <c r="D698" s="704" t="s">
        <v>2629</v>
      </c>
      <c r="E698" s="13" t="s">
        <v>0</v>
      </c>
      <c r="F698" s="13" t="s">
        <v>113</v>
      </c>
      <c r="G698" s="8" t="s">
        <v>7</v>
      </c>
      <c r="H698" s="8" t="s">
        <v>4</v>
      </c>
      <c r="I698" s="13"/>
      <c r="J698" s="13"/>
      <c r="K698" s="13"/>
      <c r="L698" s="13"/>
      <c r="M698" s="13"/>
      <c r="N698" s="13"/>
      <c r="O698" s="13"/>
      <c r="P698" s="13"/>
      <c r="Q698" s="13"/>
      <c r="R698" s="13"/>
      <c r="S698" s="13"/>
      <c r="T698" s="13"/>
      <c r="U698" s="13"/>
      <c r="V698" s="8" t="s">
        <v>14</v>
      </c>
      <c r="W698" s="8" t="s">
        <v>13</v>
      </c>
      <c r="X698" s="8" t="s">
        <v>13</v>
      </c>
      <c r="Y698" s="8" t="s">
        <v>13</v>
      </c>
      <c r="Z698" s="8" t="s">
        <v>13</v>
      </c>
      <c r="AA698" s="8" t="s">
        <v>13</v>
      </c>
      <c r="AB698" s="8" t="s">
        <v>13</v>
      </c>
      <c r="AC698" s="8" t="s">
        <v>13</v>
      </c>
      <c r="AM698" s="8" t="s">
        <v>2628</v>
      </c>
      <c r="AN698" s="8" t="s">
        <v>2630</v>
      </c>
      <c r="AO698" s="8" t="s">
        <v>620</v>
      </c>
      <c r="BM698" s="644"/>
      <c r="BN698" s="705"/>
      <c r="BO698" s="646"/>
      <c r="BP698" s="647"/>
      <c r="BQ698" s="648"/>
      <c r="BR698" s="648"/>
      <c r="BS698" s="649"/>
    </row>
    <row r="699" spans="1:71" ht="64" x14ac:dyDescent="0.2">
      <c r="A699" s="631" t="s">
        <v>45</v>
      </c>
      <c r="B699" s="632">
        <v>3</v>
      </c>
      <c r="C699" s="633" t="s">
        <v>2631</v>
      </c>
      <c r="D699" s="634" t="s">
        <v>2632</v>
      </c>
      <c r="E699" s="13" t="s">
        <v>0</v>
      </c>
      <c r="F699" s="13" t="s">
        <v>113</v>
      </c>
      <c r="G699" s="13" t="s">
        <v>7</v>
      </c>
      <c r="H699" s="13" t="s">
        <v>4</v>
      </c>
      <c r="I699" s="13"/>
      <c r="J699" s="13"/>
      <c r="K699" s="13"/>
      <c r="L699" s="13"/>
      <c r="M699" s="13"/>
      <c r="N699" s="13"/>
      <c r="O699" s="13"/>
      <c r="P699" s="13"/>
      <c r="Q699" s="13"/>
      <c r="R699" s="13"/>
      <c r="S699" s="13"/>
      <c r="T699" s="13"/>
      <c r="U699" s="13"/>
      <c r="V699" s="13" t="s">
        <v>14</v>
      </c>
      <c r="W699" s="13" t="s">
        <v>14</v>
      </c>
      <c r="X699" s="13" t="s">
        <v>14</v>
      </c>
      <c r="Y699" s="13" t="s">
        <v>14</v>
      </c>
      <c r="Z699" s="13" t="s">
        <v>14</v>
      </c>
      <c r="AA699" s="13" t="s">
        <v>14</v>
      </c>
      <c r="AB699" s="13" t="s">
        <v>14</v>
      </c>
      <c r="AC699" s="13" t="s">
        <v>14</v>
      </c>
      <c r="AM699" s="13" t="s">
        <v>2631</v>
      </c>
      <c r="AN699" s="13"/>
      <c r="AO699" s="13" t="s">
        <v>620</v>
      </c>
      <c r="AU699" s="633" t="s">
        <v>2628</v>
      </c>
      <c r="AW699" s="13" t="s">
        <v>2671</v>
      </c>
      <c r="BM699" s="644"/>
      <c r="BN699" s="645"/>
      <c r="BO699" s="646"/>
      <c r="BP699" s="647"/>
      <c r="BQ699" s="648"/>
      <c r="BR699" s="648"/>
      <c r="BS699" s="649"/>
    </row>
    <row r="700" spans="1:71" ht="48" x14ac:dyDescent="0.2">
      <c r="A700" s="701" t="s">
        <v>2560</v>
      </c>
      <c r="B700" s="702">
        <v>3</v>
      </c>
      <c r="C700" s="703" t="s">
        <v>2633</v>
      </c>
      <c r="D700" s="704" t="s">
        <v>2634</v>
      </c>
      <c r="E700" s="13" t="s">
        <v>0</v>
      </c>
      <c r="F700" s="13" t="s">
        <v>113</v>
      </c>
      <c r="G700" s="8" t="s">
        <v>7</v>
      </c>
      <c r="H700" s="8" t="s">
        <v>4</v>
      </c>
      <c r="I700" s="13"/>
      <c r="J700" s="13"/>
      <c r="K700" s="13"/>
      <c r="L700" s="13"/>
      <c r="M700" s="13"/>
      <c r="N700" s="13"/>
      <c r="O700" s="13"/>
      <c r="P700" s="13"/>
      <c r="Q700" s="13"/>
      <c r="R700" s="13"/>
      <c r="S700" s="13"/>
      <c r="T700" s="13"/>
      <c r="U700" s="13"/>
      <c r="V700" s="8" t="s">
        <v>14</v>
      </c>
      <c r="W700" s="8" t="s">
        <v>13</v>
      </c>
      <c r="X700" s="8" t="s">
        <v>13</v>
      </c>
      <c r="Y700" s="8" t="s">
        <v>13</v>
      </c>
      <c r="Z700" s="8" t="s">
        <v>13</v>
      </c>
      <c r="AA700" s="8" t="s">
        <v>13</v>
      </c>
      <c r="AB700" s="8" t="s">
        <v>13</v>
      </c>
      <c r="AC700" s="8" t="s">
        <v>13</v>
      </c>
      <c r="AM700" s="8" t="s">
        <v>2633</v>
      </c>
      <c r="AN700" s="8" t="s">
        <v>2602</v>
      </c>
      <c r="AO700" s="8" t="s">
        <v>620</v>
      </c>
      <c r="BM700" s="644"/>
      <c r="BN700" s="705"/>
      <c r="BO700" s="646"/>
      <c r="BP700" s="647"/>
      <c r="BQ700" s="648"/>
      <c r="BR700" s="648"/>
      <c r="BS700" s="649"/>
    </row>
    <row r="701" spans="1:71" ht="32" x14ac:dyDescent="0.2">
      <c r="A701" s="701" t="s">
        <v>2560</v>
      </c>
      <c r="B701" s="702">
        <v>3</v>
      </c>
      <c r="C701" s="703" t="s">
        <v>2635</v>
      </c>
      <c r="D701" s="704" t="s">
        <v>2636</v>
      </c>
      <c r="E701" s="13" t="s">
        <v>0</v>
      </c>
      <c r="F701" s="13" t="s">
        <v>113</v>
      </c>
      <c r="G701" s="8" t="s">
        <v>7</v>
      </c>
      <c r="H701" s="8" t="s">
        <v>4</v>
      </c>
      <c r="I701" s="13"/>
      <c r="J701" s="13"/>
      <c r="K701" s="13"/>
      <c r="L701" s="13"/>
      <c r="M701" s="13"/>
      <c r="N701" s="13"/>
      <c r="O701" s="13"/>
      <c r="P701" s="13"/>
      <c r="Q701" s="13"/>
      <c r="R701" s="13"/>
      <c r="S701" s="13"/>
      <c r="T701" s="13"/>
      <c r="U701" s="13"/>
      <c r="V701" s="8" t="s">
        <v>14</v>
      </c>
      <c r="W701" s="8" t="s">
        <v>13</v>
      </c>
      <c r="X701" s="8" t="s">
        <v>13</v>
      </c>
      <c r="Y701" s="8" t="s">
        <v>13</v>
      </c>
      <c r="Z701" s="8" t="s">
        <v>13</v>
      </c>
      <c r="AA701" s="8" t="s">
        <v>13</v>
      </c>
      <c r="AB701" s="8" t="s">
        <v>13</v>
      </c>
      <c r="AC701" s="8" t="s">
        <v>13</v>
      </c>
      <c r="AM701" s="8" t="s">
        <v>2635</v>
      </c>
      <c r="AN701" s="8" t="s">
        <v>2630</v>
      </c>
      <c r="AO701" s="8" t="s">
        <v>620</v>
      </c>
      <c r="BM701" s="644"/>
      <c r="BN701" s="705"/>
      <c r="BO701" s="646"/>
      <c r="BP701" s="647"/>
      <c r="BQ701" s="648"/>
      <c r="BR701" s="648"/>
      <c r="BS701" s="649"/>
    </row>
    <row r="702" spans="1:71" ht="64" x14ac:dyDescent="0.2">
      <c r="A702" s="631" t="s">
        <v>45</v>
      </c>
      <c r="B702" s="632">
        <v>3</v>
      </c>
      <c r="C702" s="633" t="s">
        <v>2637</v>
      </c>
      <c r="D702" s="634" t="s">
        <v>2638</v>
      </c>
      <c r="E702" s="13" t="s">
        <v>0</v>
      </c>
      <c r="F702" s="13" t="s">
        <v>113</v>
      </c>
      <c r="G702" s="13" t="s">
        <v>7</v>
      </c>
      <c r="H702" s="13" t="s">
        <v>4</v>
      </c>
      <c r="I702" s="13"/>
      <c r="J702" s="13"/>
      <c r="K702" s="13"/>
      <c r="L702" s="13"/>
      <c r="M702" s="13"/>
      <c r="N702" s="13"/>
      <c r="O702" s="13"/>
      <c r="P702" s="13"/>
      <c r="Q702" s="13"/>
      <c r="R702" s="13"/>
      <c r="S702" s="13"/>
      <c r="T702" s="13"/>
      <c r="U702" s="13"/>
      <c r="V702" s="13" t="s">
        <v>14</v>
      </c>
      <c r="W702" s="13" t="s">
        <v>14</v>
      </c>
      <c r="X702" s="13" t="s">
        <v>14</v>
      </c>
      <c r="Y702" s="13" t="s">
        <v>14</v>
      </c>
      <c r="Z702" s="13" t="s">
        <v>14</v>
      </c>
      <c r="AA702" s="13" t="s">
        <v>14</v>
      </c>
      <c r="AB702" s="13" t="s">
        <v>14</v>
      </c>
      <c r="AC702" s="13" t="s">
        <v>14</v>
      </c>
      <c r="AM702" s="13" t="s">
        <v>2637</v>
      </c>
      <c r="AN702" s="13"/>
      <c r="AO702" s="13" t="s">
        <v>620</v>
      </c>
      <c r="AU702" s="633" t="s">
        <v>2635</v>
      </c>
      <c r="AW702" s="13" t="s">
        <v>2672</v>
      </c>
      <c r="BM702" s="644"/>
      <c r="BN702" s="645"/>
      <c r="BO702" s="646"/>
      <c r="BP702" s="647"/>
      <c r="BQ702" s="648"/>
      <c r="BR702" s="648"/>
      <c r="BS702" s="649"/>
    </row>
    <row r="703" spans="1:71" ht="48" x14ac:dyDescent="0.2">
      <c r="A703" s="701" t="s">
        <v>2560</v>
      </c>
      <c r="B703" s="702">
        <v>3</v>
      </c>
      <c r="C703" s="703" t="s">
        <v>2639</v>
      </c>
      <c r="D703" s="704" t="s">
        <v>2640</v>
      </c>
      <c r="E703" s="13" t="s">
        <v>0</v>
      </c>
      <c r="F703" s="13" t="s">
        <v>113</v>
      </c>
      <c r="G703" s="8" t="s">
        <v>7</v>
      </c>
      <c r="H703" s="8" t="s">
        <v>4</v>
      </c>
      <c r="I703" s="13"/>
      <c r="J703" s="13"/>
      <c r="K703" s="13"/>
      <c r="L703" s="13"/>
      <c r="M703" s="13"/>
      <c r="N703" s="13"/>
      <c r="O703" s="13"/>
      <c r="P703" s="13"/>
      <c r="Q703" s="13"/>
      <c r="R703" s="13"/>
      <c r="S703" s="13"/>
      <c r="T703" s="13"/>
      <c r="U703" s="13"/>
      <c r="V703" s="8" t="s">
        <v>14</v>
      </c>
      <c r="W703" s="8" t="s">
        <v>13</v>
      </c>
      <c r="X703" s="8" t="s">
        <v>13</v>
      </c>
      <c r="Y703" s="8" t="s">
        <v>13</v>
      </c>
      <c r="Z703" s="8" t="s">
        <v>13</v>
      </c>
      <c r="AA703" s="8" t="s">
        <v>13</v>
      </c>
      <c r="AB703" s="8" t="s">
        <v>13</v>
      </c>
      <c r="AC703" s="8" t="s">
        <v>13</v>
      </c>
      <c r="AM703" s="8" t="s">
        <v>2639</v>
      </c>
      <c r="AN703" s="8" t="s">
        <v>2621</v>
      </c>
      <c r="AO703" s="8" t="s">
        <v>620</v>
      </c>
      <c r="BM703" s="644"/>
      <c r="BN703" s="705"/>
      <c r="BO703" s="646"/>
      <c r="BP703" s="647"/>
      <c r="BQ703" s="648"/>
      <c r="BR703" s="648"/>
      <c r="BS703" s="649"/>
    </row>
    <row r="704" spans="1:71" ht="32" x14ac:dyDescent="0.2">
      <c r="A704" s="701" t="s">
        <v>2560</v>
      </c>
      <c r="B704" s="702">
        <v>3</v>
      </c>
      <c r="C704" s="703" t="s">
        <v>2641</v>
      </c>
      <c r="D704" s="704" t="s">
        <v>2642</v>
      </c>
      <c r="E704" s="13" t="s">
        <v>0</v>
      </c>
      <c r="F704" s="13" t="s">
        <v>113</v>
      </c>
      <c r="G704" s="8" t="s">
        <v>7</v>
      </c>
      <c r="H704" s="8" t="s">
        <v>4</v>
      </c>
      <c r="I704" s="13"/>
      <c r="J704" s="13"/>
      <c r="K704" s="13"/>
      <c r="L704" s="13"/>
      <c r="M704" s="13"/>
      <c r="N704" s="13"/>
      <c r="O704" s="13"/>
      <c r="P704" s="13"/>
      <c r="Q704" s="13"/>
      <c r="R704" s="13"/>
      <c r="S704" s="13"/>
      <c r="T704" s="13"/>
      <c r="U704" s="13"/>
      <c r="V704" s="8" t="s">
        <v>14</v>
      </c>
      <c r="W704" s="8" t="s">
        <v>13</v>
      </c>
      <c r="X704" s="8" t="s">
        <v>13</v>
      </c>
      <c r="Y704" s="8" t="s">
        <v>13</v>
      </c>
      <c r="Z704" s="8" t="s">
        <v>13</v>
      </c>
      <c r="AA704" s="8" t="s">
        <v>13</v>
      </c>
      <c r="AB704" s="8" t="s">
        <v>13</v>
      </c>
      <c r="AC704" s="8" t="s">
        <v>13</v>
      </c>
      <c r="AM704" s="8" t="s">
        <v>2641</v>
      </c>
      <c r="AN704" s="8" t="s">
        <v>2630</v>
      </c>
      <c r="AO704" s="8" t="s">
        <v>620</v>
      </c>
      <c r="BM704" s="644"/>
      <c r="BN704" s="705"/>
      <c r="BO704" s="646"/>
      <c r="BP704" s="647"/>
      <c r="BQ704" s="648"/>
      <c r="BR704" s="648"/>
      <c r="BS704" s="649"/>
    </row>
    <row r="705" spans="1:71" ht="64" x14ac:dyDescent="0.2">
      <c r="A705" s="631" t="s">
        <v>45</v>
      </c>
      <c r="B705" s="632">
        <v>3</v>
      </c>
      <c r="C705" s="633" t="s">
        <v>2643</v>
      </c>
      <c r="D705" s="634" t="s">
        <v>2644</v>
      </c>
      <c r="E705" s="13" t="s">
        <v>0</v>
      </c>
      <c r="F705" s="13" t="s">
        <v>113</v>
      </c>
      <c r="G705" s="13" t="s">
        <v>7</v>
      </c>
      <c r="H705" s="13" t="s">
        <v>4</v>
      </c>
      <c r="I705" s="13"/>
      <c r="J705" s="13"/>
      <c r="K705" s="13"/>
      <c r="L705" s="13"/>
      <c r="M705" s="13"/>
      <c r="N705" s="13"/>
      <c r="O705" s="13"/>
      <c r="P705" s="13"/>
      <c r="Q705" s="13"/>
      <c r="R705" s="13"/>
      <c r="S705" s="13"/>
      <c r="T705" s="13"/>
      <c r="U705" s="13"/>
      <c r="V705" s="13" t="s">
        <v>14</v>
      </c>
      <c r="W705" s="13" t="s">
        <v>14</v>
      </c>
      <c r="X705" s="13" t="s">
        <v>14</v>
      </c>
      <c r="Y705" s="13" t="s">
        <v>14</v>
      </c>
      <c r="Z705" s="13" t="s">
        <v>14</v>
      </c>
      <c r="AA705" s="13" t="s">
        <v>14</v>
      </c>
      <c r="AB705" s="13" t="s">
        <v>14</v>
      </c>
      <c r="AC705" s="13" t="s">
        <v>14</v>
      </c>
      <c r="AM705" s="13" t="s">
        <v>2643</v>
      </c>
      <c r="AN705" s="13"/>
      <c r="AO705" s="13" t="s">
        <v>620</v>
      </c>
      <c r="AU705" s="633" t="s">
        <v>2641</v>
      </c>
      <c r="AW705" s="13" t="s">
        <v>2673</v>
      </c>
      <c r="BM705" s="644"/>
      <c r="BN705" s="645"/>
      <c r="BO705" s="646"/>
      <c r="BP705" s="647"/>
      <c r="BQ705" s="648"/>
      <c r="BR705" s="648"/>
      <c r="BS705" s="649"/>
    </row>
    <row r="706" spans="1:71" ht="48" x14ac:dyDescent="0.2">
      <c r="A706" s="701" t="s">
        <v>2560</v>
      </c>
      <c r="B706" s="702">
        <v>3</v>
      </c>
      <c r="C706" s="703" t="s">
        <v>2645</v>
      </c>
      <c r="D706" s="704" t="s">
        <v>2646</v>
      </c>
      <c r="E706" s="13" t="s">
        <v>0</v>
      </c>
      <c r="F706" s="13" t="s">
        <v>113</v>
      </c>
      <c r="G706" s="8" t="s">
        <v>7</v>
      </c>
      <c r="H706" s="8" t="s">
        <v>4</v>
      </c>
      <c r="I706" s="13"/>
      <c r="J706" s="13"/>
      <c r="K706" s="13"/>
      <c r="L706" s="13"/>
      <c r="M706" s="13"/>
      <c r="N706" s="13"/>
      <c r="O706" s="13"/>
      <c r="P706" s="13"/>
      <c r="Q706" s="13"/>
      <c r="R706" s="13"/>
      <c r="S706" s="13"/>
      <c r="T706" s="13"/>
      <c r="U706" s="13"/>
      <c r="V706" s="8" t="s">
        <v>14</v>
      </c>
      <c r="W706" s="8" t="s">
        <v>13</v>
      </c>
      <c r="X706" s="8" t="s">
        <v>13</v>
      </c>
      <c r="Y706" s="8" t="s">
        <v>13</v>
      </c>
      <c r="Z706" s="8" t="s">
        <v>13</v>
      </c>
      <c r="AA706" s="8" t="s">
        <v>13</v>
      </c>
      <c r="AB706" s="8" t="s">
        <v>13</v>
      </c>
      <c r="AC706" s="8" t="s">
        <v>13</v>
      </c>
      <c r="AM706" s="8" t="s">
        <v>2645</v>
      </c>
      <c r="AN706" s="8" t="s">
        <v>2621</v>
      </c>
      <c r="AO706" s="8" t="s">
        <v>620</v>
      </c>
      <c r="BM706" s="644"/>
      <c r="BN706" s="705"/>
      <c r="BO706" s="646"/>
      <c r="BP706" s="647"/>
      <c r="BQ706" s="648"/>
      <c r="BR706" s="648"/>
      <c r="BS706" s="649"/>
    </row>
    <row r="707" spans="1:71" ht="32" x14ac:dyDescent="0.2">
      <c r="A707" s="701" t="s">
        <v>2560</v>
      </c>
      <c r="B707" s="702">
        <v>3</v>
      </c>
      <c r="C707" s="703" t="s">
        <v>2647</v>
      </c>
      <c r="D707" s="704" t="s">
        <v>2648</v>
      </c>
      <c r="E707" s="13" t="s">
        <v>0</v>
      </c>
      <c r="F707" s="13" t="s">
        <v>113</v>
      </c>
      <c r="G707" s="8" t="s">
        <v>7</v>
      </c>
      <c r="H707" s="8" t="s">
        <v>4</v>
      </c>
      <c r="I707" s="13"/>
      <c r="J707" s="13"/>
      <c r="K707" s="13"/>
      <c r="L707" s="13"/>
      <c r="M707" s="13"/>
      <c r="N707" s="13"/>
      <c r="O707" s="13"/>
      <c r="P707" s="13"/>
      <c r="Q707" s="13"/>
      <c r="R707" s="13"/>
      <c r="S707" s="13"/>
      <c r="T707" s="13"/>
      <c r="U707" s="13"/>
      <c r="V707" s="8" t="s">
        <v>14</v>
      </c>
      <c r="W707" s="8" t="s">
        <v>13</v>
      </c>
      <c r="X707" s="8" t="s">
        <v>13</v>
      </c>
      <c r="Y707" s="8" t="s">
        <v>13</v>
      </c>
      <c r="Z707" s="8" t="s">
        <v>13</v>
      </c>
      <c r="AA707" s="8" t="s">
        <v>13</v>
      </c>
      <c r="AB707" s="8" t="s">
        <v>13</v>
      </c>
      <c r="AC707" s="8" t="s">
        <v>13</v>
      </c>
      <c r="AM707" s="8" t="s">
        <v>2647</v>
      </c>
      <c r="AN707" s="8" t="s">
        <v>2630</v>
      </c>
      <c r="AO707" s="8" t="s">
        <v>620</v>
      </c>
      <c r="BM707" s="644"/>
      <c r="BN707" s="705"/>
      <c r="BO707" s="646"/>
      <c r="BP707" s="647"/>
      <c r="BQ707" s="648"/>
      <c r="BR707" s="648"/>
      <c r="BS707" s="649"/>
    </row>
    <row r="708" spans="1:71" ht="64" x14ac:dyDescent="0.2">
      <c r="A708" s="631" t="s">
        <v>45</v>
      </c>
      <c r="B708" s="632">
        <v>3</v>
      </c>
      <c r="C708" s="633" t="s">
        <v>2649</v>
      </c>
      <c r="D708" s="634" t="s">
        <v>2650</v>
      </c>
      <c r="E708" s="13" t="s">
        <v>0</v>
      </c>
      <c r="F708" s="13" t="s">
        <v>113</v>
      </c>
      <c r="G708" s="13" t="s">
        <v>7</v>
      </c>
      <c r="H708" s="13" t="s">
        <v>4</v>
      </c>
      <c r="I708" s="13"/>
      <c r="J708" s="13"/>
      <c r="K708" s="13"/>
      <c r="L708" s="13"/>
      <c r="M708" s="13"/>
      <c r="N708" s="13"/>
      <c r="O708" s="13"/>
      <c r="P708" s="13"/>
      <c r="Q708" s="13"/>
      <c r="R708" s="13"/>
      <c r="S708" s="13"/>
      <c r="T708" s="13"/>
      <c r="U708" s="13"/>
      <c r="V708" s="13" t="s">
        <v>14</v>
      </c>
      <c r="W708" s="13" t="s">
        <v>14</v>
      </c>
      <c r="X708" s="13" t="s">
        <v>14</v>
      </c>
      <c r="Y708" s="13" t="s">
        <v>14</v>
      </c>
      <c r="Z708" s="13" t="s">
        <v>14</v>
      </c>
      <c r="AA708" s="13" t="s">
        <v>14</v>
      </c>
      <c r="AB708" s="13" t="s">
        <v>14</v>
      </c>
      <c r="AC708" s="13" t="s">
        <v>14</v>
      </c>
      <c r="AM708" s="13" t="s">
        <v>2649</v>
      </c>
      <c r="AN708" s="13"/>
      <c r="AO708" s="13" t="s">
        <v>620</v>
      </c>
      <c r="AU708" s="633" t="s">
        <v>2647</v>
      </c>
      <c r="AW708" s="13" t="s">
        <v>2674</v>
      </c>
      <c r="BM708" s="644"/>
      <c r="BN708" s="645"/>
      <c r="BO708" s="646"/>
      <c r="BP708" s="647"/>
      <c r="BQ708" s="648"/>
      <c r="BR708" s="648"/>
      <c r="BS708" s="649"/>
    </row>
    <row r="709" spans="1:71" ht="48" x14ac:dyDescent="0.2">
      <c r="A709" s="701" t="s">
        <v>2560</v>
      </c>
      <c r="B709" s="702">
        <v>3</v>
      </c>
      <c r="C709" s="703" t="s">
        <v>2651</v>
      </c>
      <c r="D709" s="704" t="s">
        <v>2652</v>
      </c>
      <c r="E709" s="13" t="s">
        <v>0</v>
      </c>
      <c r="F709" s="13" t="s">
        <v>113</v>
      </c>
      <c r="G709" s="8" t="s">
        <v>7</v>
      </c>
      <c r="H709" s="8" t="s">
        <v>4</v>
      </c>
      <c r="I709" s="13"/>
      <c r="J709" s="13"/>
      <c r="K709" s="13"/>
      <c r="L709" s="13"/>
      <c r="M709" s="13"/>
      <c r="N709" s="13"/>
      <c r="O709" s="13"/>
      <c r="P709" s="13"/>
      <c r="Q709" s="13"/>
      <c r="R709" s="13"/>
      <c r="S709" s="13"/>
      <c r="T709" s="13"/>
      <c r="U709" s="13"/>
      <c r="V709" s="8" t="s">
        <v>14</v>
      </c>
      <c r="W709" s="8" t="s">
        <v>13</v>
      </c>
      <c r="X709" s="8" t="s">
        <v>13</v>
      </c>
      <c r="Y709" s="8" t="s">
        <v>13</v>
      </c>
      <c r="Z709" s="8" t="s">
        <v>13</v>
      </c>
      <c r="AA709" s="8" t="s">
        <v>13</v>
      </c>
      <c r="AB709" s="8" t="s">
        <v>13</v>
      </c>
      <c r="AC709" s="8" t="s">
        <v>13</v>
      </c>
      <c r="AM709" s="8" t="s">
        <v>2651</v>
      </c>
      <c r="AN709" s="8" t="s">
        <v>2602</v>
      </c>
      <c r="AO709" s="8" t="s">
        <v>620</v>
      </c>
      <c r="BM709" s="644"/>
      <c r="BN709" s="705"/>
      <c r="BO709" s="646"/>
      <c r="BP709" s="647"/>
      <c r="BQ709" s="648"/>
      <c r="BR709" s="648"/>
      <c r="BS709" s="649"/>
    </row>
    <row r="710" spans="1:71" ht="48" x14ac:dyDescent="0.2">
      <c r="A710" s="701" t="s">
        <v>2560</v>
      </c>
      <c r="B710" s="702">
        <v>3</v>
      </c>
      <c r="C710" s="703" t="s">
        <v>2653</v>
      </c>
      <c r="D710" s="704" t="s">
        <v>2654</v>
      </c>
      <c r="E710" s="13" t="s">
        <v>0</v>
      </c>
      <c r="F710" s="13" t="s">
        <v>113</v>
      </c>
      <c r="G710" s="8" t="s">
        <v>7</v>
      </c>
      <c r="H710" s="8" t="s">
        <v>4</v>
      </c>
      <c r="I710" s="13"/>
      <c r="J710" s="13"/>
      <c r="K710" s="13"/>
      <c r="L710" s="13"/>
      <c r="M710" s="13"/>
      <c r="N710" s="13"/>
      <c r="O710" s="13"/>
      <c r="P710" s="13"/>
      <c r="Q710" s="13"/>
      <c r="R710" s="13"/>
      <c r="S710" s="13"/>
      <c r="T710" s="13"/>
      <c r="U710" s="13"/>
      <c r="V710" s="8" t="s">
        <v>14</v>
      </c>
      <c r="W710" s="8" t="s">
        <v>13</v>
      </c>
      <c r="X710" s="8" t="s">
        <v>13</v>
      </c>
      <c r="Y710" s="8" t="s">
        <v>13</v>
      </c>
      <c r="Z710" s="8" t="s">
        <v>13</v>
      </c>
      <c r="AA710" s="8" t="s">
        <v>13</v>
      </c>
      <c r="AB710" s="8" t="s">
        <v>13</v>
      </c>
      <c r="AC710" s="8" t="s">
        <v>13</v>
      </c>
      <c r="AM710" s="8" t="s">
        <v>2653</v>
      </c>
      <c r="AN710" s="8" t="s">
        <v>2630</v>
      </c>
      <c r="AO710" s="8" t="s">
        <v>620</v>
      </c>
      <c r="BM710" s="644"/>
      <c r="BN710" s="705"/>
      <c r="BO710" s="646"/>
      <c r="BP710" s="647"/>
      <c r="BQ710" s="648"/>
      <c r="BR710" s="648"/>
      <c r="BS710" s="649"/>
    </row>
    <row r="711" spans="1:71" ht="64" x14ac:dyDescent="0.2">
      <c r="A711" s="631" t="s">
        <v>45</v>
      </c>
      <c r="B711" s="632">
        <v>3</v>
      </c>
      <c r="C711" s="633" t="s">
        <v>2655</v>
      </c>
      <c r="D711" s="634" t="s">
        <v>2656</v>
      </c>
      <c r="E711" s="13" t="s">
        <v>0</v>
      </c>
      <c r="F711" s="13" t="s">
        <v>113</v>
      </c>
      <c r="G711" s="13" t="s">
        <v>7</v>
      </c>
      <c r="H711" s="13" t="s">
        <v>4</v>
      </c>
      <c r="I711" s="13"/>
      <c r="J711" s="13"/>
      <c r="K711" s="13"/>
      <c r="L711" s="13"/>
      <c r="M711" s="13"/>
      <c r="N711" s="13"/>
      <c r="O711" s="13"/>
      <c r="P711" s="13"/>
      <c r="Q711" s="13"/>
      <c r="R711" s="13"/>
      <c r="S711" s="13"/>
      <c r="T711" s="13"/>
      <c r="U711" s="13"/>
      <c r="V711" s="13" t="s">
        <v>14</v>
      </c>
      <c r="W711" s="13" t="s">
        <v>14</v>
      </c>
      <c r="X711" s="13" t="s">
        <v>14</v>
      </c>
      <c r="Y711" s="13" t="s">
        <v>14</v>
      </c>
      <c r="Z711" s="13" t="s">
        <v>14</v>
      </c>
      <c r="AA711" s="13" t="s">
        <v>14</v>
      </c>
      <c r="AB711" s="13" t="s">
        <v>14</v>
      </c>
      <c r="AC711" s="13" t="s">
        <v>14</v>
      </c>
      <c r="AM711" s="13" t="s">
        <v>2655</v>
      </c>
      <c r="AN711" s="13"/>
      <c r="AO711" s="13" t="s">
        <v>620</v>
      </c>
      <c r="AU711" s="633" t="s">
        <v>2653</v>
      </c>
      <c r="AW711" s="13" t="s">
        <v>2675</v>
      </c>
      <c r="BM711" s="644"/>
      <c r="BN711" s="645"/>
      <c r="BO711" s="646"/>
      <c r="BP711" s="647"/>
      <c r="BQ711" s="648"/>
      <c r="BR711" s="648"/>
      <c r="BS711" s="649"/>
    </row>
    <row r="712" spans="1:71" ht="48" x14ac:dyDescent="0.2">
      <c r="A712" s="701" t="s">
        <v>2560</v>
      </c>
      <c r="B712" s="702">
        <v>3</v>
      </c>
      <c r="C712" s="703" t="s">
        <v>2657</v>
      </c>
      <c r="D712" s="704" t="s">
        <v>2658</v>
      </c>
      <c r="E712" s="13" t="s">
        <v>0</v>
      </c>
      <c r="F712" s="13" t="s">
        <v>113</v>
      </c>
      <c r="G712" s="8" t="s">
        <v>7</v>
      </c>
      <c r="H712" s="8" t="s">
        <v>4</v>
      </c>
      <c r="I712" s="13"/>
      <c r="J712" s="13"/>
      <c r="K712" s="13"/>
      <c r="L712" s="13"/>
      <c r="M712" s="13"/>
      <c r="N712" s="13"/>
      <c r="O712" s="13"/>
      <c r="P712" s="13"/>
      <c r="Q712" s="13"/>
      <c r="R712" s="13"/>
      <c r="S712" s="13"/>
      <c r="T712" s="13"/>
      <c r="U712" s="13"/>
      <c r="V712" s="8" t="s">
        <v>14</v>
      </c>
      <c r="W712" s="8" t="s">
        <v>13</v>
      </c>
      <c r="X712" s="8" t="s">
        <v>13</v>
      </c>
      <c r="Y712" s="8" t="s">
        <v>13</v>
      </c>
      <c r="Z712" s="8" t="s">
        <v>13</v>
      </c>
      <c r="AA712" s="8" t="s">
        <v>13</v>
      </c>
      <c r="AB712" s="8" t="s">
        <v>13</v>
      </c>
      <c r="AC712" s="8" t="s">
        <v>13</v>
      </c>
      <c r="AM712" s="8" t="s">
        <v>2657</v>
      </c>
      <c r="AN712" s="8" t="s">
        <v>2659</v>
      </c>
      <c r="AO712" s="8" t="s">
        <v>620</v>
      </c>
      <c r="BM712" s="644"/>
      <c r="BN712" s="705"/>
      <c r="BO712" s="646"/>
      <c r="BP712" s="647"/>
      <c r="BQ712" s="648"/>
      <c r="BR712" s="648"/>
      <c r="BS712" s="649"/>
    </row>
    <row r="713" spans="1:71" ht="32" x14ac:dyDescent="0.2">
      <c r="A713" s="701" t="s">
        <v>2560</v>
      </c>
      <c r="B713" s="702">
        <v>3</v>
      </c>
      <c r="C713" s="703" t="s">
        <v>2660</v>
      </c>
      <c r="D713" s="704" t="s">
        <v>2676</v>
      </c>
      <c r="E713" s="13" t="s">
        <v>0</v>
      </c>
      <c r="F713" s="13" t="s">
        <v>113</v>
      </c>
      <c r="G713" s="8" t="s">
        <v>7</v>
      </c>
      <c r="H713" s="8" t="s">
        <v>4</v>
      </c>
      <c r="I713" s="13"/>
      <c r="J713" s="13"/>
      <c r="K713" s="13"/>
      <c r="L713" s="13"/>
      <c r="M713" s="13"/>
      <c r="N713" s="13"/>
      <c r="O713" s="13"/>
      <c r="P713" s="13"/>
      <c r="Q713" s="13"/>
      <c r="R713" s="13"/>
      <c r="S713" s="13"/>
      <c r="T713" s="13"/>
      <c r="U713" s="13"/>
      <c r="V713" s="8" t="s">
        <v>14</v>
      </c>
      <c r="W713" s="8" t="s">
        <v>13</v>
      </c>
      <c r="X713" s="8" t="s">
        <v>13</v>
      </c>
      <c r="Y713" s="8" t="s">
        <v>13</v>
      </c>
      <c r="Z713" s="8" t="s">
        <v>13</v>
      </c>
      <c r="AA713" s="8" t="s">
        <v>13</v>
      </c>
      <c r="AB713" s="8" t="s">
        <v>13</v>
      </c>
      <c r="AC713" s="8" t="s">
        <v>13</v>
      </c>
      <c r="AM713" s="8" t="s">
        <v>2660</v>
      </c>
      <c r="AN713" s="8" t="s">
        <v>2574</v>
      </c>
      <c r="AO713" s="8" t="s">
        <v>620</v>
      </c>
      <c r="BM713" s="644"/>
      <c r="BN713" s="705"/>
      <c r="BO713" s="646"/>
      <c r="BP713" s="647"/>
      <c r="BQ713" s="648"/>
      <c r="BR713" s="648"/>
      <c r="BS713" s="649"/>
    </row>
    <row r="714" spans="1:71" ht="65" thickBot="1" x14ac:dyDescent="0.25">
      <c r="A714" s="650" t="s">
        <v>45</v>
      </c>
      <c r="B714" s="651">
        <v>3</v>
      </c>
      <c r="C714" s="652" t="s">
        <v>2661</v>
      </c>
      <c r="D714" s="653" t="s">
        <v>2662</v>
      </c>
      <c r="E714" s="654" t="s">
        <v>0</v>
      </c>
      <c r="F714" s="654" t="s">
        <v>113</v>
      </c>
      <c r="G714" s="654" t="s">
        <v>7</v>
      </c>
      <c r="H714" s="654" t="s">
        <v>4</v>
      </c>
      <c r="I714" s="654"/>
      <c r="J714" s="654"/>
      <c r="K714" s="654"/>
      <c r="L714" s="654"/>
      <c r="M714" s="654"/>
      <c r="N714" s="654"/>
      <c r="O714" s="654"/>
      <c r="P714" s="654"/>
      <c r="Q714" s="654"/>
      <c r="R714" s="654"/>
      <c r="S714" s="654"/>
      <c r="T714" s="654"/>
      <c r="U714" s="654"/>
      <c r="V714" s="654" t="s">
        <v>14</v>
      </c>
      <c r="W714" s="654" t="s">
        <v>14</v>
      </c>
      <c r="X714" s="654" t="s">
        <v>14</v>
      </c>
      <c r="Y714" s="654" t="s">
        <v>14</v>
      </c>
      <c r="Z714" s="654" t="s">
        <v>14</v>
      </c>
      <c r="AA714" s="654" t="s">
        <v>14</v>
      </c>
      <c r="AB714" s="654" t="s">
        <v>14</v>
      </c>
      <c r="AC714" s="654" t="s">
        <v>14</v>
      </c>
      <c r="AD714" s="655"/>
      <c r="AE714" s="656"/>
      <c r="AF714" s="655"/>
      <c r="AG714" s="655"/>
      <c r="AH714" s="655"/>
      <c r="AI714" s="657"/>
      <c r="AJ714" s="657"/>
      <c r="AK714" s="658"/>
      <c r="AL714" s="659"/>
      <c r="AM714" s="654" t="s">
        <v>2661</v>
      </c>
      <c r="AN714" s="654"/>
      <c r="AO714" s="654" t="s">
        <v>620</v>
      </c>
      <c r="AP714" s="657"/>
      <c r="AQ714" s="657"/>
      <c r="AR714" s="657"/>
      <c r="AS714" s="657"/>
      <c r="AT714" s="657"/>
      <c r="AU714" s="633" t="s">
        <v>2660</v>
      </c>
      <c r="AV714" s="657"/>
      <c r="AW714" s="654" t="s">
        <v>2677</v>
      </c>
      <c r="AX714" s="660"/>
      <c r="AY714" s="660"/>
      <c r="AZ714" s="660"/>
      <c r="BA714" s="660"/>
      <c r="BB714" s="660"/>
      <c r="BC714" s="660"/>
      <c r="BD714" s="660"/>
      <c r="BE714" s="660"/>
      <c r="BF714" s="661"/>
      <c r="BG714" s="662"/>
      <c r="BH714" s="662"/>
      <c r="BI714" s="662"/>
      <c r="BJ714" s="662"/>
      <c r="BK714" s="662"/>
      <c r="BL714" s="662"/>
      <c r="BM714" s="663"/>
      <c r="BN714" s="664"/>
      <c r="BO714" s="665"/>
      <c r="BP714" s="666"/>
      <c r="BQ714" s="667"/>
      <c r="BR714" s="667"/>
      <c r="BS714" s="668"/>
    </row>
  </sheetData>
  <autoFilter ref="A2:CO714" xr:uid="{00000000-0009-0000-0000-000000000000}"/>
  <mergeCells count="5">
    <mergeCell ref="BK1:BL1"/>
    <mergeCell ref="CL1:CO1"/>
    <mergeCell ref="BU1:BW1"/>
    <mergeCell ref="BF1:BJ1"/>
    <mergeCell ref="AY1:BE1"/>
  </mergeCells>
  <phoneticPr fontId="6" type="noConversion"/>
  <conditionalFormatting sqref="A294:N340">
    <cfRule type="containsText" dxfId="48" priority="16" operator="containsText" text="&lt;?&gt;">
      <formula>NOT(ISERROR(SEARCH("&lt;?&gt;",A294)))</formula>
    </cfRule>
  </conditionalFormatting>
  <conditionalFormatting sqref="A245:O259">
    <cfRule type="containsText" dxfId="47" priority="396" operator="containsText" text="&lt;?&gt;">
      <formula>NOT(ISERROR(SEARCH("&lt;?&gt;",A245)))</formula>
    </cfRule>
  </conditionalFormatting>
  <conditionalFormatting sqref="A274:O291">
    <cfRule type="containsText" dxfId="46" priority="109" operator="containsText" text="&lt;?&gt;">
      <formula>NOT(ISERROR(SEARCH("&lt;?&gt;",A274)))</formula>
    </cfRule>
  </conditionalFormatting>
  <conditionalFormatting sqref="A86:S164">
    <cfRule type="containsText" dxfId="45" priority="10" operator="containsText" text="&lt;?&gt;">
      <formula>NOT(ISERROR(SEARCH("&lt;?&gt;",A86)))</formula>
    </cfRule>
  </conditionalFormatting>
  <conditionalFormatting sqref="A292:S293">
    <cfRule type="containsText" dxfId="44" priority="52" operator="containsText" text="&lt;?&gt;">
      <formula>NOT(ISERROR(SEARCH("&lt;?&gt;",A292)))</formula>
    </cfRule>
  </conditionalFormatting>
  <conditionalFormatting sqref="A166:Y180">
    <cfRule type="containsText" dxfId="43" priority="127" operator="containsText" text="&lt;?&gt;">
      <formula>NOT(ISERROR(SEARCH("&lt;?&gt;",A166)))</formula>
    </cfRule>
  </conditionalFormatting>
  <conditionalFormatting sqref="A52:AA59 C60:AA64 A60:B66">
    <cfRule type="containsText" dxfId="42" priority="70" operator="containsText" text="&lt;?&gt;">
      <formula>NOT(ISERROR(SEARCH("&lt;?&gt;",A52)))</formula>
    </cfRule>
  </conditionalFormatting>
  <conditionalFormatting sqref="A26:AC50">
    <cfRule type="containsText" dxfId="41" priority="111" operator="containsText" text="&lt;?&gt;">
      <formula>NOT(ISERROR(SEARCH("&lt;?&gt;",A26)))</formula>
    </cfRule>
  </conditionalFormatting>
  <conditionalFormatting sqref="A188:AC199">
    <cfRule type="containsText" dxfId="40" priority="141" operator="containsText" text="&lt;?&gt;">
      <formula>NOT(ISERROR(SEARCH("&lt;?&gt;",A188)))</formula>
    </cfRule>
  </conditionalFormatting>
  <conditionalFormatting sqref="A655:AC685">
    <cfRule type="containsText" dxfId="39" priority="113" operator="containsText" text="&lt;?&gt;">
      <formula>NOT(ISERROR(SEARCH("&lt;?&gt;",A655)))</formula>
    </cfRule>
  </conditionalFormatting>
  <conditionalFormatting sqref="A1:AG22 AD41:AT50 AB52:AT64 AD65:AT75 A72:A85 AG80:AV80 P276:AG282 AD283:AG293 AH341:AM342 AH343:AT375 AH376:AM377 AH378:AT380 AH381:AM381 AH382:AT398 AH430:AT459 AH462:AT468 AH469:AM469 AH470:AT473 AH474:AM474 AH475:AT508 AH509:AM509 AH510:AT543 AH544:AM550 AH551:AT553 AH554:AM555 AH556:AT588 AD573:AG619 AH589:AM589 AH590:AT619 AH621:AT623 AH624:AM624 AH625:AT633 AH635:AT651 AH652:AM654 AH655:AT655 AD685:AT685">
    <cfRule type="containsText" dxfId="38" priority="6" operator="containsText" text="&lt;?&gt;">
      <formula>NOT(ISERROR(SEARCH("&lt;?&gt;",A1)))</formula>
    </cfRule>
  </conditionalFormatting>
  <conditionalFormatting sqref="A621:AG628 H629:AB629 AD629:AG629 O630:AG633">
    <cfRule type="containsText" dxfId="37" priority="457" operator="containsText" text="&lt;?&gt;">
      <formula>NOT(ISERROR(SEARCH("&lt;?&gt;",A621)))</formula>
    </cfRule>
  </conditionalFormatting>
  <conditionalFormatting sqref="B80:U85">
    <cfRule type="containsText" dxfId="36" priority="112" operator="containsText" text="&lt;?&gt;">
      <formula>NOT(ISERROR(SEARCH("&lt;?&gt;",B80)))</formula>
    </cfRule>
  </conditionalFormatting>
  <conditionalFormatting sqref="C72:O75">
    <cfRule type="containsText" dxfId="35" priority="220" operator="containsText" text="&lt;?&gt;">
      <formula>NOT(ISERROR(SEARCH("&lt;?&gt;",C72)))</formula>
    </cfRule>
  </conditionalFormatting>
  <conditionalFormatting sqref="C79:U79 T122:Z123 Z166:Z181 AA166:AC187 F181:Y181 F182:Z187 T202:Z241 T242:W268 X242:Y271 AV251 A260:S262 A263:D264 F263:S268 B265:D271 F269:W271 F272:Y273 AU462:AU619">
    <cfRule type="containsText" dxfId="34" priority="267" operator="containsText" text="&lt;?&gt;">
      <formula>NOT(ISERROR(SEARCH("&lt;?&gt;",A79)))</formula>
    </cfRule>
  </conditionalFormatting>
  <conditionalFormatting sqref="E474:N474">
    <cfRule type="containsText" dxfId="33" priority="426" operator="containsText" text="&lt;?&gt;">
      <formula>NOT(ISERROR(SEARCH("&lt;?&gt;",E474)))</formula>
    </cfRule>
  </conditionalFormatting>
  <conditionalFormatting sqref="E509:N509">
    <cfRule type="containsText" dxfId="32" priority="423" operator="containsText" text="&lt;?&gt;">
      <formula>NOT(ISERROR(SEARCH("&lt;?&gt;",E509)))</formula>
    </cfRule>
  </conditionalFormatting>
  <conditionalFormatting sqref="E544:N550">
    <cfRule type="containsText" dxfId="31" priority="420" operator="containsText" text="&lt;?&gt;">
      <formula>NOT(ISERROR(SEARCH("&lt;?&gt;",E544)))</formula>
    </cfRule>
  </conditionalFormatting>
  <conditionalFormatting sqref="E589:N589">
    <cfRule type="containsText" dxfId="30" priority="417" operator="containsText" text="&lt;?&gt;">
      <formula>NOT(ISERROR(SEARCH("&lt;?&gt;",E589)))</formula>
    </cfRule>
  </conditionalFormatting>
  <conditionalFormatting sqref="E616:N617">
    <cfRule type="containsText" dxfId="29" priority="414" operator="containsText" text="&lt;?&gt;">
      <formula>NOT(ISERROR(SEARCH("&lt;?&gt;",E616)))</formula>
    </cfRule>
  </conditionalFormatting>
  <conditionalFormatting sqref="E652:N654">
    <cfRule type="containsText" dxfId="28" priority="134" operator="containsText" text="&lt;?&gt;">
      <formula>NOT(ISERROR(SEARCH("&lt;?&gt;",E652)))</formula>
    </cfRule>
  </conditionalFormatting>
  <conditionalFormatting sqref="O468:O619">
    <cfRule type="containsText" dxfId="27" priority="413" operator="containsText" text="&lt;?&gt;">
      <formula>NOT(ISERROR(SEARCH("&lt;?&gt;",O468)))</formula>
    </cfRule>
  </conditionalFormatting>
  <conditionalFormatting sqref="O192:Q199">
    <cfRule type="containsText" dxfId="26" priority="286" operator="containsText" text="&lt;?&gt;">
      <formula>NOT(ISERROR(SEARCH("&lt;?&gt;",O192)))</formula>
    </cfRule>
  </conditionalFormatting>
  <conditionalFormatting sqref="O635:AC654">
    <cfRule type="containsText" dxfId="25" priority="307" operator="containsText" text="&lt;?&gt;">
      <formula>NOT(ISERROR(SEARCH("&lt;?&gt;",O635)))</formula>
    </cfRule>
  </conditionalFormatting>
  <conditionalFormatting sqref="O462:AF467">
    <cfRule type="containsText" dxfId="24" priority="227" operator="containsText" text="&lt;?&gt;">
      <formula>NOT(ISERROR(SEARCH("&lt;?&gt;",O462)))</formula>
    </cfRule>
  </conditionalFormatting>
  <conditionalFormatting sqref="P73:Q75">
    <cfRule type="containsText" dxfId="23" priority="373" operator="containsText" text="&lt;?&gt;">
      <formula>NOT(ISERROR(SEARCH("&lt;?&gt;",P73)))</formula>
    </cfRule>
  </conditionalFormatting>
  <conditionalFormatting sqref="P72:R72">
    <cfRule type="containsText" dxfId="22" priority="392" operator="containsText" text="&lt;?&gt;">
      <formula>NOT(ISERROR(SEARCH("&lt;?&gt;",P72)))</formula>
    </cfRule>
  </conditionalFormatting>
  <conditionalFormatting sqref="P245:R256">
    <cfRule type="containsText" dxfId="21" priority="398" operator="containsText" text="&lt;?&gt;">
      <formula>NOT(ISERROR(SEARCH("&lt;?&gt;",P245)))</formula>
    </cfRule>
  </conditionalFormatting>
  <conditionalFormatting sqref="P274:AC275">
    <cfRule type="containsText" dxfId="20" priority="200" operator="containsText" text="&lt;?&gt;">
      <formula>NOT(ISERROR(SEARCH("&lt;?&gt;",P274)))</formula>
    </cfRule>
  </conditionalFormatting>
  <conditionalFormatting sqref="P283:AC291">
    <cfRule type="containsText" dxfId="19" priority="238" operator="containsText" text="&lt;?&gt;">
      <formula>NOT(ISERROR(SEARCH("&lt;?&gt;",P283)))</formula>
    </cfRule>
  </conditionalFormatting>
  <conditionalFormatting sqref="P509:AC619">
    <cfRule type="containsText" dxfId="18" priority="329" operator="containsText" text="&lt;?&gt;">
      <formula>NOT(ISERROR(SEARCH("&lt;?&gt;",P509)))</formula>
    </cfRule>
  </conditionalFormatting>
  <conditionalFormatting sqref="P468:AF508">
    <cfRule type="containsText" dxfId="17" priority="225" operator="containsText" text="&lt;?&gt;">
      <formula>NOT(ISERROR(SEARCH("&lt;?&gt;",P468)))</formula>
    </cfRule>
  </conditionalFormatting>
  <conditionalFormatting sqref="Q295:AC307">
    <cfRule type="containsText" dxfId="16" priority="239" operator="containsText" text="&lt;?&gt;">
      <formula>NOT(ISERROR(SEARCH("&lt;?&gt;",Q295)))</formula>
    </cfRule>
  </conditionalFormatting>
  <conditionalFormatting sqref="R73:R74">
    <cfRule type="containsText" dxfId="15" priority="386" operator="containsText" text="&lt;?&gt;">
      <formula>NOT(ISERROR(SEARCH("&lt;?&gt;",R73)))</formula>
    </cfRule>
  </conditionalFormatting>
  <conditionalFormatting sqref="T75:AC104">
    <cfRule type="containsText" dxfId="14" priority="59" operator="containsText" text="&lt;?&gt;">
      <formula>NOT(ISERROR(SEARCH("&lt;?&gt;",T75)))</formula>
    </cfRule>
  </conditionalFormatting>
  <conditionalFormatting sqref="T124:CO164">
    <cfRule type="containsText" dxfId="13" priority="1" operator="containsText" text="&lt;?&gt;">
      <formula>NOT(ISERROR(SEARCH("&lt;?&gt;",T124)))</formula>
    </cfRule>
  </conditionalFormatting>
  <conditionalFormatting sqref="AD79:AF85">
    <cfRule type="containsText" dxfId="12" priority="63" operator="containsText" text="&lt;?&gt;">
      <formula>NOT(ISERROR(SEARCH("&lt;?&gt;",AD79)))</formula>
    </cfRule>
  </conditionalFormatting>
  <conditionalFormatting sqref="AD635:AG655">
    <cfRule type="containsText" dxfId="11" priority="447" operator="containsText" text="&lt;?&gt;">
      <formula>NOT(ISERROR(SEARCH("&lt;?&gt;",AD635)))</formula>
    </cfRule>
  </conditionalFormatting>
  <conditionalFormatting sqref="AG462:AG572">
    <cfRule type="containsText" dxfId="10" priority="448" operator="containsText" text="&lt;?&gt;">
      <formula>NOT(ISERROR(SEARCH("&lt;?&gt;",AG462)))</formula>
    </cfRule>
  </conditionalFormatting>
  <conditionalFormatting sqref="AH399:AM429">
    <cfRule type="containsText" dxfId="9" priority="5" operator="containsText" text="&lt;?&gt;">
      <formula>NOT(ISERROR(SEARCH("&lt;?&gt;",AH399)))</formula>
    </cfRule>
  </conditionalFormatting>
  <conditionalFormatting sqref="AH1:AY1 AH2:BE2 AH3:CO22 A23:XFD25 AX26:CO39 AD26:AW40 AU40:CO50 A51:CO51 AU52:CO75 AD76:CO78 AG79:CO79 AX80:CO80 AG81:CO85 AD86:CO104 T105:CO121 AD122:CO123 A165:CO165 AD166:CO199 A181:E187 A202:S244 AD202:CO244 AA202:AC273 Z242:Z273 AV245:AW250 AX245:CO251 AD245:AG275 AH245:AT340 AU245:AU459 AV252:CO340 E263:E273 A264:A271 A272:D273 O294:P459 AG294:AG459 Q308:AF459 AV341:BW398 BX341:BX459 CK341:CO459 A399:C429 E399:N429 AW399:BW429 AV430:BW459 A460:XFD461 AV462:AW591 AX462:BW596 AV597:BW619 AU621:BW633 A630:XFD630 AU635:BW655 AD656:CO684 AV685:CO685 A686:CO714">
    <cfRule type="containsText" dxfId="8" priority="15" operator="containsText" text="&lt;?&gt;">
      <formula>NOT(ISERROR(SEARCH("&lt;?&gt;",A1)))</formula>
    </cfRule>
  </conditionalFormatting>
  <conditionalFormatting sqref="BF1 BM1:CO2 BG2:BJ2 C65:R66 A67:R71 B72:B79 S75 C76:S79 C81:S83 S245:S259 P257:S259 T292:AC294 Q294:S294 AD294:AF307 A341:C342 E341:N342 AO341:AT342 A343:N346 A347:C347 E347:N347 A348:N371 A372:C373 E372:N373 A374:N380 AO376:AT377 A381:C381 E381:N381 AO381:AT381 A382:N388 A389:C389 E389:N389 A390:N398 A430:N459 A462:N468 CK462:CO619 A469:C469 E469:N469 AP469:AT469 A470:N473 A474:C474 A475:N504 A505:C505 E505:N505 A506:N508 A509:C509 AD509:AF572 A510:N516 A517:C519 E517:N519 A520:N531 A532:C533 E532:N533 A534:N543 A544:C550 A551:N588 AQ554:AT555 A589:C589 A590:N615 AV592:AV596 A616:C617 A618:N619 CK621:CO633 AO624:AT624 C629:F629 A631:N633 A635:C635 E635:N635 CK635:CO655 A636:N636 A637:C637 E637:N637 A638:N638 A639:C639 E639:N639 A640:N651 A652:C654">
    <cfRule type="containsText" dxfId="7" priority="466" operator="containsText" text="&lt;?&gt;">
      <formula>NOT(ISERROR(SEARCH("&lt;?&gt;",A1)))</formula>
    </cfRule>
  </conditionalFormatting>
  <conditionalFormatting sqref="BX462:BX617">
    <cfRule type="containsText" dxfId="6" priority="451" operator="containsText" text="&lt;?&gt;">
      <formula>NOT(ISERROR(SEARCH("&lt;?&gt;",BX462)))</formula>
    </cfRule>
  </conditionalFormatting>
  <conditionalFormatting sqref="BX649:BX652">
    <cfRule type="containsText" dxfId="5" priority="453" operator="containsText" text="&lt;?&gt;">
      <formula>NOT(ISERROR(SEARCH("&lt;?&gt;",BX649)))</formula>
    </cfRule>
  </conditionalFormatting>
  <conditionalFormatting sqref="BX655">
    <cfRule type="containsText" dxfId="4" priority="455" operator="containsText" text="&lt;?&gt;">
      <formula>NOT(ISERROR(SEARCH("&lt;?&gt;",BX655)))</formula>
    </cfRule>
  </conditionalFormatting>
  <conditionalFormatting sqref="BY385">
    <cfRule type="containsText" dxfId="3" priority="450" operator="containsText" text="&lt;?&gt;">
      <formula>NOT(ISERROR(SEARCH("&lt;?&gt;",BY385)))</formula>
    </cfRule>
  </conditionalFormatting>
  <conditionalFormatting sqref="BY553">
    <cfRule type="containsText" dxfId="2" priority="449" operator="containsText" text="&lt;?&gt;">
      <formula>NOT(ISERROR(SEARCH("&lt;?&gt;",BY553)))</formula>
    </cfRule>
  </conditionalFormatting>
  <hyperlinks>
    <hyperlink ref="AW221" r:id="rId1" display="Voor KG: Nieuw n.a.v. procedureverloopmutatie (zie US99205 + Confluence pageId=17879136)" xr:uid="{00000000-0004-0000-0000-000000000000}"/>
    <hyperlink ref="AW222" r:id="rId2" display="Voor KG: Nieuw n.a.v. procedureverloopmutatie (zie US99205 + Confluence pageId=17879136)" xr:uid="{00000000-0004-0000-0000-000001000000}"/>
    <hyperlink ref="AW224" r:id="rId3" display="Voor KG: Nieuw n.a.v. procedureverloopmutatie (zie comment Johan US99205)" xr:uid="{00000000-0004-0000-0000-000002000000}"/>
    <hyperlink ref="AW225" r:id="rId4" display="Voor KG: Nieuw n.a.v. procedureverloopmutatie (zie comment Johan US99205)" xr:uid="{00000000-0004-0000-0000-000003000000}"/>
    <hyperlink ref="AW226" r:id="rId5" display="Voor KG: Nieuw n.a.v. procedureverloopmutatie (zie comment Johan US99205)" xr:uid="{00000000-0004-0000-0000-000004000000}"/>
    <hyperlink ref="AW227" r:id="rId6" display="Voor KG: Nieuw n.a.v. procedureverloopmutatie (zie comment Johan US99205)" xr:uid="{00000000-0004-0000-0000-000005000000}"/>
    <hyperlink ref="AW228" r:id="rId7" display="Voor KG: Nieuw n.a.v. procedureverloopmutatie (zie comment Johan US99205)" xr:uid="{00000000-0004-0000-0000-000006000000}"/>
    <hyperlink ref="AW230" r:id="rId8" display="Zie Teams-chat 6 oktober 2021 met Peter Kester. Implementatie LVBB4761 direct vanuit STOP1320? Of via BHKV1057 &lt;?&gt;" xr:uid="{00000000-0004-0000-0000-000007000000}"/>
    <hyperlink ref="AW231" r:id="rId9" xr:uid="{00000000-0004-0000-0000-000008000000}"/>
    <hyperlink ref="AW232" r:id="rId10" display="Zie Teams-chat 6 oktober 2021 met Peter Kester + zijn e-mail van 7/10 12:40" xr:uid="{00000000-0004-0000-0000-000009000000}"/>
    <hyperlink ref="AW223" r:id="rId11" display="Zie Teams-chat 6 oktober 2021 met Peter Kester + zijn e-mail van 7/10 12:40" xr:uid="{00000000-0004-0000-0000-00000A000000}"/>
    <hyperlink ref="AW169" r:id="rId12" xr:uid="{00000000-0004-0000-0000-00000B000000}"/>
    <hyperlink ref="AW251" r:id="rId13" display="https://tfs.officielebekendmakingen.nl:8080/tfs/Projects/KOOP/_workitems/edit/209169" xr:uid="{00000000-0004-0000-0000-00000C000000}"/>
  </hyperlinks>
  <pageMargins left="0.39370078740157483" right="0.19685039370078741" top="0.78740157480314965" bottom="0.39370078740157483" header="0.51181102362204722" footer="0.31496062992125984"/>
  <pageSetup paperSize="9" scale="60" pageOrder="overThenDown" orientation="landscape" r:id="rId14"/>
  <headerFooter>
    <oddHeader>&amp;L&amp;"-,Vet"&amp;16VALIDATIES IN LVBB O.B.V. STOP v1.1.0&amp;R&amp;"-,Vet"&amp;12Datum: &amp;D  Blad  &amp;P van &amp;N</oddHeader>
  </headerFooter>
  <legacyDrawing r:id="rId15"/>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0000-000000000000}">
          <x14:formula1>
            <xm:f>Legenda!$A$88:$A$90</xm:f>
          </x14:formula1>
          <xm:sqref>I3</xm:sqref>
        </x14:dataValidation>
        <x14:dataValidation type="list" allowBlank="1" showInputMessage="1" showErrorMessage="1" xr:uid="{00000000-0002-0000-0000-000001000000}">
          <x14:formula1>
            <xm:f>Legenda!$A$93:$A$100</xm:f>
          </x14:formula1>
          <xm:sqref>J3</xm:sqref>
        </x14:dataValidation>
        <x14:dataValidation type="list" allowBlank="1" showInputMessage="1" showErrorMessage="1" xr:uid="{00000000-0002-0000-0000-000002000000}">
          <x14:formula1>
            <xm:f>Legenda!$A$103:$A$107</xm:f>
          </x14:formula1>
          <xm:sqref>K3</xm:sqref>
        </x14:dataValidation>
        <x14:dataValidation type="list" allowBlank="1" showInputMessage="1" showErrorMessage="1" xr:uid="{00000000-0002-0000-0000-000003000000}">
          <x14:formula1>
            <xm:f>Legenda!$A$82:$A$85</xm:f>
          </x14:formula1>
          <xm:sqref>H3</xm:sqref>
        </x14:dataValidation>
        <x14:dataValidation type="list" allowBlank="1" showInputMessage="1" showErrorMessage="1" xr:uid="{00000000-0002-0000-0000-000004000000}">
          <x14:formula1>
            <xm:f>Legenda!$A$54:$A$79</xm:f>
          </x14:formula1>
          <xm:sqref>G3:G665</xm:sqref>
        </x14:dataValidation>
        <x14:dataValidation type="list" allowBlank="1" showInputMessage="1" showErrorMessage="1" xr:uid="{00000000-0002-0000-0000-000005000000}">
          <x14:formula1>
            <xm:f>Legenda!$A$20:$A$22</xm:f>
          </x14:formula1>
          <xm:sqref>E3:E665</xm:sqref>
        </x14:dataValidation>
        <x14:dataValidation type="list" allowBlank="1" showInputMessage="1" showErrorMessage="1" xr:uid="{00000000-0002-0000-0000-000006000000}">
          <x14:formula1>
            <xm:f>Legenda!$A$25:$A$51</xm:f>
          </x14:formula1>
          <xm:sqref>F3:F665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136"/>
  <sheetViews>
    <sheetView zoomScale="135" zoomScaleNormal="120" workbookViewId="0">
      <pane ySplit="2" topLeftCell="A15" activePane="bottomLeft" state="frozen"/>
      <selection activeCell="I2" sqref="I2"/>
      <selection pane="bottomLeft" activeCell="B16" sqref="B16"/>
    </sheetView>
  </sheetViews>
  <sheetFormatPr baseColWidth="10" defaultColWidth="9.1640625" defaultRowHeight="15" x14ac:dyDescent="0.2"/>
  <cols>
    <col min="1" max="1" width="23.5" style="8" bestFit="1" customWidth="1"/>
    <col min="2" max="2" width="117.1640625" style="8" customWidth="1"/>
    <col min="3" max="3" width="46.5" style="4" bestFit="1" customWidth="1"/>
    <col min="4" max="25" width="9.1640625" style="4"/>
    <col min="26" max="45" width="0" style="4" hidden="1" customWidth="1"/>
    <col min="46" max="16384" width="9.1640625" style="4"/>
  </cols>
  <sheetData>
    <row r="1" spans="1:3" s="10" customFormat="1" ht="24" x14ac:dyDescent="0.3">
      <c r="A1" s="965" t="s">
        <v>37</v>
      </c>
      <c r="B1" s="965"/>
      <c r="C1" s="10" t="s">
        <v>26</v>
      </c>
    </row>
    <row r="2" spans="1:3" ht="8" customHeight="1" x14ac:dyDescent="0.2"/>
    <row r="3" spans="1:3" ht="16" hidden="1" x14ac:dyDescent="0.2">
      <c r="A3" s="12" t="str">
        <f>'1.5.1 validaties'!B2</f>
        <v>Flows</v>
      </c>
      <c r="B3" s="9" t="s">
        <v>44</v>
      </c>
    </row>
    <row r="4" spans="1:3" ht="16" hidden="1" x14ac:dyDescent="0.2">
      <c r="A4" s="8">
        <v>1</v>
      </c>
      <c r="B4" s="8" t="s">
        <v>159</v>
      </c>
    </row>
    <row r="5" spans="1:3" ht="16" hidden="1" x14ac:dyDescent="0.2">
      <c r="A5" s="8">
        <v>2</v>
      </c>
      <c r="B5" s="8" t="s">
        <v>160</v>
      </c>
    </row>
    <row r="6" spans="1:3" ht="16" hidden="1" x14ac:dyDescent="0.2">
      <c r="A6" s="8">
        <v>3</v>
      </c>
      <c r="B6" s="8" t="s">
        <v>161</v>
      </c>
    </row>
    <row r="7" spans="1:3" ht="16" hidden="1" x14ac:dyDescent="0.2">
      <c r="A7" s="8">
        <v>4</v>
      </c>
      <c r="B7" s="8" t="s">
        <v>162</v>
      </c>
    </row>
    <row r="8" spans="1:3" ht="16" hidden="1" x14ac:dyDescent="0.2">
      <c r="A8" s="8">
        <v>5</v>
      </c>
      <c r="B8" s="8" t="s">
        <v>163</v>
      </c>
    </row>
    <row r="9" spans="1:3" ht="16" hidden="1" x14ac:dyDescent="0.2">
      <c r="A9" s="8">
        <v>6</v>
      </c>
      <c r="B9" s="8" t="s">
        <v>164</v>
      </c>
    </row>
    <row r="10" spans="1:3" ht="16" hidden="1" x14ac:dyDescent="0.2">
      <c r="A10" s="8">
        <v>7</v>
      </c>
      <c r="B10" s="8" t="s">
        <v>165</v>
      </c>
    </row>
    <row r="11" spans="1:3" ht="16" hidden="1" x14ac:dyDescent="0.2">
      <c r="A11" s="8">
        <v>8</v>
      </c>
      <c r="B11" s="8" t="s">
        <v>166</v>
      </c>
    </row>
    <row r="12" spans="1:3" ht="16" hidden="1" x14ac:dyDescent="0.2">
      <c r="A12" s="8" t="s">
        <v>108</v>
      </c>
      <c r="B12" s="8" t="s">
        <v>109</v>
      </c>
    </row>
    <row r="13" spans="1:3" ht="8" hidden="1" customHeight="1" x14ac:dyDescent="0.2"/>
    <row r="14" spans="1:3" ht="16" x14ac:dyDescent="0.2">
      <c r="A14" s="12" t="str">
        <f>'1.5.1 validaties'!C2</f>
        <v>Id</v>
      </c>
      <c r="B14" s="9" t="s">
        <v>25</v>
      </c>
    </row>
    <row r="15" spans="1:3" ht="136" x14ac:dyDescent="0.2">
      <c r="A15" s="8" t="s">
        <v>94</v>
      </c>
      <c r="B15" s="24" t="s">
        <v>2183</v>
      </c>
    </row>
    <row r="16" spans="1:3" ht="342" x14ac:dyDescent="0.2">
      <c r="B16" s="28" t="s">
        <v>2144</v>
      </c>
    </row>
    <row r="17" spans="1:2" ht="398" x14ac:dyDescent="0.2">
      <c r="B17" s="28" t="s">
        <v>2157</v>
      </c>
    </row>
    <row r="18" spans="1:2" ht="8" customHeight="1" x14ac:dyDescent="0.2"/>
    <row r="19" spans="1:2" ht="16" hidden="1" x14ac:dyDescent="0.2">
      <c r="A19" s="12" t="str">
        <f>'1.5.1 validaties'!E2</f>
        <v>Type</v>
      </c>
      <c r="B19" s="9" t="s">
        <v>83</v>
      </c>
    </row>
    <row r="20" spans="1:2" ht="16" hidden="1" x14ac:dyDescent="0.2">
      <c r="A20" s="8" t="s">
        <v>80</v>
      </c>
      <c r="B20" s="8" t="s">
        <v>81</v>
      </c>
    </row>
    <row r="21" spans="1:2" ht="32" hidden="1" x14ac:dyDescent="0.2">
      <c r="A21" s="8" t="s">
        <v>0</v>
      </c>
      <c r="B21" s="8" t="s">
        <v>9</v>
      </c>
    </row>
    <row r="22" spans="1:2" ht="48" hidden="1" x14ac:dyDescent="0.2">
      <c r="A22" s="8" t="s">
        <v>6</v>
      </c>
      <c r="B22" s="8" t="s">
        <v>170</v>
      </c>
    </row>
    <row r="23" spans="1:2" ht="8" hidden="1" customHeight="1" x14ac:dyDescent="0.2">
      <c r="A23" s="9"/>
    </row>
    <row r="24" spans="1:2" ht="16" x14ac:dyDescent="0.2">
      <c r="A24" s="12" t="str">
        <f>'1.5.1 validaties'!F2</f>
        <v>Bron</v>
      </c>
      <c r="B24" s="9" t="s">
        <v>84</v>
      </c>
    </row>
    <row r="25" spans="1:2" ht="16" x14ac:dyDescent="0.2">
      <c r="A25" s="8" t="s">
        <v>86</v>
      </c>
      <c r="B25" s="8" t="s">
        <v>177</v>
      </c>
    </row>
    <row r="26" spans="1:2" ht="16" x14ac:dyDescent="0.2">
      <c r="A26" s="8" t="s">
        <v>87</v>
      </c>
      <c r="B26" s="8" t="str">
        <f>B$25</f>
        <v>Niet (meer) in 1.1. Vervallen &lt;?&gt;</v>
      </c>
    </row>
    <row r="27" spans="1:2" ht="16" x14ac:dyDescent="0.2">
      <c r="A27" s="8" t="s">
        <v>112</v>
      </c>
    </row>
    <row r="28" spans="1:2" ht="16" x14ac:dyDescent="0.2">
      <c r="A28" s="8" t="s">
        <v>92</v>
      </c>
      <c r="B28" s="13" t="s">
        <v>143</v>
      </c>
    </row>
    <row r="29" spans="1:2" ht="16" x14ac:dyDescent="0.2">
      <c r="A29" s="8" t="s">
        <v>142</v>
      </c>
      <c r="B29" s="13" t="s">
        <v>144</v>
      </c>
    </row>
    <row r="30" spans="1:2" ht="16" x14ac:dyDescent="0.2">
      <c r="A30" s="8" t="s">
        <v>141</v>
      </c>
      <c r="B30" s="13" t="s">
        <v>178</v>
      </c>
    </row>
    <row r="31" spans="1:2" ht="16" x14ac:dyDescent="0.2">
      <c r="A31" s="20" t="s">
        <v>244</v>
      </c>
      <c r="B31" s="35" t="s">
        <v>2143</v>
      </c>
    </row>
    <row r="32" spans="1:2" ht="16" x14ac:dyDescent="0.2">
      <c r="A32" s="20" t="s">
        <v>245</v>
      </c>
      <c r="B32" s="123" t="s">
        <v>246</v>
      </c>
    </row>
    <row r="33" spans="1:2" ht="16" x14ac:dyDescent="0.2">
      <c r="A33" s="20" t="s">
        <v>2001</v>
      </c>
      <c r="B33" s="123" t="s">
        <v>2141</v>
      </c>
    </row>
    <row r="34" spans="1:2" ht="16" x14ac:dyDescent="0.2">
      <c r="A34" s="8" t="s">
        <v>180</v>
      </c>
      <c r="B34" s="13" t="str">
        <f>"Afgeleid van STOP. "&amp;B$30</f>
        <v>Afgeleid van STOP. Uitleverdatum: 30-10-2020. Vanaf PI16 S4 impact op validatiematrix</v>
      </c>
    </row>
    <row r="35" spans="1:2" ht="16" x14ac:dyDescent="0.2">
      <c r="A35" s="20" t="s">
        <v>247</v>
      </c>
      <c r="B35" s="35" t="str">
        <f>"Afgeleid van STOP. "&amp;B$31</f>
        <v>Afgeleid van STOP. Uitleverdatum: dd-08-2021. Vanaf PI19 S? impact op validatiematrix</v>
      </c>
    </row>
    <row r="36" spans="1:2" ht="16" x14ac:dyDescent="0.2">
      <c r="A36" s="20" t="s">
        <v>248</v>
      </c>
      <c r="B36" s="123" t="str">
        <f>"Afgeleid van STOP. "&amp;B$32</f>
        <v>Afgeleid van STOP. Uitleverdatum: dd-09-2021. Vanaf PI20 S? impact op validatiematrix</v>
      </c>
    </row>
    <row r="37" spans="1:2" ht="16" x14ac:dyDescent="0.2">
      <c r="A37" s="20" t="s">
        <v>2140</v>
      </c>
      <c r="B37" s="123" t="str">
        <f>"Afgeleid van STOP. "&amp;B$33</f>
        <v>Afgeleid van STOP. Uitleverdatum: 07-01-2022. Vanaf PI21 S? impact op validatiematrix</v>
      </c>
    </row>
    <row r="38" spans="1:2" ht="16" x14ac:dyDescent="0.2">
      <c r="A38" s="8" t="s">
        <v>189</v>
      </c>
      <c r="B38" s="13" t="str">
        <f>"Afgeleid van STOP en/of BHKV. "&amp;B$28</f>
        <v>Afgeleid van STOP en/of BHKV. Uitleverdatum: 03-04-2020. Eerdere validaties o.b.v. eerdere versies (v0.97, v0.98-kern) zijn ook als v1.0 aangemerkt</v>
      </c>
    </row>
    <row r="39" spans="1:2" ht="16" x14ac:dyDescent="0.2">
      <c r="A39" s="8" t="s">
        <v>190</v>
      </c>
      <c r="B39" s="13" t="str">
        <f>"Afgeleid van STOP en/of BHKV. "&amp;B$29</f>
        <v>Afgeleid van STOP en/of BHKV. Uitleverdatum: 19-06-2020. Vanaf PI15 impact op validatiematrix</v>
      </c>
    </row>
    <row r="40" spans="1:2" ht="16" x14ac:dyDescent="0.2">
      <c r="A40" s="8" t="s">
        <v>181</v>
      </c>
      <c r="B40" s="13" t="str">
        <f>"Afgeleid van STOP en/of BHKV. "&amp;B$30</f>
        <v>Afgeleid van STOP en/of BHKV. Uitleverdatum: 30-10-2020. Vanaf PI16 S4 impact op validatiematrix</v>
      </c>
    </row>
    <row r="41" spans="1:2" ht="16" x14ac:dyDescent="0.2">
      <c r="A41" s="20" t="s">
        <v>242</v>
      </c>
      <c r="B41" s="35" t="str">
        <f>"Afgeleid van STOP en/of BHKV. "&amp;B$31</f>
        <v>Afgeleid van STOP en/of BHKV. Uitleverdatum: dd-08-2021. Vanaf PI19 S? impact op validatiematrix</v>
      </c>
    </row>
    <row r="42" spans="1:2" ht="16" x14ac:dyDescent="0.2">
      <c r="A42" s="20" t="s">
        <v>243</v>
      </c>
      <c r="B42" s="123" t="str">
        <f>"Afgeleid van STOP en/of BHKV. "&amp;B$33</f>
        <v>Afgeleid van STOP en/of BHKV. Uitleverdatum: 07-01-2022. Vanaf PI21 S? impact op validatiematrix</v>
      </c>
    </row>
    <row r="43" spans="1:2" ht="16" x14ac:dyDescent="0.2">
      <c r="A43" s="20" t="s">
        <v>2002</v>
      </c>
      <c r="B43" s="123" t="s">
        <v>2142</v>
      </c>
    </row>
    <row r="44" spans="1:2" ht="16" x14ac:dyDescent="0.2">
      <c r="A44" s="8" t="s">
        <v>113</v>
      </c>
    </row>
    <row r="45" spans="1:2" ht="16" x14ac:dyDescent="0.2">
      <c r="A45" s="8" t="s">
        <v>96</v>
      </c>
      <c r="B45" s="13"/>
    </row>
    <row r="46" spans="1:2" ht="16" x14ac:dyDescent="0.2">
      <c r="A46" s="8" t="s">
        <v>114</v>
      </c>
    </row>
    <row r="47" spans="1:2" ht="16" x14ac:dyDescent="0.2">
      <c r="A47" s="8" t="s">
        <v>88</v>
      </c>
      <c r="B47" s="8" t="str">
        <f t="shared" ref="B47:B50" si="0">B$25</f>
        <v>Niet (meer) in 1.1. Vervallen &lt;?&gt;</v>
      </c>
    </row>
    <row r="48" spans="1:2" ht="16" x14ac:dyDescent="0.2">
      <c r="A48" s="8" t="s">
        <v>89</v>
      </c>
      <c r="B48" s="8" t="str">
        <f t="shared" si="0"/>
        <v>Niet (meer) in 1.1. Vervallen &lt;?&gt;</v>
      </c>
    </row>
    <row r="49" spans="1:8" ht="16" x14ac:dyDescent="0.2">
      <c r="A49" s="8" t="s">
        <v>90</v>
      </c>
      <c r="B49" s="8" t="str">
        <f t="shared" si="0"/>
        <v>Niet (meer) in 1.1. Vervallen &lt;?&gt;</v>
      </c>
    </row>
    <row r="50" spans="1:8" ht="16" x14ac:dyDescent="0.2">
      <c r="A50" s="8" t="s">
        <v>91</v>
      </c>
      <c r="B50" s="8" t="str">
        <f t="shared" si="0"/>
        <v>Niet (meer) in 1.1. Vervallen &lt;?&gt;</v>
      </c>
    </row>
    <row r="51" spans="1:8" ht="16" x14ac:dyDescent="0.2">
      <c r="A51" s="8" t="s">
        <v>85</v>
      </c>
    </row>
    <row r="52" spans="1:8" ht="8" customHeight="1" x14ac:dyDescent="0.2">
      <c r="A52" s="9"/>
    </row>
    <row r="53" spans="1:8" ht="16" x14ac:dyDescent="0.2">
      <c r="A53" s="12" t="str">
        <f>'1.5.1 validaties'!G2</f>
        <v>Subject</v>
      </c>
      <c r="B53" s="9" t="s">
        <v>153</v>
      </c>
    </row>
    <row r="54" spans="1:8" ht="16" x14ac:dyDescent="0.2">
      <c r="A54" s="5" t="s">
        <v>3</v>
      </c>
      <c r="B54" s="8" t="s">
        <v>57</v>
      </c>
    </row>
    <row r="55" spans="1:8" ht="16" x14ac:dyDescent="0.2">
      <c r="A55" s="5" t="s">
        <v>1</v>
      </c>
      <c r="B55" s="8" t="s">
        <v>58</v>
      </c>
    </row>
    <row r="56" spans="1:8" ht="16" x14ac:dyDescent="0.2">
      <c r="A56" s="5" t="s">
        <v>20</v>
      </c>
      <c r="B56" s="8" t="s">
        <v>59</v>
      </c>
    </row>
    <row r="57" spans="1:8" ht="16" x14ac:dyDescent="0.2">
      <c r="A57" s="5" t="s">
        <v>182</v>
      </c>
      <c r="B57" s="8" t="s">
        <v>183</v>
      </c>
    </row>
    <row r="58" spans="1:8" ht="16" x14ac:dyDescent="0.2">
      <c r="A58" s="5" t="s">
        <v>51</v>
      </c>
      <c r="B58" s="8" t="s">
        <v>61</v>
      </c>
    </row>
    <row r="59" spans="1:8" ht="16" x14ac:dyDescent="0.2">
      <c r="A59" s="5" t="s">
        <v>179</v>
      </c>
      <c r="B59" s="8" t="s">
        <v>184</v>
      </c>
    </row>
    <row r="60" spans="1:8" ht="16" x14ac:dyDescent="0.2">
      <c r="A60" s="5" t="s">
        <v>46</v>
      </c>
      <c r="B60" s="8" t="s">
        <v>60</v>
      </c>
      <c r="D60" s="5"/>
      <c r="E60" s="8"/>
      <c r="G60" s="5"/>
      <c r="H60" s="8"/>
    </row>
    <row r="61" spans="1:8" ht="16" x14ac:dyDescent="0.2">
      <c r="A61" s="5" t="s">
        <v>97</v>
      </c>
      <c r="B61" s="8" t="s">
        <v>98</v>
      </c>
      <c r="D61" s="5"/>
      <c r="E61" s="8"/>
      <c r="G61" s="5"/>
      <c r="H61" s="8"/>
    </row>
    <row r="62" spans="1:8" ht="16" x14ac:dyDescent="0.2">
      <c r="A62" s="5" t="s">
        <v>99</v>
      </c>
      <c r="B62" s="8" t="s">
        <v>100</v>
      </c>
      <c r="D62" s="5"/>
      <c r="E62" s="8"/>
      <c r="G62" s="5"/>
      <c r="H62" s="8"/>
    </row>
    <row r="63" spans="1:8" ht="16" x14ac:dyDescent="0.2">
      <c r="A63" s="5" t="s">
        <v>7</v>
      </c>
      <c r="B63" s="8" t="s">
        <v>56</v>
      </c>
      <c r="C63"/>
      <c r="D63"/>
      <c r="E63" s="8"/>
      <c r="F63"/>
      <c r="G63"/>
      <c r="H63"/>
    </row>
    <row r="64" spans="1:8" ht="32" x14ac:dyDescent="0.2">
      <c r="A64" s="57" t="s">
        <v>174</v>
      </c>
      <c r="B64" s="41" t="s">
        <v>176</v>
      </c>
      <c r="C64"/>
      <c r="D64"/>
      <c r="E64" s="8"/>
      <c r="F64"/>
      <c r="G64"/>
      <c r="H64"/>
    </row>
    <row r="65" spans="1:8" ht="32" x14ac:dyDescent="0.2">
      <c r="A65" s="42" t="s">
        <v>204</v>
      </c>
      <c r="B65" s="13" t="s">
        <v>205</v>
      </c>
      <c r="C65"/>
      <c r="D65"/>
      <c r="E65" s="8"/>
      <c r="F65"/>
      <c r="G65"/>
      <c r="H65"/>
    </row>
    <row r="66" spans="1:8" ht="16" x14ac:dyDescent="0.2">
      <c r="A66" s="5" t="s">
        <v>47</v>
      </c>
      <c r="B66" s="8" t="s">
        <v>55</v>
      </c>
    </row>
    <row r="67" spans="1:8" ht="16" x14ac:dyDescent="0.2">
      <c r="A67" s="5" t="s">
        <v>48</v>
      </c>
      <c r="B67" s="8" t="s">
        <v>52</v>
      </c>
    </row>
    <row r="68" spans="1:8" x14ac:dyDescent="0.2">
      <c r="A68" s="5" t="s">
        <v>50</v>
      </c>
      <c r="B68" t="s">
        <v>53</v>
      </c>
    </row>
    <row r="69" spans="1:8" ht="16" x14ac:dyDescent="0.2">
      <c r="A69" s="5" t="s">
        <v>49</v>
      </c>
      <c r="B69" s="8" t="s">
        <v>54</v>
      </c>
    </row>
    <row r="70" spans="1:8" ht="32" x14ac:dyDescent="0.2">
      <c r="A70" s="5" t="s">
        <v>93</v>
      </c>
      <c r="B70" s="8" t="s">
        <v>115</v>
      </c>
    </row>
    <row r="71" spans="1:8" ht="16" x14ac:dyDescent="0.2">
      <c r="A71" s="5" t="s">
        <v>138</v>
      </c>
      <c r="B71" s="8" t="s">
        <v>139</v>
      </c>
    </row>
    <row r="72" spans="1:8" ht="16" x14ac:dyDescent="0.2">
      <c r="A72" s="5" t="s">
        <v>45</v>
      </c>
      <c r="B72" s="8" t="s">
        <v>62</v>
      </c>
    </row>
    <row r="73" spans="1:8" ht="16" x14ac:dyDescent="0.2">
      <c r="A73" s="12" t="str">
        <f>'1.5.1 validaties'!G2</f>
        <v>Subject</v>
      </c>
      <c r="B73" s="40" t="s">
        <v>154</v>
      </c>
    </row>
    <row r="74" spans="1:8" ht="16" x14ac:dyDescent="0.2">
      <c r="A74" s="5" t="s">
        <v>145</v>
      </c>
      <c r="B74" s="41" t="str">
        <f>"STOP-module '"&amp;A74&amp;"'"</f>
        <v>STOP-module 'tekst'</v>
      </c>
    </row>
    <row r="75" spans="1:8" ht="16" x14ac:dyDescent="0.2">
      <c r="A75" s="5" t="s">
        <v>146</v>
      </c>
      <c r="B75" s="41" t="str">
        <f t="shared" ref="B75:B78" si="1">"STOP-module '"&amp;A75&amp;"'"</f>
        <v>STOP-module 'data'</v>
      </c>
    </row>
    <row r="76" spans="1:8" ht="16" x14ac:dyDescent="0.2">
      <c r="A76" s="5" t="s">
        <v>147</v>
      </c>
      <c r="B76" s="41" t="str">
        <f t="shared" si="1"/>
        <v>STOP-module 'geo'</v>
      </c>
    </row>
    <row r="77" spans="1:8" ht="16" x14ac:dyDescent="0.2">
      <c r="A77" s="5" t="s">
        <v>148</v>
      </c>
      <c r="B77" s="41" t="str">
        <f t="shared" si="1"/>
        <v>STOP-module 'symbolisatie'</v>
      </c>
    </row>
    <row r="78" spans="1:8" ht="16" x14ac:dyDescent="0.2">
      <c r="A78" s="5" t="s">
        <v>149</v>
      </c>
      <c r="B78" s="41" t="str">
        <f t="shared" si="1"/>
        <v>STOP-module 'aanlevering'</v>
      </c>
    </row>
    <row r="79" spans="1:8" ht="16" x14ac:dyDescent="0.2">
      <c r="A79" s="5" t="s">
        <v>45</v>
      </c>
      <c r="B79" s="41" t="s">
        <v>62</v>
      </c>
    </row>
    <row r="80" spans="1:8" ht="8" customHeight="1" x14ac:dyDescent="0.2">
      <c r="A80" s="9"/>
    </row>
    <row r="81" spans="1:3" ht="16" x14ac:dyDescent="0.2">
      <c r="A81" s="12" t="str">
        <f>'1.5.1 validaties'!H2</f>
        <v>Ernst</v>
      </c>
      <c r="B81" s="9" t="s">
        <v>27</v>
      </c>
    </row>
    <row r="82" spans="1:3" ht="16" x14ac:dyDescent="0.2">
      <c r="A82" s="8" t="s">
        <v>4</v>
      </c>
      <c r="B82" s="8" t="s">
        <v>5</v>
      </c>
    </row>
    <row r="83" spans="1:3" ht="16" x14ac:dyDescent="0.2">
      <c r="A83" s="8" t="s">
        <v>151</v>
      </c>
      <c r="B83" s="8" t="s">
        <v>152</v>
      </c>
    </row>
    <row r="84" spans="1:3" ht="16" x14ac:dyDescent="0.2">
      <c r="A84" s="8" t="s">
        <v>116</v>
      </c>
      <c r="B84" s="8" t="s">
        <v>117</v>
      </c>
    </row>
    <row r="85" spans="1:3" ht="16" x14ac:dyDescent="0.2">
      <c r="A85" s="8" t="s">
        <v>118</v>
      </c>
      <c r="B85" s="8" t="s">
        <v>119</v>
      </c>
    </row>
    <row r="86" spans="1:3" ht="8" customHeight="1" x14ac:dyDescent="0.2">
      <c r="A86" s="9"/>
    </row>
    <row r="87" spans="1:3" ht="16" x14ac:dyDescent="0.2">
      <c r="A87" s="12" t="str">
        <f>'1.5.1 validaties'!I2</f>
        <v>Melding aan</v>
      </c>
      <c r="B87" s="9" t="s">
        <v>35</v>
      </c>
    </row>
    <row r="88" spans="1:3" ht="16" x14ac:dyDescent="0.2">
      <c r="A88" s="8" t="s">
        <v>8</v>
      </c>
      <c r="B88" s="8" t="s">
        <v>30</v>
      </c>
    </row>
    <row r="89" spans="1:3" ht="16" x14ac:dyDescent="0.2">
      <c r="A89" s="8" t="s">
        <v>120</v>
      </c>
      <c r="B89" s="8" t="s">
        <v>101</v>
      </c>
    </row>
    <row r="90" spans="1:3" ht="64" x14ac:dyDescent="0.2">
      <c r="A90" s="8" t="s">
        <v>29</v>
      </c>
      <c r="B90" s="8" t="s">
        <v>28</v>
      </c>
    </row>
    <row r="91" spans="1:3" ht="8" customHeight="1" x14ac:dyDescent="0.2">
      <c r="A91" s="9"/>
    </row>
    <row r="92" spans="1:3" ht="16" x14ac:dyDescent="0.2">
      <c r="A92" s="12" t="str">
        <f>'1.5.1 validaties'!J2</f>
        <v>Validator</v>
      </c>
      <c r="B92" s="9" t="s">
        <v>31</v>
      </c>
    </row>
    <row r="93" spans="1:3" ht="16" x14ac:dyDescent="0.2">
      <c r="A93" s="8" t="s">
        <v>34</v>
      </c>
      <c r="B93" s="8" t="s">
        <v>36</v>
      </c>
    </row>
    <row r="94" spans="1:3" ht="16" x14ac:dyDescent="0.2">
      <c r="A94" s="8" t="s">
        <v>32</v>
      </c>
      <c r="B94" s="8" t="s">
        <v>2177</v>
      </c>
    </row>
    <row r="95" spans="1:3" ht="16" x14ac:dyDescent="0.2">
      <c r="A95" s="8" t="s">
        <v>22</v>
      </c>
      <c r="B95" s="8" t="s">
        <v>2178</v>
      </c>
      <c r="C95"/>
    </row>
    <row r="96" spans="1:3" ht="16" x14ac:dyDescent="0.2">
      <c r="A96" s="8" t="s">
        <v>102</v>
      </c>
      <c r="B96" s="8" t="s">
        <v>103</v>
      </c>
    </row>
    <row r="97" spans="1:3" ht="16" x14ac:dyDescent="0.2">
      <c r="A97" s="8" t="s">
        <v>104</v>
      </c>
      <c r="B97" s="8" t="s">
        <v>105</v>
      </c>
    </row>
    <row r="98" spans="1:3" ht="16" x14ac:dyDescent="0.2">
      <c r="A98" s="8" t="s">
        <v>40</v>
      </c>
      <c r="B98" s="8" t="s">
        <v>33</v>
      </c>
      <c r="C98"/>
    </row>
    <row r="99" spans="1:3" ht="16" x14ac:dyDescent="0.2">
      <c r="A99" s="8" t="s">
        <v>106</v>
      </c>
      <c r="B99" s="8" t="s">
        <v>107</v>
      </c>
    </row>
    <row r="100" spans="1:3" ht="16" x14ac:dyDescent="0.2">
      <c r="A100" s="8" t="s">
        <v>108</v>
      </c>
      <c r="B100" s="8" t="s">
        <v>109</v>
      </c>
      <c r="C100"/>
    </row>
    <row r="101" spans="1:3" ht="8" customHeight="1" x14ac:dyDescent="0.2">
      <c r="A101" s="9"/>
    </row>
    <row r="102" spans="1:3" ht="16" x14ac:dyDescent="0.2">
      <c r="A102" s="12" t="str">
        <f>'1.5.1 validaties'!K2</f>
        <v>Controle</v>
      </c>
      <c r="B102" s="9" t="s">
        <v>133</v>
      </c>
      <c r="C102"/>
    </row>
    <row r="103" spans="1:3" ht="16" x14ac:dyDescent="0.2">
      <c r="A103" s="8" t="s">
        <v>135</v>
      </c>
      <c r="B103" s="8" t="s">
        <v>124</v>
      </c>
      <c r="C103"/>
    </row>
    <row r="104" spans="1:3" ht="16" x14ac:dyDescent="0.2">
      <c r="A104" s="8" t="s">
        <v>125</v>
      </c>
      <c r="B104" s="8" t="s">
        <v>126</v>
      </c>
      <c r="C104"/>
    </row>
    <row r="105" spans="1:3" ht="16" x14ac:dyDescent="0.2">
      <c r="A105" s="8" t="s">
        <v>127</v>
      </c>
      <c r="B105" s="8" t="s">
        <v>128</v>
      </c>
      <c r="C105"/>
    </row>
    <row r="106" spans="1:3" ht="16" x14ac:dyDescent="0.2">
      <c r="A106" s="8" t="s">
        <v>129</v>
      </c>
      <c r="B106" s="8" t="s">
        <v>130</v>
      </c>
      <c r="C106"/>
    </row>
    <row r="107" spans="1:3" ht="16" x14ac:dyDescent="0.2">
      <c r="A107" s="8" t="s">
        <v>131</v>
      </c>
      <c r="B107" s="8" t="s">
        <v>132</v>
      </c>
      <c r="C107"/>
    </row>
    <row r="108" spans="1:3" ht="8" customHeight="1" x14ac:dyDescent="0.2">
      <c r="A108" s="9"/>
    </row>
    <row r="109" spans="1:3" ht="16" hidden="1" x14ac:dyDescent="0.2">
      <c r="A109" s="12" t="str">
        <f>'1.5.1 validaties'!N$2</f>
        <v>PI19.5?</v>
      </c>
      <c r="B109" s="9" t="s">
        <v>134</v>
      </c>
      <c r="C109"/>
    </row>
    <row r="110" spans="1:3" ht="16" x14ac:dyDescent="0.2">
      <c r="A110" s="12" t="str">
        <f>'1.5.1 validaties'!R$2</f>
        <v>PI22.4?</v>
      </c>
      <c r="B110" s="9" t="s">
        <v>212</v>
      </c>
      <c r="C110"/>
    </row>
    <row r="111" spans="1:3" ht="16" x14ac:dyDescent="0.2">
      <c r="A111" s="8" t="s">
        <v>13</v>
      </c>
      <c r="B111" s="8" t="s">
        <v>213</v>
      </c>
      <c r="C111"/>
    </row>
    <row r="112" spans="1:3" ht="16" x14ac:dyDescent="0.2">
      <c r="A112" s="8" t="s">
        <v>14</v>
      </c>
      <c r="B112" s="8" t="s">
        <v>214</v>
      </c>
      <c r="C112"/>
    </row>
    <row r="113" spans="1:2" ht="8" customHeight="1" x14ac:dyDescent="0.2">
      <c r="A113" s="9"/>
    </row>
    <row r="114" spans="1:2" ht="16" hidden="1" x14ac:dyDescent="0.2">
      <c r="A114" s="12" t="s">
        <v>24</v>
      </c>
      <c r="B114" s="9" t="e">
        <f>"Kolommen '"&amp;'1.5.1 validaties'!#REF!&amp;"' t/m '"&amp;'1.5.1 validaties'!#REF!&amp;"'"</f>
        <v>#REF!</v>
      </c>
    </row>
    <row r="115" spans="1:2" ht="16" hidden="1" x14ac:dyDescent="0.2">
      <c r="A115" s="8" t="e">
        <f>'1.5.1 validaties'!#REF!</f>
        <v>#REF!</v>
      </c>
      <c r="B115" s="8" t="s">
        <v>63</v>
      </c>
    </row>
    <row r="116" spans="1:2" ht="16" hidden="1" x14ac:dyDescent="0.2">
      <c r="A116" s="8" t="e">
        <f>'1.5.1 validaties'!#REF!</f>
        <v>#REF!</v>
      </c>
      <c r="B116" s="8" t="s">
        <v>2231</v>
      </c>
    </row>
    <row r="117" spans="1:2" ht="16" hidden="1" x14ac:dyDescent="0.2">
      <c r="A117" s="8" t="e">
        <f>'1.5.1 validaties'!#REF!</f>
        <v>#REF!</v>
      </c>
      <c r="B117" s="8" t="s">
        <v>64</v>
      </c>
    </row>
    <row r="118" spans="1:2" ht="16" hidden="1" x14ac:dyDescent="0.2">
      <c r="A118" s="8" t="e">
        <f>'1.5.1 validaties'!#REF!</f>
        <v>#REF!</v>
      </c>
      <c r="B118" s="8" t="s">
        <v>2232</v>
      </c>
    </row>
    <row r="119" spans="1:2" ht="16" hidden="1" x14ac:dyDescent="0.2">
      <c r="A119" s="8" t="e">
        <f>'1.5.1 validaties'!#REF!</f>
        <v>#REF!</v>
      </c>
      <c r="B119" s="8" t="s">
        <v>65</v>
      </c>
    </row>
    <row r="120" spans="1:2" ht="16" hidden="1" x14ac:dyDescent="0.2">
      <c r="A120" s="8" t="e">
        <f>'1.5.1 validaties'!#REF!</f>
        <v>#REF!</v>
      </c>
      <c r="B120" s="8" t="s">
        <v>2233</v>
      </c>
    </row>
    <row r="121" spans="1:2" ht="16" hidden="1" x14ac:dyDescent="0.2">
      <c r="A121" s="8" t="e">
        <f>'1.5.1 validaties'!#REF!</f>
        <v>#REF!</v>
      </c>
      <c r="B121" s="8" t="s">
        <v>66</v>
      </c>
    </row>
    <row r="122" spans="1:2" ht="16" hidden="1" x14ac:dyDescent="0.2">
      <c r="A122" s="8" t="e">
        <f>'1.5.1 validaties'!#REF!</f>
        <v>#REF!</v>
      </c>
      <c r="B122" s="8" t="s">
        <v>2234</v>
      </c>
    </row>
    <row r="123" spans="1:2" ht="16" hidden="1" x14ac:dyDescent="0.2">
      <c r="A123" s="8" t="e">
        <f>'1.5.1 validaties'!#REF!</f>
        <v>#REF!</v>
      </c>
      <c r="B123" s="8" t="s">
        <v>67</v>
      </c>
    </row>
    <row r="124" spans="1:2" ht="16" hidden="1" x14ac:dyDescent="0.2">
      <c r="A124" s="8" t="e">
        <f>'1.5.1 validaties'!#REF!</f>
        <v>#REF!</v>
      </c>
      <c r="B124" s="8" t="s">
        <v>2235</v>
      </c>
    </row>
    <row r="125" spans="1:2" ht="16" hidden="1" x14ac:dyDescent="0.2">
      <c r="A125" s="8" t="e">
        <f>'1.5.1 validaties'!#REF!</f>
        <v>#REF!</v>
      </c>
      <c r="B125" s="8" t="s">
        <v>122</v>
      </c>
    </row>
    <row r="126" spans="1:2" ht="16" hidden="1" x14ac:dyDescent="0.2">
      <c r="A126" s="8" t="e">
        <f>'1.5.1 validaties'!#REF!</f>
        <v>#REF!</v>
      </c>
      <c r="B126" s="8" t="s">
        <v>2236</v>
      </c>
    </row>
    <row r="127" spans="1:2" ht="16" hidden="1" x14ac:dyDescent="0.2">
      <c r="A127" s="8" t="e">
        <f>'1.5.1 validaties'!#REF!</f>
        <v>#REF!</v>
      </c>
      <c r="B127" s="8" t="s">
        <v>123</v>
      </c>
    </row>
    <row r="128" spans="1:2" ht="16" hidden="1" x14ac:dyDescent="0.2">
      <c r="A128" s="8" t="e">
        <f>'1.5.1 validaties'!#REF!</f>
        <v>#REF!</v>
      </c>
      <c r="B128" s="8" t="s">
        <v>2237</v>
      </c>
    </row>
    <row r="129" spans="1:2" ht="16" hidden="1" x14ac:dyDescent="0.2">
      <c r="A129" s="8" t="e">
        <f>'1.5.1 validaties'!#REF!</f>
        <v>#REF!</v>
      </c>
      <c r="B129" s="8" t="s">
        <v>121</v>
      </c>
    </row>
    <row r="130" spans="1:2" ht="8" hidden="1" customHeight="1" x14ac:dyDescent="0.2">
      <c r="A130" s="9"/>
    </row>
    <row r="131" spans="1:2" ht="16" hidden="1" x14ac:dyDescent="0.2">
      <c r="A131" s="9" t="s">
        <v>82</v>
      </c>
    </row>
    <row r="132" spans="1:2" ht="16" hidden="1" x14ac:dyDescent="0.2">
      <c r="A132" s="8" t="s">
        <v>13</v>
      </c>
      <c r="B132" s="8" t="str">
        <f>$A$19&amp;" ("&amp;$B$19&amp;") geldt voor dit "&amp;$A$114</f>
        <v>Type (Richtlijn/Validatie/Verificatie) geldt voor dit Regelingtype</v>
      </c>
    </row>
    <row r="133" spans="1:2" ht="16" hidden="1" x14ac:dyDescent="0.2">
      <c r="A133" s="8" t="s">
        <v>14</v>
      </c>
      <c r="B133" s="8" t="str">
        <f>$A$19&amp;" ("&amp;$B$19&amp;") geldt NIET voor dit "&amp;$A$114</f>
        <v>Type (Richtlijn/Validatie/Verificatie) geldt NIET voor dit Regelingtype</v>
      </c>
    </row>
    <row r="134" spans="1:2" ht="16" hidden="1" x14ac:dyDescent="0.2">
      <c r="A134" s="8" t="s">
        <v>45</v>
      </c>
      <c r="B134" s="8" t="s">
        <v>62</v>
      </c>
    </row>
    <row r="135" spans="1:2" ht="16" hidden="1" x14ac:dyDescent="0.2">
      <c r="A135" s="8" t="s">
        <v>23</v>
      </c>
      <c r="B135" s="8" t="s">
        <v>175</v>
      </c>
    </row>
    <row r="136" spans="1:2" ht="8" customHeight="1" x14ac:dyDescent="0.2">
      <c r="A136" s="9"/>
    </row>
  </sheetData>
  <mergeCells count="1">
    <mergeCell ref="A1:B1"/>
  </mergeCells>
  <conditionalFormatting sqref="A4:B11">
    <cfRule type="containsText" dxfId="1" priority="6" operator="containsText" text="&lt;?&gt;">
      <formula>NOT(ISERROR(SEARCH("&lt;?&gt;",A4)))</formula>
    </cfRule>
  </conditionalFormatting>
  <pageMargins left="0.39370078740157483" right="0.19685039370078741" top="0.78740157480314965" bottom="0.39370078740157483" header="0.51181102362204722" footer="0.31496062992125984"/>
  <pageSetup paperSize="9" scale="70" orientation="portrait" r:id="rId1"/>
  <headerFooter>
    <oddHeader>&amp;L&amp;"-,Vet"&amp;16VALIDATIES IN LVBB O.B.V. STOP v0.98-KERN&amp;R&amp;"-,Vet"&amp;12Datum: &amp;D  Blad  &amp;P van &amp;N</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33"/>
  <sheetViews>
    <sheetView workbookViewId="0">
      <pane ySplit="2" topLeftCell="A3" activePane="bottomLeft" state="frozen"/>
      <selection pane="bottomLeft" activeCell="A14" sqref="A14"/>
    </sheetView>
  </sheetViews>
  <sheetFormatPr baseColWidth="10" defaultColWidth="8.83203125" defaultRowHeight="15" x14ac:dyDescent="0.2"/>
  <cols>
    <col min="1" max="1" width="23.5" bestFit="1" customWidth="1"/>
    <col min="2" max="2" width="117.1640625" customWidth="1"/>
    <col min="3" max="3" width="46.5" bestFit="1" customWidth="1"/>
    <col min="26" max="45" width="0" hidden="1" customWidth="1"/>
  </cols>
  <sheetData>
    <row r="1" spans="1:3" s="10" customFormat="1" ht="24" x14ac:dyDescent="0.3">
      <c r="A1" s="965" t="str">
        <f>Legenda!A1</f>
        <v>LEGENDA</v>
      </c>
      <c r="B1" s="965"/>
      <c r="C1" s="10" t="str">
        <f>Legenda!C1</f>
        <v>Opmerking</v>
      </c>
    </row>
    <row r="2" spans="1:3" s="4" customFormat="1" ht="8" customHeight="1" x14ac:dyDescent="0.2">
      <c r="A2" s="8"/>
      <c r="B2" s="8"/>
    </row>
    <row r="3" spans="1:3" s="4" customFormat="1" ht="16" x14ac:dyDescent="0.2">
      <c r="A3" s="12" t="s">
        <v>74</v>
      </c>
      <c r="B3" s="9" t="s">
        <v>68</v>
      </c>
    </row>
    <row r="4" spans="1:3" s="4" customFormat="1" ht="16" x14ac:dyDescent="0.2">
      <c r="A4" s="14" t="str">
        <f>'1.5.1 validaties'!A2</f>
        <v>Sprint</v>
      </c>
      <c r="B4" s="8" t="s">
        <v>76</v>
      </c>
    </row>
    <row r="5" spans="1:3" s="4" customFormat="1" ht="16" x14ac:dyDescent="0.2">
      <c r="A5" s="20" t="str">
        <f>'1.5.1 validaties'!C2</f>
        <v>Id</v>
      </c>
      <c r="B5" s="8" t="s">
        <v>75</v>
      </c>
    </row>
    <row r="6" spans="1:3" s="4" customFormat="1" ht="16" x14ac:dyDescent="0.2">
      <c r="A6" s="21" t="str">
        <f>'1.5.1 validaties'!F2</f>
        <v>Bron</v>
      </c>
      <c r="B6" s="8" t="s">
        <v>77</v>
      </c>
    </row>
    <row r="7" spans="1:3" s="4" customFormat="1" ht="16" x14ac:dyDescent="0.2">
      <c r="A7" s="39" t="str">
        <f>'1.5.1 validaties'!G2</f>
        <v>Subject</v>
      </c>
      <c r="B7" s="8" t="s">
        <v>171</v>
      </c>
    </row>
    <row r="8" spans="1:3" s="4" customFormat="1" ht="16" x14ac:dyDescent="0.2">
      <c r="A8" s="133" t="str">
        <f>'1.5.1 validaties'!BX2</f>
        <v>code</v>
      </c>
      <c r="B8" s="8" t="s">
        <v>173</v>
      </c>
    </row>
    <row r="9" spans="1:3" s="4" customFormat="1" ht="16" x14ac:dyDescent="0.2">
      <c r="A9" s="22" t="str">
        <f>'1.5.1 validaties'!BD2</f>
        <v>Mutatie</v>
      </c>
      <c r="B9" s="8" t="s">
        <v>172</v>
      </c>
    </row>
    <row r="10" spans="1:3" s="4" customFormat="1" ht="16" x14ac:dyDescent="0.2">
      <c r="A10" s="23" t="e">
        <f>'1.5.1 validaties'!#REF!</f>
        <v>#REF!</v>
      </c>
      <c r="B10" s="8" t="s">
        <v>78</v>
      </c>
    </row>
    <row r="11" spans="1:3" s="4" customFormat="1" ht="8" customHeight="1" x14ac:dyDescent="0.2">
      <c r="A11" s="8"/>
      <c r="B11" s="8"/>
    </row>
    <row r="12" spans="1:3" s="4" customFormat="1" ht="16" x14ac:dyDescent="0.2">
      <c r="A12" s="12" t="s">
        <v>73</v>
      </c>
      <c r="B12" s="9" t="s">
        <v>68</v>
      </c>
    </row>
    <row r="13" spans="1:3" s="4" customFormat="1" ht="16" x14ac:dyDescent="0.2">
      <c r="A13" s="8" t="s">
        <v>69</v>
      </c>
      <c r="B13" s="8" t="s">
        <v>156</v>
      </c>
    </row>
    <row r="14" spans="1:3" s="4" customFormat="1" ht="16" x14ac:dyDescent="0.2">
      <c r="A14" s="18" t="s">
        <v>70</v>
      </c>
      <c r="B14" s="8" t="s">
        <v>157</v>
      </c>
    </row>
    <row r="15" spans="1:3" s="4" customFormat="1" ht="16" x14ac:dyDescent="0.2">
      <c r="A15" s="13" t="s">
        <v>71</v>
      </c>
      <c r="B15" s="8" t="s">
        <v>158</v>
      </c>
    </row>
    <row r="16" spans="1:3" s="4" customFormat="1" ht="16" hidden="1" x14ac:dyDescent="0.2">
      <c r="A16" s="36" t="s">
        <v>71</v>
      </c>
      <c r="B16" s="41" t="s">
        <v>155</v>
      </c>
    </row>
    <row r="17" spans="1:2" s="4" customFormat="1" ht="32" hidden="1" x14ac:dyDescent="0.2">
      <c r="A17" s="34" t="s">
        <v>43</v>
      </c>
      <c r="B17" s="41" t="s">
        <v>206</v>
      </c>
    </row>
    <row r="18" spans="1:2" s="4" customFormat="1" ht="32" hidden="1" x14ac:dyDescent="0.2">
      <c r="A18" s="44" t="s">
        <v>136</v>
      </c>
      <c r="B18" s="41" t="s">
        <v>207</v>
      </c>
    </row>
    <row r="19" spans="1:2" s="4" customFormat="1" ht="32" hidden="1" x14ac:dyDescent="0.2">
      <c r="A19" s="32" t="s">
        <v>136</v>
      </c>
      <c r="B19" s="41" t="s">
        <v>208</v>
      </c>
    </row>
    <row r="20" spans="1:2" s="4" customFormat="1" ht="16" x14ac:dyDescent="0.2">
      <c r="A20" s="15" t="s">
        <v>18</v>
      </c>
      <c r="B20" s="8" t="s">
        <v>210</v>
      </c>
    </row>
    <row r="21" spans="1:2" s="4" customFormat="1" ht="32" x14ac:dyDescent="0.2">
      <c r="A21" s="56" t="s">
        <v>79</v>
      </c>
      <c r="B21" s="13" t="s">
        <v>211</v>
      </c>
    </row>
    <row r="22" spans="1:2" s="4" customFormat="1" ht="16" x14ac:dyDescent="0.2">
      <c r="A22" s="16" t="s">
        <v>11</v>
      </c>
      <c r="B22" s="8" t="s">
        <v>209</v>
      </c>
    </row>
    <row r="23" spans="1:2" s="4" customFormat="1" ht="16" x14ac:dyDescent="0.2">
      <c r="A23" s="17" t="s">
        <v>23</v>
      </c>
      <c r="B23" s="8" t="s">
        <v>72</v>
      </c>
    </row>
    <row r="24" spans="1:2" s="4" customFormat="1" ht="8" customHeight="1" x14ac:dyDescent="0.2">
      <c r="A24" s="8"/>
      <c r="B24" s="8"/>
    </row>
    <row r="25" spans="1:2" s="4" customFormat="1" ht="16" hidden="1" x14ac:dyDescent="0.2">
      <c r="A25" s="19" t="str">
        <f>'1.5.1 validaties'!A2</f>
        <v>Sprint</v>
      </c>
      <c r="B25" s="8" t="s">
        <v>42</v>
      </c>
    </row>
    <row r="26" spans="1:2" s="4" customFormat="1" hidden="1" x14ac:dyDescent="0.2">
      <c r="A26" s="12"/>
      <c r="B26" s="8"/>
    </row>
    <row r="27" spans="1:2" s="4" customFormat="1" ht="8" hidden="1" customHeight="1" x14ac:dyDescent="0.2">
      <c r="A27" s="41"/>
      <c r="B27" s="8"/>
    </row>
    <row r="28" spans="1:2" s="4" customFormat="1" ht="16" x14ac:dyDescent="0.2">
      <c r="A28" s="40" t="str">
        <f>'1.5.1 validaties'!R2</f>
        <v>PI22.4?</v>
      </c>
      <c r="B28" s="9" t="s">
        <v>186</v>
      </c>
    </row>
    <row r="29" spans="1:2" s="4" customFormat="1" ht="16" x14ac:dyDescent="0.2">
      <c r="A29" s="8" t="s">
        <v>13</v>
      </c>
      <c r="B29" s="8" t="s">
        <v>187</v>
      </c>
    </row>
    <row r="30" spans="1:2" s="4" customFormat="1" ht="48" x14ac:dyDescent="0.2">
      <c r="A30" s="8" t="s">
        <v>14</v>
      </c>
      <c r="B30" s="8" t="s">
        <v>188</v>
      </c>
    </row>
    <row r="31" spans="1:2" s="4" customFormat="1" ht="16" x14ac:dyDescent="0.2">
      <c r="A31" s="8" t="s">
        <v>12</v>
      </c>
      <c r="B31" s="8" t="s">
        <v>167</v>
      </c>
    </row>
    <row r="32" spans="1:2" s="4" customFormat="1" ht="16" x14ac:dyDescent="0.2">
      <c r="A32" s="8" t="s">
        <v>17</v>
      </c>
      <c r="B32" s="8" t="s">
        <v>168</v>
      </c>
    </row>
    <row r="33" spans="1:2" s="4" customFormat="1" ht="16" x14ac:dyDescent="0.2">
      <c r="A33" s="8" t="s">
        <v>150</v>
      </c>
      <c r="B33" s="8" t="s">
        <v>169</v>
      </c>
    </row>
  </sheetData>
  <mergeCells count="1">
    <mergeCell ref="A1:B1"/>
  </mergeCells>
  <conditionalFormatting sqref="A1 C1 A2:C6 A9 C9 A10:C15 A20:C20 B21:C21 A22:C31 A33 C33">
    <cfRule type="containsText" dxfId="0" priority="21" operator="containsText" text="&lt;?&gt;">
      <formula>NOT(ISERROR(SEARCH("&lt;?&gt;",A1)))</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1:B35"/>
  <sheetViews>
    <sheetView zoomScale="81" workbookViewId="0">
      <selection activeCell="T15" sqref="T15"/>
    </sheetView>
  </sheetViews>
  <sheetFormatPr baseColWidth="10" defaultColWidth="8.83203125" defaultRowHeight="15" x14ac:dyDescent="0.2"/>
  <sheetData>
    <row r="31" spans="1:1" x14ac:dyDescent="0.2">
      <c r="A31" t="s">
        <v>2882</v>
      </c>
    </row>
    <row r="32" spans="1:1" x14ac:dyDescent="0.2">
      <c r="A32" t="s">
        <v>2883</v>
      </c>
    </row>
    <row r="33" spans="1:2" x14ac:dyDescent="0.2">
      <c r="A33">
        <v>1</v>
      </c>
      <c r="B33" t="s">
        <v>2879</v>
      </c>
    </row>
    <row r="34" spans="1:2" x14ac:dyDescent="0.2">
      <c r="A34">
        <v>2</v>
      </c>
      <c r="B34" t="s">
        <v>2880</v>
      </c>
    </row>
    <row r="35" spans="1:2" x14ac:dyDescent="0.2">
      <c r="A35">
        <v>3</v>
      </c>
      <c r="B35" t="s">
        <v>2881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1.5.1 validaties</vt:lpstr>
      <vt:lpstr>Legenda</vt:lpstr>
      <vt:lpstr>Legenda kleurgebruik e.d.</vt:lpstr>
      <vt:lpstr>Procesflow</vt:lpstr>
      <vt:lpstr>'1.5.1 validaties'!Print_Area</vt:lpstr>
      <vt:lpstr>Legenda!Print_Area</vt:lpstr>
      <vt:lpstr>'1.5.1 validaties'!Print_Titles</vt:lpstr>
      <vt:lpstr>Legenda!Print_Titles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bndeuss</dc:creator>
  <cp:lastModifiedBy>Brigitte Meijer</cp:lastModifiedBy>
  <cp:lastPrinted>2021-08-19T16:17:24Z</cp:lastPrinted>
  <dcterms:created xsi:type="dcterms:W3CDTF">2019-09-24T12:23:52Z</dcterms:created>
  <dcterms:modified xsi:type="dcterms:W3CDTF">2025-04-18T15:53:00Z</dcterms:modified>
</cp:coreProperties>
</file>