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Final Task 2\Confirmed Data\"/>
    </mc:Choice>
  </mc:AlternateContent>
  <xr:revisionPtr revIDLastSave="0" documentId="13_ncr:1_{C1E433FB-C50D-4887-BC9D-8E16C9D344F1}" xr6:coauthVersionLast="43" xr6:coauthVersionMax="43" xr10:uidLastSave="{00000000-0000-0000-0000-000000000000}"/>
  <bookViews>
    <workbookView xWindow="-120" yWindow="-120" windowWidth="29040" windowHeight="16440" xr2:uid="{7B00D3F3-7753-4439-8116-E3B34DCB12D0}"/>
  </bookViews>
  <sheets>
    <sheet name="Nodes" sheetId="1" r:id="rId1"/>
    <sheet name="Edges" sheetId="2" r:id="rId2"/>
    <sheet name="Node Export" sheetId="5" r:id="rId3"/>
    <sheet name="Edge Export" sheetId="4" r:id="rId4"/>
    <sheet name="Color Code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9" i="1" l="1"/>
  <c r="H90" i="1" l="1"/>
  <c r="H91" i="1"/>
  <c r="I39" i="5" l="1"/>
  <c r="I41" i="5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2" i="4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40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B41" i="2" l="1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8" i="2"/>
  <c r="C58" i="2"/>
  <c r="B59" i="2"/>
  <c r="C59" i="2"/>
  <c r="B60" i="2"/>
  <c r="C60" i="2"/>
  <c r="B61" i="2"/>
  <c r="C61" i="2"/>
  <c r="B62" i="2"/>
  <c r="C62" i="2"/>
  <c r="B67" i="2"/>
  <c r="C67" i="2"/>
  <c r="B68" i="2"/>
  <c r="C68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81" i="2"/>
  <c r="C81" i="2"/>
  <c r="B84" i="2"/>
  <c r="C84" i="2"/>
  <c r="B85" i="2"/>
  <c r="C85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32" i="2"/>
  <c r="C32" i="2"/>
  <c r="B88" i="2"/>
  <c r="C88" i="2"/>
  <c r="B69" i="2"/>
  <c r="C69" i="2"/>
  <c r="B12" i="2"/>
  <c r="C12" i="2"/>
  <c r="B82" i="2"/>
  <c r="C82" i="2"/>
  <c r="B35" i="2"/>
  <c r="C35" i="2"/>
  <c r="B34" i="2"/>
  <c r="C34" i="2"/>
  <c r="B57" i="2"/>
  <c r="C57" i="2"/>
  <c r="B18" i="2"/>
  <c r="C18" i="2"/>
  <c r="B19" i="2"/>
  <c r="C19" i="2"/>
  <c r="B11" i="2"/>
  <c r="C11" i="2"/>
  <c r="B86" i="2"/>
  <c r="C86" i="2"/>
  <c r="B6" i="2"/>
  <c r="C6" i="2"/>
  <c r="B64" i="2"/>
  <c r="C64" i="2"/>
  <c r="B9" i="2"/>
  <c r="C9" i="2"/>
  <c r="B16" i="2"/>
  <c r="C16" i="2"/>
  <c r="B10" i="2"/>
  <c r="C10" i="2"/>
  <c r="B89" i="2"/>
  <c r="C89" i="2"/>
  <c r="B66" i="2"/>
  <c r="C66" i="2"/>
  <c r="B14" i="2"/>
  <c r="C14" i="2"/>
  <c r="B5" i="2"/>
  <c r="C5" i="2"/>
  <c r="B33" i="2"/>
  <c r="C33" i="2"/>
  <c r="B80" i="2"/>
  <c r="C80" i="2"/>
  <c r="B83" i="2"/>
  <c r="C83" i="2"/>
  <c r="B21" i="2"/>
  <c r="C21" i="2"/>
  <c r="B36" i="2"/>
  <c r="C36" i="2"/>
  <c r="B17" i="2"/>
  <c r="C17" i="2"/>
  <c r="B29" i="2"/>
  <c r="C29" i="2"/>
  <c r="B15" i="2"/>
  <c r="C15" i="2"/>
  <c r="B20" i="2"/>
  <c r="C20" i="2"/>
  <c r="B87" i="2"/>
  <c r="C87" i="2"/>
  <c r="B65" i="2"/>
  <c r="C65" i="2"/>
  <c r="B70" i="2"/>
  <c r="C70" i="2"/>
  <c r="B30" i="2"/>
  <c r="C30" i="2"/>
  <c r="B4" i="2"/>
  <c r="C4" i="2"/>
  <c r="B71" i="2"/>
  <c r="C71" i="2"/>
  <c r="B63" i="2"/>
  <c r="C63" i="2"/>
  <c r="B79" i="2"/>
  <c r="C79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3" i="2"/>
  <c r="C3" i="2"/>
  <c r="B7" i="2"/>
  <c r="C7" i="2"/>
  <c r="B8" i="2"/>
  <c r="C8" i="2"/>
  <c r="B13" i="2"/>
  <c r="C13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31" i="2"/>
  <c r="C31" i="2"/>
  <c r="B37" i="2"/>
  <c r="C37" i="2"/>
  <c r="B38" i="2"/>
  <c r="C38" i="2"/>
  <c r="B39" i="2"/>
  <c r="C39" i="2"/>
  <c r="B40" i="2"/>
  <c r="C40" i="2"/>
  <c r="C2" i="2"/>
  <c r="B2" i="2"/>
  <c r="H71" i="2"/>
  <c r="K106" i="2"/>
  <c r="H63" i="2"/>
  <c r="K107" i="2"/>
  <c r="H45" i="1"/>
  <c r="H19" i="1"/>
  <c r="H72" i="1"/>
  <c r="H65" i="1"/>
  <c r="H23" i="2"/>
  <c r="K8" i="2"/>
  <c r="H30" i="2"/>
  <c r="K104" i="2"/>
  <c r="H4" i="2"/>
  <c r="K105" i="2"/>
  <c r="H67" i="1"/>
  <c r="H71" i="1"/>
  <c r="H85" i="1"/>
  <c r="H15" i="2"/>
  <c r="K99" i="2"/>
  <c r="H20" i="2"/>
  <c r="K100" i="2"/>
  <c r="H19" i="2"/>
  <c r="K80" i="2"/>
  <c r="H87" i="2"/>
  <c r="K101" i="2"/>
  <c r="H65" i="2"/>
  <c r="K102" i="2"/>
  <c r="H70" i="2"/>
  <c r="K103" i="2"/>
  <c r="H21" i="2"/>
  <c r="K95" i="2"/>
  <c r="H36" i="2"/>
  <c r="K96" i="2"/>
  <c r="H17" i="2"/>
  <c r="K97" i="2"/>
  <c r="H29" i="2"/>
  <c r="K98" i="2"/>
  <c r="H77" i="1"/>
  <c r="H81" i="1"/>
  <c r="H36" i="1"/>
  <c r="H51" i="1"/>
  <c r="H33" i="1"/>
  <c r="H43" i="1"/>
  <c r="H31" i="1"/>
  <c r="H35" i="1"/>
  <c r="H83" i="2"/>
  <c r="K94" i="2"/>
  <c r="H80" i="2"/>
  <c r="K93" i="2"/>
  <c r="H33" i="2"/>
  <c r="K92" i="2"/>
  <c r="H14" i="2"/>
  <c r="K90" i="2"/>
  <c r="H5" i="2"/>
  <c r="K91" i="2"/>
  <c r="H10" i="2"/>
  <c r="K87" i="2"/>
  <c r="H40" i="2"/>
  <c r="K18" i="2"/>
  <c r="H6" i="2"/>
  <c r="K83" i="2"/>
  <c r="H18" i="2"/>
  <c r="K79" i="2"/>
  <c r="H24" i="1"/>
  <c r="H32" i="1"/>
  <c r="H25" i="1"/>
  <c r="H87" i="1"/>
  <c r="H68" i="1"/>
  <c r="H29" i="1"/>
  <c r="H20" i="1"/>
  <c r="H47" i="1"/>
  <c r="H78" i="1"/>
  <c r="H61" i="2"/>
  <c r="K38" i="2"/>
  <c r="H16" i="2"/>
  <c r="K86" i="2"/>
  <c r="H9" i="2"/>
  <c r="K85" i="2"/>
  <c r="H98" i="2"/>
  <c r="K60" i="2"/>
  <c r="H72" i="2"/>
  <c r="K42" i="2"/>
  <c r="H104" i="2"/>
  <c r="K66" i="2"/>
  <c r="H66" i="1"/>
  <c r="H89" i="2"/>
  <c r="K88" i="2"/>
  <c r="H66" i="2"/>
  <c r="K89" i="2"/>
  <c r="H86" i="2"/>
  <c r="K82" i="2"/>
  <c r="H64" i="2"/>
  <c r="K84" i="2"/>
  <c r="H21" i="1"/>
  <c r="H26" i="1"/>
  <c r="H83" i="1"/>
  <c r="H34" i="1"/>
  <c r="H11" i="2"/>
  <c r="K81" i="2"/>
  <c r="H62" i="1"/>
  <c r="H49" i="1"/>
  <c r="H50" i="1"/>
  <c r="H84" i="2"/>
  <c r="K50" i="2"/>
  <c r="H35" i="2"/>
  <c r="K76" i="2"/>
  <c r="H34" i="2"/>
  <c r="K77" i="2"/>
  <c r="H57" i="2"/>
  <c r="K78" i="2"/>
  <c r="H37" i="2"/>
  <c r="K15" i="2"/>
  <c r="H82" i="2"/>
  <c r="K75" i="2"/>
  <c r="H80" i="1"/>
  <c r="H22" i="2"/>
  <c r="K7" i="2"/>
  <c r="H12" i="2"/>
  <c r="K74" i="2"/>
  <c r="H27" i="1"/>
  <c r="K40" i="2"/>
  <c r="K37" i="2"/>
  <c r="H58" i="2"/>
  <c r="H32" i="2"/>
  <c r="H88" i="2"/>
  <c r="H79" i="2"/>
  <c r="H69" i="2"/>
  <c r="H67" i="2"/>
  <c r="H60" i="2"/>
  <c r="K73" i="2"/>
  <c r="H97" i="2"/>
  <c r="H46" i="1"/>
  <c r="H86" i="1"/>
  <c r="H70" i="1"/>
  <c r="K35" i="2"/>
  <c r="K71" i="2"/>
  <c r="K72" i="2"/>
  <c r="K108" i="2"/>
  <c r="K114" i="2"/>
  <c r="K59" i="2"/>
  <c r="H116" i="2" l="1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09" i="2"/>
  <c r="H110" i="2"/>
  <c r="H111" i="2"/>
  <c r="H112" i="2"/>
  <c r="H113" i="2"/>
  <c r="H114" i="2"/>
  <c r="H115" i="2"/>
  <c r="K113" i="2"/>
  <c r="K112" i="2"/>
  <c r="K111" i="2"/>
  <c r="K110" i="2"/>
  <c r="K109" i="2"/>
  <c r="K3" i="2"/>
  <c r="K4" i="2"/>
  <c r="K5" i="2"/>
  <c r="K6" i="2"/>
  <c r="K9" i="2"/>
  <c r="K10" i="2"/>
  <c r="K11" i="2"/>
  <c r="K12" i="2"/>
  <c r="K13" i="2"/>
  <c r="K14" i="2"/>
  <c r="K16" i="2"/>
  <c r="K17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6" i="2"/>
  <c r="K39" i="2"/>
  <c r="K41" i="2"/>
  <c r="K43" i="2"/>
  <c r="K44" i="2"/>
  <c r="K45" i="2"/>
  <c r="K46" i="2"/>
  <c r="K47" i="2"/>
  <c r="K48" i="2"/>
  <c r="K49" i="2"/>
  <c r="K51" i="2"/>
  <c r="K52" i="2"/>
  <c r="K53" i="2"/>
  <c r="K54" i="2"/>
  <c r="K55" i="2"/>
  <c r="K56" i="2"/>
  <c r="K57" i="2"/>
  <c r="K58" i="2"/>
  <c r="K61" i="2"/>
  <c r="K62" i="2"/>
  <c r="K63" i="2"/>
  <c r="K64" i="2"/>
  <c r="K65" i="2"/>
  <c r="K67" i="2"/>
  <c r="K68" i="2"/>
  <c r="K69" i="2"/>
  <c r="K70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2" i="1"/>
  <c r="H23" i="1"/>
  <c r="H28" i="1"/>
  <c r="H30" i="1"/>
  <c r="H37" i="1"/>
  <c r="H38" i="1"/>
  <c r="H39" i="1"/>
  <c r="H40" i="1"/>
  <c r="H41" i="1"/>
  <c r="H42" i="1"/>
  <c r="H44" i="1"/>
  <c r="H48" i="1"/>
  <c r="H52" i="1"/>
  <c r="H53" i="1"/>
  <c r="H54" i="1"/>
  <c r="H55" i="1"/>
  <c r="H56" i="1"/>
  <c r="H57" i="1"/>
  <c r="H58" i="1"/>
  <c r="H59" i="1"/>
  <c r="H60" i="1"/>
  <c r="H61" i="1"/>
  <c r="H63" i="1"/>
  <c r="H64" i="1"/>
  <c r="H69" i="1"/>
  <c r="H73" i="1"/>
  <c r="H74" i="1"/>
  <c r="H75" i="1"/>
  <c r="H76" i="1"/>
  <c r="H79" i="1"/>
  <c r="H82" i="1"/>
  <c r="H84" i="1"/>
  <c r="H88" i="1"/>
  <c r="H2" i="1"/>
  <c r="H3" i="2"/>
  <c r="H7" i="2"/>
  <c r="H8" i="2"/>
  <c r="H13" i="2"/>
  <c r="H24" i="2"/>
  <c r="H25" i="2"/>
  <c r="H26" i="2"/>
  <c r="H27" i="2"/>
  <c r="H28" i="2"/>
  <c r="H31" i="2"/>
  <c r="H38" i="2"/>
  <c r="H39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9" i="2"/>
  <c r="H62" i="2"/>
  <c r="H68" i="2"/>
  <c r="H73" i="2"/>
  <c r="H74" i="2"/>
  <c r="H75" i="2"/>
  <c r="H76" i="2"/>
  <c r="H77" i="2"/>
  <c r="H78" i="2"/>
  <c r="H81" i="2"/>
  <c r="H85" i="2"/>
  <c r="H90" i="2"/>
  <c r="H91" i="2"/>
  <c r="H92" i="2"/>
  <c r="H93" i="2"/>
  <c r="H94" i="2"/>
  <c r="H95" i="2"/>
  <c r="H96" i="2"/>
  <c r="H99" i="2"/>
  <c r="H100" i="2"/>
  <c r="H101" i="2"/>
  <c r="H102" i="2"/>
  <c r="H103" i="2"/>
  <c r="H105" i="2"/>
  <c r="H106" i="2"/>
  <c r="H107" i="2"/>
  <c r="H108" i="2"/>
  <c r="H2" i="2"/>
</calcChain>
</file>

<file path=xl/sharedStrings.xml><?xml version="1.0" encoding="utf-8"?>
<sst xmlns="http://schemas.openxmlformats.org/spreadsheetml/2006/main" count="2348" uniqueCount="269">
  <si>
    <t>ID</t>
  </si>
  <si>
    <t>Formal Name</t>
  </si>
  <si>
    <t>Source</t>
  </si>
  <si>
    <t>Target</t>
  </si>
  <si>
    <t>Source Name</t>
  </si>
  <si>
    <t>Target Name</t>
  </si>
  <si>
    <t>Class</t>
  </si>
  <si>
    <t>Weight</t>
  </si>
  <si>
    <t>Label</t>
  </si>
  <si>
    <t>Indorub</t>
  </si>
  <si>
    <t>Commonwealth</t>
  </si>
  <si>
    <t>ICBC</t>
  </si>
  <si>
    <t>Reference</t>
  </si>
  <si>
    <t>https://nasional.kontan.co.id/news/tagihan-kreditur-sariwangi-dan-indorub-capai-rp-1-triliun</t>
  </si>
  <si>
    <t>Sariwangi AEA</t>
  </si>
  <si>
    <t>Rabobank</t>
  </si>
  <si>
    <t>Outside</t>
  </si>
  <si>
    <t>Note</t>
  </si>
  <si>
    <t>Combined 01</t>
  </si>
  <si>
    <t>PT Sariwangi Agricultural Estate Agent</t>
  </si>
  <si>
    <t>PT Maskapai Perkebunan Indorub Sumber Wadung</t>
  </si>
  <si>
    <t>Nirmala</t>
  </si>
  <si>
    <t>OwnedBy</t>
  </si>
  <si>
    <t>Perkasa NG</t>
  </si>
  <si>
    <t>Tjigaru</t>
  </si>
  <si>
    <t>PT Nirmala Agung</t>
  </si>
  <si>
    <t>PT Perkasa Nusa Guna</t>
  </si>
  <si>
    <t>PT Tjigaru</t>
  </si>
  <si>
    <t>Company</t>
  </si>
  <si>
    <t>Financial</t>
  </si>
  <si>
    <t>BI</t>
  </si>
  <si>
    <t>Interbank</t>
  </si>
  <si>
    <t>https://www.commbank.co.id/lib_ui/repository/doc/COMMBANK_AR_2017_webversion.pdf</t>
  </si>
  <si>
    <t>Account</t>
  </si>
  <si>
    <t>Placement</t>
  </si>
  <si>
    <t>Commonwealth AUS</t>
  </si>
  <si>
    <t>ASB Bank Ltd.</t>
  </si>
  <si>
    <t>ASB Bank</t>
  </si>
  <si>
    <t>Commonwealth Bank Commonwealth Bank
of Australia, Sydney</t>
  </si>
  <si>
    <t>Commonwealth Bank Commonwealth Bank
of Australia, Hong Kong</t>
  </si>
  <si>
    <t>Commonwealth Bank of Australia, Singapore</t>
  </si>
  <si>
    <t>Commonwealth HKG</t>
  </si>
  <si>
    <t>Commonwealth SGP</t>
  </si>
  <si>
    <t>Networth by end of 2017 (Billions of IDR)</t>
  </si>
  <si>
    <t>http://v.icbc.com.cn/userfiles/Resources/ICBC/haiwai/Indonesia/download/2018/AuditedFinancialStatement2017.PDF</t>
  </si>
  <si>
    <t>PT Bank ICBC Indonesia</t>
  </si>
  <si>
    <t>ICBC CHN</t>
  </si>
  <si>
    <t>ICBC SGP</t>
  </si>
  <si>
    <t>ICBC USA</t>
  </si>
  <si>
    <t>Industrial and Commercial Bank of China Ltd, Frankfurt</t>
  </si>
  <si>
    <t>Industrial and Corhmercial Bank ofchina Ltd, New York</t>
  </si>
  <si>
    <t>Industrial and Commercial Eank of China Ltd, Singapore</t>
  </si>
  <si>
    <t>Industrial and Commercial Bank of China Ltd, China</t>
  </si>
  <si>
    <t>PT Bank Commonwealth</t>
  </si>
  <si>
    <t>Industrial and Commercial Bank of China Ltd, Sydney</t>
  </si>
  <si>
    <t>Industrial and Commercial Bank of China Ltd, Hon Kong</t>
  </si>
  <si>
    <t>ICBC DEU</t>
  </si>
  <si>
    <t>ICBC AUS</t>
  </si>
  <si>
    <t>ICBC HKG</t>
  </si>
  <si>
    <t>Industrial and Commercial Bank of China Ltd, Tokyo</t>
  </si>
  <si>
    <t>ICBC JPN</t>
  </si>
  <si>
    <t>Bank of Communication Co Ltd</t>
  </si>
  <si>
    <t>BCC</t>
  </si>
  <si>
    <t>PT BPR Dampit</t>
  </si>
  <si>
    <t>BPR Dampit</t>
  </si>
  <si>
    <t>PT Bank Central Asia Tbk</t>
  </si>
  <si>
    <t>BCA</t>
  </si>
  <si>
    <t>Citibank N.A, Indonesia</t>
  </si>
  <si>
    <t>Citibank</t>
  </si>
  <si>
    <t>Debt</t>
  </si>
  <si>
    <t>ICBC Ltd</t>
  </si>
  <si>
    <t>Industrial and Commercial Bank of China Ltd</t>
  </si>
  <si>
    <t>PT Intidana Wijaya</t>
  </si>
  <si>
    <t>Intidana</t>
  </si>
  <si>
    <t>Commonwealth Ltd</t>
  </si>
  <si>
    <t>Giga Galaxy</t>
  </si>
  <si>
    <t>Murni galaxy</t>
  </si>
  <si>
    <t>Commonwealth Bank Commonwealth Bank
of Australia Ltd</t>
  </si>
  <si>
    <t>PT Giga Galaxy</t>
  </si>
  <si>
    <t>PT Murni Galaxy</t>
  </si>
  <si>
    <t>PT Samudra Anugerah Megah</t>
  </si>
  <si>
    <t>PT Ramadewan Winoko</t>
  </si>
  <si>
    <t>PT Prima Rukun Langgeng</t>
  </si>
  <si>
    <t>PT Fincom Surya Putra</t>
  </si>
  <si>
    <t>Samudra AM</t>
  </si>
  <si>
    <t>Ramadewan W</t>
  </si>
  <si>
    <t>Prima RL</t>
  </si>
  <si>
    <t>Fincom SP</t>
  </si>
  <si>
    <t>Cause</t>
  </si>
  <si>
    <t>https://www.rabobank.co.id/id/images/Rabobank_AR_24april_final_lores.pdf</t>
  </si>
  <si>
    <t>PT Bank Rabobank International Indonesia</t>
  </si>
  <si>
    <t>Cooperatieve Rabobank U.A</t>
  </si>
  <si>
    <t>Rabobank UA</t>
  </si>
  <si>
    <t>PT Mitra Usaha Kencana Sejati</t>
  </si>
  <si>
    <t>Mitra UKS</t>
  </si>
  <si>
    <t>PT Aditirta Suryasentosa</t>
  </si>
  <si>
    <t>PT Antarindo Optima</t>
  </si>
  <si>
    <t>Antarindo O</t>
  </si>
  <si>
    <t>PT Antariksabuana Citanagara</t>
  </si>
  <si>
    <t>Antariksabuana</t>
  </si>
  <si>
    <t>Rabobank NLD</t>
  </si>
  <si>
    <t>Rabobank International, Singapore</t>
  </si>
  <si>
    <t>Rabobank International, Utrecht</t>
  </si>
  <si>
    <t>Rabobank SGP</t>
  </si>
  <si>
    <t>PT Bank Mandiri (Persero) Tbk</t>
  </si>
  <si>
    <t>Mandiri</t>
  </si>
  <si>
    <t>Danamon</t>
  </si>
  <si>
    <t>PT Bank Danamon Indonesia Tbk</t>
  </si>
  <si>
    <t>ANZ Banking Group Ltd, Australia</t>
  </si>
  <si>
    <t>United Overseas Bank</t>
  </si>
  <si>
    <t>JP Morgan Chase Bank</t>
  </si>
  <si>
    <t>JP Morgan</t>
  </si>
  <si>
    <t>Bank Of New York Mellon</t>
  </si>
  <si>
    <t>NY Mellon</t>
  </si>
  <si>
    <t>Hongkong and Shanghai Banking Corportaion</t>
  </si>
  <si>
    <t>HSBC</t>
  </si>
  <si>
    <t>U Overseas</t>
  </si>
  <si>
    <t xml:space="preserve">ANZ Bank </t>
  </si>
  <si>
    <t>First Failure</t>
  </si>
  <si>
    <t>Bank Indonesia</t>
  </si>
  <si>
    <t>Government</t>
  </si>
  <si>
    <t>EU Investment</t>
  </si>
  <si>
    <t>European Invesment Bank</t>
  </si>
  <si>
    <t>https://nasional.kontan.co.id/news/pkpu-sariwangi-berakhir-damai</t>
  </si>
  <si>
    <t>CR Aroma</t>
  </si>
  <si>
    <t>CR Aroma Ltd</t>
  </si>
  <si>
    <t>https://www.bloomberg.com/research/stocks/private/snapshot.asp?privcapId=309759834</t>
  </si>
  <si>
    <t>Aditirta S</t>
  </si>
  <si>
    <t>https://www.bloomberg.com/research/stocks/private/snapshot.asp?privcapId=309760582</t>
  </si>
  <si>
    <t>https://www.bloomberg.com/research/stocks/private/snapshot.asp?privcapId=309761591</t>
  </si>
  <si>
    <t>Mitsubishi UFJ Lease &amp; Finance</t>
  </si>
  <si>
    <t>UFJ Lease SGP</t>
  </si>
  <si>
    <t>Color</t>
  </si>
  <si>
    <t>#FF0000</t>
  </si>
  <si>
    <t>#FF00FF</t>
  </si>
  <si>
    <t>#00FF00</t>
  </si>
  <si>
    <t>#00FFFF</t>
  </si>
  <si>
    <t>#FFAFAF</t>
  </si>
  <si>
    <t>#0000FF</t>
  </si>
  <si>
    <t>DebtTo</t>
  </si>
  <si>
    <t>https://www.bca.co.id/~/media/Files/Report/Tahunan/20180323-laporan-tahunan-2017-ID.ashx</t>
  </si>
  <si>
    <t>DBS</t>
  </si>
  <si>
    <t>PT Bank DBS Indonesia</t>
  </si>
  <si>
    <t>Wells Fargo Bank</t>
  </si>
  <si>
    <t>Wells Fargo</t>
  </si>
  <si>
    <t>Oversea-Chinese Banking Corporation Ltd</t>
  </si>
  <si>
    <t>OCBC Ltd</t>
  </si>
  <si>
    <t>Bank of China</t>
  </si>
  <si>
    <t>BoComm</t>
  </si>
  <si>
    <t>BoCh</t>
  </si>
  <si>
    <t>Sumitomo Mitsui Banking Corporation</t>
  </si>
  <si>
    <t>SMBC</t>
  </si>
  <si>
    <t>GBC International Bank</t>
  </si>
  <si>
    <t>GBC Bank</t>
  </si>
  <si>
    <t>Euroclear Bank</t>
  </si>
  <si>
    <t>Euroclear</t>
  </si>
  <si>
    <t>ING Bank</t>
  </si>
  <si>
    <t>PT Bank Tabungan Pensiunan Nasional Tbk</t>
  </si>
  <si>
    <t>BTPN</t>
  </si>
  <si>
    <t>BoA</t>
  </si>
  <si>
    <t>The Bank of Tokyo Mitsubishi UFJ, Ltd</t>
  </si>
  <si>
    <t>UFJ Lease Ltd</t>
  </si>
  <si>
    <t>Barclays Bank PLC</t>
  </si>
  <si>
    <t>Barclays</t>
  </si>
  <si>
    <t>PT Bank Mizuho Indonesia</t>
  </si>
  <si>
    <t>Mizuho</t>
  </si>
  <si>
    <t>PT Bank Negara Indonesia (Persero) Tbk</t>
  </si>
  <si>
    <t>BNI</t>
  </si>
  <si>
    <t>PT Bank Sumitomo Mitsui Indonesia</t>
  </si>
  <si>
    <t>BSMI</t>
  </si>
  <si>
    <t>Bank of America, Jakarta</t>
  </si>
  <si>
    <t>Bank of America, NA</t>
  </si>
  <si>
    <t>BoA USA</t>
  </si>
  <si>
    <t>Westpac Banking Corporation</t>
  </si>
  <si>
    <t>Westpac</t>
  </si>
  <si>
    <t>National Australia Bank Ltd</t>
  </si>
  <si>
    <t>NAB Ltd</t>
  </si>
  <si>
    <t>PT Bank Pembangunan Daerah Jawa Barat &amp; Banten Tbk</t>
  </si>
  <si>
    <t>BPD JWB</t>
  </si>
  <si>
    <t>PT Bank Pan Indonesia Tbk</t>
  </si>
  <si>
    <t>Bank Pan</t>
  </si>
  <si>
    <t>Deutsche Bank, Jakarta</t>
  </si>
  <si>
    <t>Deutsche Bank</t>
  </si>
  <si>
    <t>Standard Chartered Bank</t>
  </si>
  <si>
    <t>Standard Chartered Bank, Indonesia</t>
  </si>
  <si>
    <t>S Chartered JPN</t>
  </si>
  <si>
    <t>S Chartered IDN</t>
  </si>
  <si>
    <t>Standard Chartered Bank JPN</t>
  </si>
  <si>
    <t xml:space="preserve">S Chartered </t>
  </si>
  <si>
    <t>SMBC SGP</t>
  </si>
  <si>
    <t>Sumitomo Mitsui Banking Corporation, Singapore</t>
  </si>
  <si>
    <t>PT Bank CIMB Niaga Tbk</t>
  </si>
  <si>
    <t>CIMB Niaga</t>
  </si>
  <si>
    <t>PT Bank KEB Hana Indonesia</t>
  </si>
  <si>
    <t>Hana IDN</t>
  </si>
  <si>
    <t>PT Bank Tabungan Negara Tbk</t>
  </si>
  <si>
    <t>BTN</t>
  </si>
  <si>
    <t>PT Bank CTBC Indonesia</t>
  </si>
  <si>
    <t>PT Bank Rakyat Indonesia Tbk</t>
  </si>
  <si>
    <t>CTBC IDN</t>
  </si>
  <si>
    <t>BRI IDN</t>
  </si>
  <si>
    <t>PT Bank Woori Saudara Indonesia</t>
  </si>
  <si>
    <t>BWSI</t>
  </si>
  <si>
    <t>PT Bank UOB Indonesia</t>
  </si>
  <si>
    <t>UOB IDN</t>
  </si>
  <si>
    <t>PT Bank Muamalat Indonesia Tbk</t>
  </si>
  <si>
    <t>Muamalat IDN</t>
  </si>
  <si>
    <t>PT Bank OCBC NISP Tbk</t>
  </si>
  <si>
    <t>OCBC NISP</t>
  </si>
  <si>
    <t>PT Bank DKI</t>
  </si>
  <si>
    <t>Bank DKI</t>
  </si>
  <si>
    <t>PT Bank Panin Dubai Syariah Tbk</t>
  </si>
  <si>
    <t>Panin Dubai Syariah</t>
  </si>
  <si>
    <t>PT Bank Maybank Indonesia Tbk</t>
  </si>
  <si>
    <t>Maybank IDN</t>
  </si>
  <si>
    <t>https://shareholder.anz.com/sites/default/files/2017_anz_annual_report.pdf</t>
  </si>
  <si>
    <t>https://www.asb.co.nz/content/dam/asb/documents/legal/disclosurestatements/asb-disclosure-statement-and-annual-report-june-2018.pdf</t>
  </si>
  <si>
    <t>https://www.bankdki.co.id/images/investorrelation/AR_BDKI_2017.pdf</t>
  </si>
  <si>
    <t>https://www.panin.co.id/doc/cmsupload/documents/laporan/tahunan/laporan_tahunan_2017_-_revisi_halaman_8636736110287964819.pdf</t>
  </si>
  <si>
    <t>PT Bank China Construction Bank Indonesia Tbk</t>
  </si>
  <si>
    <t>https://home.barclays/content/dam/home-barclays/documents/investor-relations/reports-and-events/annual-reports/2017/Barclays-PLC-Annual-Report-2017.pdf</t>
  </si>
  <si>
    <t>https://idn.ccb.com/res/annual/pdf/annual_36.pdf</t>
  </si>
  <si>
    <t>https://www.bni.co.id/Portals/1/BNI/Perusahaan/HubunganInvestor/Docs/bni-ar-2017-ind.pdf</t>
  </si>
  <si>
    <t>https://www.bofaml.com/content/dam/boamlimages/countrypages/C3_058/bana-jakarta_31dec17-web.pdf</t>
  </si>
  <si>
    <t>http://pic.bankofchina.com/bocappd/indonesia/201804/P020180426372310719943.pdf</t>
  </si>
  <si>
    <t>http://media.corporate-ir.net/media_files/IROL/71/71595/BOAML_AR2017.pdf</t>
  </si>
  <si>
    <t>http://www.bankcomm.com/BankCommSite/fileDownload.do?fileId=f377730d06954435b2a37ccc7ec0344a</t>
  </si>
  <si>
    <t>http://www.bankbjb.co.id/content/iru/annual_reports/AR%20BJB%202017%2020180903%20-%20bjb%20-%20ar%202017%20-%20bangkit.pdf</t>
  </si>
  <si>
    <t>http://ir-bri.com/misc/AR/AR-BRI-2017-English-new.pdf</t>
  </si>
  <si>
    <t>https://www.ojk.go.id/id/kanal/perbankan/data-dan-statistik/laporan-keuangan-perbankan/Default.aspx</t>
  </si>
  <si>
    <t>https://www.smbc.co.id/wp-content/uploads/2018/07/AR-SMBCI-2017-HIGH-RESOLUTION-.pdf</t>
  </si>
  <si>
    <t>https://www.btpn.com/pdf/investor/annual-report/en/btpnar2017_eng_r.pdf</t>
  </si>
  <si>
    <t>https://www.btn.co.id/-/media/User-Defined/Document/Hubungan-Investor/eng/Annual-Report/Annual-Report-2017-UPDATE-31082018.pdf</t>
  </si>
  <si>
    <t>http://www.bankwoorisaudara.com/laporan/annualreport/Annual_Report_BWS_2017.rar</t>
  </si>
  <si>
    <t>http://investor.cimbniaga.co.id/misc/AR/AR-2017-ID.pdf</t>
  </si>
  <si>
    <t>https://www.citibank.co.id/global_docs/annual_report_2017.pdf</t>
  </si>
  <si>
    <t>https://www.commbank.com.au/content/dam/commbank/about-us/shareholders/pdfs/annual-reports/annual_report_2017_14_aug_2017.pdf</t>
  </si>
  <si>
    <t>http://www.ctbcbank.co.id/pdf/fileUpload/download/annualreport2017.pdf</t>
  </si>
  <si>
    <t>https://vpr.hkma.gov.hk/doc/100165/ar_17/ar_17_eng.pdf</t>
  </si>
  <si>
    <t>https://www.danamon.co.id/-/media/ALL-CONTENT-ABOUT-DANAMON/LAPORAN-KEUANGAN/LAPORAN-TRIWULANAN/2017/TRIWULANAN-IV-BILINGUAL/BankDanamonFS31Dec2017.pdf</t>
  </si>
  <si>
    <t>https://www.dbs.com/iwov-resources/pdf/indonesia/investor/DBS_AR_2017.pdf</t>
  </si>
  <si>
    <t>http://www.deutsche-bank.co.id/indonesia/docs/Laporan-Tahunan-2017.pdf</t>
  </si>
  <si>
    <t>https://www.eib.org/attachments/general/reports/fr2017en.pdf</t>
  </si>
  <si>
    <t>https://www.euroclear.com/dam/annualreport/2017/EuroclearPlcAnnualReport2017.pdf</t>
  </si>
  <si>
    <t>http://www.ibanknet.com/scripts/callreports/viewreport.aspx?ibnid=usa_972769&amp;per=20180331&amp;rpt=RC&amp;typ=html</t>
  </si>
  <si>
    <t>https://www.kebhana.co.id/download/1126</t>
  </si>
  <si>
    <t>https://www.about.hsbc.co.id/-/media/indonesia/en-id/hsbc-in-indonesia/financial-and-regulatory-reports/ber-annual-reports-eng-id/ber-annual-report-2017-id.pdf</t>
  </si>
  <si>
    <t>http://v.icbc.com.cn/userfiles/Resources/ICBCLTD/download/2018/720180423.pdf</t>
  </si>
  <si>
    <t>https://www.ing.com/About-us/Annual-reporting-suite/Annual-Report/2017-Annual-Report-Empowering-people.htm</t>
  </si>
  <si>
    <t>https://www.jpmorganchase.com/corporate/investor-relations/document/annualreport-2017.pdf</t>
  </si>
  <si>
    <t>https://www.bankmandiri.co.id/documents/38265486/38265681/Bank+Mandiri+2017+Annual+Report+-+English.pdf/8827ee2d-093d-30d9-40f7-deb20bed5f22</t>
  </si>
  <si>
    <t>https://www.maybank.co.id/investor/annual0report/Documents/Laporan%20Tahunan%20Maybank%20Indonesia%202017.pdf</t>
  </si>
  <si>
    <t>https://www.mizuhobank.co.id/pdf/AR2017/20.%20Audited%20Financial%20Statement%202017.pdf</t>
  </si>
  <si>
    <t>https://www.bankmuamalat.co.id/uploads/hubungan_investor/1_laporan-tahunan-2017.pdf</t>
  </si>
  <si>
    <t>https://capital.nab.com.au/docs/NAB-2017-annual-financial-report.pdf</t>
  </si>
  <si>
    <t>https://www.bnymellon.com/_global-assets/pdf/investor-relations/annual-report-2017.pdf</t>
  </si>
  <si>
    <t>https://www.ocbc.com/assets/pdf/annual%20reports/2017/ocbc_ar17_fullreport_english.pdf</t>
  </si>
  <si>
    <t>https://www.ocbcnisp.com/OCBC-NISP-Staging/media/NISPOnline/Tentang%20OCBC%20NISP/Hubungan%20Investor/Laporan%20Tahunan/2018/en/IR_OCBCNISP_2017_ENversion_9Mar18_Part-9_Corporate-Data.pdf</t>
  </si>
  <si>
    <t>https://www.paninbanksyariah.co.id/document/annual_report_pdsb_2017.zip</t>
  </si>
  <si>
    <t>https://www.sc.com/annual-report/2017/media/doc/standard-chartered-annual-report-2017.pdf</t>
  </si>
  <si>
    <t>https://www.sc.com/global/av/id-audited-financial-statement-dec2017.pdf</t>
  </si>
  <si>
    <t>https://www.smfg.co.jp/english/investor/library/annual/h3003_pdf/h3003_e_02.pdf</t>
  </si>
  <si>
    <t>https://www.uob.com.sg/AR2017/documents/Full-Annual-Report-2017.pdf</t>
  </si>
  <si>
    <t>http://infopub.sgx.com/FileOpen/Consolidated%20Summary%20Report%20for%20the%20six%20months%20ended%20September%2030%202017.ashx?App=Announcement&amp;FileID=478378</t>
  </si>
  <si>
    <t>http://infopub.sgx.com/FileOpen/Consolidated%20Summary%20Report%20for%20the%20six%20months%20ended%20September%2030%202017.ashx?App=Announcement&amp;FileID=478379</t>
  </si>
  <si>
    <t>http://www.uob.co.id/web-resources/downloads/about-us/laporan-keuangan/annual-report/Annual-Report-UOBI-2017.pdf</t>
  </si>
  <si>
    <t>https://www08.wellsfargomedia.com/assets/pdf/about/investor-relations/annual-reports/2017-annual-report.pdf</t>
  </si>
  <si>
    <t>https://www.westpac.com.au/content/dam/public/wbc/documents/pdf/aw/ic/2017_Westpac_Annual_Report_Web_ready_&amp;_Bookmarked.pdf</t>
  </si>
  <si>
    <t>https://www.rabobank.com/en/images/annual-report-2017.pdf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</si>
</sst>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Border="1"/>
    <xf numFmtId="0" fontId="1" fillId="0" borderId="0" xfId="1" applyBorder="1"/>
    <xf numFmtId="0" fontId="0" fillId="0" borderId="0" xfId="0" applyFill="1" applyBorder="1"/>
    <xf numFmtId="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nasional.kontan.co.id/news/tagihan-kreditur-sariwangi-dan-indorub-capai-rp-1-triliun" TargetMode="External" Type="http://schemas.openxmlformats.org/officeDocument/2006/relationships/hyperlink"/><Relationship Id="rId10" Target="http://v.icbc.com.cn/userfiles/Resources/ICBC/haiwai/Indonesia/download/2018/AuditedFinancialStatement2017.PDF" TargetMode="External" Type="http://schemas.openxmlformats.org/officeDocument/2006/relationships/hyperlink"/><Relationship Id="rId11" Target="http://v.icbc.com.cn/userfiles/Resources/ICBC/haiwai/Indonesia/download/2018/AuditedFinancialStatement2017.PDF" TargetMode="External" Type="http://schemas.openxmlformats.org/officeDocument/2006/relationships/hyperlink"/><Relationship Id="rId12" Target="http://v.icbc.com.cn/userfiles/Resources/ICBC/haiwai/Indonesia/download/2018/AuditedFinancialStatement2017.PDF" TargetMode="External" Type="http://schemas.openxmlformats.org/officeDocument/2006/relationships/hyperlink"/><Relationship Id="rId13" Target="http://v.icbc.com.cn/userfiles/Resources/ICBC/haiwai/Indonesia/download/2018/AuditedFinancialStatement2017.PDF" TargetMode="External" Type="http://schemas.openxmlformats.org/officeDocument/2006/relationships/hyperlink"/><Relationship Id="rId14" Target="http://v.icbc.com.cn/userfiles/Resources/ICBC/haiwai/Indonesia/download/2018/AuditedFinancialStatement2017.PDF" TargetMode="External" Type="http://schemas.openxmlformats.org/officeDocument/2006/relationships/hyperlink"/><Relationship Id="rId15" Target="http://v.icbc.com.cn/userfiles/Resources/ICBC/haiwai/Indonesia/download/2018/AuditedFinancialStatement2017.PDF" TargetMode="External" Type="http://schemas.openxmlformats.org/officeDocument/2006/relationships/hyperlink"/><Relationship Id="rId16" Target="http://v.icbc.com.cn/userfiles/Resources/ICBC/haiwai/Indonesia/download/2018/AuditedFinancialStatement2017.PDF" TargetMode="External" Type="http://schemas.openxmlformats.org/officeDocument/2006/relationships/hyperlink"/><Relationship Id="rId17" Target="http://v.icbc.com.cn/userfiles/Resources/ICBC/haiwai/Indonesia/download/2018/AuditedFinancialStatement2017.PDF" TargetMode="External" Type="http://schemas.openxmlformats.org/officeDocument/2006/relationships/hyperlink"/><Relationship Id="rId18" Target="https://www.commbank.co.id/lib_ui/repository/doc/COMMBANK_AR_2017_webversion.pdf" TargetMode="External" Type="http://schemas.openxmlformats.org/officeDocument/2006/relationships/hyperlink"/><Relationship Id="rId19" Target="https://www.commbank.co.id/lib_ui/repository/doc/COMMBANK_AR_2017_webversion.pdf" TargetMode="External" Type="http://schemas.openxmlformats.org/officeDocument/2006/relationships/hyperlink"/><Relationship Id="rId2" Target="https://nasional.kontan.co.id/news/tagihan-kreditur-sariwangi-dan-indorub-capai-rp-1-triliun" TargetMode="External" Type="http://schemas.openxmlformats.org/officeDocument/2006/relationships/hyperlink"/><Relationship Id="rId20" Target="https://nasional.kontan.co.id/news/pkpu-sariwangi-berakhir-damai" TargetMode="External" Type="http://schemas.openxmlformats.org/officeDocument/2006/relationships/hyperlink"/><Relationship Id="rId21" Target="https://www.bloomberg.com/research/stocks/private/snapshot.asp?privcapId=309759834" TargetMode="External" Type="http://schemas.openxmlformats.org/officeDocument/2006/relationships/hyperlink"/><Relationship Id="rId22" Target="https://www.rabobank.co.id/id/images/Rabobank_AR_24april_final_lores.pdf" TargetMode="External" Type="http://schemas.openxmlformats.org/officeDocument/2006/relationships/hyperlink"/><Relationship Id="rId23" Target="https://www.bloomberg.com/research/stocks/private/snapshot.asp?privcapId=309760582" TargetMode="External" Type="http://schemas.openxmlformats.org/officeDocument/2006/relationships/hyperlink"/><Relationship Id="rId24" Target="https://www.bloomberg.com/research/stocks/private/snapshot.asp?privcapId=309761591" TargetMode="External" Type="http://schemas.openxmlformats.org/officeDocument/2006/relationships/hyperlink"/><Relationship Id="rId25" Target="https://www.bca.co.id/~/media/Files/Report/Tahunan/20180323-laporan-tahunan-2017-ID.ashx" TargetMode="External" Type="http://schemas.openxmlformats.org/officeDocument/2006/relationships/hyperlink"/><Relationship Id="rId26" Target="https://www.bca.co.id/~/media/Files/Report/Tahunan/20180323-laporan-tahunan-2017-ID.ashx" TargetMode="External" Type="http://schemas.openxmlformats.org/officeDocument/2006/relationships/hyperlink"/><Relationship Id="rId27" Target="https://www.bca.co.id/~/media/Files/Report/Tahunan/20180323-laporan-tahunan-2017-ID.ashx" TargetMode="External" Type="http://schemas.openxmlformats.org/officeDocument/2006/relationships/hyperlink"/><Relationship Id="rId28" Target="https://www.bca.co.id/~/media/Files/Report/Tahunan/20180323-laporan-tahunan-2017-ID.ashx" TargetMode="External" Type="http://schemas.openxmlformats.org/officeDocument/2006/relationships/hyperlink"/><Relationship Id="rId29" Target="https://www.bca.co.id/~/media/Files/Report/Tahunan/20180323-laporan-tahunan-2017-ID.ashx" TargetMode="External" Type="http://schemas.openxmlformats.org/officeDocument/2006/relationships/hyperlink"/><Relationship Id="rId3" Target="https://www.commbank.co.id/lib_ui/repository/doc/COMMBANK_AR_2017_webversion.pdf" TargetMode="External" Type="http://schemas.openxmlformats.org/officeDocument/2006/relationships/hyperlink"/><Relationship Id="rId30" Target="https://www.bca.co.id/~/media/Files/Report/Tahunan/20180323-laporan-tahunan-2017-ID.ashx" TargetMode="External" Type="http://schemas.openxmlformats.org/officeDocument/2006/relationships/hyperlink"/><Relationship Id="rId31" Target="https://www.bca.co.id/~/media/Files/Report/Tahunan/20180323-laporan-tahunan-2017-ID.ashx" TargetMode="External" Type="http://schemas.openxmlformats.org/officeDocument/2006/relationships/hyperlink"/><Relationship Id="rId32" Target="https://www.bca.co.id/~/media/Files/Report/Tahunan/20180323-laporan-tahunan-2017-ID.ashx" TargetMode="External" Type="http://schemas.openxmlformats.org/officeDocument/2006/relationships/hyperlink"/><Relationship Id="rId33" Target="https://www.bca.co.id/~/media/Files/Report/Tahunan/20180323-laporan-tahunan-2017-ID.ashx" TargetMode="External" Type="http://schemas.openxmlformats.org/officeDocument/2006/relationships/hyperlink"/><Relationship Id="rId34" Target="https://www.bca.co.id/~/media/Files/Report/Tahunan/20180323-laporan-tahunan-2017-ID.ashx" TargetMode="External" Type="http://schemas.openxmlformats.org/officeDocument/2006/relationships/hyperlink"/><Relationship Id="rId35" Target="https://www.bca.co.id/~/media/Files/Report/Tahunan/20180323-laporan-tahunan-2017-ID.ashx" TargetMode="External" Type="http://schemas.openxmlformats.org/officeDocument/2006/relationships/hyperlink"/><Relationship Id="rId36" Target="https://www.bca.co.id/~/media/Files/Report/Tahunan/20180323-laporan-tahunan-2017-ID.ashx" TargetMode="External" Type="http://schemas.openxmlformats.org/officeDocument/2006/relationships/hyperlink"/><Relationship Id="rId37" Target="https://www.bca.co.id/~/media/Files/Report/Tahunan/20180323-laporan-tahunan-2017-ID.ashx" TargetMode="External" Type="http://schemas.openxmlformats.org/officeDocument/2006/relationships/hyperlink"/><Relationship Id="rId38" Target="https://www.bca.co.id/~/media/Files/Report/Tahunan/20180323-laporan-tahunan-2017-ID.ashx" TargetMode="External" Type="http://schemas.openxmlformats.org/officeDocument/2006/relationships/hyperlink"/><Relationship Id="rId39" Target="https://www.bca.co.id/~/media/Files/Report/Tahunan/20180323-laporan-tahunan-2017-ID.ashx" TargetMode="External" Type="http://schemas.openxmlformats.org/officeDocument/2006/relationships/hyperlink"/><Relationship Id="rId4" Target="https://www.commbank.co.id/lib_ui/repository/doc/COMMBANK_AR_2017_webversion.pdf" TargetMode="External" Type="http://schemas.openxmlformats.org/officeDocument/2006/relationships/hyperlink"/><Relationship Id="rId40" Target="https://www.bca.co.id/~/media/Files/Report/Tahunan/20180323-laporan-tahunan-2017-ID.ashx" TargetMode="External" Type="http://schemas.openxmlformats.org/officeDocument/2006/relationships/hyperlink"/><Relationship Id="rId41" Target="https://www.bca.co.id/~/media/Files/Report/Tahunan/20180323-laporan-tahunan-2017-ID.ashx" TargetMode="External" Type="http://schemas.openxmlformats.org/officeDocument/2006/relationships/hyperlink"/><Relationship Id="rId42" Target="https://www.bca.co.id/~/media/Files/Report/Tahunan/20180323-laporan-tahunan-2017-ID.ashx" TargetMode="External" Type="http://schemas.openxmlformats.org/officeDocument/2006/relationships/hyperlink"/><Relationship Id="rId43" Target="https://www.bca.co.id/~/media/Files/Report/Tahunan/20180323-laporan-tahunan-2017-ID.ashx" TargetMode="External" Type="http://schemas.openxmlformats.org/officeDocument/2006/relationships/hyperlink"/><Relationship Id="rId44" Target="https://www.bca.co.id/~/media/Files/Report/Tahunan/20180323-laporan-tahunan-2017-ID.ashx" TargetMode="External" Type="http://schemas.openxmlformats.org/officeDocument/2006/relationships/hyperlink"/><Relationship Id="rId45" Target="https://www.bca.co.id/~/media/Files/Report/Tahunan/20180323-laporan-tahunan-2017-ID.ashx" TargetMode="External" Type="http://schemas.openxmlformats.org/officeDocument/2006/relationships/hyperlink"/><Relationship Id="rId46" Target="https://www.bca.co.id/~/media/Files/Report/Tahunan/20180323-laporan-tahunan-2017-ID.ashx" TargetMode="External" Type="http://schemas.openxmlformats.org/officeDocument/2006/relationships/hyperlink"/><Relationship Id="rId47" Target="https://www.bca.co.id/~/media/Files/Report/Tahunan/20180323-laporan-tahunan-2017-ID.ashx" TargetMode="External" Type="http://schemas.openxmlformats.org/officeDocument/2006/relationships/hyperlink"/><Relationship Id="rId48" Target="https://www.bca.co.id/~/media/Files/Report/Tahunan/20180323-laporan-tahunan-2017-ID.ashx" TargetMode="External" Type="http://schemas.openxmlformats.org/officeDocument/2006/relationships/hyperlink"/><Relationship Id="rId49" Target="https://www.bca.co.id/~/media/Files/Report/Tahunan/20180323-laporan-tahunan-2017-ID.ashx" TargetMode="External" Type="http://schemas.openxmlformats.org/officeDocument/2006/relationships/hyperlink"/><Relationship Id="rId5" Target="https://www.commbank.co.id/lib_ui/repository/doc/COMMBANK_AR_2017_webversion.pdf" TargetMode="External" Type="http://schemas.openxmlformats.org/officeDocument/2006/relationships/hyperlink"/><Relationship Id="rId50" Target="https://www.bca.co.id/~/media/Files/Report/Tahunan/20180323-laporan-tahunan-2017-ID.ashx" TargetMode="External" Type="http://schemas.openxmlformats.org/officeDocument/2006/relationships/hyperlink"/><Relationship Id="rId51" Target="https://www.bca.co.id/~/media/Files/Report/Tahunan/20180323-laporan-tahunan-2017-ID.ashx" TargetMode="External" Type="http://schemas.openxmlformats.org/officeDocument/2006/relationships/hyperlink"/><Relationship Id="rId52" Target="https://www.bca.co.id/~/media/Files/Report/Tahunan/20180323-laporan-tahunan-2017-ID.ashx" TargetMode="External" Type="http://schemas.openxmlformats.org/officeDocument/2006/relationships/hyperlink"/><Relationship Id="rId53" Target="https://www.bca.co.id/~/media/Files/Report/Tahunan/20180323-laporan-tahunan-2017-ID.ashx" TargetMode="External" Type="http://schemas.openxmlformats.org/officeDocument/2006/relationships/hyperlink"/><Relationship Id="rId54" Target="https://www.bca.co.id/~/media/Files/Report/Tahunan/20180323-laporan-tahunan-2017-ID.ashx" TargetMode="External" Type="http://schemas.openxmlformats.org/officeDocument/2006/relationships/hyperlink"/><Relationship Id="rId55" Target="https://www.bca.co.id/~/media/Files/Report/Tahunan/20180323-laporan-tahunan-2017-ID.ashx" TargetMode="External" Type="http://schemas.openxmlformats.org/officeDocument/2006/relationships/hyperlink"/><Relationship Id="rId56" Target="https://www.bca.co.id/~/media/Files/Report/Tahunan/20180323-laporan-tahunan-2017-ID.ashx" TargetMode="External" Type="http://schemas.openxmlformats.org/officeDocument/2006/relationships/hyperlink"/><Relationship Id="rId57" Target="https://www.bca.co.id/~/media/Files/Report/Tahunan/20180323-laporan-tahunan-2017-ID.ashx" TargetMode="External" Type="http://schemas.openxmlformats.org/officeDocument/2006/relationships/hyperlink"/><Relationship Id="rId58" Target="https://www.bca.co.id/~/media/Files/Report/Tahunan/20180323-laporan-tahunan-2017-ID.ashx" TargetMode="External" Type="http://schemas.openxmlformats.org/officeDocument/2006/relationships/hyperlink"/><Relationship Id="rId59" Target="https://www.bca.co.id/~/media/Files/Report/Tahunan/20180323-laporan-tahunan-2017-ID.ashx" TargetMode="External" Type="http://schemas.openxmlformats.org/officeDocument/2006/relationships/hyperlink"/><Relationship Id="rId6" Target="https://www.commbank.co.id/lib_ui/repository/doc/COMMBANK_AR_2017_webversion.pdf" TargetMode="External" Type="http://schemas.openxmlformats.org/officeDocument/2006/relationships/hyperlink"/><Relationship Id="rId60" Target="https://www.bca.co.id/~/media/Files/Report/Tahunan/20180323-laporan-tahunan-2017-ID.ashx" TargetMode="External" Type="http://schemas.openxmlformats.org/officeDocument/2006/relationships/hyperlink"/><Relationship Id="rId61" Target="https://www.bca.co.id/~/media/Files/Report/Tahunan/20180323-laporan-tahunan-2017-ID.ashx" TargetMode="External" Type="http://schemas.openxmlformats.org/officeDocument/2006/relationships/hyperlink"/><Relationship Id="rId62" Target="https://www.bca.co.id/~/media/Files/Report/Tahunan/20180323-laporan-tahunan-2017-ID.ashx" TargetMode="External" Type="http://schemas.openxmlformats.org/officeDocument/2006/relationships/hyperlink"/><Relationship Id="rId63" Target="https://www.bca.co.id/~/media/Files/Report/Tahunan/20180323-laporan-tahunan-2017-ID.ashx" TargetMode="External" Type="http://schemas.openxmlformats.org/officeDocument/2006/relationships/hyperlink"/><Relationship Id="rId64" Target="https://www.bca.co.id/~/media/Files/Report/Tahunan/20180323-laporan-tahunan-2017-ID.ashx" TargetMode="External" Type="http://schemas.openxmlformats.org/officeDocument/2006/relationships/hyperlink"/><Relationship Id="rId65" Target="https://www.bca.co.id/~/media/Files/Report/Tahunan/20180323-laporan-tahunan-2017-ID.ashx" TargetMode="External" Type="http://schemas.openxmlformats.org/officeDocument/2006/relationships/hyperlink"/><Relationship Id="rId66" Target="https://www.bca.co.id/~/media/Files/Report/Tahunan/20180323-laporan-tahunan-2017-ID.ashx" TargetMode="External" Type="http://schemas.openxmlformats.org/officeDocument/2006/relationships/hyperlink"/><Relationship Id="rId67" Target="https://www.bca.co.id/~/media/Files/Report/Tahunan/20180323-laporan-tahunan-2017-ID.ashx" TargetMode="External" Type="http://schemas.openxmlformats.org/officeDocument/2006/relationships/hyperlink"/><Relationship Id="rId68" Target="https://www.bca.co.id/~/media/Files/Report/Tahunan/20180323-laporan-tahunan-2017-ID.ashx" TargetMode="External" Type="http://schemas.openxmlformats.org/officeDocument/2006/relationships/hyperlink"/><Relationship Id="rId69" Target="https://www.bca.co.id/~/media/Files/Report/Tahunan/20180323-laporan-tahunan-2017-ID.ashx" TargetMode="External" Type="http://schemas.openxmlformats.org/officeDocument/2006/relationships/hyperlink"/><Relationship Id="rId7" Target="https://www.commbank.co.id/lib_ui/repository/doc/COMMBANK_AR_2017_webversion.pdf" TargetMode="External" Type="http://schemas.openxmlformats.org/officeDocument/2006/relationships/hyperlink"/><Relationship Id="rId70" Target="https://www.bca.co.id/~/media/Files/Report/Tahunan/20180323-laporan-tahunan-2017-ID.ashx" TargetMode="External" Type="http://schemas.openxmlformats.org/officeDocument/2006/relationships/hyperlink"/><Relationship Id="rId71" Target="https://www.bca.co.id/~/media/Files/Report/Tahunan/20180323-laporan-tahunan-2017-ID.ashx" TargetMode="External" Type="http://schemas.openxmlformats.org/officeDocument/2006/relationships/hyperlink"/><Relationship Id="rId72" Target="https://www.bca.co.id/~/media/Files/Report/Tahunan/20180323-laporan-tahunan-2017-ID.ashx" TargetMode="External" Type="http://schemas.openxmlformats.org/officeDocument/2006/relationships/hyperlink"/><Relationship Id="rId73" Target="https://www.bca.co.id/~/media/Files/Report/Tahunan/20180323-laporan-tahunan-2017-ID.ashx" TargetMode="External" Type="http://schemas.openxmlformats.org/officeDocument/2006/relationships/hyperlink"/><Relationship Id="rId74" Target="https://www.bca.co.id/~/media/Files/Report/Tahunan/20180323-laporan-tahunan-2017-ID.ashx" TargetMode="External" Type="http://schemas.openxmlformats.org/officeDocument/2006/relationships/hyperlink"/><Relationship Id="rId75" Target="https://www.bca.co.id/~/media/Files/Report/Tahunan/20180323-laporan-tahunan-2017-ID.ashx" TargetMode="External" Type="http://schemas.openxmlformats.org/officeDocument/2006/relationships/hyperlink"/><Relationship Id="rId76" Target="../printerSettings/printerSettings2.bin" Type="http://schemas.openxmlformats.org/officeDocument/2006/relationships/printerSettings"/><Relationship Id="rId8" Target="https://www.commbank.co.id/lib_ui/repository/doc/COMMBANK_AR_2017_webversion.pdf" TargetMode="External" Type="http://schemas.openxmlformats.org/officeDocument/2006/relationships/hyperlink"/><Relationship Id="rId9" Target="https://www.commbank.co.id/lib_ui/repository/doc/COMMBANK_AR_2017_webversion.pdf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www.bca.co.id/~/media/Files/Report/Tahunan/20180323-laporan-tahunan-2017-ID.ashx" TargetMode="External" Type="http://schemas.openxmlformats.org/officeDocument/2006/relationships/hyperlink"/><Relationship Id="rId10" Target="https://www.bca.co.id/~/media/Files/Report/Tahunan/20180323-laporan-tahunan-2017-ID.ashx" TargetMode="External" Type="http://schemas.openxmlformats.org/officeDocument/2006/relationships/hyperlink"/><Relationship Id="rId11" Target="https://www.bca.co.id/~/media/Files/Report/Tahunan/20180323-laporan-tahunan-2017-ID.ashx" TargetMode="External" Type="http://schemas.openxmlformats.org/officeDocument/2006/relationships/hyperlink"/><Relationship Id="rId12" Target="https://www.bca.co.id/~/media/Files/Report/Tahunan/20180323-laporan-tahunan-2017-ID.ashx" TargetMode="External" Type="http://schemas.openxmlformats.org/officeDocument/2006/relationships/hyperlink"/><Relationship Id="rId13" Target="https://www.bca.co.id/~/media/Files/Report/Tahunan/20180323-laporan-tahunan-2017-ID.ashx" TargetMode="External" Type="http://schemas.openxmlformats.org/officeDocument/2006/relationships/hyperlink"/><Relationship Id="rId14" Target="https://www.bca.co.id/~/media/Files/Report/Tahunan/20180323-laporan-tahunan-2017-ID.ashx" TargetMode="External" Type="http://schemas.openxmlformats.org/officeDocument/2006/relationships/hyperlink"/><Relationship Id="rId15" Target="https://www.bca.co.id/~/media/Files/Report/Tahunan/20180323-laporan-tahunan-2017-ID.ashx" TargetMode="External" Type="http://schemas.openxmlformats.org/officeDocument/2006/relationships/hyperlink"/><Relationship Id="rId16" Target="https://www.bca.co.id/~/media/Files/Report/Tahunan/20180323-laporan-tahunan-2017-ID.ashx" TargetMode="External" Type="http://schemas.openxmlformats.org/officeDocument/2006/relationships/hyperlink"/><Relationship Id="rId17" Target="https://www.bca.co.id/~/media/Files/Report/Tahunan/20180323-laporan-tahunan-2017-ID.ashx" TargetMode="External" Type="http://schemas.openxmlformats.org/officeDocument/2006/relationships/hyperlink"/><Relationship Id="rId18" Target="https://www.bca.co.id/~/media/Files/Report/Tahunan/20180323-laporan-tahunan-2017-ID.ashx" TargetMode="External" Type="http://schemas.openxmlformats.org/officeDocument/2006/relationships/hyperlink"/><Relationship Id="rId19" Target="https://www.bca.co.id/~/media/Files/Report/Tahunan/20180323-laporan-tahunan-2017-ID.ashx" TargetMode="External" Type="http://schemas.openxmlformats.org/officeDocument/2006/relationships/hyperlink"/><Relationship Id="rId2" Target="https://www.bca.co.id/~/media/Files/Report/Tahunan/20180323-laporan-tahunan-2017-ID.ashx" TargetMode="External" Type="http://schemas.openxmlformats.org/officeDocument/2006/relationships/hyperlink"/><Relationship Id="rId20" Target="https://www.bca.co.id/~/media/Files/Report/Tahunan/20180323-laporan-tahunan-2017-ID.ashx" TargetMode="External" Type="http://schemas.openxmlformats.org/officeDocument/2006/relationships/hyperlink"/><Relationship Id="rId21" Target="https://www.bca.co.id/~/media/Files/Report/Tahunan/20180323-laporan-tahunan-2017-ID.ashx" TargetMode="External" Type="http://schemas.openxmlformats.org/officeDocument/2006/relationships/hyperlink"/><Relationship Id="rId22" Target="https://www.bca.co.id/~/media/Files/Report/Tahunan/20180323-laporan-tahunan-2017-ID.ashx" TargetMode="External" Type="http://schemas.openxmlformats.org/officeDocument/2006/relationships/hyperlink"/><Relationship Id="rId23" Target="https://www.bca.co.id/~/media/Files/Report/Tahunan/20180323-laporan-tahunan-2017-ID.ashx" TargetMode="External" Type="http://schemas.openxmlformats.org/officeDocument/2006/relationships/hyperlink"/><Relationship Id="rId24" Target="https://www.bca.co.id/~/media/Files/Report/Tahunan/20180323-laporan-tahunan-2017-ID.ashx" TargetMode="External" Type="http://schemas.openxmlformats.org/officeDocument/2006/relationships/hyperlink"/><Relationship Id="rId25" Target="https://www.bca.co.id/~/media/Files/Report/Tahunan/20180323-laporan-tahunan-2017-ID.ashx" TargetMode="External" Type="http://schemas.openxmlformats.org/officeDocument/2006/relationships/hyperlink"/><Relationship Id="rId26" Target="https://www.bca.co.id/~/media/Files/Report/Tahunan/20180323-laporan-tahunan-2017-ID.ashx" TargetMode="External" Type="http://schemas.openxmlformats.org/officeDocument/2006/relationships/hyperlink"/><Relationship Id="rId27" Target="https://www.bca.co.id/~/media/Files/Report/Tahunan/20180323-laporan-tahunan-2017-ID.ashx" TargetMode="External" Type="http://schemas.openxmlformats.org/officeDocument/2006/relationships/hyperlink"/><Relationship Id="rId28" Target="https://www.bca.co.id/~/media/Files/Report/Tahunan/20180323-laporan-tahunan-2017-ID.ashx" TargetMode="External" Type="http://schemas.openxmlformats.org/officeDocument/2006/relationships/hyperlink"/><Relationship Id="rId29" Target="https://www.bca.co.id/~/media/Files/Report/Tahunan/20180323-laporan-tahunan-2017-ID.ashx" TargetMode="External" Type="http://schemas.openxmlformats.org/officeDocument/2006/relationships/hyperlink"/><Relationship Id="rId3" Target="https://www.bca.co.id/~/media/Files/Report/Tahunan/20180323-laporan-tahunan-2017-ID.ashx" TargetMode="External" Type="http://schemas.openxmlformats.org/officeDocument/2006/relationships/hyperlink"/><Relationship Id="rId30" Target="https://www.bca.co.id/~/media/Files/Report/Tahunan/20180323-laporan-tahunan-2017-ID.ashx" TargetMode="External" Type="http://schemas.openxmlformats.org/officeDocument/2006/relationships/hyperlink"/><Relationship Id="rId31" Target="https://www.bca.co.id/~/media/Files/Report/Tahunan/20180323-laporan-tahunan-2017-ID.ashx" TargetMode="External" Type="http://schemas.openxmlformats.org/officeDocument/2006/relationships/hyperlink"/><Relationship Id="rId32" Target="https://www.bca.co.id/~/media/Files/Report/Tahunan/20180323-laporan-tahunan-2017-ID.ashx" TargetMode="External" Type="http://schemas.openxmlformats.org/officeDocument/2006/relationships/hyperlink"/><Relationship Id="rId33" Target="https://www.bca.co.id/~/media/Files/Report/Tahunan/20180323-laporan-tahunan-2017-ID.ashx" TargetMode="External" Type="http://schemas.openxmlformats.org/officeDocument/2006/relationships/hyperlink"/><Relationship Id="rId34" Target="https://www.bca.co.id/~/media/Files/Report/Tahunan/20180323-laporan-tahunan-2017-ID.ashx" TargetMode="External" Type="http://schemas.openxmlformats.org/officeDocument/2006/relationships/hyperlink"/><Relationship Id="rId35" Target="https://www.bca.co.id/~/media/Files/Report/Tahunan/20180323-laporan-tahunan-2017-ID.ashx" TargetMode="External" Type="http://schemas.openxmlformats.org/officeDocument/2006/relationships/hyperlink"/><Relationship Id="rId36" Target="https://www.bca.co.id/~/media/Files/Report/Tahunan/20180323-laporan-tahunan-2017-ID.ashx" TargetMode="External" Type="http://schemas.openxmlformats.org/officeDocument/2006/relationships/hyperlink"/><Relationship Id="rId37" Target="https://www.bca.co.id/~/media/Files/Report/Tahunan/20180323-laporan-tahunan-2017-ID.ashx" TargetMode="External" Type="http://schemas.openxmlformats.org/officeDocument/2006/relationships/hyperlink"/><Relationship Id="rId38" Target="https://www.bca.co.id/~/media/Files/Report/Tahunan/20180323-laporan-tahunan-2017-ID.ashx" TargetMode="External" Type="http://schemas.openxmlformats.org/officeDocument/2006/relationships/hyperlink"/><Relationship Id="rId39" Target="https://www.bca.co.id/~/media/Files/Report/Tahunan/20180323-laporan-tahunan-2017-ID.ashx" TargetMode="External" Type="http://schemas.openxmlformats.org/officeDocument/2006/relationships/hyperlink"/><Relationship Id="rId4" Target="https://www.bca.co.id/~/media/Files/Report/Tahunan/20180323-laporan-tahunan-2017-ID.ashx" TargetMode="External" Type="http://schemas.openxmlformats.org/officeDocument/2006/relationships/hyperlink"/><Relationship Id="rId40" Target="https://www.bca.co.id/~/media/Files/Report/Tahunan/20180323-laporan-tahunan-2017-ID.ashx" TargetMode="External" Type="http://schemas.openxmlformats.org/officeDocument/2006/relationships/hyperlink"/><Relationship Id="rId41" Target="https://www.bca.co.id/~/media/Files/Report/Tahunan/20180323-laporan-tahunan-2017-ID.ashx" TargetMode="External" Type="http://schemas.openxmlformats.org/officeDocument/2006/relationships/hyperlink"/><Relationship Id="rId42" Target="https://www.bca.co.id/~/media/Files/Report/Tahunan/20180323-laporan-tahunan-2017-ID.ashx" TargetMode="External" Type="http://schemas.openxmlformats.org/officeDocument/2006/relationships/hyperlink"/><Relationship Id="rId43" Target="https://www.bca.co.id/~/media/Files/Report/Tahunan/20180323-laporan-tahunan-2017-ID.ashx" TargetMode="External" Type="http://schemas.openxmlformats.org/officeDocument/2006/relationships/hyperlink"/><Relationship Id="rId44" Target="https://www.bca.co.id/~/media/Files/Report/Tahunan/20180323-laporan-tahunan-2017-ID.ashx" TargetMode="External" Type="http://schemas.openxmlformats.org/officeDocument/2006/relationships/hyperlink"/><Relationship Id="rId45" Target="https://www.bca.co.id/~/media/Files/Report/Tahunan/20180323-laporan-tahunan-2017-ID.ashx" TargetMode="External" Type="http://schemas.openxmlformats.org/officeDocument/2006/relationships/hyperlink"/><Relationship Id="rId46" Target="https://www.bca.co.id/~/media/Files/Report/Tahunan/20180323-laporan-tahunan-2017-ID.ashx" TargetMode="External" Type="http://schemas.openxmlformats.org/officeDocument/2006/relationships/hyperlink"/><Relationship Id="rId47" Target="https://www.bca.co.id/~/media/Files/Report/Tahunan/20180323-laporan-tahunan-2017-ID.ashx" TargetMode="External" Type="http://schemas.openxmlformats.org/officeDocument/2006/relationships/hyperlink"/><Relationship Id="rId48" Target="https://www.bca.co.id/~/media/Files/Report/Tahunan/20180323-laporan-tahunan-2017-ID.ashx" TargetMode="External" Type="http://schemas.openxmlformats.org/officeDocument/2006/relationships/hyperlink"/><Relationship Id="rId49" Target="https://www.bca.co.id/~/media/Files/Report/Tahunan/20180323-laporan-tahunan-2017-ID.ashx" TargetMode="External" Type="http://schemas.openxmlformats.org/officeDocument/2006/relationships/hyperlink"/><Relationship Id="rId5" Target="https://www.bca.co.id/~/media/Files/Report/Tahunan/20180323-laporan-tahunan-2017-ID.ashx" TargetMode="External" Type="http://schemas.openxmlformats.org/officeDocument/2006/relationships/hyperlink"/><Relationship Id="rId50" Target="https://www.bca.co.id/~/media/Files/Report/Tahunan/20180323-laporan-tahunan-2017-ID.ashx" TargetMode="External" Type="http://schemas.openxmlformats.org/officeDocument/2006/relationships/hyperlink"/><Relationship Id="rId51" Target="https://www.bca.co.id/~/media/Files/Report/Tahunan/20180323-laporan-tahunan-2017-ID.ashx" TargetMode="External" Type="http://schemas.openxmlformats.org/officeDocument/2006/relationships/hyperlink"/><Relationship Id="rId52" Target="https://www.bloomberg.com/research/stocks/private/snapshot.asp?privcapId=309761591" TargetMode="External" Type="http://schemas.openxmlformats.org/officeDocument/2006/relationships/hyperlink"/><Relationship Id="rId53" Target="https://www.bloomberg.com/research/stocks/private/snapshot.asp?privcapId=309760582" TargetMode="External" Type="http://schemas.openxmlformats.org/officeDocument/2006/relationships/hyperlink"/><Relationship Id="rId54" Target="https://www.rabobank.co.id/id/images/Rabobank_AR_24april_final_lores.pdf" TargetMode="External" Type="http://schemas.openxmlformats.org/officeDocument/2006/relationships/hyperlink"/><Relationship Id="rId55" Target="https://www.bloomberg.com/research/stocks/private/snapshot.asp?privcapId=309759834" TargetMode="External" Type="http://schemas.openxmlformats.org/officeDocument/2006/relationships/hyperlink"/><Relationship Id="rId56" Target="https://nasional.kontan.co.id/news/pkpu-sariwangi-berakhir-damai" TargetMode="External" Type="http://schemas.openxmlformats.org/officeDocument/2006/relationships/hyperlink"/><Relationship Id="rId57" Target="https://www.commbank.co.id/lib_ui/repository/doc/COMMBANK_AR_2017_webversion.pdf" TargetMode="External" Type="http://schemas.openxmlformats.org/officeDocument/2006/relationships/hyperlink"/><Relationship Id="rId58" Target="https://www.commbank.co.id/lib_ui/repository/doc/COMMBANK_AR_2017_webversion.pdf" TargetMode="External" Type="http://schemas.openxmlformats.org/officeDocument/2006/relationships/hyperlink"/><Relationship Id="rId59" Target="http://v.icbc.com.cn/userfiles/Resources/ICBC/haiwai/Indonesia/download/2018/AuditedFinancialStatement2017.PDF" TargetMode="External" Type="http://schemas.openxmlformats.org/officeDocument/2006/relationships/hyperlink"/><Relationship Id="rId6" Target="https://www.bca.co.id/~/media/Files/Report/Tahunan/20180323-laporan-tahunan-2017-ID.ashx" TargetMode="External" Type="http://schemas.openxmlformats.org/officeDocument/2006/relationships/hyperlink"/><Relationship Id="rId60" Target="http://v.icbc.com.cn/userfiles/Resources/ICBC/haiwai/Indonesia/download/2018/AuditedFinancialStatement2017.PDF" TargetMode="External" Type="http://schemas.openxmlformats.org/officeDocument/2006/relationships/hyperlink"/><Relationship Id="rId61" Target="http://v.icbc.com.cn/userfiles/Resources/ICBC/haiwai/Indonesia/download/2018/AuditedFinancialStatement2017.PDF" TargetMode="External" Type="http://schemas.openxmlformats.org/officeDocument/2006/relationships/hyperlink"/><Relationship Id="rId62" Target="http://v.icbc.com.cn/userfiles/Resources/ICBC/haiwai/Indonesia/download/2018/AuditedFinancialStatement2017.PDF" TargetMode="External" Type="http://schemas.openxmlformats.org/officeDocument/2006/relationships/hyperlink"/><Relationship Id="rId63" Target="http://v.icbc.com.cn/userfiles/Resources/ICBC/haiwai/Indonesia/download/2018/AuditedFinancialStatement2017.PDF" TargetMode="External" Type="http://schemas.openxmlformats.org/officeDocument/2006/relationships/hyperlink"/><Relationship Id="rId64" Target="http://v.icbc.com.cn/userfiles/Resources/ICBC/haiwai/Indonesia/download/2018/AuditedFinancialStatement2017.PDF" TargetMode="External" Type="http://schemas.openxmlformats.org/officeDocument/2006/relationships/hyperlink"/><Relationship Id="rId65" Target="http://v.icbc.com.cn/userfiles/Resources/ICBC/haiwai/Indonesia/download/2018/AuditedFinancialStatement2017.PDF" TargetMode="External" Type="http://schemas.openxmlformats.org/officeDocument/2006/relationships/hyperlink"/><Relationship Id="rId66" Target="http://v.icbc.com.cn/userfiles/Resources/ICBC/haiwai/Indonesia/download/2018/AuditedFinancialStatement2017.PDF" TargetMode="External" Type="http://schemas.openxmlformats.org/officeDocument/2006/relationships/hyperlink"/><Relationship Id="rId67" Target="https://www.commbank.co.id/lib_ui/repository/doc/COMMBANK_AR_2017_webversion.pdf" TargetMode="External" Type="http://schemas.openxmlformats.org/officeDocument/2006/relationships/hyperlink"/><Relationship Id="rId68" Target="https://www.commbank.co.id/lib_ui/repository/doc/COMMBANK_AR_2017_webversion.pdf" TargetMode="External" Type="http://schemas.openxmlformats.org/officeDocument/2006/relationships/hyperlink"/><Relationship Id="rId69" Target="https://www.commbank.co.id/lib_ui/repository/doc/COMMBANK_AR_2017_webversion.pdf" TargetMode="External" Type="http://schemas.openxmlformats.org/officeDocument/2006/relationships/hyperlink"/><Relationship Id="rId7" Target="https://www.bca.co.id/~/media/Files/Report/Tahunan/20180323-laporan-tahunan-2017-ID.ashx" TargetMode="External" Type="http://schemas.openxmlformats.org/officeDocument/2006/relationships/hyperlink"/><Relationship Id="rId70" Target="https://www.commbank.co.id/lib_ui/repository/doc/COMMBANK_AR_2017_webversion.pdf" TargetMode="External" Type="http://schemas.openxmlformats.org/officeDocument/2006/relationships/hyperlink"/><Relationship Id="rId71" Target="https://www.commbank.co.id/lib_ui/repository/doc/COMMBANK_AR_2017_webversion.pdf" TargetMode="External" Type="http://schemas.openxmlformats.org/officeDocument/2006/relationships/hyperlink"/><Relationship Id="rId72" Target="https://www.commbank.co.id/lib_ui/repository/doc/COMMBANK_AR_2017_webversion.pdf" TargetMode="External" Type="http://schemas.openxmlformats.org/officeDocument/2006/relationships/hyperlink"/><Relationship Id="rId73" Target="https://www.commbank.co.id/lib_ui/repository/doc/COMMBANK_AR_2017_webversion.pdf" TargetMode="External" Type="http://schemas.openxmlformats.org/officeDocument/2006/relationships/hyperlink"/><Relationship Id="rId74" Target="https://nasional.kontan.co.id/news/tagihan-kreditur-sariwangi-dan-indorub-capai-rp-1-triliun" TargetMode="External" Type="http://schemas.openxmlformats.org/officeDocument/2006/relationships/hyperlink"/><Relationship Id="rId75" Target="https://nasional.kontan.co.id/news/tagihan-kreditur-sariwangi-dan-indorub-capai-rp-1-triliun" TargetMode="External" Type="http://schemas.openxmlformats.org/officeDocument/2006/relationships/hyperlink"/><Relationship Id="rId8" Target="https://www.bca.co.id/~/media/Files/Report/Tahunan/20180323-laporan-tahunan-2017-ID.ashx" TargetMode="External" Type="http://schemas.openxmlformats.org/officeDocument/2006/relationships/hyperlink"/><Relationship Id="rId9" Target="https://www.bca.co.id/~/media/Files/Report/Tahunan/20180323-laporan-tahunan-2017-ID.ashx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9A38-94E4-4755-9061-2BB2B215CE5F}">
  <dimension ref="A1:I91"/>
  <sheetViews>
    <sheetView tabSelected="1" topLeftCell="A58" zoomScaleNormal="100" workbookViewId="0">
      <selection activeCell="B82" sqref="B82"/>
    </sheetView>
  </sheetViews>
  <sheetFormatPr defaultRowHeight="15" x14ac:dyDescent="0.25"/>
  <cols>
    <col min="1" max="1" width="36.7109375" customWidth="1"/>
    <col min="2" max="2" width="25.28515625" customWidth="1"/>
    <col min="3" max="3" width="41.85546875" customWidth="1"/>
    <col min="5" max="5" width="29.140625" customWidth="1"/>
    <col min="6" max="6" width="59.7109375" customWidth="1"/>
    <col min="7" max="7" width="35.140625" customWidth="1"/>
    <col min="8" max="8" width="32.28515625" style="5" customWidth="1"/>
    <col min="9" max="16384" width="9.140625" style="5"/>
  </cols>
  <sheetData>
    <row r="1" spans="1:8" x14ac:dyDescent="0.25">
      <c r="A1" t="s">
        <v>8</v>
      </c>
      <c r="B1" t="s">
        <v>0</v>
      </c>
      <c r="C1" t="s">
        <v>1</v>
      </c>
      <c r="D1" t="s">
        <v>6</v>
      </c>
      <c r="E1" t="s">
        <v>43</v>
      </c>
      <c r="F1" t="s">
        <v>12</v>
      </c>
      <c r="G1" t="s">
        <v>88</v>
      </c>
      <c r="H1" s="7" t="s">
        <v>132</v>
      </c>
    </row>
    <row r="2" spans="1:8" x14ac:dyDescent="0.25">
      <c r="A2" t="s">
        <v>127</v>
      </c>
      <c r="B2">
        <v>0</v>
      </c>
      <c r="C2" t="s">
        <v>95</v>
      </c>
      <c r="D2" t="s">
        <v>28</v>
      </c>
      <c r="E2">
        <v>0.05</v>
      </c>
      <c r="G2" t="s">
        <v>89</v>
      </c>
      <c r="H2" s="5" t="str">
        <f>VLOOKUP($D2,'Color Code'!$A$2:$B$9,2,)</f>
        <v>#00FF00</v>
      </c>
    </row>
    <row r="3" spans="1:8" x14ac:dyDescent="0.25">
      <c r="A3" t="s">
        <v>99</v>
      </c>
      <c r="B3">
        <v>1</v>
      </c>
      <c r="C3" t="s">
        <v>98</v>
      </c>
      <c r="D3" t="s">
        <v>28</v>
      </c>
      <c r="E3">
        <v>0.05</v>
      </c>
      <c r="G3" t="s">
        <v>89</v>
      </c>
      <c r="H3" s="5" t="str">
        <f>VLOOKUP($D3,'Color Code'!$A$2:$B$9,2,)</f>
        <v>#00FF00</v>
      </c>
    </row>
    <row r="4" spans="1:8" x14ac:dyDescent="0.25">
      <c r="A4" t="s">
        <v>97</v>
      </c>
      <c r="B4">
        <v>2</v>
      </c>
      <c r="C4" t="s">
        <v>96</v>
      </c>
      <c r="D4" t="s">
        <v>28</v>
      </c>
      <c r="E4">
        <v>0.05</v>
      </c>
      <c r="G4" t="s">
        <v>89</v>
      </c>
      <c r="H4" s="5" t="str">
        <f>VLOOKUP($D4,'Color Code'!$A$2:$B$9,2,)</f>
        <v>#00FF00</v>
      </c>
    </row>
    <row r="5" spans="1:8" x14ac:dyDescent="0.25">
      <c r="A5" t="s">
        <v>124</v>
      </c>
      <c r="B5">
        <v>3</v>
      </c>
      <c r="C5" t="s">
        <v>125</v>
      </c>
      <c r="D5" t="s">
        <v>28</v>
      </c>
      <c r="E5">
        <v>0.05</v>
      </c>
      <c r="G5" t="s">
        <v>123</v>
      </c>
      <c r="H5" s="5" t="str">
        <f>VLOOKUP($D5,'Color Code'!$A$2:$B$9,2,)</f>
        <v>#00FF00</v>
      </c>
    </row>
    <row r="6" spans="1:8" x14ac:dyDescent="0.25">
      <c r="A6" t="s">
        <v>87</v>
      </c>
      <c r="B6">
        <v>4</v>
      </c>
      <c r="C6" t="s">
        <v>83</v>
      </c>
      <c r="D6" t="s">
        <v>28</v>
      </c>
      <c r="E6">
        <v>0.05</v>
      </c>
      <c r="G6" t="s">
        <v>32</v>
      </c>
      <c r="H6" s="5" t="str">
        <f>VLOOKUP($D6,'Color Code'!$A$2:$B$9,2,)</f>
        <v>#00FF00</v>
      </c>
    </row>
    <row r="7" spans="1:8" x14ac:dyDescent="0.25">
      <c r="A7" t="s">
        <v>75</v>
      </c>
      <c r="B7">
        <v>5</v>
      </c>
      <c r="C7" t="s">
        <v>78</v>
      </c>
      <c r="D7" t="s">
        <v>28</v>
      </c>
      <c r="E7">
        <v>0.05</v>
      </c>
      <c r="G7" t="s">
        <v>32</v>
      </c>
      <c r="H7" s="5" t="str">
        <f>VLOOKUP($D7,'Color Code'!$A$2:$B$9,2,)</f>
        <v>#00FF00</v>
      </c>
    </row>
    <row r="8" spans="1:8" x14ac:dyDescent="0.25">
      <c r="A8" t="s">
        <v>73</v>
      </c>
      <c r="B8">
        <v>6</v>
      </c>
      <c r="C8" t="s">
        <v>72</v>
      </c>
      <c r="D8" t="s">
        <v>28</v>
      </c>
      <c r="E8">
        <v>0.05</v>
      </c>
      <c r="G8" t="s">
        <v>44</v>
      </c>
      <c r="H8" s="5" t="str">
        <f>VLOOKUP($D8,'Color Code'!$A$2:$B$9,2,)</f>
        <v>#00FF00</v>
      </c>
    </row>
    <row r="9" spans="1:8" x14ac:dyDescent="0.25">
      <c r="A9" t="s">
        <v>94</v>
      </c>
      <c r="B9">
        <v>7</v>
      </c>
      <c r="C9" t="s">
        <v>93</v>
      </c>
      <c r="D9" t="s">
        <v>28</v>
      </c>
      <c r="E9">
        <v>0.05</v>
      </c>
      <c r="G9" t="s">
        <v>89</v>
      </c>
      <c r="H9" s="5" t="str">
        <f>VLOOKUP($D9,'Color Code'!$A$2:$B$9,2,)</f>
        <v>#00FF00</v>
      </c>
    </row>
    <row r="10" spans="1:8" x14ac:dyDescent="0.25">
      <c r="A10" t="s">
        <v>76</v>
      </c>
      <c r="B10">
        <v>8</v>
      </c>
      <c r="C10" t="s">
        <v>79</v>
      </c>
      <c r="D10" t="s">
        <v>28</v>
      </c>
      <c r="E10">
        <v>0.05</v>
      </c>
      <c r="G10" t="s">
        <v>32</v>
      </c>
      <c r="H10" s="5" t="str">
        <f>VLOOKUP($D10,'Color Code'!$A$2:$B$9,2,)</f>
        <v>#00FF00</v>
      </c>
    </row>
    <row r="11" spans="1:8" x14ac:dyDescent="0.25">
      <c r="A11" t="s">
        <v>21</v>
      </c>
      <c r="B11">
        <v>9</v>
      </c>
      <c r="C11" t="s">
        <v>25</v>
      </c>
      <c r="D11" t="s">
        <v>28</v>
      </c>
      <c r="E11">
        <v>0.05</v>
      </c>
      <c r="H11" s="5" t="str">
        <f>VLOOKUP($D11,'Color Code'!$A$2:$B$9,2,)</f>
        <v>#00FF00</v>
      </c>
    </row>
    <row r="12" spans="1:8" x14ac:dyDescent="0.25">
      <c r="A12" t="s">
        <v>23</v>
      </c>
      <c r="B12">
        <v>10</v>
      </c>
      <c r="C12" t="s">
        <v>26</v>
      </c>
      <c r="D12" t="s">
        <v>28</v>
      </c>
      <c r="E12">
        <v>0.05</v>
      </c>
      <c r="H12" s="5" t="str">
        <f>VLOOKUP($D12,'Color Code'!$A$2:$B$9,2,)</f>
        <v>#00FF00</v>
      </c>
    </row>
    <row r="13" spans="1:8" x14ac:dyDescent="0.25">
      <c r="A13" t="s">
        <v>86</v>
      </c>
      <c r="B13">
        <v>11</v>
      </c>
      <c r="C13" t="s">
        <v>82</v>
      </c>
      <c r="D13" t="s">
        <v>28</v>
      </c>
      <c r="E13">
        <v>0.05</v>
      </c>
      <c r="G13" t="s">
        <v>32</v>
      </c>
      <c r="H13" s="5" t="str">
        <f>VLOOKUP($D13,'Color Code'!$A$2:$B$9,2,)</f>
        <v>#00FF00</v>
      </c>
    </row>
    <row r="14" spans="1:8" x14ac:dyDescent="0.25">
      <c r="A14" t="s">
        <v>85</v>
      </c>
      <c r="B14">
        <v>12</v>
      </c>
      <c r="C14" t="s">
        <v>81</v>
      </c>
      <c r="D14" t="s">
        <v>28</v>
      </c>
      <c r="E14">
        <v>0.05</v>
      </c>
      <c r="G14" t="s">
        <v>32</v>
      </c>
      <c r="H14" s="5" t="str">
        <f>VLOOKUP($D14,'Color Code'!$A$2:$B$9,2,)</f>
        <v>#00FF00</v>
      </c>
    </row>
    <row r="15" spans="1:8" x14ac:dyDescent="0.25">
      <c r="A15" t="s">
        <v>84</v>
      </c>
      <c r="B15">
        <v>13</v>
      </c>
      <c r="C15" t="s">
        <v>80</v>
      </c>
      <c r="D15" t="s">
        <v>28</v>
      </c>
      <c r="E15">
        <v>0.05</v>
      </c>
      <c r="G15" t="s">
        <v>32</v>
      </c>
      <c r="H15" s="5" t="str">
        <f>VLOOKUP($D15,'Color Code'!$A$2:$B$9,2,)</f>
        <v>#00FF00</v>
      </c>
    </row>
    <row r="16" spans="1:8" x14ac:dyDescent="0.25">
      <c r="A16" t="s">
        <v>24</v>
      </c>
      <c r="B16">
        <v>14</v>
      </c>
      <c r="C16" t="s">
        <v>27</v>
      </c>
      <c r="D16" t="s">
        <v>28</v>
      </c>
      <c r="E16">
        <v>0.05</v>
      </c>
      <c r="H16" s="5" t="str">
        <f>VLOOKUP($D16,'Color Code'!$A$2:$B$9,2,)</f>
        <v>#00FF00</v>
      </c>
    </row>
    <row r="17" spans="1:8" x14ac:dyDescent="0.25">
      <c r="A17" t="s">
        <v>117</v>
      </c>
      <c r="B17">
        <v>15</v>
      </c>
      <c r="C17" t="s">
        <v>108</v>
      </c>
      <c r="D17" t="s">
        <v>29</v>
      </c>
      <c r="E17">
        <v>789035.23699999996</v>
      </c>
      <c r="F17" t="s">
        <v>215</v>
      </c>
      <c r="G17" t="s">
        <v>89</v>
      </c>
      <c r="H17" s="5" t="str">
        <f>VLOOKUP($D17,'Color Code'!$A$2:$B$9,2,)</f>
        <v>#00FFFF</v>
      </c>
    </row>
    <row r="18" spans="1:8" x14ac:dyDescent="0.25">
      <c r="A18" t="s">
        <v>37</v>
      </c>
      <c r="B18">
        <v>16</v>
      </c>
      <c r="C18" t="s">
        <v>36</v>
      </c>
      <c r="D18" t="s">
        <v>29</v>
      </c>
      <c r="E18">
        <v>72098.387000000002</v>
      </c>
      <c r="F18" t="s">
        <v>216</v>
      </c>
      <c r="H18" s="5" t="str">
        <f>VLOOKUP($D18,'Color Code'!$A$2:$B$9,2,)</f>
        <v>#00FFFF</v>
      </c>
    </row>
    <row r="19" spans="1:8" x14ac:dyDescent="0.25">
      <c r="A19" t="s">
        <v>210</v>
      </c>
      <c r="B19">
        <v>17</v>
      </c>
      <c r="C19" t="s">
        <v>209</v>
      </c>
      <c r="D19" t="s">
        <v>29</v>
      </c>
      <c r="E19">
        <v>8.2029999999999994</v>
      </c>
      <c r="F19" t="s">
        <v>217</v>
      </c>
      <c r="G19" t="s">
        <v>140</v>
      </c>
      <c r="H19" s="5" t="str">
        <f>VLOOKUP($D19,'Color Code'!$A$2:$B$9,2,)</f>
        <v>#00FFFF</v>
      </c>
    </row>
    <row r="20" spans="1:8" x14ac:dyDescent="0.25">
      <c r="A20" t="s">
        <v>180</v>
      </c>
      <c r="B20">
        <v>18</v>
      </c>
      <c r="C20" t="s">
        <v>179</v>
      </c>
      <c r="D20" t="s">
        <v>29</v>
      </c>
      <c r="E20">
        <v>36.289000000000001</v>
      </c>
      <c r="F20" t="s">
        <v>218</v>
      </c>
      <c r="G20" t="s">
        <v>140</v>
      </c>
      <c r="H20" s="5" t="str">
        <f>VLOOKUP($D20,'Color Code'!$A$2:$B$9,2,)</f>
        <v>#00FFFF</v>
      </c>
    </row>
    <row r="21" spans="1:8" x14ac:dyDescent="0.25">
      <c r="A21" t="s">
        <v>163</v>
      </c>
      <c r="B21">
        <v>19</v>
      </c>
      <c r="C21" t="s">
        <v>162</v>
      </c>
      <c r="D21" t="s">
        <v>29</v>
      </c>
      <c r="E21">
        <v>1191588.8</v>
      </c>
      <c r="F21" t="s">
        <v>220</v>
      </c>
      <c r="G21" t="s">
        <v>140</v>
      </c>
      <c r="H21" s="5" t="str">
        <f>VLOOKUP($D21,'Color Code'!$A$2:$B$9,2,)</f>
        <v>#00FFFF</v>
      </c>
    </row>
    <row r="22" spans="1:8" x14ac:dyDescent="0.25">
      <c r="A22" t="s">
        <v>66</v>
      </c>
      <c r="B22">
        <v>20</v>
      </c>
      <c r="C22" t="s">
        <v>65</v>
      </c>
      <c r="D22" t="s">
        <v>29</v>
      </c>
      <c r="E22">
        <v>131402</v>
      </c>
      <c r="F22" t="s">
        <v>140</v>
      </c>
      <c r="G22" t="s">
        <v>44</v>
      </c>
      <c r="H22" s="5" t="str">
        <f>VLOOKUP($D22,'Color Code'!$A$2:$B$9,2,)</f>
        <v>#00FFFF</v>
      </c>
    </row>
    <row r="23" spans="1:8" x14ac:dyDescent="0.25">
      <c r="A23" t="s">
        <v>62</v>
      </c>
      <c r="B23">
        <v>21</v>
      </c>
      <c r="C23" t="s">
        <v>219</v>
      </c>
      <c r="D23" t="s">
        <v>29</v>
      </c>
      <c r="E23">
        <v>2443.7950000000001</v>
      </c>
      <c r="F23" t="s">
        <v>221</v>
      </c>
      <c r="G23" t="s">
        <v>44</v>
      </c>
      <c r="H23" s="5" t="str">
        <f>VLOOKUP($D23,'Color Code'!$A$2:$B$9,2,)</f>
        <v>#00FFFF</v>
      </c>
    </row>
    <row r="24" spans="1:8" x14ac:dyDescent="0.25">
      <c r="A24" t="s">
        <v>167</v>
      </c>
      <c r="B24">
        <v>22</v>
      </c>
      <c r="C24" t="s">
        <v>166</v>
      </c>
      <c r="D24" t="s">
        <v>29</v>
      </c>
      <c r="E24">
        <v>100.90300000000001</v>
      </c>
      <c r="F24" t="s">
        <v>222</v>
      </c>
      <c r="G24" t="s">
        <v>140</v>
      </c>
      <c r="H24" s="5" t="str">
        <f>VLOOKUP($D24,'Color Code'!$A$2:$B$9,2,)</f>
        <v>#00FFFF</v>
      </c>
    </row>
    <row r="25" spans="1:8" x14ac:dyDescent="0.25">
      <c r="A25" t="s">
        <v>159</v>
      </c>
      <c r="B25">
        <v>23</v>
      </c>
      <c r="C25" t="s">
        <v>170</v>
      </c>
      <c r="D25" t="s">
        <v>29</v>
      </c>
      <c r="E25">
        <v>208.994</v>
      </c>
      <c r="F25" t="s">
        <v>223</v>
      </c>
      <c r="G25" t="s">
        <v>140</v>
      </c>
      <c r="H25" s="5" t="str">
        <f>VLOOKUP($D25,'Color Code'!$A$2:$B$9,2,)</f>
        <v>#00FFFF</v>
      </c>
    </row>
    <row r="26" spans="1:8" x14ac:dyDescent="0.25">
      <c r="A26" t="s">
        <v>172</v>
      </c>
      <c r="B26">
        <v>24</v>
      </c>
      <c r="C26" t="s">
        <v>171</v>
      </c>
      <c r="D26" t="s">
        <v>29</v>
      </c>
      <c r="E26">
        <v>3568135.5490000001</v>
      </c>
      <c r="F26" t="s">
        <v>225</v>
      </c>
      <c r="G26" t="s">
        <v>140</v>
      </c>
      <c r="H26" s="5" t="str">
        <f>VLOOKUP($D26,'Color Code'!$A$2:$B$9,2,)</f>
        <v>#00FFFF</v>
      </c>
    </row>
    <row r="27" spans="1:8" x14ac:dyDescent="0.25">
      <c r="A27" t="s">
        <v>149</v>
      </c>
      <c r="B27">
        <v>25</v>
      </c>
      <c r="C27" t="s">
        <v>147</v>
      </c>
      <c r="D27" t="s">
        <v>29</v>
      </c>
      <c r="E27">
        <v>0.20399395279999999</v>
      </c>
      <c r="F27" t="s">
        <v>224</v>
      </c>
      <c r="G27" t="s">
        <v>140</v>
      </c>
      <c r="H27" s="5" t="str">
        <f>VLOOKUP($D27,'Color Code'!$A$2:$B$9,2,)</f>
        <v>#00FFFF</v>
      </c>
    </row>
    <row r="28" spans="1:8" x14ac:dyDescent="0.25">
      <c r="A28" t="s">
        <v>148</v>
      </c>
      <c r="B28">
        <v>26</v>
      </c>
      <c r="C28" t="s">
        <v>61</v>
      </c>
      <c r="D28" t="s">
        <v>29</v>
      </c>
      <c r="E28">
        <v>1399082.7985267099</v>
      </c>
      <c r="F28" t="s">
        <v>226</v>
      </c>
      <c r="G28" t="s">
        <v>44</v>
      </c>
      <c r="H28" s="5" t="str">
        <f>VLOOKUP($D28,'Color Code'!$A$2:$B$9,2,)</f>
        <v>#00FFFF</v>
      </c>
    </row>
    <row r="29" spans="1:8" x14ac:dyDescent="0.25">
      <c r="A29" t="s">
        <v>178</v>
      </c>
      <c r="B29">
        <v>27</v>
      </c>
      <c r="C29" t="s">
        <v>177</v>
      </c>
      <c r="D29" t="s">
        <v>29</v>
      </c>
      <c r="E29">
        <v>10104.975</v>
      </c>
      <c r="F29" t="s">
        <v>227</v>
      </c>
      <c r="G29" t="s">
        <v>140</v>
      </c>
      <c r="H29" s="5" t="str">
        <f>VLOOKUP($D29,'Color Code'!$A$2:$B$9,2,)</f>
        <v>#00FFFF</v>
      </c>
    </row>
    <row r="30" spans="1:8" x14ac:dyDescent="0.25">
      <c r="A30" t="s">
        <v>64</v>
      </c>
      <c r="B30">
        <v>28</v>
      </c>
      <c r="C30" t="s">
        <v>63</v>
      </c>
      <c r="D30" t="s">
        <v>29</v>
      </c>
      <c r="E30">
        <v>1.0958060000000001E-4</v>
      </c>
      <c r="F30" t="s">
        <v>229</v>
      </c>
      <c r="G30" t="s">
        <v>44</v>
      </c>
      <c r="H30" s="5" t="str">
        <f>VLOOKUP($D30,'Color Code'!$A$2:$B$9,2,)</f>
        <v>#00FFFF</v>
      </c>
    </row>
    <row r="31" spans="1:8" x14ac:dyDescent="0.25">
      <c r="A31" t="s">
        <v>200</v>
      </c>
      <c r="B31">
        <v>29</v>
      </c>
      <c r="C31" t="s">
        <v>198</v>
      </c>
      <c r="D31" t="s">
        <v>29</v>
      </c>
      <c r="E31">
        <v>167347.49400000001</v>
      </c>
      <c r="F31" t="s">
        <v>228</v>
      </c>
      <c r="G31" t="s">
        <v>140</v>
      </c>
      <c r="H31" s="5" t="str">
        <f>VLOOKUP($D31,'Color Code'!$A$2:$B$9,2,)</f>
        <v>#00FFFF</v>
      </c>
    </row>
    <row r="32" spans="1:8" x14ac:dyDescent="0.25">
      <c r="A32" t="s">
        <v>169</v>
      </c>
      <c r="B32">
        <v>30</v>
      </c>
      <c r="C32" t="s">
        <v>168</v>
      </c>
      <c r="D32" t="s">
        <v>29</v>
      </c>
      <c r="E32">
        <v>8.7560000000000002</v>
      </c>
      <c r="F32" t="s">
        <v>230</v>
      </c>
      <c r="G32" t="s">
        <v>140</v>
      </c>
      <c r="H32" s="5" t="str">
        <f>VLOOKUP($D32,'Color Code'!$A$2:$B$9,2,)</f>
        <v>#00FFFF</v>
      </c>
    </row>
    <row r="33" spans="1:9" x14ac:dyDescent="0.25">
      <c r="A33" t="s">
        <v>196</v>
      </c>
      <c r="B33">
        <v>31</v>
      </c>
      <c r="C33" t="s">
        <v>195</v>
      </c>
      <c r="D33" t="s">
        <v>29</v>
      </c>
      <c r="E33">
        <v>11593.357</v>
      </c>
      <c r="F33" t="s">
        <v>232</v>
      </c>
      <c r="G33" t="s">
        <v>140</v>
      </c>
      <c r="H33" s="5" t="str">
        <f>VLOOKUP($D33,'Color Code'!$A$2:$B$9,2,)</f>
        <v>#00FFFF</v>
      </c>
    </row>
    <row r="34" spans="1:9" x14ac:dyDescent="0.25">
      <c r="A34" t="s">
        <v>158</v>
      </c>
      <c r="B34">
        <v>32</v>
      </c>
      <c r="C34" t="s">
        <v>157</v>
      </c>
      <c r="D34" t="s">
        <v>29</v>
      </c>
      <c r="E34">
        <v>17200.796999999999</v>
      </c>
      <c r="F34" t="s">
        <v>231</v>
      </c>
      <c r="G34" t="s">
        <v>140</v>
      </c>
      <c r="H34" s="5" t="str">
        <f>VLOOKUP($D34,'Color Code'!$A$2:$B$9,2,)</f>
        <v>#00FFFF</v>
      </c>
    </row>
    <row r="35" spans="1:9" x14ac:dyDescent="0.25">
      <c r="A35" t="s">
        <v>202</v>
      </c>
      <c r="B35">
        <v>33</v>
      </c>
      <c r="C35" t="s">
        <v>201</v>
      </c>
      <c r="D35" t="s">
        <v>29</v>
      </c>
      <c r="E35">
        <v>6106.9979999999996</v>
      </c>
      <c r="F35" t="s">
        <v>233</v>
      </c>
      <c r="G35" t="s">
        <v>140</v>
      </c>
      <c r="H35" s="5" t="str">
        <f>VLOOKUP($D35,'Color Code'!$A$2:$B$9,2,)</f>
        <v>#00FFFF</v>
      </c>
    </row>
    <row r="36" spans="1:9" x14ac:dyDescent="0.25">
      <c r="A36" t="s">
        <v>192</v>
      </c>
      <c r="B36">
        <v>34</v>
      </c>
      <c r="C36" t="s">
        <v>191</v>
      </c>
      <c r="D36" t="s">
        <v>29</v>
      </c>
      <c r="E36">
        <v>36950.995999999999</v>
      </c>
      <c r="F36" t="s">
        <v>234</v>
      </c>
      <c r="G36" t="s">
        <v>140</v>
      </c>
      <c r="H36" s="5" t="str">
        <f>VLOOKUP($D36,'Color Code'!$A$2:$B$9,2,)</f>
        <v>#00FFFF</v>
      </c>
    </row>
    <row r="37" spans="1:9" x14ac:dyDescent="0.25">
      <c r="A37" t="s">
        <v>68</v>
      </c>
      <c r="B37">
        <v>35</v>
      </c>
      <c r="C37" t="s">
        <v>67</v>
      </c>
      <c r="D37" t="s">
        <v>29</v>
      </c>
      <c r="E37">
        <v>9869.1790000000001</v>
      </c>
      <c r="F37" t="s">
        <v>235</v>
      </c>
      <c r="G37" t="s">
        <v>44</v>
      </c>
      <c r="H37" s="5" t="str">
        <f>VLOOKUP($D37,'Color Code'!$A$2:$B$9,2,)</f>
        <v>#00FFFF</v>
      </c>
    </row>
    <row r="38" spans="1:9" x14ac:dyDescent="0.25">
      <c r="A38" t="s">
        <v>10</v>
      </c>
      <c r="B38">
        <v>36</v>
      </c>
      <c r="C38" t="s">
        <v>53</v>
      </c>
      <c r="D38" t="s">
        <v>29</v>
      </c>
      <c r="E38">
        <v>4065.4780000000001</v>
      </c>
      <c r="F38" t="s">
        <v>32</v>
      </c>
      <c r="G38" t="s">
        <v>13</v>
      </c>
      <c r="H38" s="5" t="str">
        <f>VLOOKUP($D38,'Color Code'!$A$2:$B$9,2,)</f>
        <v>#00FFFF</v>
      </c>
    </row>
    <row r="39" spans="1:9" x14ac:dyDescent="0.25">
      <c r="A39" s="11" t="s">
        <v>35</v>
      </c>
      <c r="B39" s="11">
        <v>37</v>
      </c>
      <c r="C39" s="11" t="s">
        <v>38</v>
      </c>
      <c r="D39" s="11" t="s">
        <v>29</v>
      </c>
      <c r="E39" s="11">
        <v>665096.28020000004</v>
      </c>
      <c r="F39" t="s">
        <v>236</v>
      </c>
      <c r="G39" t="s">
        <v>32</v>
      </c>
      <c r="H39" s="5" t="str">
        <f>VLOOKUP($D39,'Color Code'!$A$2:$B$9,2,)</f>
        <v>#00FFFF</v>
      </c>
    </row>
    <row r="40" spans="1:9" x14ac:dyDescent="0.25">
      <c r="A40" t="s">
        <v>41</v>
      </c>
      <c r="B40">
        <v>38</v>
      </c>
      <c r="C40" t="s">
        <v>39</v>
      </c>
      <c r="D40" t="s">
        <v>29</v>
      </c>
      <c r="E40">
        <v>0</v>
      </c>
      <c r="F40" t="s">
        <v>238</v>
      </c>
      <c r="G40" t="s">
        <v>32</v>
      </c>
      <c r="H40" s="5" t="str">
        <f>VLOOKUP($D40,'Color Code'!$A$2:$B$9,2,)</f>
        <v>#00FFFF</v>
      </c>
    </row>
    <row r="41" spans="1:9" x14ac:dyDescent="0.25">
      <c r="A41" s="11" t="s">
        <v>74</v>
      </c>
      <c r="B41" s="11">
        <v>39</v>
      </c>
      <c r="C41" s="11" t="s">
        <v>77</v>
      </c>
      <c r="D41" s="11" t="s">
        <v>29</v>
      </c>
      <c r="E41" s="11">
        <v>665096.28020000004</v>
      </c>
      <c r="F41" t="s">
        <v>236</v>
      </c>
      <c r="G41" t="s">
        <v>32</v>
      </c>
      <c r="H41" s="5" t="str">
        <f>VLOOKUP($D41,'Color Code'!$A$2:$B$9,2,)</f>
        <v>#00FFFF</v>
      </c>
    </row>
    <row r="42" spans="1:9" x14ac:dyDescent="0.25">
      <c r="A42" s="11" t="s">
        <v>42</v>
      </c>
      <c r="B42" s="11">
        <v>40</v>
      </c>
      <c r="C42" s="11" t="s">
        <v>40</v>
      </c>
      <c r="D42" s="11" t="s">
        <v>29</v>
      </c>
      <c r="E42" s="11">
        <v>665096.28020000004</v>
      </c>
      <c r="F42" t="s">
        <v>236</v>
      </c>
      <c r="G42" t="s">
        <v>32</v>
      </c>
      <c r="H42" s="5" t="str">
        <f>VLOOKUP($D42,'Color Code'!$A$2:$B$9,2,)</f>
        <v>#00FFFF</v>
      </c>
    </row>
    <row r="43" spans="1:9" x14ac:dyDescent="0.25">
      <c r="A43" t="s">
        <v>199</v>
      </c>
      <c r="B43">
        <v>41</v>
      </c>
      <c r="C43" t="s">
        <v>197</v>
      </c>
      <c r="D43" t="s">
        <v>29</v>
      </c>
      <c r="E43">
        <v>2726.45</v>
      </c>
      <c r="F43" t="s">
        <v>237</v>
      </c>
      <c r="G43" t="s">
        <v>140</v>
      </c>
      <c r="H43" s="5" t="str">
        <f>VLOOKUP($D43,'Color Code'!$A$2:$B$9,2,)</f>
        <v>#00FFFF</v>
      </c>
      <c r="I43" s="6"/>
    </row>
    <row r="44" spans="1:9" x14ac:dyDescent="0.25">
      <c r="A44" t="s">
        <v>106</v>
      </c>
      <c r="B44">
        <v>42</v>
      </c>
      <c r="C44" t="s">
        <v>107</v>
      </c>
      <c r="D44" t="s">
        <v>29</v>
      </c>
      <c r="E44">
        <v>39172.152000000002</v>
      </c>
      <c r="F44" t="s">
        <v>239</v>
      </c>
      <c r="G44" t="s">
        <v>89</v>
      </c>
      <c r="H44" s="5" t="str">
        <f>VLOOKUP($D44,'Color Code'!$A$2:$B$9,2,)</f>
        <v>#00FFFF</v>
      </c>
      <c r="I44" s="6"/>
    </row>
    <row r="45" spans="1:9" x14ac:dyDescent="0.25">
      <c r="A45" t="s">
        <v>141</v>
      </c>
      <c r="B45">
        <v>43</v>
      </c>
      <c r="C45" t="s">
        <v>142</v>
      </c>
      <c r="D45" t="s">
        <v>29</v>
      </c>
      <c r="E45">
        <v>8576.8040000000001</v>
      </c>
      <c r="F45" t="s">
        <v>240</v>
      </c>
      <c r="G45" t="s">
        <v>140</v>
      </c>
      <c r="H45" s="5" t="str">
        <f>VLOOKUP($D45,'Color Code'!$A$2:$B$9,2,)</f>
        <v>#00FFFF</v>
      </c>
      <c r="I45" s="6"/>
    </row>
    <row r="46" spans="1:9" x14ac:dyDescent="0.25">
      <c r="A46" t="s">
        <v>182</v>
      </c>
      <c r="B46">
        <v>44</v>
      </c>
      <c r="C46" t="s">
        <v>181</v>
      </c>
      <c r="D46" t="s">
        <v>29</v>
      </c>
      <c r="E46">
        <v>2150.9560000000001</v>
      </c>
      <c r="F46" t="s">
        <v>241</v>
      </c>
      <c r="G46" t="s">
        <v>140</v>
      </c>
      <c r="H46" s="5" t="str">
        <f>VLOOKUP($D46,'Color Code'!$A$2:$B$9,2,)</f>
        <v>#00FFFF</v>
      </c>
    </row>
    <row r="47" spans="1:9" x14ac:dyDescent="0.25">
      <c r="A47" t="s">
        <v>121</v>
      </c>
      <c r="B47">
        <v>45</v>
      </c>
      <c r="C47" t="s">
        <v>122</v>
      </c>
      <c r="D47" t="s">
        <v>29</v>
      </c>
      <c r="E47">
        <v>1051375.0318545001</v>
      </c>
      <c r="F47" t="s">
        <v>242</v>
      </c>
      <c r="G47" t="s">
        <v>89</v>
      </c>
      <c r="H47" s="5" t="str">
        <f>VLOOKUP($D47,'Color Code'!$A$2:$B$9,2,)</f>
        <v>#00FFFF</v>
      </c>
    </row>
    <row r="48" spans="1:9" x14ac:dyDescent="0.25">
      <c r="A48" t="s">
        <v>155</v>
      </c>
      <c r="B48">
        <v>46</v>
      </c>
      <c r="C48" t="s">
        <v>154</v>
      </c>
      <c r="D48" t="s">
        <v>29</v>
      </c>
      <c r="E48">
        <v>27646.808465400001</v>
      </c>
      <c r="F48" t="s">
        <v>243</v>
      </c>
      <c r="G48" t="s">
        <v>140</v>
      </c>
      <c r="H48" s="5" t="str">
        <f>VLOOKUP($D48,'Color Code'!$A$2:$B$9,2,)</f>
        <v>#00FFFF</v>
      </c>
    </row>
    <row r="49" spans="1:8" x14ac:dyDescent="0.25">
      <c r="A49" t="s">
        <v>153</v>
      </c>
      <c r="B49">
        <v>47</v>
      </c>
      <c r="C49" t="s">
        <v>152</v>
      </c>
      <c r="D49" t="s">
        <v>29</v>
      </c>
      <c r="E49">
        <v>761.70783849999998</v>
      </c>
      <c r="F49" t="s">
        <v>244</v>
      </c>
      <c r="G49" t="s">
        <v>140</v>
      </c>
      <c r="H49" s="5" t="str">
        <f>VLOOKUP($D49,'Color Code'!$A$2:$B$9,2,)</f>
        <v>#00FFFF</v>
      </c>
    </row>
    <row r="50" spans="1:8" x14ac:dyDescent="0.25">
      <c r="A50" t="s">
        <v>194</v>
      </c>
      <c r="B50">
        <v>48</v>
      </c>
      <c r="C50" t="s">
        <v>193</v>
      </c>
      <c r="D50" t="s">
        <v>29</v>
      </c>
      <c r="E50">
        <v>6220.107</v>
      </c>
      <c r="F50" t="s">
        <v>245</v>
      </c>
      <c r="G50" t="s">
        <v>140</v>
      </c>
      <c r="H50" s="5" t="str">
        <f>VLOOKUP($D50,'Color Code'!$A$2:$B$9,2,)</f>
        <v>#00FFFF</v>
      </c>
    </row>
    <row r="51" spans="1:8" x14ac:dyDescent="0.25">
      <c r="A51" t="s">
        <v>115</v>
      </c>
      <c r="B51">
        <v>49</v>
      </c>
      <c r="C51" t="s">
        <v>114</v>
      </c>
      <c r="D51" t="s">
        <v>29</v>
      </c>
      <c r="E51">
        <v>14868.281999999999</v>
      </c>
      <c r="F51" t="s">
        <v>246</v>
      </c>
      <c r="G51" t="s">
        <v>89</v>
      </c>
      <c r="H51" s="5" t="str">
        <f>VLOOKUP($D51,'Color Code'!$A$2:$B$9,2,)</f>
        <v>#00FFFF</v>
      </c>
    </row>
    <row r="52" spans="1:8" x14ac:dyDescent="0.25">
      <c r="A52" t="s">
        <v>11</v>
      </c>
      <c r="B52">
        <v>50</v>
      </c>
      <c r="C52" t="s">
        <v>45</v>
      </c>
      <c r="D52" t="s">
        <v>29</v>
      </c>
      <c r="E52">
        <v>5754.4390000000003</v>
      </c>
      <c r="F52" t="s">
        <v>44</v>
      </c>
      <c r="G52" t="s">
        <v>13</v>
      </c>
      <c r="H52" s="5" t="str">
        <f>VLOOKUP($D52,'Color Code'!$A$2:$B$9,2,)</f>
        <v>#00FFFF</v>
      </c>
    </row>
    <row r="53" spans="1:8" x14ac:dyDescent="0.25">
      <c r="A53" s="11" t="s">
        <v>57</v>
      </c>
      <c r="B53" s="11">
        <v>51</v>
      </c>
      <c r="C53" s="11" t="s">
        <v>54</v>
      </c>
      <c r="D53" s="11" t="s">
        <v>29</v>
      </c>
      <c r="E53" s="11">
        <v>4435025.1170322699</v>
      </c>
      <c r="F53" t="s">
        <v>247</v>
      </c>
      <c r="G53" t="s">
        <v>44</v>
      </c>
      <c r="H53" s="5" t="str">
        <f>VLOOKUP($D53,'Color Code'!$A$2:$B$9,2,)</f>
        <v>#00FFFF</v>
      </c>
    </row>
    <row r="54" spans="1:8" x14ac:dyDescent="0.25">
      <c r="A54" s="11" t="s">
        <v>46</v>
      </c>
      <c r="B54" s="11">
        <v>52</v>
      </c>
      <c r="C54" s="11" t="s">
        <v>52</v>
      </c>
      <c r="D54" s="11" t="s">
        <v>29</v>
      </c>
      <c r="E54" s="11">
        <v>4435025.1170322699</v>
      </c>
      <c r="F54" t="s">
        <v>247</v>
      </c>
      <c r="G54" t="s">
        <v>44</v>
      </c>
      <c r="H54" s="5" t="str">
        <f>VLOOKUP($D54,'Color Code'!$A$2:$B$9,2,)</f>
        <v>#00FFFF</v>
      </c>
    </row>
    <row r="55" spans="1:8" x14ac:dyDescent="0.25">
      <c r="A55" s="11" t="s">
        <v>56</v>
      </c>
      <c r="B55" s="11">
        <v>53</v>
      </c>
      <c r="C55" s="11" t="s">
        <v>49</v>
      </c>
      <c r="D55" s="11" t="s">
        <v>29</v>
      </c>
      <c r="E55" s="11">
        <v>4435025.1170322699</v>
      </c>
      <c r="F55" t="s">
        <v>247</v>
      </c>
      <c r="G55" t="s">
        <v>44</v>
      </c>
      <c r="H55" s="5" t="str">
        <f>VLOOKUP($D55,'Color Code'!$A$2:$B$9,2,)</f>
        <v>#00FFFF</v>
      </c>
    </row>
    <row r="56" spans="1:8" x14ac:dyDescent="0.25">
      <c r="A56" s="11" t="s">
        <v>58</v>
      </c>
      <c r="B56" s="11">
        <v>54</v>
      </c>
      <c r="C56" s="11" t="s">
        <v>55</v>
      </c>
      <c r="D56" s="11" t="s">
        <v>29</v>
      </c>
      <c r="E56" s="11">
        <v>4435025.1170322699</v>
      </c>
      <c r="F56" t="s">
        <v>247</v>
      </c>
      <c r="G56" t="s">
        <v>44</v>
      </c>
      <c r="H56" s="5" t="str">
        <f>VLOOKUP($D56,'Color Code'!$A$2:$B$9,2,)</f>
        <v>#00FFFF</v>
      </c>
    </row>
    <row r="57" spans="1:8" x14ac:dyDescent="0.25">
      <c r="A57" s="11" t="s">
        <v>60</v>
      </c>
      <c r="B57" s="11">
        <v>55</v>
      </c>
      <c r="C57" s="11" t="s">
        <v>59</v>
      </c>
      <c r="D57" s="11" t="s">
        <v>29</v>
      </c>
      <c r="E57" s="11">
        <v>4435025.1170322699</v>
      </c>
      <c r="F57" t="s">
        <v>247</v>
      </c>
      <c r="G57" t="s">
        <v>44</v>
      </c>
      <c r="H57" s="5" t="str">
        <f>VLOOKUP($D57,'Color Code'!$A$2:$B$9,2,)</f>
        <v>#00FFFF</v>
      </c>
    </row>
    <row r="58" spans="1:8" x14ac:dyDescent="0.25">
      <c r="A58" s="11" t="s">
        <v>70</v>
      </c>
      <c r="B58" s="11">
        <v>56</v>
      </c>
      <c r="C58" s="11" t="s">
        <v>71</v>
      </c>
      <c r="D58" s="11" t="s">
        <v>29</v>
      </c>
      <c r="E58" s="11">
        <v>4435025.1170322699</v>
      </c>
      <c r="F58" t="s">
        <v>247</v>
      </c>
      <c r="G58" t="s">
        <v>44</v>
      </c>
      <c r="H58" s="5" t="str">
        <f>VLOOKUP($D58,'Color Code'!$A$2:$B$9,2,)</f>
        <v>#00FFFF</v>
      </c>
    </row>
    <row r="59" spans="1:8" x14ac:dyDescent="0.25">
      <c r="A59" s="11" t="s">
        <v>47</v>
      </c>
      <c r="B59" s="11">
        <v>57</v>
      </c>
      <c r="C59" s="11" t="s">
        <v>51</v>
      </c>
      <c r="D59" s="11" t="s">
        <v>29</v>
      </c>
      <c r="E59" s="11">
        <v>4435025.1170322699</v>
      </c>
      <c r="F59" t="s">
        <v>247</v>
      </c>
      <c r="G59" t="s">
        <v>44</v>
      </c>
      <c r="H59" s="5" t="str">
        <f>VLOOKUP($D59,'Color Code'!$A$2:$B$9,2,)</f>
        <v>#00FFFF</v>
      </c>
    </row>
    <row r="60" spans="1:8" x14ac:dyDescent="0.25">
      <c r="A60" s="11" t="s">
        <v>48</v>
      </c>
      <c r="B60" s="11">
        <v>58</v>
      </c>
      <c r="C60" s="11" t="s">
        <v>50</v>
      </c>
      <c r="D60" s="11" t="s">
        <v>29</v>
      </c>
      <c r="E60" s="11">
        <v>4435025.1170322699</v>
      </c>
      <c r="F60" t="s">
        <v>247</v>
      </c>
      <c r="G60" t="s">
        <v>44</v>
      </c>
      <c r="H60" s="5" t="str">
        <f>VLOOKUP($D60,'Color Code'!$A$2:$B$9,2,)</f>
        <v>#00FFFF</v>
      </c>
    </row>
    <row r="61" spans="1:8" x14ac:dyDescent="0.25">
      <c r="A61" t="s">
        <v>156</v>
      </c>
      <c r="B61">
        <v>59</v>
      </c>
      <c r="C61" t="s">
        <v>156</v>
      </c>
      <c r="D61" t="s">
        <v>29</v>
      </c>
      <c r="E61">
        <v>711911.36595000001</v>
      </c>
      <c r="F61" t="s">
        <v>248</v>
      </c>
      <c r="G61" t="s">
        <v>140</v>
      </c>
      <c r="H61" s="5" t="str">
        <f>VLOOKUP($D61,'Color Code'!$A$2:$B$9,2,)</f>
        <v>#00FFFF</v>
      </c>
    </row>
    <row r="62" spans="1:8" x14ac:dyDescent="0.25">
      <c r="A62" t="s">
        <v>111</v>
      </c>
      <c r="B62">
        <v>60</v>
      </c>
      <c r="C62" t="s">
        <v>110</v>
      </c>
      <c r="D62" t="s">
        <v>29</v>
      </c>
      <c r="E62">
        <v>3415163.5545000001</v>
      </c>
      <c r="F62" t="s">
        <v>249</v>
      </c>
      <c r="G62" t="s">
        <v>89</v>
      </c>
      <c r="H62" s="5" t="str">
        <f>VLOOKUP($D62,'Color Code'!$A$2:$B$9,2,)</f>
        <v>#00FFFF</v>
      </c>
    </row>
    <row r="63" spans="1:8" x14ac:dyDescent="0.25">
      <c r="A63" t="s">
        <v>105</v>
      </c>
      <c r="B63">
        <v>61</v>
      </c>
      <c r="C63" t="s">
        <v>104</v>
      </c>
      <c r="D63" t="s">
        <v>29</v>
      </c>
      <c r="E63">
        <v>170006.13200000001</v>
      </c>
      <c r="F63" t="s">
        <v>250</v>
      </c>
      <c r="G63" t="s">
        <v>89</v>
      </c>
      <c r="H63" s="5" t="str">
        <f>VLOOKUP($D63,'Color Code'!$A$2:$B$9,2,)</f>
        <v>#00FFFF</v>
      </c>
    </row>
    <row r="64" spans="1:8" x14ac:dyDescent="0.25">
      <c r="A64" t="s">
        <v>214</v>
      </c>
      <c r="B64">
        <v>62</v>
      </c>
      <c r="C64" t="s">
        <v>213</v>
      </c>
      <c r="D64" t="s">
        <v>29</v>
      </c>
      <c r="E64">
        <v>20775.04</v>
      </c>
      <c r="F64" t="s">
        <v>251</v>
      </c>
      <c r="G64" t="s">
        <v>140</v>
      </c>
      <c r="H64" s="5" t="str">
        <f>VLOOKUP($D64,'Color Code'!$A$2:$B$9,2,)</f>
        <v>#00FFFF</v>
      </c>
    </row>
    <row r="65" spans="1:8" x14ac:dyDescent="0.25">
      <c r="A65" t="s">
        <v>165</v>
      </c>
      <c r="B65">
        <v>63</v>
      </c>
      <c r="C65" t="s">
        <v>164</v>
      </c>
      <c r="D65" t="s">
        <v>29</v>
      </c>
      <c r="E65">
        <v>8570.2540000000008</v>
      </c>
      <c r="F65" t="s">
        <v>252</v>
      </c>
      <c r="G65" t="s">
        <v>140</v>
      </c>
      <c r="H65" s="5" t="str">
        <f>VLOOKUP($D65,'Color Code'!$A$2:$B$9,2,)</f>
        <v>#00FFFF</v>
      </c>
    </row>
    <row r="66" spans="1:8" x14ac:dyDescent="0.25">
      <c r="A66" t="s">
        <v>206</v>
      </c>
      <c r="B66">
        <v>64</v>
      </c>
      <c r="C66" t="s">
        <v>205</v>
      </c>
      <c r="D66" t="s">
        <v>29</v>
      </c>
      <c r="E66">
        <v>5.5453669039999998</v>
      </c>
      <c r="F66" t="s">
        <v>253</v>
      </c>
      <c r="G66" t="s">
        <v>140</v>
      </c>
      <c r="H66" s="5" t="str">
        <f>VLOOKUP($D66,'Color Code'!$A$2:$B$9,2,)</f>
        <v>#00FFFF</v>
      </c>
    </row>
    <row r="67" spans="1:8" x14ac:dyDescent="0.25">
      <c r="A67" t="s">
        <v>176</v>
      </c>
      <c r="B67">
        <v>65</v>
      </c>
      <c r="C67" t="s">
        <v>175</v>
      </c>
      <c r="D67" t="s">
        <v>29</v>
      </c>
      <c r="E67">
        <v>535669.93865000003</v>
      </c>
      <c r="F67" t="s">
        <v>254</v>
      </c>
      <c r="G67" t="s">
        <v>140</v>
      </c>
      <c r="H67" s="5" t="str">
        <f>VLOOKUP($D67,'Color Code'!$A$2:$B$9,2,)</f>
        <v>#00FFFF</v>
      </c>
    </row>
    <row r="68" spans="1:8" x14ac:dyDescent="0.25">
      <c r="A68" t="s">
        <v>113</v>
      </c>
      <c r="B68">
        <v>66</v>
      </c>
      <c r="C68" t="s">
        <v>112</v>
      </c>
      <c r="D68" t="s">
        <v>29</v>
      </c>
      <c r="E68">
        <v>555189.63549999997</v>
      </c>
      <c r="F68" t="s">
        <v>255</v>
      </c>
      <c r="G68" t="s">
        <v>89</v>
      </c>
      <c r="H68" s="5" t="str">
        <f>VLOOKUP($D68,'Color Code'!$A$2:$B$9,2,)</f>
        <v>#00FFFF</v>
      </c>
    </row>
    <row r="69" spans="1:8" x14ac:dyDescent="0.25">
      <c r="A69" t="s">
        <v>146</v>
      </c>
      <c r="B69">
        <v>67</v>
      </c>
      <c r="C69" t="s">
        <v>145</v>
      </c>
      <c r="D69" t="s">
        <v>29</v>
      </c>
      <c r="E69">
        <v>395622.15209856001</v>
      </c>
      <c r="F69" t="s">
        <v>256</v>
      </c>
      <c r="G69" t="s">
        <v>140</v>
      </c>
      <c r="H69" s="5" t="str">
        <f>VLOOKUP($D69,'Color Code'!$A$2:$B$9,2,)</f>
        <v>#00FFFF</v>
      </c>
    </row>
    <row r="70" spans="1:8" x14ac:dyDescent="0.25">
      <c r="A70" t="s">
        <v>208</v>
      </c>
      <c r="B70">
        <v>68</v>
      </c>
      <c r="C70" t="s">
        <v>207</v>
      </c>
      <c r="D70" t="s">
        <v>29</v>
      </c>
      <c r="E70">
        <v>21784.353999999999</v>
      </c>
      <c r="F70" t="s">
        <v>257</v>
      </c>
      <c r="G70" t="s">
        <v>140</v>
      </c>
      <c r="H70" s="5" t="str">
        <f>VLOOKUP($D70,'Color Code'!$A$2:$B$9,2,)</f>
        <v>#00FFFF</v>
      </c>
    </row>
    <row r="71" spans="1:8" x14ac:dyDescent="0.25">
      <c r="A71" t="s">
        <v>212</v>
      </c>
      <c r="B71">
        <v>69</v>
      </c>
      <c r="C71" t="s">
        <v>211</v>
      </c>
      <c r="D71" t="s">
        <v>29</v>
      </c>
      <c r="E71">
        <v>0.274196</v>
      </c>
      <c r="F71" t="s">
        <v>258</v>
      </c>
      <c r="G71" t="s">
        <v>140</v>
      </c>
      <c r="H71" s="5" t="str">
        <f>VLOOKUP($D71,'Color Code'!$A$2:$B$9,2,)</f>
        <v>#00FFFF</v>
      </c>
    </row>
    <row r="72" spans="1:8" x14ac:dyDescent="0.25">
      <c r="A72" s="12" t="s">
        <v>15</v>
      </c>
      <c r="B72" s="12">
        <v>70</v>
      </c>
      <c r="C72" s="12" t="s">
        <v>90</v>
      </c>
      <c r="D72" s="12" t="s">
        <v>29</v>
      </c>
      <c r="E72" s="12">
        <v>1802.4670000000001</v>
      </c>
      <c r="F72" t="s">
        <v>89</v>
      </c>
      <c r="G72" t="s">
        <v>13</v>
      </c>
      <c r="H72" s="5" t="str">
        <f>VLOOKUP($D72,'Color Code'!$A$2:$B$9,2,)</f>
        <v>#00FFFF</v>
      </c>
    </row>
    <row r="73" spans="1:8" x14ac:dyDescent="0.25">
      <c r="A73" s="11" t="s">
        <v>100</v>
      </c>
      <c r="B73" s="11">
        <v>71</v>
      </c>
      <c r="C73" s="11" t="s">
        <v>102</v>
      </c>
      <c r="D73" s="11" t="s">
        <v>29</v>
      </c>
      <c r="E73" s="11">
        <v>635437.48349999997</v>
      </c>
      <c r="F73" t="s">
        <v>268</v>
      </c>
      <c r="G73" t="s">
        <v>89</v>
      </c>
      <c r="H73" s="5" t="str">
        <f>VLOOKUP($D73,'Color Code'!$A$2:$B$9,2,)</f>
        <v>#00FFFF</v>
      </c>
    </row>
    <row r="74" spans="1:8" x14ac:dyDescent="0.25">
      <c r="A74" s="11" t="s">
        <v>103</v>
      </c>
      <c r="B74" s="11">
        <v>72</v>
      </c>
      <c r="C74" s="11" t="s">
        <v>101</v>
      </c>
      <c r="D74" s="11" t="s">
        <v>29</v>
      </c>
      <c r="E74" s="11">
        <v>635437.48349999997</v>
      </c>
      <c r="F74" t="s">
        <v>268</v>
      </c>
      <c r="G74" t="s">
        <v>89</v>
      </c>
      <c r="H74" s="5" t="str">
        <f>VLOOKUP($D74,'Color Code'!$A$2:$B$9,2,)</f>
        <v>#00FFFF</v>
      </c>
    </row>
    <row r="75" spans="1:8" x14ac:dyDescent="0.25">
      <c r="A75" s="11" t="s">
        <v>92</v>
      </c>
      <c r="B75" s="11">
        <v>73</v>
      </c>
      <c r="C75" s="11" t="s">
        <v>91</v>
      </c>
      <c r="D75" s="11" t="s">
        <v>29</v>
      </c>
      <c r="E75" s="11">
        <v>635437.48349999997</v>
      </c>
      <c r="F75" t="s">
        <v>268</v>
      </c>
      <c r="G75" t="s">
        <v>89</v>
      </c>
      <c r="H75" s="5" t="str">
        <f>VLOOKUP($D75,'Color Code'!$A$2:$B$9,2,)</f>
        <v>#00FFFF</v>
      </c>
    </row>
    <row r="76" spans="1:8" x14ac:dyDescent="0.25">
      <c r="A76" s="11" t="s">
        <v>188</v>
      </c>
      <c r="B76" s="11">
        <v>74</v>
      </c>
      <c r="C76" s="11" t="s">
        <v>183</v>
      </c>
      <c r="D76" s="11" t="s">
        <v>29</v>
      </c>
      <c r="E76" s="11">
        <v>691960.19550000003</v>
      </c>
      <c r="F76" t="s">
        <v>259</v>
      </c>
      <c r="G76" t="s">
        <v>140</v>
      </c>
      <c r="H76" s="5" t="str">
        <f>VLOOKUP($D76,'Color Code'!$A$2:$B$9,2,)</f>
        <v>#00FFFF</v>
      </c>
    </row>
    <row r="77" spans="1:8" x14ac:dyDescent="0.25">
      <c r="A77" t="s">
        <v>186</v>
      </c>
      <c r="B77">
        <v>75</v>
      </c>
      <c r="C77" t="s">
        <v>184</v>
      </c>
      <c r="D77" t="s">
        <v>29</v>
      </c>
      <c r="E77">
        <v>59132.955000000002</v>
      </c>
      <c r="F77" t="s">
        <v>260</v>
      </c>
      <c r="G77" t="s">
        <v>140</v>
      </c>
      <c r="H77" s="5" t="str">
        <f>VLOOKUP($D77,'Color Code'!$A$2:$B$9,2,)</f>
        <v>#00FFFF</v>
      </c>
    </row>
    <row r="78" spans="1:8" x14ac:dyDescent="0.25">
      <c r="A78" s="11" t="s">
        <v>185</v>
      </c>
      <c r="B78" s="11">
        <v>76</v>
      </c>
      <c r="C78" s="11" t="s">
        <v>187</v>
      </c>
      <c r="D78" s="11" t="s">
        <v>29</v>
      </c>
      <c r="E78" s="11">
        <v>691960.19550000003</v>
      </c>
      <c r="F78" t="s">
        <v>259</v>
      </c>
      <c r="G78" t="s">
        <v>89</v>
      </c>
      <c r="H78" s="5" t="str">
        <f>VLOOKUP($D78,'Color Code'!$A$2:$B$9,2,)</f>
        <v>#00FFFF</v>
      </c>
    </row>
    <row r="79" spans="1:8" x14ac:dyDescent="0.25">
      <c r="A79" t="s">
        <v>151</v>
      </c>
      <c r="B79">
        <v>77</v>
      </c>
      <c r="C79" t="s">
        <v>150</v>
      </c>
      <c r="D79" t="s">
        <v>29</v>
      </c>
      <c r="E79">
        <v>977368.63226860005</v>
      </c>
      <c r="F79" t="s">
        <v>261</v>
      </c>
      <c r="G79" t="s">
        <v>140</v>
      </c>
      <c r="H79" s="5" t="str">
        <f>VLOOKUP($D79,'Color Code'!$A$2:$B$9,2,)</f>
        <v>#00FFFF</v>
      </c>
    </row>
    <row r="80" spans="1:8" x14ac:dyDescent="0.25">
      <c r="A80" t="s">
        <v>189</v>
      </c>
      <c r="B80">
        <v>78</v>
      </c>
      <c r="C80" t="s">
        <v>190</v>
      </c>
      <c r="D80" t="s">
        <v>29</v>
      </c>
      <c r="E80">
        <v>977369.63226860005</v>
      </c>
      <c r="F80" t="s">
        <v>261</v>
      </c>
      <c r="G80" t="s">
        <v>140</v>
      </c>
      <c r="H80" s="5" t="str">
        <f>VLOOKUP($D80,'Color Code'!$A$2:$B$9,2,)</f>
        <v>#00FFFF</v>
      </c>
    </row>
    <row r="81" spans="1:8" x14ac:dyDescent="0.25">
      <c r="A81" t="s">
        <v>116</v>
      </c>
      <c r="B81">
        <v>79</v>
      </c>
      <c r="C81" t="s">
        <v>109</v>
      </c>
      <c r="D81" t="s">
        <v>29</v>
      </c>
      <c r="E81">
        <v>374242.653108</v>
      </c>
      <c r="F81" t="s">
        <v>262</v>
      </c>
      <c r="G81" t="s">
        <v>89</v>
      </c>
      <c r="H81" s="5" t="str">
        <f>VLOOKUP($D81,'Color Code'!$A$2:$B$9,2,)</f>
        <v>#00FFFF</v>
      </c>
    </row>
    <row r="82" spans="1:8" x14ac:dyDescent="0.25">
      <c r="A82" s="11" t="s">
        <v>161</v>
      </c>
      <c r="B82" s="11">
        <v>80</v>
      </c>
      <c r="C82" s="11" t="s">
        <v>160</v>
      </c>
      <c r="D82" s="11" t="s">
        <v>29</v>
      </c>
      <c r="E82" s="11">
        <v>2005323.47666904</v>
      </c>
      <c r="F82" t="s">
        <v>263</v>
      </c>
      <c r="G82" t="s">
        <v>140</v>
      </c>
      <c r="H82" s="5" t="str">
        <f>VLOOKUP($D82,'Color Code'!$A$2:$B$9,2,)</f>
        <v>#00FFFF</v>
      </c>
    </row>
    <row r="83" spans="1:8" x14ac:dyDescent="0.25">
      <c r="A83" s="11" t="s">
        <v>131</v>
      </c>
      <c r="B83" s="11">
        <v>81</v>
      </c>
      <c r="C83" s="11" t="s">
        <v>130</v>
      </c>
      <c r="D83" s="11" t="s">
        <v>29</v>
      </c>
      <c r="E83" s="11">
        <v>2005324.47666904</v>
      </c>
      <c r="F83" t="s">
        <v>264</v>
      </c>
      <c r="G83" t="s">
        <v>13</v>
      </c>
      <c r="H83" s="5" t="str">
        <f>VLOOKUP($D83,'Color Code'!$A$2:$B$9,2,)</f>
        <v>#00FFFF</v>
      </c>
    </row>
    <row r="84" spans="1:8" x14ac:dyDescent="0.25">
      <c r="A84" t="s">
        <v>204</v>
      </c>
      <c r="B84">
        <v>82</v>
      </c>
      <c r="C84" t="s">
        <v>203</v>
      </c>
      <c r="D84" t="s">
        <v>29</v>
      </c>
      <c r="E84" s="9">
        <v>10947</v>
      </c>
      <c r="F84" t="s">
        <v>265</v>
      </c>
      <c r="G84" t="s">
        <v>140</v>
      </c>
      <c r="H84" s="5" t="str">
        <f>VLOOKUP($D84,'Color Code'!$A$2:$B$9,2,)</f>
        <v>#00FFFF</v>
      </c>
    </row>
    <row r="85" spans="1:8" x14ac:dyDescent="0.25">
      <c r="A85" t="s">
        <v>144</v>
      </c>
      <c r="B85">
        <v>83</v>
      </c>
      <c r="C85" t="s">
        <v>143</v>
      </c>
      <c r="D85" t="s">
        <v>29</v>
      </c>
      <c r="E85">
        <v>2779207.1634999998</v>
      </c>
      <c r="F85" t="s">
        <v>266</v>
      </c>
      <c r="G85" t="s">
        <v>140</v>
      </c>
      <c r="H85" s="5" t="str">
        <f>VLOOKUP($D85,'Color Code'!$A$2:$B$9,2,)</f>
        <v>#00FFFF</v>
      </c>
    </row>
    <row r="86" spans="1:8" x14ac:dyDescent="0.25">
      <c r="A86" t="s">
        <v>174</v>
      </c>
      <c r="B86">
        <v>84</v>
      </c>
      <c r="C86" t="s">
        <v>173</v>
      </c>
      <c r="D86" t="s">
        <v>29</v>
      </c>
      <c r="E86">
        <v>818593.17200000002</v>
      </c>
      <c r="F86" t="s">
        <v>267</v>
      </c>
      <c r="G86" t="s">
        <v>140</v>
      </c>
      <c r="H86" s="5" t="str">
        <f>VLOOKUP($D86,'Color Code'!$A$2:$B$9,2,)</f>
        <v>#00FFFF</v>
      </c>
    </row>
    <row r="87" spans="1:8" x14ac:dyDescent="0.25">
      <c r="A87" t="s">
        <v>9</v>
      </c>
      <c r="B87">
        <v>85</v>
      </c>
      <c r="C87" t="s">
        <v>20</v>
      </c>
      <c r="D87" t="s">
        <v>118</v>
      </c>
      <c r="E87">
        <v>0</v>
      </c>
      <c r="H87" s="5" t="str">
        <f>VLOOKUP($D87,'Color Code'!$A$2:$B$9,2,)</f>
        <v>#FF0000</v>
      </c>
    </row>
    <row r="88" spans="1:8" x14ac:dyDescent="0.25">
      <c r="A88" t="s">
        <v>14</v>
      </c>
      <c r="B88">
        <v>86</v>
      </c>
      <c r="C88" t="s">
        <v>19</v>
      </c>
      <c r="D88" t="s">
        <v>118</v>
      </c>
      <c r="E88">
        <v>0</v>
      </c>
      <c r="H88" s="5" t="str">
        <f>VLOOKUP($D88,'Color Code'!$A$2:$B$9,2,)</f>
        <v>#FF0000</v>
      </c>
    </row>
    <row r="89" spans="1:8" x14ac:dyDescent="0.25">
      <c r="A89" t="s">
        <v>30</v>
      </c>
      <c r="B89">
        <v>87</v>
      </c>
      <c r="C89" t="s">
        <v>119</v>
      </c>
      <c r="D89" t="s">
        <v>120</v>
      </c>
      <c r="E89">
        <v>0</v>
      </c>
      <c r="H89" s="5" t="e">
        <f>VLOOKUP($D89,'Color Code'!$A$2:$B$9,2,)</f>
        <v>#N/A</v>
      </c>
    </row>
    <row r="90" spans="1:8" x14ac:dyDescent="0.25">
      <c r="A90" t="s">
        <v>31</v>
      </c>
      <c r="B90">
        <v>88</v>
      </c>
      <c r="C90" t="s">
        <v>31</v>
      </c>
      <c r="D90" t="s">
        <v>31</v>
      </c>
      <c r="E90">
        <v>0</v>
      </c>
      <c r="G90" t="s">
        <v>89</v>
      </c>
      <c r="H90" s="5" t="str">
        <f>VLOOKUP($D90,'Color Code'!$A$2:$B$9,2,)</f>
        <v>#0000FF</v>
      </c>
    </row>
    <row r="91" spans="1:8" x14ac:dyDescent="0.25">
      <c r="A91" t="s">
        <v>16</v>
      </c>
      <c r="B91">
        <v>89</v>
      </c>
      <c r="C91" t="s">
        <v>16</v>
      </c>
      <c r="D91" t="s">
        <v>16</v>
      </c>
      <c r="E91">
        <v>0</v>
      </c>
      <c r="H91" s="5" t="str">
        <f>VLOOKUP($D91,'Color Code'!$A$2:$B$9,2,)</f>
        <v>#FFAFAF</v>
      </c>
    </row>
  </sheetData>
  <sortState ref="A2:H92">
    <sortCondition ref="D2:D92"/>
    <sortCondition ref="A2:A92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6CD4-C741-44CE-83F6-E244DCFB3238}">
  <dimension ref="A1:K130"/>
  <sheetViews>
    <sheetView workbookViewId="0">
      <selection activeCell="D29" sqref="A1:K130"/>
    </sheetView>
  </sheetViews>
  <sheetFormatPr defaultRowHeight="15" x14ac:dyDescent="0.25"/>
  <cols>
    <col min="4" max="4" width="33.28515625" bestFit="1" customWidth="1"/>
    <col min="5" max="5" width="19.42578125" bestFit="1" customWidth="1"/>
    <col min="6" max="6" width="10" bestFit="1" customWidth="1"/>
    <col min="7" max="7" width="11.5703125" style="4" bestFit="1" customWidth="1"/>
    <col min="8" max="8" width="10.140625" bestFit="1" customWidth="1"/>
    <col min="9" max="9" width="12.5703125" bestFit="1" customWidth="1"/>
    <col min="10" max="10" width="109.5703125" bestFit="1" customWidth="1"/>
    <col min="11" max="11" width="8" bestFit="1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3" t="s">
        <v>7</v>
      </c>
      <c r="H1" s="1" t="s">
        <v>8</v>
      </c>
      <c r="I1" s="1" t="s">
        <v>17</v>
      </c>
      <c r="J1" t="s">
        <v>12</v>
      </c>
      <c r="K1" t="s">
        <v>132</v>
      </c>
    </row>
    <row r="2" spans="1:11" x14ac:dyDescent="0.25">
      <c r="A2">
        <v>0</v>
      </c>
      <c r="B2">
        <f>VLOOKUP(D2,Nodes!$A$1:$B$92,2,FALSE)</f>
        <v>15</v>
      </c>
      <c r="C2">
        <f>VLOOKUP(E2,Nodes!$A$1:$B$92,2,FALSE)</f>
        <v>70</v>
      </c>
      <c r="D2" t="s">
        <v>117</v>
      </c>
      <c r="E2" t="s">
        <v>15</v>
      </c>
      <c r="F2" t="s">
        <v>139</v>
      </c>
      <c r="G2" s="4">
        <v>12.991</v>
      </c>
      <c r="H2" s="4">
        <f t="shared" ref="H2:H33" si="0">G2</f>
        <v>12.991</v>
      </c>
      <c r="I2" t="s">
        <v>33</v>
      </c>
      <c r="J2" s="2" t="s">
        <v>89</v>
      </c>
      <c r="K2" s="5" t="str">
        <f>VLOOKUP($F2,'Color Code'!$A$2:$B$9,2,FALSE)</f>
        <v>#FF0000</v>
      </c>
    </row>
    <row r="3" spans="1:11" x14ac:dyDescent="0.25">
      <c r="A3">
        <v>1</v>
      </c>
      <c r="B3">
        <f>VLOOKUP(D3,Nodes!$A$1:$B$92,2,FALSE)</f>
        <v>16</v>
      </c>
      <c r="C3">
        <f>VLOOKUP(E3,Nodes!$A$1:$B$92,2,FALSE)</f>
        <v>36</v>
      </c>
      <c r="D3" t="s">
        <v>37</v>
      </c>
      <c r="E3" t="s">
        <v>10</v>
      </c>
      <c r="F3" t="s">
        <v>139</v>
      </c>
      <c r="G3" s="4">
        <v>2.3919999999999999</v>
      </c>
      <c r="H3" s="4">
        <f t="shared" si="0"/>
        <v>2.3919999999999999</v>
      </c>
      <c r="I3" t="s">
        <v>33</v>
      </c>
      <c r="J3" s="2" t="s">
        <v>32</v>
      </c>
      <c r="K3" s="5" t="str">
        <f>VLOOKUP($F3,'Color Code'!$A$2:$B$9,2,FALSE)</f>
        <v>#FF0000</v>
      </c>
    </row>
    <row r="4" spans="1:11" x14ac:dyDescent="0.25">
      <c r="A4">
        <v>2</v>
      </c>
      <c r="B4">
        <f>VLOOKUP(D4,Nodes!$A$1:$B$92,2,FALSE)</f>
        <v>17</v>
      </c>
      <c r="C4">
        <f>VLOOKUP(E4,Nodes!$A$1:$B$92,2,FALSE)</f>
        <v>20</v>
      </c>
      <c r="D4" s="7" t="s">
        <v>210</v>
      </c>
      <c r="E4" t="s">
        <v>66</v>
      </c>
      <c r="F4" t="s">
        <v>139</v>
      </c>
      <c r="G4">
        <v>64</v>
      </c>
      <c r="H4" s="8">
        <f t="shared" si="0"/>
        <v>64</v>
      </c>
      <c r="I4" s="8" t="s">
        <v>34</v>
      </c>
      <c r="J4" s="2" t="s">
        <v>89</v>
      </c>
      <c r="K4" s="5" t="str">
        <f>VLOOKUP($F4,'Color Code'!$A$2:$B$9,2,FALSE)</f>
        <v>#FF0000</v>
      </c>
    </row>
    <row r="5" spans="1:11" x14ac:dyDescent="0.25">
      <c r="A5">
        <v>3</v>
      </c>
      <c r="B5">
        <f>VLOOKUP(D5,Nodes!$A$1:$B$92,2,FALSE)</f>
        <v>18</v>
      </c>
      <c r="C5">
        <f>VLOOKUP(E5,Nodes!$A$1:$B$92,2,FALSE)</f>
        <v>20</v>
      </c>
      <c r="D5" t="s">
        <v>180</v>
      </c>
      <c r="E5" t="s">
        <v>66</v>
      </c>
      <c r="F5" t="s">
        <v>139</v>
      </c>
      <c r="G5">
        <v>500</v>
      </c>
      <c r="H5" s="8">
        <f t="shared" si="0"/>
        <v>500</v>
      </c>
      <c r="I5" s="8" t="s">
        <v>34</v>
      </c>
      <c r="J5" s="2" t="s">
        <v>89</v>
      </c>
      <c r="K5" s="5" t="str">
        <f>VLOOKUP($F5,'Color Code'!$A$2:$B$9,2,FALSE)</f>
        <v>#FF0000</v>
      </c>
    </row>
    <row r="6" spans="1:11" x14ac:dyDescent="0.25">
      <c r="A6">
        <v>4</v>
      </c>
      <c r="B6">
        <f>VLOOKUP(D6,Nodes!$A$1:$B$92,2,FALSE)</f>
        <v>19</v>
      </c>
      <c r="C6">
        <f>VLOOKUP(E6,Nodes!$A$1:$B$92,2,FALSE)</f>
        <v>20</v>
      </c>
      <c r="D6" s="7" t="s">
        <v>163</v>
      </c>
      <c r="E6" t="s">
        <v>66</v>
      </c>
      <c r="F6" t="s">
        <v>139</v>
      </c>
      <c r="G6">
        <v>37.457999999999998</v>
      </c>
      <c r="H6" s="8">
        <f t="shared" si="0"/>
        <v>37.457999999999998</v>
      </c>
      <c r="I6" s="8" t="s">
        <v>33</v>
      </c>
      <c r="J6" s="2" t="s">
        <v>44</v>
      </c>
      <c r="K6" s="5" t="str">
        <f>VLOOKUP($F6,'Color Code'!$A$2:$B$9,2,FALSE)</f>
        <v>#FF0000</v>
      </c>
    </row>
    <row r="7" spans="1:11" x14ac:dyDescent="0.25">
      <c r="A7">
        <v>5</v>
      </c>
      <c r="B7">
        <f>VLOOKUP(D7,Nodes!$A$1:$B$92,2,FALSE)</f>
        <v>20</v>
      </c>
      <c r="C7">
        <f>VLOOKUP(E7,Nodes!$A$1:$B$92,2,FALSE)</f>
        <v>70</v>
      </c>
      <c r="D7" t="s">
        <v>66</v>
      </c>
      <c r="E7" t="s">
        <v>15</v>
      </c>
      <c r="F7" t="s">
        <v>139</v>
      </c>
      <c r="G7" s="4">
        <v>8.3689999999999998</v>
      </c>
      <c r="H7" s="4">
        <f t="shared" si="0"/>
        <v>8.3689999999999998</v>
      </c>
      <c r="I7" t="s">
        <v>33</v>
      </c>
      <c r="J7" s="2" t="s">
        <v>140</v>
      </c>
      <c r="K7" s="5" t="str">
        <f>VLOOKUP($F7,'Color Code'!$A$2:$B$9,2,FALSE)</f>
        <v>#FF0000</v>
      </c>
    </row>
    <row r="8" spans="1:11" x14ac:dyDescent="0.25">
      <c r="A8">
        <v>6</v>
      </c>
      <c r="B8">
        <f>VLOOKUP(D8,Nodes!$A$1:$B$92,2,FALSE)</f>
        <v>20</v>
      </c>
      <c r="C8">
        <f>VLOOKUP(E8,Nodes!$A$1:$B$92,2,FALSE)</f>
        <v>70</v>
      </c>
      <c r="D8" t="s">
        <v>66</v>
      </c>
      <c r="E8" t="s">
        <v>15</v>
      </c>
      <c r="F8" t="s">
        <v>139</v>
      </c>
      <c r="G8" s="4">
        <v>22.359000000000002</v>
      </c>
      <c r="H8" s="4">
        <f t="shared" si="0"/>
        <v>22.359000000000002</v>
      </c>
      <c r="I8" t="s">
        <v>33</v>
      </c>
      <c r="J8" s="2" t="s">
        <v>140</v>
      </c>
      <c r="K8" s="5" t="str">
        <f>VLOOKUP($F8,'Color Code'!$A$2:$B$9,2,FALSE)</f>
        <v>#FF0000</v>
      </c>
    </row>
    <row r="9" spans="1:11" x14ac:dyDescent="0.25">
      <c r="A9">
        <v>7</v>
      </c>
      <c r="B9">
        <f>VLOOKUP(D9,Nodes!$A$1:$B$92,2,FALSE)</f>
        <v>22</v>
      </c>
      <c r="C9">
        <f>VLOOKUP(E9,Nodes!$A$1:$B$92,2,FALSE)</f>
        <v>20</v>
      </c>
      <c r="D9" t="s">
        <v>167</v>
      </c>
      <c r="E9" t="s">
        <v>66</v>
      </c>
      <c r="F9" t="s">
        <v>139</v>
      </c>
      <c r="G9">
        <v>1712.64</v>
      </c>
      <c r="H9" s="8">
        <f t="shared" si="0"/>
        <v>1712.64</v>
      </c>
      <c r="I9" s="8" t="s">
        <v>34</v>
      </c>
      <c r="J9" s="2" t="s">
        <v>32</v>
      </c>
      <c r="K9" s="5" t="str">
        <f>VLOOKUP($F9,'Color Code'!$A$2:$B$9,2,FALSE)</f>
        <v>#FF0000</v>
      </c>
    </row>
    <row r="10" spans="1:11" x14ac:dyDescent="0.25">
      <c r="A10">
        <v>8</v>
      </c>
      <c r="B10">
        <f>VLOOKUP(D10,Nodes!$A$1:$B$92,2,FALSE)</f>
        <v>23</v>
      </c>
      <c r="C10">
        <f>VLOOKUP(E10,Nodes!$A$1:$B$92,2,FALSE)</f>
        <v>20</v>
      </c>
      <c r="D10" t="s">
        <v>159</v>
      </c>
      <c r="E10" t="s">
        <v>66</v>
      </c>
      <c r="F10" t="s">
        <v>139</v>
      </c>
      <c r="G10">
        <v>520</v>
      </c>
      <c r="H10" s="8">
        <f t="shared" si="0"/>
        <v>520</v>
      </c>
      <c r="I10" s="8" t="s">
        <v>34</v>
      </c>
      <c r="J10" s="2" t="s">
        <v>32</v>
      </c>
      <c r="K10" s="5" t="str">
        <f>VLOOKUP($F10,'Color Code'!$A$2:$B$9,2,FALSE)</f>
        <v>#FF0000</v>
      </c>
    </row>
    <row r="11" spans="1:11" x14ac:dyDescent="0.25">
      <c r="A11">
        <v>9</v>
      </c>
      <c r="B11">
        <f>VLOOKUP(D11,Nodes!$A$1:$B$92,2,FALSE)</f>
        <v>24</v>
      </c>
      <c r="C11">
        <f>VLOOKUP(E11,Nodes!$A$1:$B$92,2,FALSE)</f>
        <v>20</v>
      </c>
      <c r="D11" s="7" t="s">
        <v>172</v>
      </c>
      <c r="E11" t="s">
        <v>66</v>
      </c>
      <c r="F11" t="s">
        <v>139</v>
      </c>
      <c r="G11">
        <v>97.296000000000006</v>
      </c>
      <c r="H11" s="8">
        <f t="shared" si="0"/>
        <v>97.296000000000006</v>
      </c>
      <c r="I11" s="8" t="s">
        <v>33</v>
      </c>
      <c r="J11" s="2" t="s">
        <v>32</v>
      </c>
      <c r="K11" s="5" t="str">
        <f>VLOOKUP($F11,'Color Code'!$A$2:$B$9,2,FALSE)</f>
        <v>#FF0000</v>
      </c>
    </row>
    <row r="12" spans="1:11" x14ac:dyDescent="0.25">
      <c r="A12">
        <v>10</v>
      </c>
      <c r="B12">
        <f>VLOOKUP(D12,Nodes!$A$1:$B$92,2,FALSE)</f>
        <v>25</v>
      </c>
      <c r="C12">
        <f>VLOOKUP(E12,Nodes!$A$1:$B$92,2,FALSE)</f>
        <v>20</v>
      </c>
      <c r="D12" t="s">
        <v>149</v>
      </c>
      <c r="E12" t="s">
        <v>66</v>
      </c>
      <c r="F12" t="s">
        <v>139</v>
      </c>
      <c r="G12">
        <v>354.09800000000001</v>
      </c>
      <c r="H12" s="8">
        <f t="shared" si="0"/>
        <v>354.09800000000001</v>
      </c>
      <c r="I12" s="8" t="s">
        <v>33</v>
      </c>
      <c r="J12" s="2" t="s">
        <v>32</v>
      </c>
      <c r="K12" s="5" t="str">
        <f>VLOOKUP($F12,'Color Code'!$A$2:$B$9,2,FALSE)</f>
        <v>#FF0000</v>
      </c>
    </row>
    <row r="13" spans="1:11" x14ac:dyDescent="0.25">
      <c r="A13">
        <v>11</v>
      </c>
      <c r="B13">
        <f>VLOOKUP(D13,Nodes!$A$1:$B$92,2,FALSE)</f>
        <v>26</v>
      </c>
      <c r="C13">
        <f>VLOOKUP(E13,Nodes!$A$1:$B$92,2,FALSE)</f>
        <v>50</v>
      </c>
      <c r="D13" t="s">
        <v>148</v>
      </c>
      <c r="E13" t="s">
        <v>11</v>
      </c>
      <c r="F13" t="s">
        <v>139</v>
      </c>
      <c r="G13">
        <v>6.0359999999999997E-3</v>
      </c>
      <c r="H13" s="4">
        <f t="shared" si="0"/>
        <v>6.0359999999999997E-3</v>
      </c>
      <c r="I13" t="s">
        <v>33</v>
      </c>
      <c r="J13" s="2" t="s">
        <v>32</v>
      </c>
      <c r="K13" s="5" t="str">
        <f>VLOOKUP($F13,'Color Code'!$A$2:$B$9,2,FALSE)</f>
        <v>#FF0000</v>
      </c>
    </row>
    <row r="14" spans="1:11" x14ac:dyDescent="0.25">
      <c r="A14">
        <v>12</v>
      </c>
      <c r="B14">
        <f>VLOOKUP(D14,Nodes!$A$1:$B$92,2,FALSE)</f>
        <v>27</v>
      </c>
      <c r="C14">
        <f>VLOOKUP(E14,Nodes!$A$1:$B$92,2,FALSE)</f>
        <v>20</v>
      </c>
      <c r="D14" t="s">
        <v>178</v>
      </c>
      <c r="E14" t="s">
        <v>66</v>
      </c>
      <c r="F14" t="s">
        <v>139</v>
      </c>
      <c r="G14">
        <v>517.71600000000001</v>
      </c>
      <c r="H14" s="8">
        <f t="shared" si="0"/>
        <v>517.71600000000001</v>
      </c>
      <c r="I14" s="8" t="s">
        <v>34</v>
      </c>
      <c r="J14" s="2" t="s">
        <v>89</v>
      </c>
      <c r="K14" s="5" t="str">
        <f>VLOOKUP($F14,'Color Code'!$A$2:$B$9,2,FALSE)</f>
        <v>#FF0000</v>
      </c>
    </row>
    <row r="15" spans="1:11" x14ac:dyDescent="0.25">
      <c r="A15">
        <v>13</v>
      </c>
      <c r="B15">
        <f>VLOOKUP(D15,Nodes!$A$1:$B$92,2,FALSE)</f>
        <v>29</v>
      </c>
      <c r="C15">
        <f>VLOOKUP(E15,Nodes!$A$1:$B$92,2,FALSE)</f>
        <v>20</v>
      </c>
      <c r="D15" s="7" t="s">
        <v>200</v>
      </c>
      <c r="E15" t="s">
        <v>66</v>
      </c>
      <c r="F15" t="s">
        <v>139</v>
      </c>
      <c r="G15">
        <v>185</v>
      </c>
      <c r="H15" s="8">
        <f t="shared" si="0"/>
        <v>185</v>
      </c>
      <c r="I15" s="8" t="s">
        <v>34</v>
      </c>
      <c r="J15" s="2" t="s">
        <v>140</v>
      </c>
      <c r="K15" s="5" t="str">
        <f>VLOOKUP($F15,'Color Code'!$A$2:$B$9,2,FALSE)</f>
        <v>#FF0000</v>
      </c>
    </row>
    <row r="16" spans="1:11" x14ac:dyDescent="0.25">
      <c r="A16">
        <v>14</v>
      </c>
      <c r="B16">
        <f>VLOOKUP(D16,Nodes!$A$1:$B$92,2,FALSE)</f>
        <v>30</v>
      </c>
      <c r="C16">
        <f>VLOOKUP(E16,Nodes!$A$1:$B$92,2,FALSE)</f>
        <v>20</v>
      </c>
      <c r="D16" t="s">
        <v>169</v>
      </c>
      <c r="E16" t="s">
        <v>66</v>
      </c>
      <c r="F16" t="s">
        <v>139</v>
      </c>
      <c r="G16">
        <v>1677.45</v>
      </c>
      <c r="H16" s="8">
        <f t="shared" si="0"/>
        <v>1677.45</v>
      </c>
      <c r="I16" s="8" t="s">
        <v>34</v>
      </c>
      <c r="J16" s="2" t="s">
        <v>89</v>
      </c>
      <c r="K16" s="5" t="str">
        <f>VLOOKUP($F16,'Color Code'!$A$2:$B$9,2,FALSE)</f>
        <v>#FF0000</v>
      </c>
    </row>
    <row r="17" spans="1:11" x14ac:dyDescent="0.25">
      <c r="A17">
        <v>15</v>
      </c>
      <c r="B17">
        <f>VLOOKUP(D17,Nodes!$A$1:$B$92,2,FALSE)</f>
        <v>31</v>
      </c>
      <c r="C17">
        <f>VLOOKUP(E17,Nodes!$A$1:$B$92,2,FALSE)</f>
        <v>20</v>
      </c>
      <c r="D17" s="7" t="s">
        <v>196</v>
      </c>
      <c r="E17" t="s">
        <v>66</v>
      </c>
      <c r="F17" t="s">
        <v>139</v>
      </c>
      <c r="G17">
        <v>290.52</v>
      </c>
      <c r="H17" s="8">
        <f t="shared" si="0"/>
        <v>290.52</v>
      </c>
      <c r="I17" s="8" t="s">
        <v>34</v>
      </c>
      <c r="J17" s="2" t="s">
        <v>44</v>
      </c>
      <c r="K17" s="5" t="str">
        <f>VLOOKUP($F17,'Color Code'!$A$2:$B$9,2,FALSE)</f>
        <v>#FF0000</v>
      </c>
    </row>
    <row r="18" spans="1:11" x14ac:dyDescent="0.25">
      <c r="A18">
        <v>16</v>
      </c>
      <c r="B18">
        <f>VLOOKUP(D18,Nodes!$A$1:$B$92,2,FALSE)</f>
        <v>32</v>
      </c>
      <c r="C18">
        <f>VLOOKUP(E18,Nodes!$A$1:$B$92,2,FALSE)</f>
        <v>20</v>
      </c>
      <c r="D18" s="7" t="s">
        <v>158</v>
      </c>
      <c r="E18" t="s">
        <v>66</v>
      </c>
      <c r="F18" t="s">
        <v>139</v>
      </c>
      <c r="G18">
        <v>126.163</v>
      </c>
      <c r="H18" s="8">
        <f t="shared" si="0"/>
        <v>126.163</v>
      </c>
      <c r="I18" s="8" t="s">
        <v>33</v>
      </c>
      <c r="J18" s="2" t="s">
        <v>140</v>
      </c>
      <c r="K18" s="5" t="str">
        <f>VLOOKUP($F18,'Color Code'!$A$2:$B$9,2,FALSE)</f>
        <v>#FF0000</v>
      </c>
    </row>
    <row r="19" spans="1:11" x14ac:dyDescent="0.25">
      <c r="A19">
        <v>17</v>
      </c>
      <c r="B19">
        <f>VLOOKUP(D19,Nodes!$A$1:$B$92,2,FALSE)</f>
        <v>32</v>
      </c>
      <c r="C19">
        <f>VLOOKUP(E19,Nodes!$A$1:$B$92,2,FALSE)</f>
        <v>20</v>
      </c>
      <c r="D19" s="7" t="s">
        <v>158</v>
      </c>
      <c r="E19" t="s">
        <v>66</v>
      </c>
      <c r="F19" t="s">
        <v>139</v>
      </c>
      <c r="G19">
        <v>123.8</v>
      </c>
      <c r="H19" s="8">
        <f t="shared" si="0"/>
        <v>123.8</v>
      </c>
      <c r="I19" s="8" t="s">
        <v>34</v>
      </c>
      <c r="J19" s="2" t="s">
        <v>44</v>
      </c>
      <c r="K19" s="5" t="str">
        <f>VLOOKUP($F19,'Color Code'!$A$2:$B$9,2,FALSE)</f>
        <v>#FF0000</v>
      </c>
    </row>
    <row r="20" spans="1:11" x14ac:dyDescent="0.25">
      <c r="A20">
        <v>18</v>
      </c>
      <c r="B20">
        <f>VLOOKUP(D20,Nodes!$A$1:$B$92,2,FALSE)</f>
        <v>33</v>
      </c>
      <c r="C20">
        <f>VLOOKUP(E20,Nodes!$A$1:$B$92,2,FALSE)</f>
        <v>20</v>
      </c>
      <c r="D20" s="7" t="s">
        <v>202</v>
      </c>
      <c r="E20" t="s">
        <v>66</v>
      </c>
      <c r="F20" t="s">
        <v>139</v>
      </c>
      <c r="G20">
        <v>142.38</v>
      </c>
      <c r="H20" s="8">
        <f t="shared" si="0"/>
        <v>142.38</v>
      </c>
      <c r="I20" s="8" t="s">
        <v>34</v>
      </c>
      <c r="J20" s="2" t="s">
        <v>44</v>
      </c>
      <c r="K20" s="5" t="str">
        <f>VLOOKUP($F20,'Color Code'!$A$2:$B$9,2,FALSE)</f>
        <v>#FF0000</v>
      </c>
    </row>
    <row r="21" spans="1:11" x14ac:dyDescent="0.25">
      <c r="A21">
        <v>19</v>
      </c>
      <c r="B21">
        <f>VLOOKUP(D21,Nodes!$A$1:$B$92,2,FALSE)</f>
        <v>34</v>
      </c>
      <c r="C21">
        <f>VLOOKUP(E21,Nodes!$A$1:$B$92,2,FALSE)</f>
        <v>20</v>
      </c>
      <c r="D21" s="7" t="s">
        <v>192</v>
      </c>
      <c r="E21" t="s">
        <v>66</v>
      </c>
      <c r="F21" t="s">
        <v>139</v>
      </c>
      <c r="G21">
        <v>352.74</v>
      </c>
      <c r="H21" s="8">
        <f t="shared" si="0"/>
        <v>352.74</v>
      </c>
      <c r="I21" s="8" t="s">
        <v>34</v>
      </c>
      <c r="J21" s="2" t="s">
        <v>44</v>
      </c>
      <c r="K21" s="5" t="str">
        <f>VLOOKUP($F21,'Color Code'!$A$2:$B$9,2,FALSE)</f>
        <v>#FF0000</v>
      </c>
    </row>
    <row r="22" spans="1:11" x14ac:dyDescent="0.25">
      <c r="A22">
        <v>20</v>
      </c>
      <c r="B22">
        <f>VLOOKUP(D22,Nodes!$A$1:$B$92,2,FALSE)</f>
        <v>35</v>
      </c>
      <c r="C22">
        <f>VLOOKUP(E22,Nodes!$A$1:$B$92,2,FALSE)</f>
        <v>20</v>
      </c>
      <c r="D22" t="s">
        <v>68</v>
      </c>
      <c r="E22" t="s">
        <v>66</v>
      </c>
      <c r="F22" t="s">
        <v>139</v>
      </c>
      <c r="G22">
        <v>377.88200000000001</v>
      </c>
      <c r="H22" s="8">
        <f t="shared" si="0"/>
        <v>377.88200000000001</v>
      </c>
      <c r="I22" s="8" t="s">
        <v>33</v>
      </c>
      <c r="J22" s="2" t="s">
        <v>44</v>
      </c>
      <c r="K22" s="5" t="str">
        <f>VLOOKUP($F22,'Color Code'!$A$2:$B$9,2,FALSE)</f>
        <v>#FF0000</v>
      </c>
    </row>
    <row r="23" spans="1:11" x14ac:dyDescent="0.25">
      <c r="A23">
        <v>21</v>
      </c>
      <c r="B23">
        <f>VLOOKUP(D23,Nodes!$A$1:$B$92,2,FALSE)</f>
        <v>36</v>
      </c>
      <c r="C23">
        <f>VLOOKUP(E23,Nodes!$A$1:$B$92,2,FALSE)</f>
        <v>20</v>
      </c>
      <c r="D23" t="s">
        <v>10</v>
      </c>
      <c r="E23" t="s">
        <v>66</v>
      </c>
      <c r="F23" t="s">
        <v>139</v>
      </c>
      <c r="G23">
        <v>76.936000000000007</v>
      </c>
      <c r="H23" s="8">
        <f t="shared" si="0"/>
        <v>76.936000000000007</v>
      </c>
      <c r="I23" s="8" t="s">
        <v>34</v>
      </c>
      <c r="J23" s="2" t="s">
        <v>44</v>
      </c>
      <c r="K23" s="5" t="str">
        <f>VLOOKUP($F23,'Color Code'!$A$2:$B$9,2,FALSE)</f>
        <v>#FF0000</v>
      </c>
    </row>
    <row r="24" spans="1:11" x14ac:dyDescent="0.25">
      <c r="A24">
        <v>22</v>
      </c>
      <c r="B24">
        <f>VLOOKUP(D24,Nodes!$A$1:$B$92,2,FALSE)</f>
        <v>36</v>
      </c>
      <c r="C24">
        <f>VLOOKUP(E24,Nodes!$A$1:$B$92,2,FALSE)</f>
        <v>37</v>
      </c>
      <c r="D24" t="s">
        <v>10</v>
      </c>
      <c r="E24" t="s">
        <v>35</v>
      </c>
      <c r="F24" t="s">
        <v>139</v>
      </c>
      <c r="G24" s="4">
        <v>137.73500000000001</v>
      </c>
      <c r="H24" s="4">
        <f t="shared" si="0"/>
        <v>137.73500000000001</v>
      </c>
      <c r="I24" t="s">
        <v>33</v>
      </c>
      <c r="J24" s="2" t="s">
        <v>44</v>
      </c>
      <c r="K24" s="5" t="str">
        <f>VLOOKUP($F24,'Color Code'!$A$2:$B$9,2,FALSE)</f>
        <v>#FF0000</v>
      </c>
    </row>
    <row r="25" spans="1:11" x14ac:dyDescent="0.25">
      <c r="A25">
        <v>23</v>
      </c>
      <c r="B25">
        <f>VLOOKUP(D25,Nodes!$A$1:$B$92,2,FALSE)</f>
        <v>36</v>
      </c>
      <c r="C25">
        <f>VLOOKUP(E25,Nodes!$A$1:$B$92,2,FALSE)</f>
        <v>40</v>
      </c>
      <c r="D25" t="s">
        <v>10</v>
      </c>
      <c r="E25" t="s">
        <v>42</v>
      </c>
      <c r="F25" t="s">
        <v>139</v>
      </c>
      <c r="G25" s="4">
        <v>339.18799999999999</v>
      </c>
      <c r="H25" s="4">
        <f t="shared" si="0"/>
        <v>339.18799999999999</v>
      </c>
      <c r="I25" t="s">
        <v>33</v>
      </c>
      <c r="J25" s="2" t="s">
        <v>44</v>
      </c>
      <c r="K25" s="5" t="str">
        <f>VLOOKUP($F25,'Color Code'!$A$2:$B$9,2,FALSE)</f>
        <v>#FF0000</v>
      </c>
    </row>
    <row r="26" spans="1:11" x14ac:dyDescent="0.25">
      <c r="A26">
        <v>24</v>
      </c>
      <c r="B26">
        <f>VLOOKUP(D26,Nodes!$A$1:$B$92,2,FALSE)</f>
        <v>36</v>
      </c>
      <c r="C26">
        <f>VLOOKUP(E26,Nodes!$A$1:$B$92,2,FALSE)</f>
        <v>88</v>
      </c>
      <c r="D26" t="s">
        <v>10</v>
      </c>
      <c r="E26" t="s">
        <v>31</v>
      </c>
      <c r="F26" t="s">
        <v>139</v>
      </c>
      <c r="G26" s="4">
        <v>374.91199999999998</v>
      </c>
      <c r="H26" s="4">
        <f t="shared" si="0"/>
        <v>374.91199999999998</v>
      </c>
      <c r="I26" t="s">
        <v>33</v>
      </c>
      <c r="J26" s="2" t="s">
        <v>44</v>
      </c>
      <c r="K26" s="5" t="str">
        <f>VLOOKUP($F26,'Color Code'!$A$2:$B$9,2,FALSE)</f>
        <v>#FF0000</v>
      </c>
    </row>
    <row r="27" spans="1:11" x14ac:dyDescent="0.25">
      <c r="A27">
        <v>25</v>
      </c>
      <c r="B27">
        <f>VLOOKUP(D27,Nodes!$A$1:$B$92,2,FALSE)</f>
        <v>37</v>
      </c>
      <c r="C27">
        <f>VLOOKUP(E27,Nodes!$A$1:$B$92,2,FALSE)</f>
        <v>36</v>
      </c>
      <c r="D27" t="s">
        <v>35</v>
      </c>
      <c r="E27" t="s">
        <v>10</v>
      </c>
      <c r="F27" t="s">
        <v>139</v>
      </c>
      <c r="G27" s="4">
        <v>32.213000000000001</v>
      </c>
      <c r="H27" s="4">
        <f t="shared" si="0"/>
        <v>32.213000000000001</v>
      </c>
      <c r="I27" t="s">
        <v>33</v>
      </c>
      <c r="J27" s="2" t="s">
        <v>44</v>
      </c>
      <c r="K27" s="5" t="str">
        <f>VLOOKUP($F27,'Color Code'!$A$2:$B$9,2,FALSE)</f>
        <v>#FF0000</v>
      </c>
    </row>
    <row r="28" spans="1:11" x14ac:dyDescent="0.25">
      <c r="A28">
        <v>26</v>
      </c>
      <c r="B28">
        <f>VLOOKUP(D28,Nodes!$A$1:$B$92,2,FALSE)</f>
        <v>38</v>
      </c>
      <c r="C28">
        <f>VLOOKUP(E28,Nodes!$A$1:$B$92,2,FALSE)</f>
        <v>36</v>
      </c>
      <c r="D28" t="s">
        <v>41</v>
      </c>
      <c r="E28" t="s">
        <v>10</v>
      </c>
      <c r="F28" t="s">
        <v>139</v>
      </c>
      <c r="G28" s="4">
        <v>243.666</v>
      </c>
      <c r="H28" s="4">
        <f t="shared" si="0"/>
        <v>243.666</v>
      </c>
      <c r="I28" t="s">
        <v>34</v>
      </c>
      <c r="J28" s="2" t="s">
        <v>44</v>
      </c>
      <c r="K28" s="5" t="str">
        <f>VLOOKUP($F28,'Color Code'!$A$2:$B$9,2,FALSE)</f>
        <v>#FF0000</v>
      </c>
    </row>
    <row r="29" spans="1:11" x14ac:dyDescent="0.25">
      <c r="A29">
        <v>27</v>
      </c>
      <c r="B29">
        <f>VLOOKUP(D29,Nodes!$A$1:$B$92,2,FALSE)</f>
        <v>41</v>
      </c>
      <c r="C29">
        <f>VLOOKUP(E29,Nodes!$A$1:$B$92,2,FALSE)</f>
        <v>20</v>
      </c>
      <c r="D29" s="7" t="s">
        <v>199</v>
      </c>
      <c r="E29" t="s">
        <v>66</v>
      </c>
      <c r="F29" t="s">
        <v>139</v>
      </c>
      <c r="G29">
        <v>196</v>
      </c>
      <c r="H29" s="8">
        <f t="shared" si="0"/>
        <v>196</v>
      </c>
      <c r="I29" s="8" t="s">
        <v>34</v>
      </c>
      <c r="J29" s="2" t="s">
        <v>44</v>
      </c>
      <c r="K29" s="5" t="str">
        <f>VLOOKUP($F29,'Color Code'!$A$2:$B$9,2,FALSE)</f>
        <v>#FF0000</v>
      </c>
    </row>
    <row r="30" spans="1:11" x14ac:dyDescent="0.25">
      <c r="A30">
        <v>28</v>
      </c>
      <c r="B30">
        <f>VLOOKUP(D30,Nodes!$A$1:$B$92,2,FALSE)</f>
        <v>42</v>
      </c>
      <c r="C30">
        <f>VLOOKUP(E30,Nodes!$A$1:$B$92,2,FALSE)</f>
        <v>20</v>
      </c>
      <c r="D30" s="7" t="s">
        <v>106</v>
      </c>
      <c r="E30" t="s">
        <v>66</v>
      </c>
      <c r="F30" t="s">
        <v>139</v>
      </c>
      <c r="G30">
        <v>76.289000000000001</v>
      </c>
      <c r="H30" s="8">
        <f t="shared" si="0"/>
        <v>76.289000000000001</v>
      </c>
      <c r="I30" s="8" t="s">
        <v>34</v>
      </c>
      <c r="J30" s="2" t="s">
        <v>44</v>
      </c>
      <c r="K30" s="5" t="str">
        <f>VLOOKUP($F30,'Color Code'!$A$2:$B$9,2,FALSE)</f>
        <v>#FF0000</v>
      </c>
    </row>
    <row r="31" spans="1:11" x14ac:dyDescent="0.25">
      <c r="A31">
        <v>29</v>
      </c>
      <c r="B31">
        <f>VLOOKUP(D31,Nodes!$A$1:$B$92,2,FALSE)</f>
        <v>42</v>
      </c>
      <c r="C31">
        <f>VLOOKUP(E31,Nodes!$A$1:$B$92,2,FALSE)</f>
        <v>70</v>
      </c>
      <c r="D31" t="s">
        <v>106</v>
      </c>
      <c r="E31" t="s">
        <v>15</v>
      </c>
      <c r="F31" t="s">
        <v>139</v>
      </c>
      <c r="G31" s="4">
        <v>1.7000000000000001E-2</v>
      </c>
      <c r="H31" s="4">
        <f t="shared" si="0"/>
        <v>1.7000000000000001E-2</v>
      </c>
      <c r="I31" t="s">
        <v>33</v>
      </c>
      <c r="J31" s="2" t="s">
        <v>44</v>
      </c>
      <c r="K31" s="5" t="str">
        <f>VLOOKUP($F31,'Color Code'!$A$2:$B$9,2,FALSE)</f>
        <v>#FF0000</v>
      </c>
    </row>
    <row r="32" spans="1:11" x14ac:dyDescent="0.25">
      <c r="A32">
        <v>30</v>
      </c>
      <c r="B32">
        <f>VLOOKUP(D32,Nodes!$A$1:$B$92,2,FALSE)</f>
        <v>43</v>
      </c>
      <c r="C32">
        <f>VLOOKUP(E32,Nodes!$A$1:$B$92,2,FALSE)</f>
        <v>20</v>
      </c>
      <c r="D32" t="s">
        <v>141</v>
      </c>
      <c r="E32" t="s">
        <v>66</v>
      </c>
      <c r="F32" t="s">
        <v>139</v>
      </c>
      <c r="G32" s="4">
        <v>773.75800000000004</v>
      </c>
      <c r="H32" s="8">
        <f t="shared" si="0"/>
        <v>773.75800000000004</v>
      </c>
      <c r="I32" s="8" t="s">
        <v>33</v>
      </c>
      <c r="J32" s="2" t="s">
        <v>44</v>
      </c>
      <c r="K32" s="5" t="str">
        <f>VLOOKUP($F32,'Color Code'!$A$2:$B$9,2,FALSE)</f>
        <v>#FF0000</v>
      </c>
    </row>
    <row r="33" spans="1:11" x14ac:dyDescent="0.25">
      <c r="A33">
        <v>31</v>
      </c>
      <c r="B33">
        <f>VLOOKUP(D33,Nodes!$A$1:$B$92,2,FALSE)</f>
        <v>44</v>
      </c>
      <c r="C33">
        <f>VLOOKUP(E33,Nodes!$A$1:$B$92,2,FALSE)</f>
        <v>20</v>
      </c>
      <c r="D33" s="7" t="s">
        <v>182</v>
      </c>
      <c r="E33" t="s">
        <v>66</v>
      </c>
      <c r="F33" t="s">
        <v>139</v>
      </c>
      <c r="G33">
        <v>500</v>
      </c>
      <c r="H33" s="8">
        <f t="shared" si="0"/>
        <v>500</v>
      </c>
      <c r="I33" s="8" t="s">
        <v>34</v>
      </c>
      <c r="J33" s="2" t="s">
        <v>44</v>
      </c>
      <c r="K33" s="5" t="str">
        <f>VLOOKUP($F33,'Color Code'!$A$2:$B$9,2,FALSE)</f>
        <v>#FF0000</v>
      </c>
    </row>
    <row r="34" spans="1:11" x14ac:dyDescent="0.25">
      <c r="A34">
        <v>32</v>
      </c>
      <c r="B34">
        <f>VLOOKUP(D34,Nodes!$A$1:$B$92,2,FALSE)</f>
        <v>46</v>
      </c>
      <c r="C34">
        <f>VLOOKUP(E34,Nodes!$A$1:$B$92,2,FALSE)</f>
        <v>20</v>
      </c>
      <c r="D34" s="5" t="s">
        <v>155</v>
      </c>
      <c r="E34" t="s">
        <v>66</v>
      </c>
      <c r="F34" t="s">
        <v>139</v>
      </c>
      <c r="G34">
        <v>156.102</v>
      </c>
      <c r="H34" s="8">
        <f t="shared" ref="H34:H65" si="1">G34</f>
        <v>156.102</v>
      </c>
      <c r="I34" s="8" t="s">
        <v>33</v>
      </c>
      <c r="J34" s="2" t="s">
        <v>44</v>
      </c>
      <c r="K34" s="5" t="str">
        <f>VLOOKUP($F34,'Color Code'!$A$2:$B$9,2,FALSE)</f>
        <v>#FF0000</v>
      </c>
    </row>
    <row r="35" spans="1:11" x14ac:dyDescent="0.25">
      <c r="A35">
        <v>33</v>
      </c>
      <c r="B35">
        <f>VLOOKUP(D35,Nodes!$A$1:$B$92,2,FALSE)</f>
        <v>47</v>
      </c>
      <c r="C35">
        <f>VLOOKUP(E35,Nodes!$A$1:$B$92,2,FALSE)</f>
        <v>20</v>
      </c>
      <c r="D35" t="s">
        <v>153</v>
      </c>
      <c r="E35" t="s">
        <v>66</v>
      </c>
      <c r="F35" t="s">
        <v>139</v>
      </c>
      <c r="G35">
        <v>167.01900000000001</v>
      </c>
      <c r="H35" s="8">
        <f t="shared" si="1"/>
        <v>167.01900000000001</v>
      </c>
      <c r="I35" s="8" t="s">
        <v>33</v>
      </c>
      <c r="J35" s="2" t="s">
        <v>140</v>
      </c>
      <c r="K35" s="5" t="str">
        <f>VLOOKUP($F35,'Color Code'!$A$2:$B$9,2,FALSE)</f>
        <v>#FF0000</v>
      </c>
    </row>
    <row r="36" spans="1:11" x14ac:dyDescent="0.25">
      <c r="A36">
        <v>34</v>
      </c>
      <c r="B36">
        <f>VLOOKUP(D36,Nodes!$A$1:$B$92,2,FALSE)</f>
        <v>48</v>
      </c>
      <c r="C36">
        <f>VLOOKUP(E36,Nodes!$A$1:$B$92,2,FALSE)</f>
        <v>20</v>
      </c>
      <c r="D36" s="7" t="s">
        <v>194</v>
      </c>
      <c r="E36" t="s">
        <v>66</v>
      </c>
      <c r="F36" t="s">
        <v>139</v>
      </c>
      <c r="G36">
        <v>341.5</v>
      </c>
      <c r="H36" s="8">
        <f t="shared" si="1"/>
        <v>341.5</v>
      </c>
      <c r="I36" s="8" t="s">
        <v>34</v>
      </c>
      <c r="J36" s="2" t="s">
        <v>89</v>
      </c>
      <c r="K36" s="5" t="str">
        <f>VLOOKUP($F36,'Color Code'!$A$2:$B$9,2,FALSE)</f>
        <v>#FF0000</v>
      </c>
    </row>
    <row r="37" spans="1:11" x14ac:dyDescent="0.25">
      <c r="A37">
        <v>35</v>
      </c>
      <c r="B37">
        <f>VLOOKUP(D37,Nodes!$A$1:$B$92,2,FALSE)</f>
        <v>49</v>
      </c>
      <c r="C37">
        <f>VLOOKUP(E37,Nodes!$A$1:$B$92,2,FALSE)</f>
        <v>20</v>
      </c>
      <c r="D37" t="s">
        <v>115</v>
      </c>
      <c r="E37" t="s">
        <v>66</v>
      </c>
      <c r="F37" t="s">
        <v>139</v>
      </c>
      <c r="G37">
        <v>245.52699999999999</v>
      </c>
      <c r="H37" s="8">
        <f t="shared" si="1"/>
        <v>245.52699999999999</v>
      </c>
      <c r="I37" s="8" t="s">
        <v>33</v>
      </c>
      <c r="J37" s="2" t="s">
        <v>140</v>
      </c>
      <c r="K37" s="5" t="str">
        <f>VLOOKUP($F37,'Color Code'!$A$2:$B$9,2,FALSE)</f>
        <v>#FF0000</v>
      </c>
    </row>
    <row r="38" spans="1:11" x14ac:dyDescent="0.25">
      <c r="A38">
        <v>36</v>
      </c>
      <c r="B38">
        <f>VLOOKUP(D38,Nodes!$A$1:$B$92,2,FALSE)</f>
        <v>49</v>
      </c>
      <c r="C38">
        <f>VLOOKUP(E38,Nodes!$A$1:$B$92,2,FALSE)</f>
        <v>70</v>
      </c>
      <c r="D38" t="s">
        <v>115</v>
      </c>
      <c r="E38" t="s">
        <v>15</v>
      </c>
      <c r="F38" t="s">
        <v>139</v>
      </c>
      <c r="G38" s="4">
        <v>0.55200000000000005</v>
      </c>
      <c r="H38" s="4">
        <f t="shared" si="1"/>
        <v>0.55200000000000005</v>
      </c>
      <c r="I38" t="s">
        <v>33</v>
      </c>
      <c r="J38" s="2" t="s">
        <v>140</v>
      </c>
      <c r="K38" s="5" t="str">
        <f>VLOOKUP($F38,'Color Code'!$A$2:$B$9,2,FALSE)</f>
        <v>#FF0000</v>
      </c>
    </row>
    <row r="39" spans="1:11" x14ac:dyDescent="0.25">
      <c r="A39">
        <v>37</v>
      </c>
      <c r="B39">
        <f>VLOOKUP(D39,Nodes!$A$1:$B$92,2,FALSE)</f>
        <v>50</v>
      </c>
      <c r="C39">
        <f>VLOOKUP(E39,Nodes!$A$1:$B$92,2,FALSE)</f>
        <v>20</v>
      </c>
      <c r="D39" t="s">
        <v>11</v>
      </c>
      <c r="E39" t="s">
        <v>66</v>
      </c>
      <c r="F39" t="s">
        <v>139</v>
      </c>
      <c r="G39">
        <v>1502.116</v>
      </c>
      <c r="H39" s="4">
        <f t="shared" si="1"/>
        <v>1502.116</v>
      </c>
      <c r="I39" t="s">
        <v>69</v>
      </c>
      <c r="J39" s="2" t="s">
        <v>89</v>
      </c>
      <c r="K39" s="5" t="str">
        <f>VLOOKUP($F39,'Color Code'!$A$2:$B$9,2,FALSE)</f>
        <v>#FF0000</v>
      </c>
    </row>
    <row r="40" spans="1:11" x14ac:dyDescent="0.25">
      <c r="A40">
        <v>38</v>
      </c>
      <c r="B40">
        <f>VLOOKUP(D40,Nodes!$A$1:$B$92,2,FALSE)</f>
        <v>50</v>
      </c>
      <c r="C40">
        <f>VLOOKUP(E40,Nodes!$A$1:$B$92,2,FALSE)</f>
        <v>20</v>
      </c>
      <c r="D40" s="7" t="s">
        <v>11</v>
      </c>
      <c r="E40" t="s">
        <v>66</v>
      </c>
      <c r="F40" t="s">
        <v>139</v>
      </c>
      <c r="G40">
        <v>50.484999999999999</v>
      </c>
      <c r="H40" s="8">
        <f t="shared" si="1"/>
        <v>50.484999999999999</v>
      </c>
      <c r="I40" s="8" t="s">
        <v>33</v>
      </c>
      <c r="J40" s="2" t="s">
        <v>140</v>
      </c>
      <c r="K40" s="5" t="str">
        <f>VLOOKUP($F40,'Color Code'!$A$2:$B$9,2,FALSE)</f>
        <v>#FF0000</v>
      </c>
    </row>
    <row r="41" spans="1:11" x14ac:dyDescent="0.25">
      <c r="A41">
        <v>39</v>
      </c>
      <c r="B41">
        <f>VLOOKUP(D41,Nodes!$A$1:$B$92,2,FALSE)</f>
        <v>50</v>
      </c>
      <c r="C41">
        <f>VLOOKUP(E41,Nodes!$A$1:$B$92,2,FALSE)</f>
        <v>21</v>
      </c>
      <c r="D41" t="s">
        <v>11</v>
      </c>
      <c r="E41" t="s">
        <v>62</v>
      </c>
      <c r="F41" t="s">
        <v>139</v>
      </c>
      <c r="G41">
        <v>0.50900000000000001</v>
      </c>
      <c r="H41" s="4">
        <f t="shared" si="1"/>
        <v>0.50900000000000001</v>
      </c>
      <c r="I41" t="s">
        <v>33</v>
      </c>
      <c r="J41" s="2" t="s">
        <v>89</v>
      </c>
      <c r="K41" s="5" t="str">
        <f>VLOOKUP($F41,'Color Code'!$A$2:$B$9,2,FALSE)</f>
        <v>#FF0000</v>
      </c>
    </row>
    <row r="42" spans="1:11" x14ac:dyDescent="0.25">
      <c r="A42">
        <v>40</v>
      </c>
      <c r="B42">
        <f>VLOOKUP(D42,Nodes!$A$1:$B$92,2,FALSE)</f>
        <v>50</v>
      </c>
      <c r="C42">
        <f>VLOOKUP(E42,Nodes!$A$1:$B$92,2,FALSE)</f>
        <v>28</v>
      </c>
      <c r="D42" t="s">
        <v>11</v>
      </c>
      <c r="E42" t="s">
        <v>64</v>
      </c>
      <c r="F42" t="s">
        <v>139</v>
      </c>
      <c r="G42">
        <v>0.65</v>
      </c>
      <c r="H42" s="4">
        <f t="shared" si="1"/>
        <v>0.65</v>
      </c>
      <c r="I42" t="s">
        <v>34</v>
      </c>
      <c r="J42" s="2" t="s">
        <v>140</v>
      </c>
      <c r="K42" s="5" t="str">
        <f>VLOOKUP($F42,'Color Code'!$A$2:$B$9,2,FALSE)</f>
        <v>#FF0000</v>
      </c>
    </row>
    <row r="43" spans="1:11" x14ac:dyDescent="0.25">
      <c r="A43">
        <v>41</v>
      </c>
      <c r="B43">
        <f>VLOOKUP(D43,Nodes!$A$1:$B$92,2,FALSE)</f>
        <v>50</v>
      </c>
      <c r="C43">
        <f>VLOOKUP(E43,Nodes!$A$1:$B$92,2,FALSE)</f>
        <v>35</v>
      </c>
      <c r="D43" t="s">
        <v>11</v>
      </c>
      <c r="E43" t="s">
        <v>68</v>
      </c>
      <c r="F43" t="s">
        <v>139</v>
      </c>
      <c r="G43">
        <v>678.375</v>
      </c>
      <c r="H43" s="4">
        <f t="shared" si="1"/>
        <v>678.375</v>
      </c>
      <c r="I43" t="s">
        <v>69</v>
      </c>
      <c r="J43" s="2" t="s">
        <v>89</v>
      </c>
      <c r="K43" s="5" t="str">
        <f>VLOOKUP($F43,'Color Code'!$A$2:$B$9,2,FALSE)</f>
        <v>#FF0000</v>
      </c>
    </row>
    <row r="44" spans="1:11" x14ac:dyDescent="0.25">
      <c r="A44">
        <v>42</v>
      </c>
      <c r="B44">
        <f>VLOOKUP(D44,Nodes!$A$1:$B$92,2,FALSE)</f>
        <v>50</v>
      </c>
      <c r="C44">
        <f>VLOOKUP(E44,Nodes!$A$1:$B$92,2,FALSE)</f>
        <v>51</v>
      </c>
      <c r="D44" t="s">
        <v>11</v>
      </c>
      <c r="E44" t="s">
        <v>57</v>
      </c>
      <c r="F44" t="s">
        <v>139</v>
      </c>
      <c r="G44">
        <v>271.35000000000002</v>
      </c>
      <c r="H44" s="4">
        <f t="shared" si="1"/>
        <v>271.35000000000002</v>
      </c>
      <c r="I44" t="s">
        <v>34</v>
      </c>
      <c r="J44" s="2" t="s">
        <v>89</v>
      </c>
      <c r="K44" s="5" t="str">
        <f>VLOOKUP($F44,'Color Code'!$A$2:$B$9,2,FALSE)</f>
        <v>#FF0000</v>
      </c>
    </row>
    <row r="45" spans="1:11" x14ac:dyDescent="0.25">
      <c r="A45">
        <v>43</v>
      </c>
      <c r="B45">
        <f>VLOOKUP(D45,Nodes!$A$1:$B$92,2,FALSE)</f>
        <v>50</v>
      </c>
      <c r="C45">
        <f>VLOOKUP(E45,Nodes!$A$1:$B$92,2,FALSE)</f>
        <v>52</v>
      </c>
      <c r="D45" t="s">
        <v>11</v>
      </c>
      <c r="E45" t="s">
        <v>46</v>
      </c>
      <c r="F45" t="s">
        <v>139</v>
      </c>
      <c r="G45">
        <v>2007.99</v>
      </c>
      <c r="H45" s="4">
        <f t="shared" si="1"/>
        <v>2007.99</v>
      </c>
      <c r="I45" t="s">
        <v>34</v>
      </c>
      <c r="J45" s="2" t="s">
        <v>89</v>
      </c>
      <c r="K45" s="5" t="str">
        <f>VLOOKUP($F45,'Color Code'!$A$2:$B$9,2,FALSE)</f>
        <v>#FF0000</v>
      </c>
    </row>
    <row r="46" spans="1:11" x14ac:dyDescent="0.25">
      <c r="A46">
        <v>44</v>
      </c>
      <c r="B46">
        <f>VLOOKUP(D46,Nodes!$A$1:$B$92,2,FALSE)</f>
        <v>50</v>
      </c>
      <c r="C46">
        <f>VLOOKUP(E46,Nodes!$A$1:$B$92,2,FALSE)</f>
        <v>52</v>
      </c>
      <c r="D46" t="s">
        <v>11</v>
      </c>
      <c r="E46" t="s">
        <v>46</v>
      </c>
      <c r="F46" t="s">
        <v>139</v>
      </c>
      <c r="G46">
        <v>679.375</v>
      </c>
      <c r="H46" s="4">
        <f t="shared" si="1"/>
        <v>679.375</v>
      </c>
      <c r="I46" t="s">
        <v>69</v>
      </c>
      <c r="J46" s="2" t="s">
        <v>89</v>
      </c>
      <c r="K46" s="5" t="str">
        <f>VLOOKUP($F46,'Color Code'!$A$2:$B$9,2,FALSE)</f>
        <v>#FF0000</v>
      </c>
    </row>
    <row r="47" spans="1:11" x14ac:dyDescent="0.25">
      <c r="A47">
        <v>45</v>
      </c>
      <c r="B47">
        <f>VLOOKUP(D47,Nodes!$A$1:$B$92,2,FALSE)</f>
        <v>50</v>
      </c>
      <c r="C47">
        <f>VLOOKUP(E47,Nodes!$A$1:$B$92,2,FALSE)</f>
        <v>88</v>
      </c>
      <c r="D47" t="s">
        <v>11</v>
      </c>
      <c r="E47" t="s">
        <v>31</v>
      </c>
      <c r="F47" t="s">
        <v>139</v>
      </c>
      <c r="G47">
        <v>1954.546</v>
      </c>
      <c r="H47" s="4">
        <f t="shared" si="1"/>
        <v>1954.546</v>
      </c>
      <c r="I47" t="s">
        <v>34</v>
      </c>
      <c r="J47" s="2" t="s">
        <v>89</v>
      </c>
      <c r="K47" s="5" t="str">
        <f>VLOOKUP($F47,'Color Code'!$A$2:$B$9,2,FALSE)</f>
        <v>#FF0000</v>
      </c>
    </row>
    <row r="48" spans="1:11" x14ac:dyDescent="0.25">
      <c r="A48">
        <v>46</v>
      </c>
      <c r="B48">
        <f>VLOOKUP(D48,Nodes!$A$1:$B$92,2,FALSE)</f>
        <v>51</v>
      </c>
      <c r="C48">
        <f>VLOOKUP(E48,Nodes!$A$1:$B$92,2,FALSE)</f>
        <v>50</v>
      </c>
      <c r="D48" t="s">
        <v>57</v>
      </c>
      <c r="E48" t="s">
        <v>11</v>
      </c>
      <c r="F48" t="s">
        <v>139</v>
      </c>
      <c r="G48">
        <v>1.146E-2</v>
      </c>
      <c r="H48" s="4">
        <f t="shared" si="1"/>
        <v>1.146E-2</v>
      </c>
      <c r="I48" t="s">
        <v>33</v>
      </c>
      <c r="J48" s="2" t="s">
        <v>89</v>
      </c>
      <c r="K48" s="5" t="str">
        <f>VLOOKUP($F48,'Color Code'!$A$2:$B$9,2,FALSE)</f>
        <v>#FF0000</v>
      </c>
    </row>
    <row r="49" spans="1:11" x14ac:dyDescent="0.25">
      <c r="A49">
        <v>47</v>
      </c>
      <c r="B49">
        <f>VLOOKUP(D49,Nodes!$A$1:$B$92,2,FALSE)</f>
        <v>52</v>
      </c>
      <c r="C49">
        <f>VLOOKUP(E49,Nodes!$A$1:$B$92,2,FALSE)</f>
        <v>50</v>
      </c>
      <c r="D49" t="s">
        <v>46</v>
      </c>
      <c r="E49" t="s">
        <v>11</v>
      </c>
      <c r="F49" t="s">
        <v>139</v>
      </c>
      <c r="G49">
        <v>0.11090899999999999</v>
      </c>
      <c r="H49" s="4">
        <f t="shared" si="1"/>
        <v>0.11090899999999999</v>
      </c>
      <c r="I49" t="s">
        <v>33</v>
      </c>
      <c r="J49" s="2" t="s">
        <v>89</v>
      </c>
      <c r="K49" s="5" t="str">
        <f>VLOOKUP($F49,'Color Code'!$A$2:$B$9,2,FALSE)</f>
        <v>#FF0000</v>
      </c>
    </row>
    <row r="50" spans="1:11" x14ac:dyDescent="0.25">
      <c r="A50">
        <v>48</v>
      </c>
      <c r="B50">
        <f>VLOOKUP(D50,Nodes!$A$1:$B$92,2,FALSE)</f>
        <v>53</v>
      </c>
      <c r="C50">
        <f>VLOOKUP(E50,Nodes!$A$1:$B$92,2,FALSE)</f>
        <v>50</v>
      </c>
      <c r="D50" t="s">
        <v>56</v>
      </c>
      <c r="E50" t="s">
        <v>11</v>
      </c>
      <c r="F50" t="s">
        <v>139</v>
      </c>
      <c r="G50">
        <v>1.2522999999999999E-2</v>
      </c>
      <c r="H50" s="4">
        <f t="shared" si="1"/>
        <v>1.2522999999999999E-2</v>
      </c>
      <c r="I50" t="s">
        <v>33</v>
      </c>
      <c r="J50" s="2" t="s">
        <v>140</v>
      </c>
      <c r="K50" s="5" t="str">
        <f>VLOOKUP($F50,'Color Code'!$A$2:$B$9,2,FALSE)</f>
        <v>#FF0000</v>
      </c>
    </row>
    <row r="51" spans="1:11" x14ac:dyDescent="0.25">
      <c r="A51">
        <v>49</v>
      </c>
      <c r="B51">
        <f>VLOOKUP(D51,Nodes!$A$1:$B$92,2,FALSE)</f>
        <v>54</v>
      </c>
      <c r="C51">
        <f>VLOOKUP(E51,Nodes!$A$1:$B$92,2,FALSE)</f>
        <v>50</v>
      </c>
      <c r="D51" t="s">
        <v>58</v>
      </c>
      <c r="E51" t="s">
        <v>11</v>
      </c>
      <c r="F51" t="s">
        <v>139</v>
      </c>
      <c r="G51">
        <v>1.0067E-2</v>
      </c>
      <c r="H51" s="4">
        <f t="shared" si="1"/>
        <v>1.0067E-2</v>
      </c>
      <c r="I51" t="s">
        <v>33</v>
      </c>
      <c r="J51" s="2" t="s">
        <v>89</v>
      </c>
      <c r="K51" s="5" t="str">
        <f>VLOOKUP($F51,'Color Code'!$A$2:$B$9,2,FALSE)</f>
        <v>#FF0000</v>
      </c>
    </row>
    <row r="52" spans="1:11" x14ac:dyDescent="0.25">
      <c r="A52">
        <v>50</v>
      </c>
      <c r="B52">
        <f>VLOOKUP(D52,Nodes!$A$1:$B$92,2,FALSE)</f>
        <v>54</v>
      </c>
      <c r="C52">
        <f>VLOOKUP(E52,Nodes!$A$1:$B$92,2,FALSE)</f>
        <v>50</v>
      </c>
      <c r="D52" t="s">
        <v>58</v>
      </c>
      <c r="E52" t="s">
        <v>11</v>
      </c>
      <c r="F52" t="s">
        <v>139</v>
      </c>
      <c r="G52">
        <v>2184.3679999999999</v>
      </c>
      <c r="H52" s="4">
        <f t="shared" si="1"/>
        <v>2184.3679999999999</v>
      </c>
      <c r="I52" t="s">
        <v>34</v>
      </c>
      <c r="J52" s="2" t="s">
        <v>13</v>
      </c>
      <c r="K52" s="5" t="str">
        <f>VLOOKUP($F52,'Color Code'!$A$2:$B$9,2,FALSE)</f>
        <v>#FF0000</v>
      </c>
    </row>
    <row r="53" spans="1:11" x14ac:dyDescent="0.25">
      <c r="A53">
        <v>51</v>
      </c>
      <c r="B53">
        <f>VLOOKUP(D53,Nodes!$A$1:$B$92,2,FALSE)</f>
        <v>55</v>
      </c>
      <c r="C53">
        <f>VLOOKUP(E53,Nodes!$A$1:$B$92,2,FALSE)</f>
        <v>50</v>
      </c>
      <c r="D53" t="s">
        <v>60</v>
      </c>
      <c r="E53" t="s">
        <v>11</v>
      </c>
      <c r="F53" t="s">
        <v>139</v>
      </c>
      <c r="G53">
        <v>1.0039999999999999E-3</v>
      </c>
      <c r="H53" s="4">
        <f t="shared" si="1"/>
        <v>1.0039999999999999E-3</v>
      </c>
      <c r="I53" t="s">
        <v>33</v>
      </c>
      <c r="J53" s="2" t="s">
        <v>13</v>
      </c>
      <c r="K53" s="5" t="str">
        <f>VLOOKUP($F53,'Color Code'!$A$2:$B$9,2,FALSE)</f>
        <v>#FF0000</v>
      </c>
    </row>
    <row r="54" spans="1:11" x14ac:dyDescent="0.25">
      <c r="A54">
        <v>52</v>
      </c>
      <c r="B54">
        <f>VLOOKUP(D54,Nodes!$A$1:$B$92,2,FALSE)</f>
        <v>57</v>
      </c>
      <c r="C54">
        <f>VLOOKUP(E54,Nodes!$A$1:$B$92,2,FALSE)</f>
        <v>50</v>
      </c>
      <c r="D54" t="s">
        <v>47</v>
      </c>
      <c r="E54" t="s">
        <v>11</v>
      </c>
      <c r="F54" t="s">
        <v>139</v>
      </c>
      <c r="G54">
        <v>6.1057E-2</v>
      </c>
      <c r="H54" s="4">
        <f t="shared" si="1"/>
        <v>6.1057E-2</v>
      </c>
      <c r="I54" t="s">
        <v>33</v>
      </c>
      <c r="J54" s="2" t="s">
        <v>13</v>
      </c>
      <c r="K54" s="5" t="str">
        <f>VLOOKUP($F54,'Color Code'!$A$2:$B$9,2,FALSE)</f>
        <v>#FF0000</v>
      </c>
    </row>
    <row r="55" spans="1:11" x14ac:dyDescent="0.25">
      <c r="A55">
        <v>53</v>
      </c>
      <c r="B55">
        <f>VLOOKUP(D55,Nodes!$A$1:$B$92,2,FALSE)</f>
        <v>57</v>
      </c>
      <c r="C55">
        <f>VLOOKUP(E55,Nodes!$A$1:$B$92,2,FALSE)</f>
        <v>50</v>
      </c>
      <c r="D55" t="s">
        <v>47</v>
      </c>
      <c r="E55" t="s">
        <v>11</v>
      </c>
      <c r="F55" t="s">
        <v>139</v>
      </c>
      <c r="G55">
        <v>416.72800000000001</v>
      </c>
      <c r="H55" s="4">
        <f t="shared" si="1"/>
        <v>416.72800000000001</v>
      </c>
      <c r="I55" t="s">
        <v>34</v>
      </c>
      <c r="J55" s="2" t="s">
        <v>13</v>
      </c>
      <c r="K55" s="5" t="str">
        <f>VLOOKUP($F55,'Color Code'!$A$2:$B$9,2,FALSE)</f>
        <v>#FF0000</v>
      </c>
    </row>
    <row r="56" spans="1:11" x14ac:dyDescent="0.25">
      <c r="A56">
        <v>54</v>
      </c>
      <c r="B56">
        <f>VLOOKUP(D56,Nodes!$A$1:$B$92,2,FALSE)</f>
        <v>58</v>
      </c>
      <c r="C56">
        <f>VLOOKUP(E56,Nodes!$A$1:$B$92,2,FALSE)</f>
        <v>50</v>
      </c>
      <c r="D56" t="s">
        <v>48</v>
      </c>
      <c r="E56" t="s">
        <v>11</v>
      </c>
      <c r="F56" t="s">
        <v>139</v>
      </c>
      <c r="G56">
        <v>2.2364999999999999E-2</v>
      </c>
      <c r="H56" s="4">
        <f t="shared" si="1"/>
        <v>2.2364999999999999E-2</v>
      </c>
      <c r="I56" t="s">
        <v>33</v>
      </c>
      <c r="J56" s="2" t="s">
        <v>13</v>
      </c>
      <c r="K56" s="5" t="str">
        <f>VLOOKUP($F56,'Color Code'!$A$2:$B$9,2,FALSE)</f>
        <v>#FF0000</v>
      </c>
    </row>
    <row r="57" spans="1:11" x14ac:dyDescent="0.25">
      <c r="A57">
        <v>55</v>
      </c>
      <c r="B57">
        <f>VLOOKUP(D57,Nodes!$A$1:$B$92,2,FALSE)</f>
        <v>59</v>
      </c>
      <c r="C57">
        <f>VLOOKUP(E57,Nodes!$A$1:$B$92,2,FALSE)</f>
        <v>20</v>
      </c>
      <c r="D57" s="7" t="s">
        <v>156</v>
      </c>
      <c r="E57" t="s">
        <v>66</v>
      </c>
      <c r="F57" t="s">
        <v>139</v>
      </c>
      <c r="G57">
        <v>153.101</v>
      </c>
      <c r="H57" s="8">
        <f t="shared" si="1"/>
        <v>153.101</v>
      </c>
      <c r="I57" s="8" t="s">
        <v>33</v>
      </c>
      <c r="J57" s="2" t="s">
        <v>13</v>
      </c>
      <c r="K57" s="5" t="str">
        <f>VLOOKUP($F57,'Color Code'!$A$2:$B$9,2,FALSE)</f>
        <v>#FF0000</v>
      </c>
    </row>
    <row r="58" spans="1:11" x14ac:dyDescent="0.25">
      <c r="A58">
        <v>56</v>
      </c>
      <c r="B58">
        <f>VLOOKUP(D58,Nodes!$A$1:$B$92,2,FALSE)</f>
        <v>60</v>
      </c>
      <c r="C58">
        <f>VLOOKUP(E58,Nodes!$A$1:$B$92,2,FALSE)</f>
        <v>20</v>
      </c>
      <c r="D58" t="s">
        <v>111</v>
      </c>
      <c r="E58" t="s">
        <v>66</v>
      </c>
      <c r="F58" t="s">
        <v>139</v>
      </c>
      <c r="G58">
        <v>3411.8960000000002</v>
      </c>
      <c r="H58" s="8">
        <f t="shared" si="1"/>
        <v>3411.8960000000002</v>
      </c>
      <c r="I58" s="8" t="s">
        <v>33</v>
      </c>
      <c r="J58" s="2" t="s">
        <v>13</v>
      </c>
      <c r="K58" s="5" t="str">
        <f>VLOOKUP($F58,'Color Code'!$A$2:$B$9,2,FALSE)</f>
        <v>#FF0000</v>
      </c>
    </row>
    <row r="59" spans="1:11" x14ac:dyDescent="0.25">
      <c r="A59">
        <v>57</v>
      </c>
      <c r="B59">
        <f>VLOOKUP(D59,Nodes!$A$1:$B$92,2,FALSE)</f>
        <v>60</v>
      </c>
      <c r="C59">
        <f>VLOOKUP(E59,Nodes!$A$1:$B$92,2,FALSE)</f>
        <v>70</v>
      </c>
      <c r="D59" t="s">
        <v>111</v>
      </c>
      <c r="E59" t="s">
        <v>15</v>
      </c>
      <c r="F59" t="s">
        <v>139</v>
      </c>
      <c r="G59" s="4">
        <v>1.327</v>
      </c>
      <c r="H59" s="4">
        <f t="shared" si="1"/>
        <v>1.327</v>
      </c>
      <c r="I59" t="s">
        <v>33</v>
      </c>
      <c r="J59" s="2" t="s">
        <v>140</v>
      </c>
      <c r="K59" s="5" t="str">
        <f>VLOOKUP($F59,'Color Code'!$A$2:$B$9,2,FALSE)</f>
        <v>#FF0000</v>
      </c>
    </row>
    <row r="60" spans="1:11" x14ac:dyDescent="0.25">
      <c r="A60">
        <v>58</v>
      </c>
      <c r="B60">
        <f>VLOOKUP(D60,Nodes!$A$1:$B$92,2,FALSE)</f>
        <v>61</v>
      </c>
      <c r="C60">
        <f>VLOOKUP(E60,Nodes!$A$1:$B$92,2,FALSE)</f>
        <v>20</v>
      </c>
      <c r="D60" t="s">
        <v>105</v>
      </c>
      <c r="E60" t="s">
        <v>66</v>
      </c>
      <c r="F60" t="s">
        <v>139</v>
      </c>
      <c r="G60">
        <v>380.19499999999999</v>
      </c>
      <c r="H60" s="8">
        <f t="shared" si="1"/>
        <v>380.19499999999999</v>
      </c>
      <c r="I60" s="8" t="s">
        <v>33</v>
      </c>
      <c r="J60" s="2" t="s">
        <v>140</v>
      </c>
      <c r="K60" s="5" t="str">
        <f>VLOOKUP($F60,'Color Code'!$A$2:$B$9,2,FALSE)</f>
        <v>#FF0000</v>
      </c>
    </row>
    <row r="61" spans="1:11" x14ac:dyDescent="0.25">
      <c r="A61">
        <v>59</v>
      </c>
      <c r="B61">
        <f>VLOOKUP(D61,Nodes!$A$1:$B$92,2,FALSE)</f>
        <v>61</v>
      </c>
      <c r="C61">
        <f>VLOOKUP(E61,Nodes!$A$1:$B$92,2,FALSE)</f>
        <v>20</v>
      </c>
      <c r="D61" t="s">
        <v>105</v>
      </c>
      <c r="E61" t="s">
        <v>66</v>
      </c>
      <c r="F61" t="s">
        <v>139</v>
      </c>
      <c r="G61">
        <v>980.76</v>
      </c>
      <c r="H61" s="8">
        <f t="shared" si="1"/>
        <v>980.76</v>
      </c>
      <c r="I61" s="8" t="s">
        <v>34</v>
      </c>
      <c r="J61" s="2" t="s">
        <v>32</v>
      </c>
      <c r="K61" s="5" t="str">
        <f>VLOOKUP($F61,'Color Code'!$A$2:$B$9,2,FALSE)</f>
        <v>#FF0000</v>
      </c>
    </row>
    <row r="62" spans="1:11" x14ac:dyDescent="0.25">
      <c r="A62">
        <v>60</v>
      </c>
      <c r="B62">
        <f>VLOOKUP(D62,Nodes!$A$1:$B$92,2,FALSE)</f>
        <v>61</v>
      </c>
      <c r="C62">
        <f>VLOOKUP(E62,Nodes!$A$1:$B$92,2,FALSE)</f>
        <v>70</v>
      </c>
      <c r="D62" t="s">
        <v>105</v>
      </c>
      <c r="E62" t="s">
        <v>15</v>
      </c>
      <c r="F62" t="s">
        <v>139</v>
      </c>
      <c r="G62" s="4">
        <v>0.38</v>
      </c>
      <c r="H62" s="4">
        <f t="shared" si="1"/>
        <v>0.38</v>
      </c>
      <c r="I62" t="s">
        <v>33</v>
      </c>
      <c r="J62" s="2" t="s">
        <v>32</v>
      </c>
      <c r="K62" s="5" t="str">
        <f>VLOOKUP($F62,'Color Code'!$A$2:$B$9,2,FALSE)</f>
        <v>#FF0000</v>
      </c>
    </row>
    <row r="63" spans="1:11" x14ac:dyDescent="0.25">
      <c r="A63">
        <v>61</v>
      </c>
      <c r="B63">
        <f>VLOOKUP(D63,Nodes!$A$1:$B$92,2,FALSE)</f>
        <v>62</v>
      </c>
      <c r="C63">
        <f>VLOOKUP(E63,Nodes!$A$1:$B$92,2,FALSE)</f>
        <v>20</v>
      </c>
      <c r="D63" s="7" t="s">
        <v>214</v>
      </c>
      <c r="E63" t="s">
        <v>66</v>
      </c>
      <c r="F63" t="s">
        <v>139</v>
      </c>
      <c r="G63">
        <v>11.5</v>
      </c>
      <c r="H63" s="8">
        <f t="shared" si="1"/>
        <v>11.5</v>
      </c>
      <c r="I63" s="8" t="s">
        <v>34</v>
      </c>
      <c r="J63" s="2" t="s">
        <v>44</v>
      </c>
      <c r="K63" s="5" t="str">
        <f>VLOOKUP($F63,'Color Code'!$A$2:$B$9,2,FALSE)</f>
        <v>#FF0000</v>
      </c>
    </row>
    <row r="64" spans="1:11" x14ac:dyDescent="0.25">
      <c r="A64">
        <v>62</v>
      </c>
      <c r="B64">
        <f>VLOOKUP(D64,Nodes!$A$1:$B$92,2,FALSE)</f>
        <v>63</v>
      </c>
      <c r="C64">
        <f>VLOOKUP(E64,Nodes!$A$1:$B$92,2,FALSE)</f>
        <v>20</v>
      </c>
      <c r="D64" s="7" t="s">
        <v>165</v>
      </c>
      <c r="E64" t="s">
        <v>66</v>
      </c>
      <c r="F64" t="s">
        <v>139</v>
      </c>
      <c r="G64">
        <v>35.850999999999999</v>
      </c>
      <c r="H64" s="8">
        <f t="shared" si="1"/>
        <v>35.850999999999999</v>
      </c>
      <c r="I64" s="8" t="s">
        <v>33</v>
      </c>
      <c r="J64" s="2" t="s">
        <v>44</v>
      </c>
      <c r="K64" s="5" t="str">
        <f>VLOOKUP($F64,'Color Code'!$A$2:$B$9,2,FALSE)</f>
        <v>#FF0000</v>
      </c>
    </row>
    <row r="65" spans="1:11" x14ac:dyDescent="0.25">
      <c r="A65">
        <v>63</v>
      </c>
      <c r="B65">
        <f>VLOOKUP(D65,Nodes!$A$1:$B$92,2,FALSE)</f>
        <v>64</v>
      </c>
      <c r="C65">
        <f>VLOOKUP(E65,Nodes!$A$1:$B$92,2,FALSE)</f>
        <v>20</v>
      </c>
      <c r="D65" s="7" t="s">
        <v>206</v>
      </c>
      <c r="E65" t="s">
        <v>66</v>
      </c>
      <c r="F65" t="s">
        <v>139</v>
      </c>
      <c r="G65">
        <v>95</v>
      </c>
      <c r="H65" s="8">
        <f t="shared" si="1"/>
        <v>95</v>
      </c>
      <c r="I65" s="8" t="s">
        <v>34</v>
      </c>
      <c r="J65" s="2" t="s">
        <v>89</v>
      </c>
      <c r="K65" s="5" t="str">
        <f>VLOOKUP($F65,'Color Code'!$A$2:$B$9,2,FALSE)</f>
        <v>#FF0000</v>
      </c>
    </row>
    <row r="66" spans="1:11" x14ac:dyDescent="0.25">
      <c r="A66">
        <v>64</v>
      </c>
      <c r="B66">
        <f>VLOOKUP(D66,Nodes!$A$1:$B$92,2,FALSE)</f>
        <v>65</v>
      </c>
      <c r="C66">
        <f>VLOOKUP(E66,Nodes!$A$1:$B$92,2,FALSE)</f>
        <v>20</v>
      </c>
      <c r="D66" s="7" t="s">
        <v>176</v>
      </c>
      <c r="E66" t="s">
        <v>66</v>
      </c>
      <c r="F66" t="s">
        <v>139</v>
      </c>
      <c r="G66">
        <v>68.695999999999998</v>
      </c>
      <c r="H66" s="8">
        <f t="shared" ref="H66:H97" si="2">G66</f>
        <v>68.695999999999998</v>
      </c>
      <c r="I66" s="8" t="s">
        <v>33</v>
      </c>
      <c r="J66" s="2" t="s">
        <v>140</v>
      </c>
      <c r="K66" s="5" t="str">
        <f>VLOOKUP($F66,'Color Code'!$A$2:$B$9,2,FALSE)</f>
        <v>#FF0000</v>
      </c>
    </row>
    <row r="67" spans="1:11" x14ac:dyDescent="0.25">
      <c r="A67">
        <v>65</v>
      </c>
      <c r="B67">
        <f>VLOOKUP(D67,Nodes!$A$1:$B$92,2,FALSE)</f>
        <v>66</v>
      </c>
      <c r="C67">
        <f>VLOOKUP(E67,Nodes!$A$1:$B$92,2,FALSE)</f>
        <v>20</v>
      </c>
      <c r="D67" t="s">
        <v>113</v>
      </c>
      <c r="E67" t="s">
        <v>66</v>
      </c>
      <c r="F67" t="s">
        <v>139</v>
      </c>
      <c r="G67">
        <v>396.18900000000002</v>
      </c>
      <c r="H67" s="8">
        <f t="shared" si="2"/>
        <v>396.18900000000002</v>
      </c>
      <c r="I67" s="8" t="s">
        <v>33</v>
      </c>
      <c r="J67" s="2" t="s">
        <v>32</v>
      </c>
      <c r="K67" s="5" t="str">
        <f>VLOOKUP($F67,'Color Code'!$A$2:$B$9,2,FALSE)</f>
        <v>#FF0000</v>
      </c>
    </row>
    <row r="68" spans="1:11" x14ac:dyDescent="0.25">
      <c r="A68">
        <v>66</v>
      </c>
      <c r="B68">
        <f>VLOOKUP(D68,Nodes!$A$1:$B$92,2,FALSE)</f>
        <v>66</v>
      </c>
      <c r="C68">
        <f>VLOOKUP(E68,Nodes!$A$1:$B$92,2,FALSE)</f>
        <v>70</v>
      </c>
      <c r="D68" t="s">
        <v>113</v>
      </c>
      <c r="E68" t="s">
        <v>15</v>
      </c>
      <c r="F68" t="s">
        <v>139</v>
      </c>
      <c r="G68" s="4">
        <v>0.68600000000000005</v>
      </c>
      <c r="H68" s="4">
        <f t="shared" si="2"/>
        <v>0.68600000000000005</v>
      </c>
      <c r="I68" t="s">
        <v>33</v>
      </c>
      <c r="J68" s="2" t="s">
        <v>32</v>
      </c>
      <c r="K68" s="5" t="str">
        <f>VLOOKUP($F68,'Color Code'!$A$2:$B$9,2,FALSE)</f>
        <v>#FF0000</v>
      </c>
    </row>
    <row r="69" spans="1:11" x14ac:dyDescent="0.25">
      <c r="A69">
        <v>67</v>
      </c>
      <c r="B69">
        <f>VLOOKUP(D69,Nodes!$A$1:$B$92,2,FALSE)</f>
        <v>67</v>
      </c>
      <c r="C69">
        <f>VLOOKUP(E69,Nodes!$A$1:$B$92,2,FALSE)</f>
        <v>20</v>
      </c>
      <c r="D69" t="s">
        <v>146</v>
      </c>
      <c r="E69" t="s">
        <v>66</v>
      </c>
      <c r="F69" t="s">
        <v>139</v>
      </c>
      <c r="G69">
        <v>414.351</v>
      </c>
      <c r="H69" s="8">
        <f t="shared" si="2"/>
        <v>414.351</v>
      </c>
      <c r="I69" s="8" t="s">
        <v>33</v>
      </c>
      <c r="J69" s="2" t="s">
        <v>44</v>
      </c>
      <c r="K69" s="5" t="str">
        <f>VLOOKUP($F69,'Color Code'!$A$2:$B$9,2,FALSE)</f>
        <v>#FF0000</v>
      </c>
    </row>
    <row r="70" spans="1:11" x14ac:dyDescent="0.25">
      <c r="A70">
        <v>68</v>
      </c>
      <c r="B70">
        <f>VLOOKUP(D70,Nodes!$A$1:$B$92,2,FALSE)</f>
        <v>68</v>
      </c>
      <c r="C70">
        <f>VLOOKUP(E70,Nodes!$A$1:$B$92,2,FALSE)</f>
        <v>20</v>
      </c>
      <c r="D70" s="7" t="s">
        <v>208</v>
      </c>
      <c r="E70" t="s">
        <v>66</v>
      </c>
      <c r="F70" t="s">
        <v>139</v>
      </c>
      <c r="G70">
        <v>84.1</v>
      </c>
      <c r="H70" s="8">
        <f t="shared" si="2"/>
        <v>84.1</v>
      </c>
      <c r="I70" s="8" t="s">
        <v>34</v>
      </c>
      <c r="J70" s="2" t="s">
        <v>44</v>
      </c>
      <c r="K70" s="5" t="str">
        <f>VLOOKUP($F70,'Color Code'!$A$2:$B$9,2,FALSE)</f>
        <v>#FF0000</v>
      </c>
    </row>
    <row r="71" spans="1:11" x14ac:dyDescent="0.25">
      <c r="A71">
        <v>69</v>
      </c>
      <c r="B71">
        <f>VLOOKUP(D71,Nodes!$A$1:$B$92,2,FALSE)</f>
        <v>69</v>
      </c>
      <c r="C71">
        <f>VLOOKUP(E71,Nodes!$A$1:$B$92,2,FALSE)</f>
        <v>20</v>
      </c>
      <c r="D71" s="7" t="s">
        <v>212</v>
      </c>
      <c r="E71" t="s">
        <v>66</v>
      </c>
      <c r="F71" t="s">
        <v>139</v>
      </c>
      <c r="G71">
        <v>50</v>
      </c>
      <c r="H71" s="8">
        <f t="shared" si="2"/>
        <v>50</v>
      </c>
      <c r="I71" s="8" t="s">
        <v>34</v>
      </c>
      <c r="J71" s="2" t="s">
        <v>140</v>
      </c>
      <c r="K71" s="5" t="str">
        <f>VLOOKUP($F71,'Color Code'!$A$2:$B$9,2,FALSE)</f>
        <v>#FF0000</v>
      </c>
    </row>
    <row r="72" spans="1:11" x14ac:dyDescent="0.25">
      <c r="A72">
        <v>70</v>
      </c>
      <c r="B72">
        <f>VLOOKUP(D72,Nodes!$A$1:$B$92,2,FALSE)</f>
        <v>70</v>
      </c>
      <c r="C72">
        <f>VLOOKUP(E72,Nodes!$A$1:$B$92,2,FALSE)</f>
        <v>20</v>
      </c>
      <c r="D72" s="7" t="s">
        <v>15</v>
      </c>
      <c r="E72" t="s">
        <v>66</v>
      </c>
      <c r="F72" t="s">
        <v>139</v>
      </c>
      <c r="G72">
        <v>19.376000000000001</v>
      </c>
      <c r="H72" s="8">
        <f t="shared" si="2"/>
        <v>19.376000000000001</v>
      </c>
      <c r="I72" s="8" t="s">
        <v>33</v>
      </c>
      <c r="J72" s="2" t="s">
        <v>140</v>
      </c>
      <c r="K72" s="5" t="str">
        <f>VLOOKUP($F72,'Color Code'!$A$2:$B$9,2,FALSE)</f>
        <v>#FF0000</v>
      </c>
    </row>
    <row r="73" spans="1:11" x14ac:dyDescent="0.25">
      <c r="A73">
        <v>71</v>
      </c>
      <c r="B73">
        <f>VLOOKUP(D73,Nodes!$A$1:$B$92,2,FALSE)</f>
        <v>70</v>
      </c>
      <c r="C73">
        <f>VLOOKUP(E73,Nodes!$A$1:$B$92,2,FALSE)</f>
        <v>45</v>
      </c>
      <c r="D73" t="s">
        <v>15</v>
      </c>
      <c r="E73" t="s">
        <v>121</v>
      </c>
      <c r="F73" t="s">
        <v>139</v>
      </c>
      <c r="G73" s="4">
        <v>14.933</v>
      </c>
      <c r="H73" s="4">
        <f t="shared" si="2"/>
        <v>14.933</v>
      </c>
      <c r="I73" t="s">
        <v>33</v>
      </c>
      <c r="J73" s="2" t="s">
        <v>140</v>
      </c>
      <c r="K73" s="5" t="str">
        <f>VLOOKUP($F73,'Color Code'!$A$2:$B$9,2,FALSE)</f>
        <v>#FF0000</v>
      </c>
    </row>
    <row r="74" spans="1:11" x14ac:dyDescent="0.25">
      <c r="A74">
        <v>72</v>
      </c>
      <c r="B74">
        <f>VLOOKUP(D74,Nodes!$A$1:$B$92,2,FALSE)</f>
        <v>70</v>
      </c>
      <c r="C74">
        <f>VLOOKUP(E74,Nodes!$A$1:$B$92,2,FALSE)</f>
        <v>73</v>
      </c>
      <c r="D74" t="s">
        <v>15</v>
      </c>
      <c r="E74" t="s">
        <v>92</v>
      </c>
      <c r="F74" t="s">
        <v>139</v>
      </c>
      <c r="G74" s="4">
        <v>8.48</v>
      </c>
      <c r="H74" s="4">
        <f t="shared" si="2"/>
        <v>8.48</v>
      </c>
      <c r="I74" t="s">
        <v>33</v>
      </c>
      <c r="J74" s="2" t="s">
        <v>140</v>
      </c>
      <c r="K74" s="5" t="str">
        <f>VLOOKUP($F74,'Color Code'!$A$2:$B$9,2,FALSE)</f>
        <v>#FF0000</v>
      </c>
    </row>
    <row r="75" spans="1:11" x14ac:dyDescent="0.25">
      <c r="A75">
        <v>73</v>
      </c>
      <c r="B75">
        <f>VLOOKUP(D75,Nodes!$A$1:$B$92,2,FALSE)</f>
        <v>70</v>
      </c>
      <c r="C75">
        <f>VLOOKUP(E75,Nodes!$A$1:$B$92,2,FALSE)</f>
        <v>88</v>
      </c>
      <c r="D75" t="s">
        <v>15</v>
      </c>
      <c r="E75" t="s">
        <v>31</v>
      </c>
      <c r="F75" t="s">
        <v>139</v>
      </c>
      <c r="G75" s="4">
        <v>8.5969999999999995</v>
      </c>
      <c r="H75" s="4">
        <f t="shared" si="2"/>
        <v>8.5969999999999995</v>
      </c>
      <c r="I75" t="s">
        <v>33</v>
      </c>
      <c r="J75" s="2" t="s">
        <v>140</v>
      </c>
      <c r="K75" s="5" t="str">
        <f>VLOOKUP($F75,'Color Code'!$A$2:$B$9,2,FALSE)</f>
        <v>#FF0000</v>
      </c>
    </row>
    <row r="76" spans="1:11" x14ac:dyDescent="0.25">
      <c r="A76">
        <v>74</v>
      </c>
      <c r="B76">
        <f>VLOOKUP(D76,Nodes!$A$1:$B$92,2,FALSE)</f>
        <v>71</v>
      </c>
      <c r="C76">
        <f>VLOOKUP(E76,Nodes!$A$1:$B$92,2,FALSE)</f>
        <v>70</v>
      </c>
      <c r="D76" t="s">
        <v>100</v>
      </c>
      <c r="E76" t="s">
        <v>15</v>
      </c>
      <c r="F76" t="s">
        <v>139</v>
      </c>
      <c r="G76" s="4">
        <v>35.158999999999999</v>
      </c>
      <c r="H76" s="4">
        <f t="shared" si="2"/>
        <v>35.158999999999999</v>
      </c>
      <c r="I76" t="s">
        <v>33</v>
      </c>
      <c r="J76" s="2" t="s">
        <v>140</v>
      </c>
      <c r="K76" s="5" t="str">
        <f>VLOOKUP($F76,'Color Code'!$A$2:$B$9,2,FALSE)</f>
        <v>#FF0000</v>
      </c>
    </row>
    <row r="77" spans="1:11" x14ac:dyDescent="0.25">
      <c r="A77">
        <v>75</v>
      </c>
      <c r="B77">
        <f>VLOOKUP(D77,Nodes!$A$1:$B$92,2,FALSE)</f>
        <v>71</v>
      </c>
      <c r="C77">
        <f>VLOOKUP(E77,Nodes!$A$1:$B$92,2,FALSE)</f>
        <v>70</v>
      </c>
      <c r="D77" t="s">
        <v>100</v>
      </c>
      <c r="E77" t="s">
        <v>15</v>
      </c>
      <c r="F77" t="s">
        <v>139</v>
      </c>
      <c r="G77" s="4">
        <v>80.046999999999997</v>
      </c>
      <c r="H77" s="4">
        <f t="shared" si="2"/>
        <v>80.046999999999997</v>
      </c>
      <c r="I77" t="s">
        <v>34</v>
      </c>
      <c r="J77" s="2" t="s">
        <v>140</v>
      </c>
      <c r="K77" s="5" t="str">
        <f>VLOOKUP($F77,'Color Code'!$A$2:$B$9,2,FALSE)</f>
        <v>#FF0000</v>
      </c>
    </row>
    <row r="78" spans="1:11" x14ac:dyDescent="0.25">
      <c r="A78">
        <v>76</v>
      </c>
      <c r="B78">
        <f>VLOOKUP(D78,Nodes!$A$1:$B$92,2,FALSE)</f>
        <v>72</v>
      </c>
      <c r="C78">
        <f>VLOOKUP(E78,Nodes!$A$1:$B$92,2,FALSE)</f>
        <v>70</v>
      </c>
      <c r="D78" t="s">
        <v>103</v>
      </c>
      <c r="E78" t="s">
        <v>15</v>
      </c>
      <c r="F78" t="s">
        <v>139</v>
      </c>
      <c r="G78" s="4">
        <v>14.246</v>
      </c>
      <c r="H78" s="4">
        <f t="shared" si="2"/>
        <v>14.246</v>
      </c>
      <c r="I78" t="s">
        <v>33</v>
      </c>
      <c r="J78" s="2" t="s">
        <v>140</v>
      </c>
      <c r="K78" s="5" t="str">
        <f>VLOOKUP($F78,'Color Code'!$A$2:$B$9,2,FALSE)</f>
        <v>#FF0000</v>
      </c>
    </row>
    <row r="79" spans="1:11" x14ac:dyDescent="0.25">
      <c r="A79">
        <v>77</v>
      </c>
      <c r="B79">
        <f>VLOOKUP(D79,Nodes!$A$1:$B$92,2,FALSE)</f>
        <v>74</v>
      </c>
      <c r="C79">
        <f>VLOOKUP(E79,Nodes!$A$1:$B$92,2,FALSE)</f>
        <v>20</v>
      </c>
      <c r="D79" s="7" t="s">
        <v>188</v>
      </c>
      <c r="E79" t="s">
        <v>66</v>
      </c>
      <c r="F79" t="s">
        <v>139</v>
      </c>
      <c r="G79">
        <v>557.19500000000005</v>
      </c>
      <c r="H79" s="8">
        <f t="shared" si="2"/>
        <v>557.19500000000005</v>
      </c>
      <c r="I79" s="8" t="s">
        <v>33</v>
      </c>
      <c r="J79" s="2" t="s">
        <v>140</v>
      </c>
      <c r="K79" s="5" t="str">
        <f>VLOOKUP($F79,'Color Code'!$A$2:$B$9,2,FALSE)</f>
        <v>#FF0000</v>
      </c>
    </row>
    <row r="80" spans="1:11" x14ac:dyDescent="0.25">
      <c r="A80">
        <v>78</v>
      </c>
      <c r="B80">
        <f>VLOOKUP(D80,Nodes!$A$1:$B$92,2,FALSE)</f>
        <v>75</v>
      </c>
      <c r="C80">
        <f>VLOOKUP(E80,Nodes!$A$1:$B$92,2,FALSE)</f>
        <v>20</v>
      </c>
      <c r="D80" s="7" t="s">
        <v>186</v>
      </c>
      <c r="E80" t="s">
        <v>66</v>
      </c>
      <c r="F80" t="s">
        <v>139</v>
      </c>
      <c r="G80">
        <v>400</v>
      </c>
      <c r="H80" s="8">
        <f t="shared" si="2"/>
        <v>400</v>
      </c>
      <c r="I80" s="8" t="s">
        <v>34</v>
      </c>
      <c r="J80" s="2" t="s">
        <v>140</v>
      </c>
      <c r="K80" s="5" t="str">
        <f>VLOOKUP($F80,'Color Code'!$A$2:$B$9,2,FALSE)</f>
        <v>#FF0000</v>
      </c>
    </row>
    <row r="81" spans="1:11" x14ac:dyDescent="0.25">
      <c r="A81">
        <v>79</v>
      </c>
      <c r="B81">
        <f>VLOOKUP(D81,Nodes!$A$1:$B$92,2,FALSE)</f>
        <v>76</v>
      </c>
      <c r="C81">
        <f>VLOOKUP(E81,Nodes!$A$1:$B$92,2,FALSE)</f>
        <v>70</v>
      </c>
      <c r="D81" t="s">
        <v>185</v>
      </c>
      <c r="E81" t="s">
        <v>15</v>
      </c>
      <c r="F81" t="s">
        <v>139</v>
      </c>
      <c r="G81" s="4">
        <v>8.3450000000000006</v>
      </c>
      <c r="H81" s="4">
        <f t="shared" si="2"/>
        <v>8.3450000000000006</v>
      </c>
      <c r="I81" t="s">
        <v>33</v>
      </c>
      <c r="J81" s="2" t="s">
        <v>140</v>
      </c>
      <c r="K81" s="5" t="str">
        <f>VLOOKUP($F81,'Color Code'!$A$2:$B$9,2,FALSE)</f>
        <v>#FF0000</v>
      </c>
    </row>
    <row r="82" spans="1:11" x14ac:dyDescent="0.25">
      <c r="A82">
        <v>80</v>
      </c>
      <c r="B82">
        <f>VLOOKUP(D82,Nodes!$A$1:$B$92,2,FALSE)</f>
        <v>77</v>
      </c>
      <c r="C82">
        <f>VLOOKUP(E82,Nodes!$A$1:$B$92,2,FALSE)</f>
        <v>20</v>
      </c>
      <c r="D82" t="s">
        <v>151</v>
      </c>
      <c r="E82" t="s">
        <v>66</v>
      </c>
      <c r="F82" t="s">
        <v>139</v>
      </c>
      <c r="G82">
        <v>253.90600000000001</v>
      </c>
      <c r="H82" s="8">
        <f t="shared" si="2"/>
        <v>253.90600000000001</v>
      </c>
      <c r="I82" s="8" t="s">
        <v>33</v>
      </c>
      <c r="J82" s="2" t="s">
        <v>140</v>
      </c>
      <c r="K82" s="5" t="str">
        <f>VLOOKUP($F82,'Color Code'!$A$2:$B$9,2,FALSE)</f>
        <v>#FF0000</v>
      </c>
    </row>
    <row r="83" spans="1:11" x14ac:dyDescent="0.25">
      <c r="A83">
        <v>81</v>
      </c>
      <c r="B83">
        <f>VLOOKUP(D83,Nodes!$A$1:$B$92,2,FALSE)</f>
        <v>78</v>
      </c>
      <c r="C83">
        <f>VLOOKUP(E83,Nodes!$A$1:$B$92,2,FALSE)</f>
        <v>20</v>
      </c>
      <c r="D83" s="7" t="s">
        <v>189</v>
      </c>
      <c r="E83" t="s">
        <v>66</v>
      </c>
      <c r="F83" t="s">
        <v>139</v>
      </c>
      <c r="G83">
        <v>381.39100000000002</v>
      </c>
      <c r="H83" s="8">
        <f t="shared" si="2"/>
        <v>381.39100000000002</v>
      </c>
      <c r="I83" s="8" t="s">
        <v>34</v>
      </c>
      <c r="J83" s="2" t="s">
        <v>140</v>
      </c>
      <c r="K83" s="5" t="str">
        <f>VLOOKUP($F83,'Color Code'!$A$2:$B$9,2,FALSE)</f>
        <v>#FF0000</v>
      </c>
    </row>
    <row r="84" spans="1:11" x14ac:dyDescent="0.25">
      <c r="A84">
        <v>82</v>
      </c>
      <c r="B84">
        <f>VLOOKUP(D84,Nodes!$A$1:$B$92,2,FALSE)</f>
        <v>79</v>
      </c>
      <c r="C84">
        <f>VLOOKUP(E84,Nodes!$A$1:$B$92,2,FALSE)</f>
        <v>20</v>
      </c>
      <c r="D84" t="s">
        <v>116</v>
      </c>
      <c r="E84" t="s">
        <v>66</v>
      </c>
      <c r="F84" t="s">
        <v>139</v>
      </c>
      <c r="G84">
        <v>240.50899999999999</v>
      </c>
      <c r="H84" s="8">
        <f t="shared" si="2"/>
        <v>240.50899999999999</v>
      </c>
      <c r="I84" s="8" t="s">
        <v>33</v>
      </c>
      <c r="J84" s="2" t="s">
        <v>140</v>
      </c>
      <c r="K84" s="5" t="str">
        <f>VLOOKUP($F84,'Color Code'!$A$2:$B$9,2,FALSE)</f>
        <v>#FF0000</v>
      </c>
    </row>
    <row r="85" spans="1:11" x14ac:dyDescent="0.25">
      <c r="A85">
        <v>83</v>
      </c>
      <c r="B85">
        <f>VLOOKUP(D85,Nodes!$A$1:$B$92,2,FALSE)</f>
        <v>79</v>
      </c>
      <c r="C85">
        <f>VLOOKUP(E85,Nodes!$A$1:$B$92,2,FALSE)</f>
        <v>70</v>
      </c>
      <c r="D85" t="s">
        <v>116</v>
      </c>
      <c r="E85" t="s">
        <v>15</v>
      </c>
      <c r="F85" t="s">
        <v>139</v>
      </c>
      <c r="G85" s="4">
        <v>6.0049999999999999</v>
      </c>
      <c r="H85" s="4">
        <f t="shared" si="2"/>
        <v>6.0049999999999999</v>
      </c>
      <c r="I85" t="s">
        <v>33</v>
      </c>
      <c r="J85" s="2" t="s">
        <v>140</v>
      </c>
      <c r="K85" s="5" t="str">
        <f>VLOOKUP($F85,'Color Code'!$A$2:$B$9,2,FALSE)</f>
        <v>#FF0000</v>
      </c>
    </row>
    <row r="86" spans="1:11" x14ac:dyDescent="0.25">
      <c r="A86">
        <v>84</v>
      </c>
      <c r="B86">
        <f>VLOOKUP(D86,Nodes!$A$1:$B$92,2,FALSE)</f>
        <v>80</v>
      </c>
      <c r="C86">
        <f>VLOOKUP(E86,Nodes!$A$1:$B$92,2,FALSE)</f>
        <v>20</v>
      </c>
      <c r="D86" s="7" t="s">
        <v>161</v>
      </c>
      <c r="E86" t="s">
        <v>66</v>
      </c>
      <c r="F86" t="s">
        <v>139</v>
      </c>
      <c r="G86">
        <v>45.468000000000004</v>
      </c>
      <c r="H86" s="8">
        <f t="shared" si="2"/>
        <v>45.468000000000004</v>
      </c>
      <c r="I86" s="8" t="s">
        <v>33</v>
      </c>
      <c r="J86" s="2" t="s">
        <v>140</v>
      </c>
      <c r="K86" s="5" t="str">
        <f>VLOOKUP($F86,'Color Code'!$A$2:$B$9,2,FALSE)</f>
        <v>#FF0000</v>
      </c>
    </row>
    <row r="87" spans="1:11" x14ac:dyDescent="0.25">
      <c r="A87">
        <v>85</v>
      </c>
      <c r="B87">
        <f>VLOOKUP(D87,Nodes!$A$1:$B$92,2,FALSE)</f>
        <v>82</v>
      </c>
      <c r="C87">
        <f>VLOOKUP(E87,Nodes!$A$1:$B$92,2,FALSE)</f>
        <v>20</v>
      </c>
      <c r="D87" s="7" t="s">
        <v>204</v>
      </c>
      <c r="E87" t="s">
        <v>66</v>
      </c>
      <c r="F87" t="s">
        <v>139</v>
      </c>
      <c r="G87">
        <v>100.959</v>
      </c>
      <c r="H87" s="8">
        <f t="shared" si="2"/>
        <v>100.959</v>
      </c>
      <c r="I87" s="8" t="s">
        <v>34</v>
      </c>
      <c r="J87" s="2" t="s">
        <v>140</v>
      </c>
      <c r="K87" s="5" t="str">
        <f>VLOOKUP($F87,'Color Code'!$A$2:$B$9,2,FALSE)</f>
        <v>#FF0000</v>
      </c>
    </row>
    <row r="88" spans="1:11" x14ac:dyDescent="0.25">
      <c r="A88">
        <v>86</v>
      </c>
      <c r="B88">
        <f>VLOOKUP(D88,Nodes!$A$1:$B$92,2,FALSE)</f>
        <v>83</v>
      </c>
      <c r="C88">
        <f>VLOOKUP(E88,Nodes!$A$1:$B$92,2,FALSE)</f>
        <v>20</v>
      </c>
      <c r="D88" t="s">
        <v>144</v>
      </c>
      <c r="E88" t="s">
        <v>66</v>
      </c>
      <c r="F88" t="s">
        <v>139</v>
      </c>
      <c r="G88" s="4">
        <v>607.654</v>
      </c>
      <c r="H88" s="8">
        <f t="shared" si="2"/>
        <v>607.654</v>
      </c>
      <c r="I88" s="8" t="s">
        <v>33</v>
      </c>
      <c r="J88" s="2" t="s">
        <v>140</v>
      </c>
      <c r="K88" s="5" t="str">
        <f>VLOOKUP($F88,'Color Code'!$A$2:$B$9,2,FALSE)</f>
        <v>#FF0000</v>
      </c>
    </row>
    <row r="89" spans="1:11" x14ac:dyDescent="0.25">
      <c r="A89">
        <v>87</v>
      </c>
      <c r="B89">
        <f>VLOOKUP(D89,Nodes!$A$1:$B$92,2,FALSE)</f>
        <v>84</v>
      </c>
      <c r="C89">
        <f>VLOOKUP(E89,Nodes!$A$1:$B$92,2,FALSE)</f>
        <v>20</v>
      </c>
      <c r="D89" s="7" t="s">
        <v>174</v>
      </c>
      <c r="E89" t="s">
        <v>66</v>
      </c>
      <c r="F89" t="s">
        <v>139</v>
      </c>
      <c r="G89">
        <v>87.763999999999996</v>
      </c>
      <c r="H89" s="8">
        <f t="shared" si="2"/>
        <v>87.763999999999996</v>
      </c>
      <c r="I89" s="8" t="s">
        <v>33</v>
      </c>
      <c r="J89" s="2" t="s">
        <v>140</v>
      </c>
      <c r="K89" s="5" t="str">
        <f>VLOOKUP($F89,'Color Code'!$A$2:$B$9,2,FALSE)</f>
        <v>#FF0000</v>
      </c>
    </row>
    <row r="90" spans="1:11" x14ac:dyDescent="0.25">
      <c r="A90">
        <v>88</v>
      </c>
      <c r="B90">
        <f>VLOOKUP(D90,Nodes!$A$1:$B$92,2,FALSE)</f>
        <v>85</v>
      </c>
      <c r="C90">
        <f>VLOOKUP(E90,Nodes!$A$1:$B$92,2,FALSE)</f>
        <v>36</v>
      </c>
      <c r="D90" t="s">
        <v>9</v>
      </c>
      <c r="E90" t="s">
        <v>10</v>
      </c>
      <c r="F90" t="s">
        <v>139</v>
      </c>
      <c r="G90" s="4">
        <v>215</v>
      </c>
      <c r="H90" s="4">
        <f t="shared" si="2"/>
        <v>215</v>
      </c>
      <c r="J90" s="2" t="s">
        <v>140</v>
      </c>
      <c r="K90" s="5" t="str">
        <f>VLOOKUP($F90,'Color Code'!$A$2:$B$9,2,FALSE)</f>
        <v>#FF0000</v>
      </c>
    </row>
    <row r="91" spans="1:11" x14ac:dyDescent="0.25">
      <c r="A91">
        <v>89</v>
      </c>
      <c r="B91">
        <f>VLOOKUP(D91,Nodes!$A$1:$B$92,2,FALSE)</f>
        <v>85</v>
      </c>
      <c r="C91">
        <f>VLOOKUP(E91,Nodes!$A$1:$B$92,2,FALSE)</f>
        <v>50</v>
      </c>
      <c r="D91" t="s">
        <v>9</v>
      </c>
      <c r="E91" t="s">
        <v>11</v>
      </c>
      <c r="F91" t="s">
        <v>139</v>
      </c>
      <c r="G91" s="4">
        <v>50.9</v>
      </c>
      <c r="H91" s="4">
        <f t="shared" si="2"/>
        <v>50.9</v>
      </c>
      <c r="J91" s="2" t="s">
        <v>140</v>
      </c>
      <c r="K91" s="5" t="str">
        <f>VLOOKUP($F91,'Color Code'!$A$2:$B$9,2,FALSE)</f>
        <v>#FF0000</v>
      </c>
    </row>
    <row r="92" spans="1:11" x14ac:dyDescent="0.25">
      <c r="A92">
        <v>90</v>
      </c>
      <c r="B92">
        <f>VLOOKUP(D92,Nodes!$A$1:$B$92,2,FALSE)</f>
        <v>85</v>
      </c>
      <c r="C92">
        <f>VLOOKUP(E92,Nodes!$A$1:$B$92,2,FALSE)</f>
        <v>89</v>
      </c>
      <c r="D92" t="s">
        <v>9</v>
      </c>
      <c r="E92" t="s">
        <v>16</v>
      </c>
      <c r="F92" t="s">
        <v>139</v>
      </c>
      <c r="G92" s="4">
        <v>45.35</v>
      </c>
      <c r="H92" s="4">
        <f t="shared" si="2"/>
        <v>45.35</v>
      </c>
      <c r="I92" t="s">
        <v>18</v>
      </c>
      <c r="J92" s="2" t="s">
        <v>140</v>
      </c>
      <c r="K92" s="5" t="str">
        <f>VLOOKUP($F92,'Color Code'!$A$2:$B$9,2,FALSE)</f>
        <v>#FF0000</v>
      </c>
    </row>
    <row r="93" spans="1:11" x14ac:dyDescent="0.25">
      <c r="A93">
        <v>91</v>
      </c>
      <c r="B93">
        <f>VLOOKUP(D93,Nodes!$A$1:$B$92,2,FALSE)</f>
        <v>86</v>
      </c>
      <c r="C93">
        <f>VLOOKUP(E93,Nodes!$A$1:$B$92,2,FALSE)</f>
        <v>50</v>
      </c>
      <c r="D93" t="s">
        <v>14</v>
      </c>
      <c r="E93" t="s">
        <v>11</v>
      </c>
      <c r="F93" t="s">
        <v>139</v>
      </c>
      <c r="G93" s="4">
        <v>432</v>
      </c>
      <c r="H93" s="4">
        <f t="shared" si="2"/>
        <v>432</v>
      </c>
      <c r="J93" s="2" t="s">
        <v>140</v>
      </c>
      <c r="K93" s="5" t="str">
        <f>VLOOKUP($F93,'Color Code'!$A$2:$B$9,2,FALSE)</f>
        <v>#FF0000</v>
      </c>
    </row>
    <row r="94" spans="1:11" x14ac:dyDescent="0.25">
      <c r="A94">
        <v>92</v>
      </c>
      <c r="B94">
        <f>VLOOKUP(D94,Nodes!$A$1:$B$92,2,FALSE)</f>
        <v>86</v>
      </c>
      <c r="C94">
        <f>VLOOKUP(E94,Nodes!$A$1:$B$92,2,FALSE)</f>
        <v>70</v>
      </c>
      <c r="D94" t="s">
        <v>14</v>
      </c>
      <c r="E94" t="s">
        <v>15</v>
      </c>
      <c r="F94" t="s">
        <v>139</v>
      </c>
      <c r="G94" s="4">
        <v>197.5</v>
      </c>
      <c r="H94" s="4">
        <f t="shared" si="2"/>
        <v>197.5</v>
      </c>
      <c r="J94" s="2" t="s">
        <v>140</v>
      </c>
      <c r="K94" s="5" t="str">
        <f>VLOOKUP($F94,'Color Code'!$A$2:$B$9,2,FALSE)</f>
        <v>#FF0000</v>
      </c>
    </row>
    <row r="95" spans="1:11" x14ac:dyDescent="0.25">
      <c r="A95">
        <v>93</v>
      </c>
      <c r="B95">
        <f>VLOOKUP(D95,Nodes!$A$1:$B$92,2,FALSE)</f>
        <v>86</v>
      </c>
      <c r="C95">
        <f>VLOOKUP(E95,Nodes!$A$1:$B$92,2,FALSE)</f>
        <v>81</v>
      </c>
      <c r="D95" t="s">
        <v>14</v>
      </c>
      <c r="E95" t="s">
        <v>131</v>
      </c>
      <c r="F95" t="s">
        <v>139</v>
      </c>
      <c r="G95" s="4">
        <v>51.6</v>
      </c>
      <c r="H95" s="4">
        <f t="shared" si="2"/>
        <v>51.6</v>
      </c>
      <c r="J95" s="2" t="s">
        <v>140</v>
      </c>
      <c r="K95" s="5" t="str">
        <f>VLOOKUP($F95,'Color Code'!$A$2:$B$9,2,FALSE)</f>
        <v>#FF0000</v>
      </c>
    </row>
    <row r="96" spans="1:11" x14ac:dyDescent="0.25">
      <c r="A96">
        <v>94</v>
      </c>
      <c r="B96">
        <f>VLOOKUP(D96,Nodes!$A$1:$B$92,2,FALSE)</f>
        <v>86</v>
      </c>
      <c r="C96">
        <f>VLOOKUP(E96,Nodes!$A$1:$B$92,2,FALSE)</f>
        <v>89</v>
      </c>
      <c r="D96" t="s">
        <v>14</v>
      </c>
      <c r="E96" t="s">
        <v>16</v>
      </c>
      <c r="F96" t="s">
        <v>139</v>
      </c>
      <c r="G96" s="4">
        <v>45.35</v>
      </c>
      <c r="H96" s="4">
        <f t="shared" si="2"/>
        <v>45.35</v>
      </c>
      <c r="I96" t="s">
        <v>18</v>
      </c>
      <c r="J96" s="2" t="s">
        <v>140</v>
      </c>
      <c r="K96" s="5" t="str">
        <f>VLOOKUP($F96,'Color Code'!$A$2:$B$9,2,FALSE)</f>
        <v>#FF0000</v>
      </c>
    </row>
    <row r="97" spans="1:11" x14ac:dyDescent="0.25">
      <c r="A97">
        <v>95</v>
      </c>
      <c r="B97">
        <f>VLOOKUP(D97,Nodes!$A$1:$B$92,2,FALSE)</f>
        <v>87</v>
      </c>
      <c r="C97">
        <f>VLOOKUP(E97,Nodes!$A$1:$B$92,2,FALSE)</f>
        <v>20</v>
      </c>
      <c r="D97" t="s">
        <v>30</v>
      </c>
      <c r="E97" t="s">
        <v>66</v>
      </c>
      <c r="F97" t="s">
        <v>139</v>
      </c>
      <c r="G97">
        <v>43472.752</v>
      </c>
      <c r="H97" s="8">
        <f t="shared" si="2"/>
        <v>43472.752</v>
      </c>
      <c r="I97" s="8" t="s">
        <v>33</v>
      </c>
      <c r="J97" s="2" t="s">
        <v>140</v>
      </c>
      <c r="K97" s="5" t="str">
        <f>VLOOKUP($F97,'Color Code'!$A$2:$B$9,2,FALSE)</f>
        <v>#FF0000</v>
      </c>
    </row>
    <row r="98" spans="1:11" x14ac:dyDescent="0.25">
      <c r="A98">
        <v>96</v>
      </c>
      <c r="B98">
        <f>VLOOKUP(D98,Nodes!$A$1:$B$92,2,FALSE)</f>
        <v>87</v>
      </c>
      <c r="C98">
        <f>VLOOKUP(E98,Nodes!$A$1:$B$92,2,FALSE)</f>
        <v>20</v>
      </c>
      <c r="D98" t="s">
        <v>30</v>
      </c>
      <c r="E98" t="s">
        <v>66</v>
      </c>
      <c r="F98" t="s">
        <v>139</v>
      </c>
      <c r="G98">
        <v>9411.5669999999991</v>
      </c>
      <c r="H98" s="8">
        <f t="shared" ref="H98:H108" si="3">G98</f>
        <v>9411.5669999999991</v>
      </c>
      <c r="I98" s="8" t="s">
        <v>34</v>
      </c>
      <c r="J98" s="2" t="s">
        <v>140</v>
      </c>
      <c r="K98" s="5" t="str">
        <f>VLOOKUP($F98,'Color Code'!$A$2:$B$9,2,FALSE)</f>
        <v>#FF0000</v>
      </c>
    </row>
    <row r="99" spans="1:11" x14ac:dyDescent="0.25">
      <c r="A99">
        <v>97</v>
      </c>
      <c r="B99">
        <f>VLOOKUP(D99,Nodes!$A$1:$B$92,2,FALSE)</f>
        <v>87</v>
      </c>
      <c r="C99">
        <f>VLOOKUP(E99,Nodes!$A$1:$B$92,2,FALSE)</f>
        <v>36</v>
      </c>
      <c r="D99" t="s">
        <v>30</v>
      </c>
      <c r="E99" t="s">
        <v>10</v>
      </c>
      <c r="F99" t="s">
        <v>139</v>
      </c>
      <c r="G99" s="4">
        <v>1076.242</v>
      </c>
      <c r="H99" s="4">
        <f t="shared" si="3"/>
        <v>1076.242</v>
      </c>
      <c r="I99" t="s">
        <v>33</v>
      </c>
      <c r="J99" s="2" t="s">
        <v>140</v>
      </c>
      <c r="K99" s="5" t="str">
        <f>VLOOKUP($F99,'Color Code'!$A$2:$B$9,2,FALSE)</f>
        <v>#FF0000</v>
      </c>
    </row>
    <row r="100" spans="1:11" x14ac:dyDescent="0.25">
      <c r="A100">
        <v>98</v>
      </c>
      <c r="B100">
        <f>VLOOKUP(D100,Nodes!$A$1:$B$92,2,FALSE)</f>
        <v>87</v>
      </c>
      <c r="C100">
        <f>VLOOKUP(E100,Nodes!$A$1:$B$92,2,FALSE)</f>
        <v>36</v>
      </c>
      <c r="D100" t="s">
        <v>30</v>
      </c>
      <c r="E100" t="s">
        <v>10</v>
      </c>
      <c r="F100" t="s">
        <v>139</v>
      </c>
      <c r="G100" s="4">
        <v>678.375</v>
      </c>
      <c r="H100" s="4">
        <f t="shared" si="3"/>
        <v>678.375</v>
      </c>
      <c r="I100" t="s">
        <v>34</v>
      </c>
      <c r="J100" s="2" t="s">
        <v>140</v>
      </c>
      <c r="K100" s="5" t="str">
        <f>VLOOKUP($F100,'Color Code'!$A$2:$B$9,2,FALSE)</f>
        <v>#FF0000</v>
      </c>
    </row>
    <row r="101" spans="1:11" x14ac:dyDescent="0.25">
      <c r="A101">
        <v>99</v>
      </c>
      <c r="B101">
        <f>VLOOKUP(D101,Nodes!$A$1:$B$92,2,FALSE)</f>
        <v>87</v>
      </c>
      <c r="C101">
        <f>VLOOKUP(E101,Nodes!$A$1:$B$92,2,FALSE)</f>
        <v>50</v>
      </c>
      <c r="D101" t="s">
        <v>30</v>
      </c>
      <c r="E101" t="s">
        <v>11</v>
      </c>
      <c r="F101" t="s">
        <v>139</v>
      </c>
      <c r="G101">
        <v>3888.038</v>
      </c>
      <c r="H101" s="4">
        <f t="shared" si="3"/>
        <v>3888.038</v>
      </c>
      <c r="I101" t="s">
        <v>33</v>
      </c>
      <c r="J101" s="2" t="s">
        <v>140</v>
      </c>
      <c r="K101" s="5" t="str">
        <f>VLOOKUP($F101,'Color Code'!$A$2:$B$9,2,FALSE)</f>
        <v>#FF0000</v>
      </c>
    </row>
    <row r="102" spans="1:11" x14ac:dyDescent="0.25">
      <c r="A102">
        <v>100</v>
      </c>
      <c r="B102">
        <f>VLOOKUP(D102,Nodes!$A$1:$B$92,2,FALSE)</f>
        <v>87</v>
      </c>
      <c r="C102">
        <f>VLOOKUP(E102,Nodes!$A$1:$B$92,2,FALSE)</f>
        <v>50</v>
      </c>
      <c r="D102" t="s">
        <v>30</v>
      </c>
      <c r="E102" t="s">
        <v>11</v>
      </c>
      <c r="F102" t="s">
        <v>139</v>
      </c>
      <c r="G102">
        <v>1198.3240000000001</v>
      </c>
      <c r="H102" s="4">
        <f t="shared" si="3"/>
        <v>1198.3240000000001</v>
      </c>
      <c r="I102" t="s">
        <v>34</v>
      </c>
      <c r="J102" s="2" t="s">
        <v>140</v>
      </c>
      <c r="K102" s="5" t="str">
        <f>VLOOKUP($F102,'Color Code'!$A$2:$B$9,2,FALSE)</f>
        <v>#FF0000</v>
      </c>
    </row>
    <row r="103" spans="1:11" x14ac:dyDescent="0.25">
      <c r="A103">
        <v>101</v>
      </c>
      <c r="B103">
        <f>VLOOKUP(D103,Nodes!$A$1:$B$92,2,FALSE)</f>
        <v>87</v>
      </c>
      <c r="C103">
        <f>VLOOKUP(E103,Nodes!$A$1:$B$92,2,FALSE)</f>
        <v>70</v>
      </c>
      <c r="D103" t="s">
        <v>30</v>
      </c>
      <c r="E103" t="s">
        <v>15</v>
      </c>
      <c r="F103" t="s">
        <v>139</v>
      </c>
      <c r="G103" s="4">
        <v>773.09400000000005</v>
      </c>
      <c r="H103" s="4">
        <f t="shared" si="3"/>
        <v>773.09400000000005</v>
      </c>
      <c r="I103" t="s">
        <v>33</v>
      </c>
      <c r="J103" s="2" t="s">
        <v>140</v>
      </c>
      <c r="K103" s="5" t="str">
        <f>VLOOKUP($F103,'Color Code'!$A$2:$B$9,2,FALSE)</f>
        <v>#FF0000</v>
      </c>
    </row>
    <row r="104" spans="1:11" x14ac:dyDescent="0.25">
      <c r="A104">
        <v>102</v>
      </c>
      <c r="B104">
        <f>VLOOKUP(D104,Nodes!$A$1:$B$92,2,FALSE)</f>
        <v>88</v>
      </c>
      <c r="C104">
        <f>VLOOKUP(E104,Nodes!$A$1:$B$92,2,FALSE)</f>
        <v>20</v>
      </c>
      <c r="D104" s="7" t="s">
        <v>31</v>
      </c>
      <c r="E104" t="s">
        <v>66</v>
      </c>
      <c r="F104" t="s">
        <v>139</v>
      </c>
      <c r="G104">
        <v>35.633000000000003</v>
      </c>
      <c r="H104" s="8">
        <f t="shared" si="3"/>
        <v>35.633000000000003</v>
      </c>
      <c r="I104" s="8" t="s">
        <v>33</v>
      </c>
      <c r="J104" s="2" t="s">
        <v>140</v>
      </c>
      <c r="K104" s="5" t="str">
        <f>VLOOKUP($F104,'Color Code'!$A$2:$B$9,2,FALSE)</f>
        <v>#FF0000</v>
      </c>
    </row>
    <row r="105" spans="1:11" x14ac:dyDescent="0.25">
      <c r="A105">
        <v>103</v>
      </c>
      <c r="B105">
        <f>VLOOKUP(D105,Nodes!$A$1:$B$92,2,FALSE)</f>
        <v>88</v>
      </c>
      <c r="C105">
        <f>VLOOKUP(E105,Nodes!$A$1:$B$92,2,FALSE)</f>
        <v>36</v>
      </c>
      <c r="D105" t="s">
        <v>31</v>
      </c>
      <c r="E105" t="s">
        <v>10</v>
      </c>
      <c r="F105" t="s">
        <v>139</v>
      </c>
      <c r="G105" s="4">
        <v>594.73</v>
      </c>
      <c r="H105" s="4">
        <f t="shared" si="3"/>
        <v>594.73</v>
      </c>
      <c r="I105" t="s">
        <v>33</v>
      </c>
      <c r="J105" s="2" t="s">
        <v>140</v>
      </c>
      <c r="K105" s="5" t="str">
        <f>VLOOKUP($F105,'Color Code'!$A$2:$B$9,2,FALSE)</f>
        <v>#FF0000</v>
      </c>
    </row>
    <row r="106" spans="1:11" x14ac:dyDescent="0.25">
      <c r="A106">
        <v>104</v>
      </c>
      <c r="B106">
        <f>VLOOKUP(D106,Nodes!$A$1:$B$92,2,FALSE)</f>
        <v>88</v>
      </c>
      <c r="C106">
        <f>VLOOKUP(E106,Nodes!$A$1:$B$92,2,FALSE)</f>
        <v>36</v>
      </c>
      <c r="D106" t="s">
        <v>31</v>
      </c>
      <c r="E106" t="s">
        <v>10</v>
      </c>
      <c r="F106" t="s">
        <v>139</v>
      </c>
      <c r="G106" s="4">
        <v>877.07399999999996</v>
      </c>
      <c r="H106" s="4">
        <f t="shared" si="3"/>
        <v>877.07399999999996</v>
      </c>
      <c r="I106" t="s">
        <v>34</v>
      </c>
      <c r="J106" s="2" t="s">
        <v>140</v>
      </c>
      <c r="K106" s="5" t="str">
        <f>VLOOKUP($F106,'Color Code'!$A$2:$B$9,2,FALSE)</f>
        <v>#FF0000</v>
      </c>
    </row>
    <row r="107" spans="1:11" x14ac:dyDescent="0.25">
      <c r="A107">
        <v>105</v>
      </c>
      <c r="B107">
        <f>VLOOKUP(D107,Nodes!$A$1:$B$92,2,FALSE)</f>
        <v>88</v>
      </c>
      <c r="C107">
        <f>VLOOKUP(E107,Nodes!$A$1:$B$92,2,FALSE)</f>
        <v>50</v>
      </c>
      <c r="D107" t="s">
        <v>31</v>
      </c>
      <c r="E107" t="s">
        <v>11</v>
      </c>
      <c r="F107" t="s">
        <v>139</v>
      </c>
      <c r="G107">
        <v>3079.0250000000001</v>
      </c>
      <c r="H107" s="4">
        <f t="shared" si="3"/>
        <v>3079.0250000000001</v>
      </c>
      <c r="I107" t="s">
        <v>33</v>
      </c>
      <c r="J107" s="2" t="s">
        <v>140</v>
      </c>
      <c r="K107" s="5" t="str">
        <f>VLOOKUP($F107,'Color Code'!$A$2:$B$9,2,FALSE)</f>
        <v>#FF0000</v>
      </c>
    </row>
    <row r="108" spans="1:11" x14ac:dyDescent="0.25">
      <c r="A108">
        <v>106</v>
      </c>
      <c r="B108">
        <f>VLOOKUP(D108,Nodes!$A$1:$B$92,2,FALSE)</f>
        <v>88</v>
      </c>
      <c r="C108">
        <f>VLOOKUP(E108,Nodes!$A$1:$B$92,2,FALSE)</f>
        <v>50</v>
      </c>
      <c r="D108" t="s">
        <v>31</v>
      </c>
      <c r="E108" t="s">
        <v>11</v>
      </c>
      <c r="F108" t="s">
        <v>139</v>
      </c>
      <c r="G108">
        <v>1335.6289999999999</v>
      </c>
      <c r="H108" s="4">
        <f t="shared" si="3"/>
        <v>1335.6289999999999</v>
      </c>
      <c r="I108" t="s">
        <v>34</v>
      </c>
      <c r="J108" s="2" t="s">
        <v>140</v>
      </c>
      <c r="K108" s="5" t="str">
        <f>VLOOKUP($F108,'Color Code'!$A$2:$B$9,2,FALSE)</f>
        <v>#FF0000</v>
      </c>
    </row>
    <row r="109" spans="1:11" x14ac:dyDescent="0.25">
      <c r="A109">
        <v>107</v>
      </c>
      <c r="B109">
        <f>VLOOKUP(D109,Nodes!$A$1:$B$92,2,FALSE)</f>
        <v>0</v>
      </c>
      <c r="C109">
        <f>VLOOKUP(E109,Nodes!$A$1:$B$92,2,FALSE)</f>
        <v>73</v>
      </c>
      <c r="D109" t="s">
        <v>127</v>
      </c>
      <c r="E109" t="s">
        <v>92</v>
      </c>
      <c r="F109" t="s">
        <v>22</v>
      </c>
      <c r="G109" s="4">
        <v>1</v>
      </c>
      <c r="H109" s="8">
        <f t="shared" ref="H109:H130" si="4">G109*100</f>
        <v>100</v>
      </c>
      <c r="J109" s="2" t="s">
        <v>126</v>
      </c>
      <c r="K109" s="5" t="str">
        <f>VLOOKUP($F109,'Color Code'!$A$2:$B$9,2,FALSE)</f>
        <v>#FF00FF</v>
      </c>
    </row>
    <row r="110" spans="1:11" x14ac:dyDescent="0.25">
      <c r="A110">
        <v>108</v>
      </c>
      <c r="B110">
        <f>VLOOKUP(D110,Nodes!$A$1:$B$92,2,FALSE)</f>
        <v>1</v>
      </c>
      <c r="C110">
        <f>VLOOKUP(E110,Nodes!$A$1:$B$92,2,FALSE)</f>
        <v>73</v>
      </c>
      <c r="D110" t="s">
        <v>99</v>
      </c>
      <c r="E110" t="s">
        <v>92</v>
      </c>
      <c r="F110" t="s">
        <v>22</v>
      </c>
      <c r="G110" s="4">
        <v>1</v>
      </c>
      <c r="H110" s="8">
        <f t="shared" si="4"/>
        <v>100</v>
      </c>
      <c r="J110" s="2" t="s">
        <v>128</v>
      </c>
      <c r="K110" s="5" t="str">
        <f>VLOOKUP($F110,'Color Code'!$A$2:$B$9,2,FALSE)</f>
        <v>#FF00FF</v>
      </c>
    </row>
    <row r="111" spans="1:11" x14ac:dyDescent="0.25">
      <c r="A111">
        <v>109</v>
      </c>
      <c r="B111">
        <f>VLOOKUP(D111,Nodes!$A$1:$B$92,2,FALSE)</f>
        <v>2</v>
      </c>
      <c r="C111">
        <f>VLOOKUP(E111,Nodes!$A$1:$B$92,2,FALSE)</f>
        <v>73</v>
      </c>
      <c r="D111" t="s">
        <v>97</v>
      </c>
      <c r="E111" t="s">
        <v>92</v>
      </c>
      <c r="F111" t="s">
        <v>22</v>
      </c>
      <c r="G111" s="4">
        <v>1</v>
      </c>
      <c r="H111" s="8">
        <f t="shared" si="4"/>
        <v>100</v>
      </c>
      <c r="J111" s="2" t="s">
        <v>129</v>
      </c>
      <c r="K111" s="5" t="str">
        <f>VLOOKUP($F111,'Color Code'!$A$2:$B$9,2,FALSE)</f>
        <v>#FF00FF</v>
      </c>
    </row>
    <row r="112" spans="1:11" x14ac:dyDescent="0.25">
      <c r="A112">
        <v>110</v>
      </c>
      <c r="B112">
        <f>VLOOKUP(D112,Nodes!$A$1:$B$92,2,FALSE)</f>
        <v>9</v>
      </c>
      <c r="C112">
        <f>VLOOKUP(E112,Nodes!$A$1:$B$92,2,FALSE)</f>
        <v>85</v>
      </c>
      <c r="D112" t="s">
        <v>21</v>
      </c>
      <c r="E112" t="s">
        <v>9</v>
      </c>
      <c r="F112" t="s">
        <v>22</v>
      </c>
      <c r="G112" s="4">
        <v>1</v>
      </c>
      <c r="H112" s="8">
        <f t="shared" si="4"/>
        <v>100</v>
      </c>
      <c r="K112" s="5" t="str">
        <f>VLOOKUP($F112,'Color Code'!$A$2:$B$9,2,FALSE)</f>
        <v>#FF00FF</v>
      </c>
    </row>
    <row r="113" spans="1:11" x14ac:dyDescent="0.25">
      <c r="A113">
        <v>111</v>
      </c>
      <c r="B113">
        <f>VLOOKUP(D113,Nodes!$A$1:$B$92,2,FALSE)</f>
        <v>10</v>
      </c>
      <c r="C113">
        <f>VLOOKUP(E113,Nodes!$A$1:$B$92,2,FALSE)</f>
        <v>85</v>
      </c>
      <c r="D113" t="s">
        <v>23</v>
      </c>
      <c r="E113" t="s">
        <v>9</v>
      </c>
      <c r="F113" t="s">
        <v>22</v>
      </c>
      <c r="G113" s="4">
        <v>1</v>
      </c>
      <c r="H113" s="8">
        <f t="shared" si="4"/>
        <v>100</v>
      </c>
      <c r="K113" s="5" t="str">
        <f>VLOOKUP($F113,'Color Code'!$A$2:$B$9,2,FALSE)</f>
        <v>#FF00FF</v>
      </c>
    </row>
    <row r="114" spans="1:11" x14ac:dyDescent="0.25">
      <c r="A114">
        <v>112</v>
      </c>
      <c r="B114">
        <f>VLOOKUP(D114,Nodes!$A$1:$B$92,2,FALSE)</f>
        <v>14</v>
      </c>
      <c r="C114">
        <f>VLOOKUP(E114,Nodes!$A$1:$B$92,2,FALSE)</f>
        <v>85</v>
      </c>
      <c r="D114" t="s">
        <v>24</v>
      </c>
      <c r="E114" t="s">
        <v>9</v>
      </c>
      <c r="F114" t="s">
        <v>22</v>
      </c>
      <c r="G114" s="4">
        <v>1</v>
      </c>
      <c r="H114" s="8">
        <f t="shared" si="4"/>
        <v>100</v>
      </c>
      <c r="K114" s="5" t="str">
        <f>VLOOKUP($F114,'Color Code'!$A$2:$B$9,2,FALSE)</f>
        <v>#FF00FF</v>
      </c>
    </row>
    <row r="115" spans="1:11" x14ac:dyDescent="0.25">
      <c r="A115">
        <v>113</v>
      </c>
      <c r="B115">
        <f>VLOOKUP(D115,Nodes!$A$1:$B$92,2,FALSE)</f>
        <v>36</v>
      </c>
      <c r="C115">
        <f>VLOOKUP(E115,Nodes!$A$1:$B$92,2,FALSE)</f>
        <v>4</v>
      </c>
      <c r="D115" t="s">
        <v>10</v>
      </c>
      <c r="E115" t="s">
        <v>87</v>
      </c>
      <c r="F115" t="s">
        <v>22</v>
      </c>
      <c r="G115" s="4">
        <v>4.0000000000000002E-4</v>
      </c>
      <c r="H115" s="8">
        <f t="shared" si="4"/>
        <v>0.04</v>
      </c>
      <c r="J115" s="2" t="s">
        <v>32</v>
      </c>
      <c r="K115" s="5" t="str">
        <f>VLOOKUP($F115,'Color Code'!$A$2:$B$9,2,FALSE)</f>
        <v>#FF00FF</v>
      </c>
    </row>
    <row r="116" spans="1:11" x14ac:dyDescent="0.25">
      <c r="A116">
        <v>114</v>
      </c>
      <c r="B116">
        <f>VLOOKUP(D116,Nodes!$A$1:$B$92,2,FALSE)</f>
        <v>36</v>
      </c>
      <c r="C116">
        <f>VLOOKUP(E116,Nodes!$A$1:$B$92,2,FALSE)</f>
        <v>5</v>
      </c>
      <c r="D116" t="s">
        <v>10</v>
      </c>
      <c r="E116" t="s">
        <v>75</v>
      </c>
      <c r="F116" t="s">
        <v>22</v>
      </c>
      <c r="G116" s="4">
        <v>3.5000000000000001E-3</v>
      </c>
      <c r="H116" s="8">
        <f t="shared" si="4"/>
        <v>0.35000000000000003</v>
      </c>
      <c r="J116" s="2" t="s">
        <v>32</v>
      </c>
      <c r="K116" s="5" t="str">
        <f>VLOOKUP($F116,'Color Code'!$A$2:$B$9,2,FALSE)</f>
        <v>#FF00FF</v>
      </c>
    </row>
    <row r="117" spans="1:11" x14ac:dyDescent="0.25">
      <c r="A117">
        <v>115</v>
      </c>
      <c r="B117">
        <f>VLOOKUP(D117,Nodes!$A$1:$B$92,2,FALSE)</f>
        <v>36</v>
      </c>
      <c r="C117">
        <f>VLOOKUP(E117,Nodes!$A$1:$B$92,2,FALSE)</f>
        <v>8</v>
      </c>
      <c r="D117" t="s">
        <v>10</v>
      </c>
      <c r="E117" t="s">
        <v>76</v>
      </c>
      <c r="F117" t="s">
        <v>22</v>
      </c>
      <c r="G117" s="4">
        <v>3.5000000000000001E-3</v>
      </c>
      <c r="H117" s="8">
        <f t="shared" si="4"/>
        <v>0.35000000000000003</v>
      </c>
      <c r="I117" s="4"/>
      <c r="J117" s="2" t="s">
        <v>32</v>
      </c>
      <c r="K117" s="5" t="str">
        <f>VLOOKUP($F117,'Color Code'!$A$2:$B$9,2,FALSE)</f>
        <v>#FF00FF</v>
      </c>
    </row>
    <row r="118" spans="1:11" x14ac:dyDescent="0.25">
      <c r="A118">
        <v>116</v>
      </c>
      <c r="B118">
        <f>VLOOKUP(D118,Nodes!$A$1:$B$92,2,FALSE)</f>
        <v>36</v>
      </c>
      <c r="C118">
        <f>VLOOKUP(E118,Nodes!$A$1:$B$92,2,FALSE)</f>
        <v>11</v>
      </c>
      <c r="D118" t="s">
        <v>10</v>
      </c>
      <c r="E118" t="s">
        <v>86</v>
      </c>
      <c r="F118" t="s">
        <v>22</v>
      </c>
      <c r="G118" s="4">
        <v>6.9999999999999999E-4</v>
      </c>
      <c r="H118" s="8">
        <f t="shared" si="4"/>
        <v>6.9999999999999993E-2</v>
      </c>
      <c r="J118" s="2" t="s">
        <v>32</v>
      </c>
      <c r="K118" s="5" t="str">
        <f>VLOOKUP($F118,'Color Code'!$A$2:$B$9,2,FALSE)</f>
        <v>#FF00FF</v>
      </c>
    </row>
    <row r="119" spans="1:11" x14ac:dyDescent="0.25">
      <c r="A119">
        <v>117</v>
      </c>
      <c r="B119">
        <f>VLOOKUP(D119,Nodes!$A$1:$B$92,2,FALSE)</f>
        <v>36</v>
      </c>
      <c r="C119">
        <f>VLOOKUP(E119,Nodes!$A$1:$B$92,2,FALSE)</f>
        <v>12</v>
      </c>
      <c r="D119" t="s">
        <v>10</v>
      </c>
      <c r="E119" t="s">
        <v>85</v>
      </c>
      <c r="F119" t="s">
        <v>22</v>
      </c>
      <c r="G119" s="4">
        <v>8.0000000000000004E-4</v>
      </c>
      <c r="H119" s="8">
        <f t="shared" si="4"/>
        <v>0.08</v>
      </c>
      <c r="J119" s="2" t="s">
        <v>32</v>
      </c>
      <c r="K119" s="5" t="str">
        <f>VLOOKUP($F119,'Color Code'!$A$2:$B$9,2,FALSE)</f>
        <v>#FF00FF</v>
      </c>
    </row>
    <row r="120" spans="1:11" x14ac:dyDescent="0.25">
      <c r="A120">
        <v>118</v>
      </c>
      <c r="B120">
        <f>VLOOKUP(D120,Nodes!$A$1:$B$92,2,FALSE)</f>
        <v>36</v>
      </c>
      <c r="C120">
        <f>VLOOKUP(E120,Nodes!$A$1:$B$92,2,FALSE)</f>
        <v>13</v>
      </c>
      <c r="D120" t="s">
        <v>10</v>
      </c>
      <c r="E120" t="s">
        <v>84</v>
      </c>
      <c r="F120" t="s">
        <v>22</v>
      </c>
      <c r="G120" s="4">
        <v>1.1000000000000001E-3</v>
      </c>
      <c r="H120" s="8">
        <f t="shared" si="4"/>
        <v>0.11</v>
      </c>
      <c r="J120" s="2" t="s">
        <v>32</v>
      </c>
      <c r="K120" s="5" t="str">
        <f>VLOOKUP($F120,'Color Code'!$A$2:$B$9,2,FALSE)</f>
        <v>#FF00FF</v>
      </c>
    </row>
    <row r="121" spans="1:11" x14ac:dyDescent="0.25">
      <c r="A121">
        <v>119</v>
      </c>
      <c r="B121">
        <f>VLOOKUP(D121,Nodes!$A$1:$B$92,2,FALSE)</f>
        <v>36</v>
      </c>
      <c r="C121">
        <f>VLOOKUP(E121,Nodes!$A$1:$B$92,2,FALSE)</f>
        <v>39</v>
      </c>
      <c r="D121" t="s">
        <v>10</v>
      </c>
      <c r="E121" t="s">
        <v>74</v>
      </c>
      <c r="F121" t="s">
        <v>22</v>
      </c>
      <c r="G121" s="4">
        <v>0.99</v>
      </c>
      <c r="H121" s="8">
        <f t="shared" si="4"/>
        <v>99</v>
      </c>
      <c r="J121" s="2" t="s">
        <v>32</v>
      </c>
      <c r="K121" s="5" t="str">
        <f>VLOOKUP($F121,'Color Code'!$A$2:$B$9,2,FALSE)</f>
        <v>#FF00FF</v>
      </c>
    </row>
    <row r="122" spans="1:11" x14ac:dyDescent="0.25">
      <c r="A122">
        <v>120</v>
      </c>
      <c r="B122">
        <f>VLOOKUP(D122,Nodes!$A$1:$B$92,2,FALSE)</f>
        <v>50</v>
      </c>
      <c r="C122">
        <f>VLOOKUP(E122,Nodes!$A$1:$B$92,2,FALSE)</f>
        <v>6</v>
      </c>
      <c r="D122" t="s">
        <v>11</v>
      </c>
      <c r="E122" t="s">
        <v>73</v>
      </c>
      <c r="F122" t="s">
        <v>22</v>
      </c>
      <c r="G122" s="4">
        <v>1.3899999999999999E-2</v>
      </c>
      <c r="H122" s="8">
        <f t="shared" si="4"/>
        <v>1.39</v>
      </c>
      <c r="J122" s="2" t="s">
        <v>44</v>
      </c>
      <c r="K122" s="5" t="str">
        <f>VLOOKUP($F122,'Color Code'!$A$2:$B$9,2,FALSE)</f>
        <v>#FF00FF</v>
      </c>
    </row>
    <row r="123" spans="1:11" x14ac:dyDescent="0.25">
      <c r="A123">
        <v>121</v>
      </c>
      <c r="B123">
        <f>VLOOKUP(D123,Nodes!$A$1:$B$92,2,FALSE)</f>
        <v>50</v>
      </c>
      <c r="C123">
        <f>VLOOKUP(E123,Nodes!$A$1:$B$92,2,FALSE)</f>
        <v>56</v>
      </c>
      <c r="D123" t="s">
        <v>11</v>
      </c>
      <c r="E123" t="s">
        <v>70</v>
      </c>
      <c r="F123" t="s">
        <v>22</v>
      </c>
      <c r="G123" s="4">
        <v>0.98609999999999998</v>
      </c>
      <c r="H123" s="8">
        <f t="shared" si="4"/>
        <v>98.61</v>
      </c>
      <c r="J123" s="2" t="s">
        <v>44</v>
      </c>
      <c r="K123" s="5" t="str">
        <f>VLOOKUP($F123,'Color Code'!$A$2:$B$9,2,FALSE)</f>
        <v>#FF00FF</v>
      </c>
    </row>
    <row r="124" spans="1:11" x14ac:dyDescent="0.25">
      <c r="A124">
        <v>122</v>
      </c>
      <c r="B124">
        <f>VLOOKUP(D124,Nodes!$A$1:$B$92,2,FALSE)</f>
        <v>70</v>
      </c>
      <c r="C124">
        <f>VLOOKUP(E124,Nodes!$A$1:$B$92,2,FALSE)</f>
        <v>0</v>
      </c>
      <c r="D124" t="s">
        <v>15</v>
      </c>
      <c r="E124" t="s">
        <v>127</v>
      </c>
      <c r="F124" t="s">
        <v>22</v>
      </c>
      <c r="G124">
        <v>0.08</v>
      </c>
      <c r="H124" s="8">
        <f t="shared" si="4"/>
        <v>8</v>
      </c>
      <c r="J124" s="2" t="s">
        <v>89</v>
      </c>
      <c r="K124" s="5" t="str">
        <f>VLOOKUP($F124,'Color Code'!$A$2:$B$9,2,FALSE)</f>
        <v>#FF00FF</v>
      </c>
    </row>
    <row r="125" spans="1:11" x14ac:dyDescent="0.25">
      <c r="A125">
        <v>123</v>
      </c>
      <c r="B125">
        <f>VLOOKUP(D125,Nodes!$A$1:$B$92,2,FALSE)</f>
        <v>70</v>
      </c>
      <c r="C125">
        <f>VLOOKUP(E125,Nodes!$A$1:$B$92,2,FALSE)</f>
        <v>1</v>
      </c>
      <c r="D125" t="s">
        <v>15</v>
      </c>
      <c r="E125" t="s">
        <v>99</v>
      </c>
      <c r="F125" t="s">
        <v>22</v>
      </c>
      <c r="G125">
        <v>0.04</v>
      </c>
      <c r="H125" s="8">
        <f t="shared" si="4"/>
        <v>4</v>
      </c>
      <c r="J125" s="2" t="s">
        <v>89</v>
      </c>
      <c r="K125" s="5" t="str">
        <f>VLOOKUP($F125,'Color Code'!$A$2:$B$9,2,FALSE)</f>
        <v>#FF00FF</v>
      </c>
    </row>
    <row r="126" spans="1:11" x14ac:dyDescent="0.25">
      <c r="A126">
        <v>124</v>
      </c>
      <c r="B126">
        <f>VLOOKUP(D126,Nodes!$A$1:$B$92,2,FALSE)</f>
        <v>70</v>
      </c>
      <c r="C126">
        <f>VLOOKUP(E126,Nodes!$A$1:$B$92,2,FALSE)</f>
        <v>2</v>
      </c>
      <c r="D126" t="s">
        <v>15</v>
      </c>
      <c r="E126" t="s">
        <v>97</v>
      </c>
      <c r="F126" t="s">
        <v>22</v>
      </c>
      <c r="G126">
        <v>0.08</v>
      </c>
      <c r="H126" s="8">
        <f t="shared" si="4"/>
        <v>8</v>
      </c>
      <c r="J126" s="2" t="s">
        <v>89</v>
      </c>
      <c r="K126" s="5" t="str">
        <f>VLOOKUP($F126,'Color Code'!$A$2:$B$9,2,FALSE)</f>
        <v>#FF00FF</v>
      </c>
    </row>
    <row r="127" spans="1:11" x14ac:dyDescent="0.25">
      <c r="A127">
        <v>125</v>
      </c>
      <c r="B127">
        <f>VLOOKUP(D127,Nodes!$A$1:$B$92,2,FALSE)</f>
        <v>70</v>
      </c>
      <c r="C127">
        <f>VLOOKUP(E127,Nodes!$A$1:$B$92,2,FALSE)</f>
        <v>7</v>
      </c>
      <c r="D127" t="s">
        <v>15</v>
      </c>
      <c r="E127" t="s">
        <v>94</v>
      </c>
      <c r="F127" t="s">
        <v>22</v>
      </c>
      <c r="G127">
        <v>2.7000000000000001E-3</v>
      </c>
      <c r="H127" s="8">
        <f t="shared" si="4"/>
        <v>0.27</v>
      </c>
      <c r="J127" s="2" t="s">
        <v>89</v>
      </c>
      <c r="K127" s="5" t="str">
        <f>VLOOKUP($F127,'Color Code'!$A$2:$B$9,2,FALSE)</f>
        <v>#FF00FF</v>
      </c>
    </row>
    <row r="128" spans="1:11" x14ac:dyDescent="0.25">
      <c r="A128">
        <v>126</v>
      </c>
      <c r="B128">
        <f>VLOOKUP(D128,Nodes!$A$1:$B$92,2,FALSE)</f>
        <v>70</v>
      </c>
      <c r="C128">
        <f>VLOOKUP(E128,Nodes!$A$1:$B$92,2,FALSE)</f>
        <v>73</v>
      </c>
      <c r="D128" t="s">
        <v>15</v>
      </c>
      <c r="E128" t="s">
        <v>92</v>
      </c>
      <c r="F128" t="s">
        <v>22</v>
      </c>
      <c r="G128">
        <v>0.79730000000000001</v>
      </c>
      <c r="H128" s="8">
        <f t="shared" si="4"/>
        <v>79.73</v>
      </c>
      <c r="J128" s="2" t="s">
        <v>89</v>
      </c>
      <c r="K128" s="5" t="str">
        <f>VLOOKUP($F128,'Color Code'!$A$2:$B$9,2,FALSE)</f>
        <v>#FF00FF</v>
      </c>
    </row>
    <row r="129" spans="1:11" x14ac:dyDescent="0.25">
      <c r="A129">
        <v>127</v>
      </c>
      <c r="B129">
        <f>VLOOKUP(D129,Nodes!$A$1:$B$92,2,FALSE)</f>
        <v>85</v>
      </c>
      <c r="C129">
        <f>VLOOKUP(E129,Nodes!$A$1:$B$92,2,FALSE)</f>
        <v>86</v>
      </c>
      <c r="D129" t="s">
        <v>9</v>
      </c>
      <c r="E129" t="s">
        <v>14</v>
      </c>
      <c r="F129" t="s">
        <v>22</v>
      </c>
      <c r="G129" s="4">
        <v>1</v>
      </c>
      <c r="H129" s="8">
        <f t="shared" si="4"/>
        <v>100</v>
      </c>
      <c r="K129" s="5" t="str">
        <f>VLOOKUP($F129,'Color Code'!$A$2:$B$9,2,FALSE)</f>
        <v>#FF00FF</v>
      </c>
    </row>
    <row r="130" spans="1:11" x14ac:dyDescent="0.25">
      <c r="A130">
        <v>128</v>
      </c>
      <c r="B130">
        <f>VLOOKUP(D130,Nodes!$A$1:$B$92,2,FALSE)</f>
        <v>86</v>
      </c>
      <c r="C130">
        <f>VLOOKUP(E130,Nodes!$A$1:$B$92,2,FALSE)</f>
        <v>3</v>
      </c>
      <c r="D130" t="s">
        <v>14</v>
      </c>
      <c r="E130" t="s">
        <v>124</v>
      </c>
      <c r="F130" t="s">
        <v>22</v>
      </c>
      <c r="G130" s="4">
        <v>0.7</v>
      </c>
      <c r="H130" s="8">
        <f t="shared" si="4"/>
        <v>70</v>
      </c>
      <c r="J130" s="2" t="s">
        <v>123</v>
      </c>
      <c r="K130" s="5" t="str">
        <f>VLOOKUP($F130,'Color Code'!$A$2:$B$9,2,FALSE)</f>
        <v>#FF00FF</v>
      </c>
    </row>
  </sheetData>
  <sortState ref="A2:I130">
    <sortCondition ref="F2:F130"/>
    <sortCondition ref="B2:B130"/>
    <sortCondition ref="C2:C130"/>
  </sortState>
  <hyperlinks>
    <hyperlink ref="J52" r:id="rId1" xr:uid="{75197939-D23C-411A-B50A-E55F6C261D78}"/>
    <hyperlink ref="J3:J8" r:id="rId2" display="https://nasional.kontan.co.id/news/tagihan-kreditur-sariwangi-dan-indorub-capai-rp-1-triliun" xr:uid="{404C02E1-94F4-40DC-9B89-51BAB933DFE7}"/>
    <hyperlink ref="J61" r:id="rId3" xr:uid="{E616772E-88CA-42DB-A571-BCD4C5B10428}"/>
    <hyperlink ref="J67" r:id="rId4" xr:uid="{AE7121B7-4DD2-40F7-A6F5-1CA46CED8545}"/>
    <hyperlink ref="J62" r:id="rId5" xr:uid="{B4D5225E-E8AB-4561-B653-519DC4D063A7}"/>
    <hyperlink ref="J68" r:id="rId6" xr:uid="{FE39B54D-E36E-40D4-92C2-3FF91C3C4104}"/>
    <hyperlink ref="J20:J22" r:id="rId7" display="https://www.commbank.co.id/lib_ui/repository/doc/COMMBANK_AR_2017_webversion.pdf" xr:uid="{7F69E4FA-E34A-4D4B-B059-13FA5617AB5E}"/>
    <hyperlink ref="J11" r:id="rId8" xr:uid="{BEBAACB8-6530-4C1D-992D-8450CB780B29}"/>
    <hyperlink ref="J24:J25" r:id="rId9" display="https://www.commbank.co.id/lib_ui/repository/doc/COMMBANK_AR_2017_webversion.pdf" xr:uid="{1D0723DA-7F8C-4C1D-985E-F9FD8CE9608F}"/>
    <hyperlink ref="J63" r:id="rId10" xr:uid="{6915E7F5-C0DB-4CFF-8377-FEEC4D4A702F}"/>
    <hyperlink ref="J30:J39" r:id="rId11" display="http://v.icbc.com.cn/userfiles/Resources/ICBC/haiwai/Indonesia/download/2018/AuditedFinancialStatement2017.PDF" xr:uid="{D9B862DE-D352-4EC0-A926-B1B4426D6D42}"/>
    <hyperlink ref="J64" r:id="rId12" xr:uid="{0707E55A-1952-499B-85E4-1EC5CDCC585A}"/>
    <hyperlink ref="J70" r:id="rId13" xr:uid="{195158BF-068E-4B16-8081-F0408ED00CE8}"/>
    <hyperlink ref="J30" r:id="rId14" xr:uid="{B5A65EFA-3326-406F-B722-BE462D9B4FF4}"/>
    <hyperlink ref="J33" r:id="rId15" xr:uid="{1FBD0340-D0F2-4373-AEE5-A8E300C6C23B}"/>
    <hyperlink ref="J122" r:id="rId16" xr:uid="{5222103D-23C1-43D2-83B0-BD9FD1ADCC15}"/>
    <hyperlink ref="J123" r:id="rId17" xr:uid="{4C2D6AF4-BA9F-4423-9749-C43032394E4C}"/>
    <hyperlink ref="J121" r:id="rId18" xr:uid="{65FA38C9-65E0-40EA-AB33-A4E817923894}"/>
    <hyperlink ref="J10:J15" r:id="rId19" display="https://www.commbank.co.id/lib_ui/repository/doc/COMMBANK_AR_2017_webversion.pdf" xr:uid="{C91AB537-AE5A-4C5A-BB6D-2301B2241ADD}"/>
    <hyperlink ref="J130" r:id="rId20" xr:uid="{F29762DA-35FD-4192-97C3-D3D00E09D800}"/>
    <hyperlink ref="J109" r:id="rId21" xr:uid="{4F843EE4-D727-458D-8F07-5186DF62B0BA}"/>
    <hyperlink ref="J126" r:id="rId22" xr:uid="{BCC71A24-21A7-41F9-AF94-A5BD99DFEE82}"/>
    <hyperlink ref="J110" r:id="rId23" xr:uid="{5150E1DE-EBBD-4475-B6B4-12EE88C19B8B}"/>
    <hyperlink ref="J111" r:id="rId24" xr:uid="{849DFAE2-36E8-47E0-8058-34C4354EC1B1}"/>
    <hyperlink ref="J59" r:id="rId25" xr:uid="{4357448A-28B5-4E77-B20E-4FD523480C92}"/>
    <hyperlink ref="J35" r:id="rId26" xr:uid="{94CDA7EB-3A8A-4E91-85DC-C31C784B8930}"/>
    <hyperlink ref="J71" r:id="rId27" xr:uid="{ADE50DA6-7F4F-4713-A054-0FD555C35C84}"/>
    <hyperlink ref="J72" r:id="rId28" xr:uid="{9C375AF9-7062-4327-AAC2-0C5757F4BB16}"/>
    <hyperlink ref="J108" r:id="rId29" xr:uid="{F6FA7558-A925-4D62-B9A2-1F65E1CEB8F7}"/>
    <hyperlink ref="J73" r:id="rId30" xr:uid="{D944A55B-0758-4ED2-B4E7-CA83D75B2667}"/>
    <hyperlink ref="J40" r:id="rId31" xr:uid="{F1D5882D-40B0-4782-BF1F-4A64E466F061}"/>
    <hyperlink ref="J37" r:id="rId32" xr:uid="{C086EA83-32E8-430C-9B98-ED6B75823BD3}"/>
    <hyperlink ref="J7" r:id="rId33" xr:uid="{BCE23049-E9E5-44CF-B6BA-1591CFDA5029}"/>
    <hyperlink ref="J74" r:id="rId34" xr:uid="{B04B8130-3CE7-4B46-B7A3-5C2C99ADBF2D}"/>
    <hyperlink ref="J75" r:id="rId35" xr:uid="{363C5C75-D1A1-4C33-958A-E5FDD2A4A1A2}"/>
    <hyperlink ref="J15" r:id="rId36" xr:uid="{B9CDAF82-A95B-4345-91A6-D843C2E0AB39}"/>
    <hyperlink ref="J50" r:id="rId37" xr:uid="{5CE85698-7B56-43E5-8DE9-04E5B5F48B25}"/>
    <hyperlink ref="J76" r:id="rId38" xr:uid="{E19130C9-FFCB-4B96-AECC-FF5B7B58895F}"/>
    <hyperlink ref="J77" r:id="rId39" xr:uid="{AF2D571B-A0B6-46A4-BACD-6B821DE3440C}"/>
    <hyperlink ref="J78" r:id="rId40" xr:uid="{64268B53-A4DF-46A9-A1AA-EF5A58FBB99E}"/>
    <hyperlink ref="J81" r:id="rId41" xr:uid="{611F3A19-0E7F-4F37-9BB7-9E44385C5E33}"/>
    <hyperlink ref="J88" r:id="rId42" xr:uid="{F688CA18-0F2F-45D4-8481-382D0A45A870}"/>
    <hyperlink ref="J89" r:id="rId43" xr:uid="{FF3CAE76-5519-421F-B6D1-A9C5ABDCC3C4}"/>
    <hyperlink ref="J82" r:id="rId44" xr:uid="{AF8AEF37-4664-4E5D-80D6-393895D3259C}"/>
    <hyperlink ref="J84" r:id="rId45" xr:uid="{9A075D86-ACA7-4B50-8475-D1833621CE4B}"/>
    <hyperlink ref="J42" r:id="rId46" xr:uid="{E3900FD1-6B01-47A6-9AA2-384ED143CF43}"/>
    <hyperlink ref="J66" r:id="rId47" xr:uid="{85314EC0-AD40-42E9-A8E6-8E8E1292BA78}"/>
    <hyperlink ref="J60" r:id="rId48" xr:uid="{3C16FEDD-5353-44DE-B93E-DA0F9BA1F117}"/>
    <hyperlink ref="J85" r:id="rId49" xr:uid="{10082279-3175-48CD-B88B-4D450AED20C7}"/>
    <hyperlink ref="J86" r:id="rId50" xr:uid="{C9F14395-6EF4-4583-A517-88BE7212D1CB}"/>
    <hyperlink ref="J38" r:id="rId51" xr:uid="{3642FCA5-2B0C-439D-BE81-7D4BD723A523}"/>
    <hyperlink ref="J79" r:id="rId52" xr:uid="{EB5CE167-D3A4-424C-B054-A912E7B272B7}"/>
    <hyperlink ref="J18" r:id="rId53" xr:uid="{A3A95E1C-EEFA-40F4-8CDB-8D6A11FF6E25}"/>
    <hyperlink ref="J83" r:id="rId54" xr:uid="{8CB0EE1E-9B15-4EC3-8500-34D39396A37D}"/>
    <hyperlink ref="J87" r:id="rId55" xr:uid="{7F575484-9C04-4AC5-8C6F-A518C4E49814}"/>
    <hyperlink ref="J90" r:id="rId56" xr:uid="{BD59C90B-55AC-4E21-896C-1100D49FC228}"/>
    <hyperlink ref="J91" r:id="rId57" xr:uid="{E25F88C6-66B2-4A8B-937D-94BA68699FFD}"/>
    <hyperlink ref="J92" r:id="rId58" xr:uid="{65A05AAA-F08D-4832-8B48-B6FA6C7C5A1B}"/>
    <hyperlink ref="J93" r:id="rId59" xr:uid="{A5B7775B-A663-4190-8E9A-1943E64DD740}"/>
    <hyperlink ref="J94" r:id="rId60" xr:uid="{904734BB-6737-4ABE-BB3B-88F6BF5CC7A3}"/>
    <hyperlink ref="J95" r:id="rId61" xr:uid="{C5DDB7FA-45B1-4136-9E46-C84106A11672}"/>
    <hyperlink ref="J96" r:id="rId62" xr:uid="{188749B4-D3E4-4A0B-A55D-84630A904C56}"/>
    <hyperlink ref="J97" r:id="rId63" xr:uid="{C439A34F-D8EE-4495-9D82-223476CC0AD4}"/>
    <hyperlink ref="J98" r:id="rId64" xr:uid="{8D82E7D6-4BBC-423B-8057-03ECE3EBD0A7}"/>
    <hyperlink ref="J99" r:id="rId65" xr:uid="{FEBEB19E-7621-4B0F-BEF4-ACC64869ACD5}"/>
    <hyperlink ref="J100" r:id="rId66" xr:uid="{5CDDFDD3-DB13-4D58-A9DF-E92C02B28C2F}"/>
    <hyperlink ref="J80" r:id="rId67" xr:uid="{13C17F84-0A46-48BB-B4E7-B922C17EEF36}"/>
    <hyperlink ref="J101" r:id="rId68" xr:uid="{A2B2A829-943F-4771-9A41-0D79D8289C59}"/>
    <hyperlink ref="J102" r:id="rId69" xr:uid="{F5880842-3676-44EB-A953-DB98DF61583F}"/>
    <hyperlink ref="J103" r:id="rId70" xr:uid="{BB95C7B8-EE9C-4F19-B681-F4406815CCDD}"/>
    <hyperlink ref="J8" r:id="rId71" xr:uid="{46B19FD5-5426-482E-81C5-0B3B0B62F267}"/>
    <hyperlink ref="J104" r:id="rId72" xr:uid="{7998E368-2369-4FBC-922A-9F56115501B1}"/>
    <hyperlink ref="J105" r:id="rId73" xr:uid="{A69C377D-0A63-40D0-8F09-57DBE59C21C7}"/>
    <hyperlink ref="J106" r:id="rId74" xr:uid="{5F1C7D6F-2D1A-4DFA-9A0B-8A2AB2B2F7BC}"/>
    <hyperlink ref="J107" r:id="rId75" xr:uid="{E8059DFA-D737-4323-939F-B767FAB5CEAA}"/>
  </hyperlinks>
  <pageMargins left="0.7" right="0.7" top="0.75" bottom="0.75" header="0.3" footer="0.3"/>
  <pageSetup orientation="portrait" r:id="rId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D721-E0BF-4D3A-A1EC-49FC05216F26}">
  <dimension ref="A1:M91"/>
  <sheetViews>
    <sheetView topLeftCell="A40" zoomScale="85" zoomScaleNormal="85" workbookViewId="0">
      <selection activeCell="H93" sqref="H93"/>
    </sheetView>
  </sheetViews>
  <sheetFormatPr defaultRowHeight="15" x14ac:dyDescent="0.25"/>
  <cols>
    <col min="1" max="1" width="36.7109375" customWidth="1"/>
    <col min="2" max="2" width="25.28515625" customWidth="1"/>
    <col min="3" max="3" width="64.5703125" customWidth="1"/>
    <col min="5" max="5" width="15.140625" customWidth="1"/>
    <col min="7" max="7" width="13.140625" customWidth="1"/>
    <col min="8" max="8" width="31.28515625" customWidth="1"/>
    <col min="9" max="9" width="48.140625" bestFit="1" customWidth="1"/>
    <col min="10" max="10" width="39.5703125" bestFit="1" customWidth="1"/>
    <col min="12" max="12" width="14.42578125" bestFit="1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6</v>
      </c>
      <c r="E1" t="s">
        <v>43</v>
      </c>
      <c r="F1" t="s">
        <v>12</v>
      </c>
      <c r="G1" t="s">
        <v>88</v>
      </c>
      <c r="H1" s="7" t="s">
        <v>132</v>
      </c>
    </row>
    <row r="2" spans="1:9" x14ac:dyDescent="0.25">
      <c r="A2" t="s">
        <v>127</v>
      </c>
      <c r="B2">
        <v>0</v>
      </c>
      <c r="C2" t="s">
        <v>95</v>
      </c>
      <c r="D2" t="s">
        <v>28</v>
      </c>
      <c r="E2">
        <v>0.05</v>
      </c>
      <c r="G2" t="s">
        <v>89</v>
      </c>
      <c r="H2" s="5" t="s">
        <v>135</v>
      </c>
      <c r="I2" t="str">
        <f t="shared" ref="I2:I64" si="0">CONCATENATE("node(", SUBSTITUTE(LOWER(A2)," ",""), ", ", SUBSTITUTE(LOWER(D2)," ",""), ", ", E2, ", ", E2, ").")</f>
        <v>node(aditirtas, company, 0.05, 0.05).</v>
      </c>
    </row>
    <row r="3" spans="1:9" x14ac:dyDescent="0.25">
      <c r="A3" t="s">
        <v>99</v>
      </c>
      <c r="B3">
        <v>1</v>
      </c>
      <c r="C3" t="s">
        <v>98</v>
      </c>
      <c r="D3" t="s">
        <v>28</v>
      </c>
      <c r="E3">
        <v>0.05</v>
      </c>
      <c r="G3" t="s">
        <v>89</v>
      </c>
      <c r="H3" s="5" t="s">
        <v>135</v>
      </c>
      <c r="I3" t="str">
        <f t="shared" si="0"/>
        <v>node(antariksabuana, company, 0.05, 0.05).</v>
      </c>
    </row>
    <row r="4" spans="1:9" x14ac:dyDescent="0.25">
      <c r="A4" t="s">
        <v>97</v>
      </c>
      <c r="B4">
        <v>2</v>
      </c>
      <c r="C4" t="s">
        <v>96</v>
      </c>
      <c r="D4" t="s">
        <v>28</v>
      </c>
      <c r="E4">
        <v>0.05</v>
      </c>
      <c r="G4" t="s">
        <v>89</v>
      </c>
      <c r="H4" s="5" t="s">
        <v>135</v>
      </c>
      <c r="I4" t="str">
        <f t="shared" si="0"/>
        <v>node(antarindoo, company, 0.05, 0.05).</v>
      </c>
    </row>
    <row r="5" spans="1:9" x14ac:dyDescent="0.25">
      <c r="A5" t="s">
        <v>124</v>
      </c>
      <c r="B5">
        <v>3</v>
      </c>
      <c r="C5" t="s">
        <v>125</v>
      </c>
      <c r="D5" t="s">
        <v>28</v>
      </c>
      <c r="E5">
        <v>0.05</v>
      </c>
      <c r="G5" t="s">
        <v>123</v>
      </c>
      <c r="H5" s="5" t="s">
        <v>135</v>
      </c>
      <c r="I5" t="str">
        <f t="shared" si="0"/>
        <v>node(craroma, company, 0.05, 0.05).</v>
      </c>
    </row>
    <row r="6" spans="1:9" x14ac:dyDescent="0.25">
      <c r="A6" t="s">
        <v>87</v>
      </c>
      <c r="B6">
        <v>4</v>
      </c>
      <c r="C6" t="s">
        <v>83</v>
      </c>
      <c r="D6" t="s">
        <v>28</v>
      </c>
      <c r="E6">
        <v>0.05</v>
      </c>
      <c r="G6" t="s">
        <v>32</v>
      </c>
      <c r="H6" s="5" t="s">
        <v>135</v>
      </c>
      <c r="I6" t="str">
        <f t="shared" si="0"/>
        <v>node(fincomsp, company, 0.05, 0.05).</v>
      </c>
    </row>
    <row r="7" spans="1:9" x14ac:dyDescent="0.25">
      <c r="A7" t="s">
        <v>75</v>
      </c>
      <c r="B7">
        <v>5</v>
      </c>
      <c r="C7" t="s">
        <v>78</v>
      </c>
      <c r="D7" t="s">
        <v>28</v>
      </c>
      <c r="E7">
        <v>0.05</v>
      </c>
      <c r="G7" t="s">
        <v>32</v>
      </c>
      <c r="H7" s="5" t="s">
        <v>135</v>
      </c>
      <c r="I7" t="str">
        <f t="shared" si="0"/>
        <v>node(gigagalaxy, company, 0.05, 0.05).</v>
      </c>
    </row>
    <row r="8" spans="1:9" x14ac:dyDescent="0.25">
      <c r="A8" t="s">
        <v>73</v>
      </c>
      <c r="B8">
        <v>6</v>
      </c>
      <c r="C8" t="s">
        <v>72</v>
      </c>
      <c r="D8" t="s">
        <v>28</v>
      </c>
      <c r="E8">
        <v>0.05</v>
      </c>
      <c r="G8" t="s">
        <v>44</v>
      </c>
      <c r="H8" s="5" t="s">
        <v>135</v>
      </c>
      <c r="I8" t="str">
        <f t="shared" si="0"/>
        <v>node(intidana, company, 0.05, 0.05).</v>
      </c>
    </row>
    <row r="9" spans="1:9" x14ac:dyDescent="0.25">
      <c r="A9" t="s">
        <v>94</v>
      </c>
      <c r="B9">
        <v>7</v>
      </c>
      <c r="C9" t="s">
        <v>93</v>
      </c>
      <c r="D9" t="s">
        <v>28</v>
      </c>
      <c r="E9">
        <v>0.05</v>
      </c>
      <c r="G9" t="s">
        <v>89</v>
      </c>
      <c r="H9" s="5" t="s">
        <v>135</v>
      </c>
      <c r="I9" t="str">
        <f t="shared" si="0"/>
        <v>node(mitrauks, company, 0.05, 0.05).</v>
      </c>
    </row>
    <row r="10" spans="1:9" x14ac:dyDescent="0.25">
      <c r="A10" t="s">
        <v>76</v>
      </c>
      <c r="B10">
        <v>8</v>
      </c>
      <c r="C10" t="s">
        <v>79</v>
      </c>
      <c r="D10" t="s">
        <v>28</v>
      </c>
      <c r="E10">
        <v>0.05</v>
      </c>
      <c r="G10" t="s">
        <v>32</v>
      </c>
      <c r="H10" s="5" t="s">
        <v>135</v>
      </c>
      <c r="I10" t="str">
        <f t="shared" si="0"/>
        <v>node(murnigalaxy, company, 0.05, 0.05).</v>
      </c>
    </row>
    <row r="11" spans="1:9" x14ac:dyDescent="0.25">
      <c r="A11" t="s">
        <v>21</v>
      </c>
      <c r="B11">
        <v>9</v>
      </c>
      <c r="C11" t="s">
        <v>25</v>
      </c>
      <c r="D11" t="s">
        <v>28</v>
      </c>
      <c r="E11">
        <v>0.05</v>
      </c>
      <c r="H11" s="5" t="s">
        <v>135</v>
      </c>
      <c r="I11" t="str">
        <f t="shared" si="0"/>
        <v>node(nirmala, company, 0.05, 0.05).</v>
      </c>
    </row>
    <row r="12" spans="1:9" x14ac:dyDescent="0.25">
      <c r="A12" t="s">
        <v>23</v>
      </c>
      <c r="B12">
        <v>10</v>
      </c>
      <c r="C12" t="s">
        <v>26</v>
      </c>
      <c r="D12" t="s">
        <v>28</v>
      </c>
      <c r="E12">
        <v>0.05</v>
      </c>
      <c r="H12" s="5" t="s">
        <v>135</v>
      </c>
      <c r="I12" t="str">
        <f t="shared" si="0"/>
        <v>node(perkasang, company, 0.05, 0.05).</v>
      </c>
    </row>
    <row r="13" spans="1:9" x14ac:dyDescent="0.25">
      <c r="A13" t="s">
        <v>86</v>
      </c>
      <c r="B13">
        <v>11</v>
      </c>
      <c r="C13" t="s">
        <v>82</v>
      </c>
      <c r="D13" t="s">
        <v>28</v>
      </c>
      <c r="E13">
        <v>0.05</v>
      </c>
      <c r="G13" t="s">
        <v>32</v>
      </c>
      <c r="H13" s="5" t="s">
        <v>135</v>
      </c>
      <c r="I13" t="str">
        <f t="shared" si="0"/>
        <v>node(primarl, company, 0.05, 0.05).</v>
      </c>
    </row>
    <row r="14" spans="1:9" x14ac:dyDescent="0.25">
      <c r="A14" t="s">
        <v>85</v>
      </c>
      <c r="B14">
        <v>12</v>
      </c>
      <c r="C14" t="s">
        <v>81</v>
      </c>
      <c r="D14" t="s">
        <v>28</v>
      </c>
      <c r="E14">
        <v>0.05</v>
      </c>
      <c r="G14" t="s">
        <v>32</v>
      </c>
      <c r="H14" s="5" t="s">
        <v>135</v>
      </c>
      <c r="I14" t="str">
        <f t="shared" si="0"/>
        <v>node(ramadewanw, company, 0.05, 0.05).</v>
      </c>
    </row>
    <row r="15" spans="1:9" x14ac:dyDescent="0.25">
      <c r="A15" t="s">
        <v>84</v>
      </c>
      <c r="B15">
        <v>13</v>
      </c>
      <c r="C15" t="s">
        <v>80</v>
      </c>
      <c r="D15" t="s">
        <v>28</v>
      </c>
      <c r="E15">
        <v>0.05</v>
      </c>
      <c r="G15" t="s">
        <v>32</v>
      </c>
      <c r="H15" s="5" t="s">
        <v>135</v>
      </c>
      <c r="I15" t="str">
        <f t="shared" si="0"/>
        <v>node(samudraam, company, 0.05, 0.05).</v>
      </c>
    </row>
    <row r="16" spans="1:9" x14ac:dyDescent="0.25">
      <c r="A16" t="s">
        <v>24</v>
      </c>
      <c r="B16">
        <v>14</v>
      </c>
      <c r="C16" t="s">
        <v>27</v>
      </c>
      <c r="D16" t="s">
        <v>28</v>
      </c>
      <c r="E16">
        <v>0.05</v>
      </c>
      <c r="H16" s="5" t="s">
        <v>135</v>
      </c>
      <c r="I16" t="str">
        <f t="shared" si="0"/>
        <v>node(tjigaru, company, 0.05, 0.05).</v>
      </c>
    </row>
    <row r="17" spans="1:13" x14ac:dyDescent="0.25">
      <c r="A17" t="s">
        <v>117</v>
      </c>
      <c r="B17">
        <v>15</v>
      </c>
      <c r="C17" t="s">
        <v>108</v>
      </c>
      <c r="D17" t="s">
        <v>29</v>
      </c>
      <c r="E17">
        <v>789035.23699999996</v>
      </c>
      <c r="F17" t="s">
        <v>215</v>
      </c>
      <c r="G17" t="s">
        <v>89</v>
      </c>
      <c r="H17" s="5" t="s">
        <v>136</v>
      </c>
      <c r="I17" t="str">
        <f t="shared" si="0"/>
        <v>node(anzbank, financial, 789035.237, 789035.237).</v>
      </c>
      <c r="J17" s="9"/>
    </row>
    <row r="18" spans="1:13" x14ac:dyDescent="0.25">
      <c r="A18" t="s">
        <v>37</v>
      </c>
      <c r="B18">
        <v>16</v>
      </c>
      <c r="C18" t="s">
        <v>36</v>
      </c>
      <c r="D18" t="s">
        <v>29</v>
      </c>
      <c r="E18">
        <v>72098.387000000002</v>
      </c>
      <c r="F18" t="s">
        <v>216</v>
      </c>
      <c r="H18" s="5" t="s">
        <v>136</v>
      </c>
      <c r="I18" t="str">
        <f t="shared" si="0"/>
        <v>node(asbbank, financial, 72098.387, 72098.387).</v>
      </c>
      <c r="J18" s="9"/>
    </row>
    <row r="19" spans="1:13" x14ac:dyDescent="0.25">
      <c r="A19" t="s">
        <v>210</v>
      </c>
      <c r="B19">
        <v>17</v>
      </c>
      <c r="C19" t="s">
        <v>209</v>
      </c>
      <c r="D19" t="s">
        <v>29</v>
      </c>
      <c r="E19">
        <v>8.2029999999999994</v>
      </c>
      <c r="F19" t="s">
        <v>217</v>
      </c>
      <c r="G19" t="s">
        <v>140</v>
      </c>
      <c r="H19" s="5" t="s">
        <v>136</v>
      </c>
      <c r="I19" t="str">
        <f t="shared" si="0"/>
        <v>node(bankdki, financial, 8.203, 8.203).</v>
      </c>
      <c r="J19" s="9"/>
    </row>
    <row r="20" spans="1:13" x14ac:dyDescent="0.25">
      <c r="A20" t="s">
        <v>180</v>
      </c>
      <c r="B20">
        <v>18</v>
      </c>
      <c r="C20" t="s">
        <v>179</v>
      </c>
      <c r="D20" t="s">
        <v>29</v>
      </c>
      <c r="E20">
        <v>36.289000000000001</v>
      </c>
      <c r="F20" t="s">
        <v>218</v>
      </c>
      <c r="G20" t="s">
        <v>140</v>
      </c>
      <c r="H20" s="5" t="s">
        <v>136</v>
      </c>
      <c r="I20" t="str">
        <f t="shared" si="0"/>
        <v>node(bankpan, financial, 36.289, 36.289).</v>
      </c>
      <c r="J20" s="9"/>
    </row>
    <row r="21" spans="1:13" x14ac:dyDescent="0.25">
      <c r="A21" t="s">
        <v>163</v>
      </c>
      <c r="B21">
        <v>19</v>
      </c>
      <c r="C21" t="s">
        <v>162</v>
      </c>
      <c r="D21" t="s">
        <v>29</v>
      </c>
      <c r="E21">
        <v>1191588.8</v>
      </c>
      <c r="F21" t="s">
        <v>220</v>
      </c>
      <c r="G21" t="s">
        <v>140</v>
      </c>
      <c r="H21" s="5" t="s">
        <v>136</v>
      </c>
      <c r="I21" t="str">
        <f t="shared" si="0"/>
        <v>node(barclays, financial, 1191588.8, 1191588.8).</v>
      </c>
      <c r="J21" s="9"/>
      <c r="L21" s="9"/>
    </row>
    <row r="22" spans="1:13" x14ac:dyDescent="0.25">
      <c r="A22" t="s">
        <v>66</v>
      </c>
      <c r="B22">
        <v>20</v>
      </c>
      <c r="C22" t="s">
        <v>65</v>
      </c>
      <c r="D22" t="s">
        <v>29</v>
      </c>
      <c r="E22">
        <v>131402</v>
      </c>
      <c r="F22" t="s">
        <v>140</v>
      </c>
      <c r="G22" t="s">
        <v>44</v>
      </c>
      <c r="H22" s="5" t="s">
        <v>136</v>
      </c>
      <c r="I22" t="str">
        <f t="shared" si="0"/>
        <v>node(bca, financial, 131402, 131402).</v>
      </c>
      <c r="J22" s="9"/>
    </row>
    <row r="23" spans="1:13" x14ac:dyDescent="0.25">
      <c r="A23" t="s">
        <v>62</v>
      </c>
      <c r="B23">
        <v>21</v>
      </c>
      <c r="C23" t="s">
        <v>219</v>
      </c>
      <c r="D23" t="s">
        <v>29</v>
      </c>
      <c r="E23">
        <v>2443.7950000000001</v>
      </c>
      <c r="F23" t="s">
        <v>221</v>
      </c>
      <c r="G23" t="s">
        <v>44</v>
      </c>
      <c r="H23" s="5" t="s">
        <v>136</v>
      </c>
      <c r="I23" t="str">
        <f t="shared" si="0"/>
        <v>node(bcc, financial, 2443.795, 2443.795).</v>
      </c>
      <c r="J23" s="9"/>
    </row>
    <row r="24" spans="1:13" x14ac:dyDescent="0.25">
      <c r="A24" t="s">
        <v>167</v>
      </c>
      <c r="B24">
        <v>22</v>
      </c>
      <c r="C24" t="s">
        <v>166</v>
      </c>
      <c r="D24" t="s">
        <v>29</v>
      </c>
      <c r="E24">
        <v>100.90300000000001</v>
      </c>
      <c r="F24" t="s">
        <v>222</v>
      </c>
      <c r="G24" t="s">
        <v>140</v>
      </c>
      <c r="H24" s="5" t="s">
        <v>136</v>
      </c>
      <c r="I24" t="str">
        <f t="shared" si="0"/>
        <v>node(bni, financial, 100.903, 100.903).</v>
      </c>
      <c r="J24" s="9"/>
    </row>
    <row r="25" spans="1:13" x14ac:dyDescent="0.25">
      <c r="A25" t="s">
        <v>159</v>
      </c>
      <c r="B25">
        <v>23</v>
      </c>
      <c r="C25" t="s">
        <v>170</v>
      </c>
      <c r="D25" t="s">
        <v>29</v>
      </c>
      <c r="E25">
        <v>208.994</v>
      </c>
      <c r="F25" t="s">
        <v>223</v>
      </c>
      <c r="G25" t="s">
        <v>140</v>
      </c>
      <c r="H25" s="5" t="s">
        <v>136</v>
      </c>
      <c r="I25" t="str">
        <f t="shared" si="0"/>
        <v>node(boa, financial, 208.994, 208.994).</v>
      </c>
      <c r="J25" s="9"/>
    </row>
    <row r="26" spans="1:13" x14ac:dyDescent="0.25">
      <c r="A26" t="s">
        <v>172</v>
      </c>
      <c r="B26">
        <v>24</v>
      </c>
      <c r="C26" t="s">
        <v>171</v>
      </c>
      <c r="D26" t="s">
        <v>29</v>
      </c>
      <c r="E26">
        <v>3568135.5490000001</v>
      </c>
      <c r="F26" t="s">
        <v>225</v>
      </c>
      <c r="G26" t="s">
        <v>140</v>
      </c>
      <c r="H26" s="5" t="s">
        <v>136</v>
      </c>
      <c r="I26" t="str">
        <f t="shared" si="0"/>
        <v>node(boausa, financial, 3568135.549, 3568135.549).</v>
      </c>
      <c r="J26" s="9"/>
      <c r="K26" s="9"/>
    </row>
    <row r="27" spans="1:13" x14ac:dyDescent="0.25">
      <c r="A27" t="s">
        <v>149</v>
      </c>
      <c r="B27">
        <v>25</v>
      </c>
      <c r="C27" t="s">
        <v>147</v>
      </c>
      <c r="D27" t="s">
        <v>29</v>
      </c>
      <c r="E27">
        <v>0.20399395279999999</v>
      </c>
      <c r="F27" t="s">
        <v>224</v>
      </c>
      <c r="G27" t="s">
        <v>140</v>
      </c>
      <c r="H27" s="5" t="s">
        <v>136</v>
      </c>
      <c r="I27" t="str">
        <f t="shared" si="0"/>
        <v>node(boch, financial, 0.2039939528, 0.2039939528).</v>
      </c>
      <c r="J27" s="9"/>
    </row>
    <row r="28" spans="1:13" x14ac:dyDescent="0.25">
      <c r="A28" t="s">
        <v>148</v>
      </c>
      <c r="B28">
        <v>26</v>
      </c>
      <c r="C28" t="s">
        <v>61</v>
      </c>
      <c r="D28" t="s">
        <v>29</v>
      </c>
      <c r="E28">
        <v>1399082.7985267099</v>
      </c>
      <c r="F28" t="s">
        <v>226</v>
      </c>
      <c r="G28" t="s">
        <v>44</v>
      </c>
      <c r="H28" s="5" t="s">
        <v>136</v>
      </c>
      <c r="I28" t="str">
        <f t="shared" si="0"/>
        <v>node(bocomm, financial, 1399082.79852671, 1399082.79852671).</v>
      </c>
      <c r="J28" s="9"/>
      <c r="M28" s="9"/>
    </row>
    <row r="29" spans="1:13" x14ac:dyDescent="0.25">
      <c r="A29" t="s">
        <v>178</v>
      </c>
      <c r="B29">
        <v>27</v>
      </c>
      <c r="C29" t="s">
        <v>177</v>
      </c>
      <c r="D29" t="s">
        <v>29</v>
      </c>
      <c r="E29">
        <v>10104.975</v>
      </c>
      <c r="F29" t="s">
        <v>227</v>
      </c>
      <c r="G29" t="s">
        <v>140</v>
      </c>
      <c r="H29" s="5" t="s">
        <v>136</v>
      </c>
      <c r="I29" t="str">
        <f t="shared" si="0"/>
        <v>node(bpdjwb, financial, 10104.975, 10104.975).</v>
      </c>
      <c r="J29" s="10"/>
    </row>
    <row r="30" spans="1:13" x14ac:dyDescent="0.25">
      <c r="A30" t="s">
        <v>64</v>
      </c>
      <c r="B30">
        <v>28</v>
      </c>
      <c r="C30" t="s">
        <v>63</v>
      </c>
      <c r="D30" t="s">
        <v>29</v>
      </c>
      <c r="E30">
        <v>1.0958060000000001E-4</v>
      </c>
      <c r="F30" t="s">
        <v>229</v>
      </c>
      <c r="G30" t="s">
        <v>44</v>
      </c>
      <c r="H30" s="5" t="s">
        <v>136</v>
      </c>
      <c r="I30" t="str">
        <f t="shared" si="0"/>
        <v>node(bprdampit, financial, 0.0001095806, 0.0001095806).</v>
      </c>
      <c r="J30" s="9"/>
    </row>
    <row r="31" spans="1:13" x14ac:dyDescent="0.25">
      <c r="A31" t="s">
        <v>200</v>
      </c>
      <c r="B31">
        <v>29</v>
      </c>
      <c r="C31" t="s">
        <v>198</v>
      </c>
      <c r="D31" t="s">
        <v>29</v>
      </c>
      <c r="E31">
        <v>167347.49400000001</v>
      </c>
      <c r="F31" t="s">
        <v>228</v>
      </c>
      <c r="G31" t="s">
        <v>140</v>
      </c>
      <c r="H31" s="5" t="s">
        <v>136</v>
      </c>
      <c r="I31" t="str">
        <f t="shared" si="0"/>
        <v>node(briidn, financial, 167347.494, 167347.494).</v>
      </c>
      <c r="J31" s="9"/>
    </row>
    <row r="32" spans="1:13" x14ac:dyDescent="0.25">
      <c r="A32" t="s">
        <v>169</v>
      </c>
      <c r="B32">
        <v>30</v>
      </c>
      <c r="C32" t="s">
        <v>168</v>
      </c>
      <c r="D32" t="s">
        <v>29</v>
      </c>
      <c r="E32">
        <v>8.7560000000000002</v>
      </c>
      <c r="F32" t="s">
        <v>230</v>
      </c>
      <c r="G32" t="s">
        <v>140</v>
      </c>
      <c r="H32" s="5" t="s">
        <v>136</v>
      </c>
      <c r="I32" t="str">
        <f t="shared" si="0"/>
        <v>node(bsmi, financial, 8.756, 8.756).</v>
      </c>
      <c r="J32" s="9"/>
    </row>
    <row r="33" spans="1:11" x14ac:dyDescent="0.25">
      <c r="A33" t="s">
        <v>196</v>
      </c>
      <c r="B33">
        <v>31</v>
      </c>
      <c r="C33" t="s">
        <v>195</v>
      </c>
      <c r="D33" t="s">
        <v>29</v>
      </c>
      <c r="E33">
        <v>11593.357</v>
      </c>
      <c r="F33" t="s">
        <v>232</v>
      </c>
      <c r="G33" t="s">
        <v>140</v>
      </c>
      <c r="H33" s="5" t="s">
        <v>136</v>
      </c>
      <c r="I33" t="str">
        <f t="shared" si="0"/>
        <v>node(btn, financial, 11593.357, 11593.357).</v>
      </c>
      <c r="J33" s="9"/>
    </row>
    <row r="34" spans="1:11" x14ac:dyDescent="0.25">
      <c r="A34" t="s">
        <v>158</v>
      </c>
      <c r="B34">
        <v>32</v>
      </c>
      <c r="C34" t="s">
        <v>157</v>
      </c>
      <c r="D34" t="s">
        <v>29</v>
      </c>
      <c r="E34">
        <v>17200.796999999999</v>
      </c>
      <c r="F34" t="s">
        <v>231</v>
      </c>
      <c r="G34" t="s">
        <v>140</v>
      </c>
      <c r="H34" s="5" t="s">
        <v>136</v>
      </c>
      <c r="I34" t="str">
        <f t="shared" si="0"/>
        <v>node(btpn, financial, 17200.797, 17200.797).</v>
      </c>
      <c r="J34" s="9"/>
    </row>
    <row r="35" spans="1:11" x14ac:dyDescent="0.25">
      <c r="A35" t="s">
        <v>202</v>
      </c>
      <c r="B35">
        <v>33</v>
      </c>
      <c r="C35" t="s">
        <v>201</v>
      </c>
      <c r="D35" t="s">
        <v>29</v>
      </c>
      <c r="E35">
        <v>6106.9979999999996</v>
      </c>
      <c r="F35" t="s">
        <v>233</v>
      </c>
      <c r="G35" t="s">
        <v>140</v>
      </c>
      <c r="H35" s="5" t="s">
        <v>136</v>
      </c>
      <c r="I35" t="str">
        <f t="shared" si="0"/>
        <v>node(bwsi, financial, 6106.998, 6106.998).</v>
      </c>
      <c r="J35" s="9"/>
    </row>
    <row r="36" spans="1:11" x14ac:dyDescent="0.25">
      <c r="A36" t="s">
        <v>192</v>
      </c>
      <c r="B36">
        <v>34</v>
      </c>
      <c r="C36" t="s">
        <v>191</v>
      </c>
      <c r="D36" t="s">
        <v>29</v>
      </c>
      <c r="E36">
        <v>36950.995999999999</v>
      </c>
      <c r="F36" t="s">
        <v>234</v>
      </c>
      <c r="G36" t="s">
        <v>140</v>
      </c>
      <c r="H36" s="5" t="s">
        <v>136</v>
      </c>
      <c r="I36" t="str">
        <f t="shared" si="0"/>
        <v>node(cimbniaga, financial, 36950.996, 36950.996).</v>
      </c>
      <c r="J36" s="9"/>
    </row>
    <row r="37" spans="1:11" x14ac:dyDescent="0.25">
      <c r="A37" t="s">
        <v>68</v>
      </c>
      <c r="B37">
        <v>35</v>
      </c>
      <c r="C37" t="s">
        <v>67</v>
      </c>
      <c r="D37" t="s">
        <v>29</v>
      </c>
      <c r="E37">
        <v>9869.1790000000001</v>
      </c>
      <c r="F37" t="s">
        <v>235</v>
      </c>
      <c r="G37" t="s">
        <v>44</v>
      </c>
      <c r="H37" s="5" t="s">
        <v>136</v>
      </c>
      <c r="I37" t="str">
        <f t="shared" si="0"/>
        <v>node(citibank, financial, 9869.179, 9869.179).</v>
      </c>
      <c r="J37" s="9"/>
    </row>
    <row r="38" spans="1:11" x14ac:dyDescent="0.25">
      <c r="A38" t="s">
        <v>10</v>
      </c>
      <c r="B38">
        <v>36</v>
      </c>
      <c r="C38" t="s">
        <v>53</v>
      </c>
      <c r="D38" t="s">
        <v>29</v>
      </c>
      <c r="E38">
        <v>4065.4780000000001</v>
      </c>
      <c r="F38" t="s">
        <v>32</v>
      </c>
      <c r="G38" t="s">
        <v>13</v>
      </c>
      <c r="H38" s="5" t="s">
        <v>136</v>
      </c>
      <c r="I38" t="str">
        <f t="shared" si="0"/>
        <v>node(commonwealth, financial, 4065.478, 4065.478).</v>
      </c>
    </row>
    <row r="39" spans="1:11" x14ac:dyDescent="0.25">
      <c r="A39" s="11" t="s">
        <v>35</v>
      </c>
      <c r="B39" s="11">
        <v>37</v>
      </c>
      <c r="C39" s="11" t="s">
        <v>38</v>
      </c>
      <c r="D39" s="11" t="s">
        <v>29</v>
      </c>
      <c r="E39" s="11">
        <v>665096.28020000004</v>
      </c>
      <c r="F39" t="s">
        <v>236</v>
      </c>
      <c r="G39" t="s">
        <v>32</v>
      </c>
      <c r="H39" s="5" t="s">
        <v>136</v>
      </c>
      <c r="I39" t="str">
        <f t="shared" si="0"/>
        <v>node(commonwealthaus, financial, 665096.2802, 665096.2802).</v>
      </c>
      <c r="J39" s="9"/>
      <c r="K39" s="9"/>
    </row>
    <row r="40" spans="1:11" x14ac:dyDescent="0.25">
      <c r="A40" t="s">
        <v>41</v>
      </c>
      <c r="B40">
        <v>38</v>
      </c>
      <c r="C40" t="s">
        <v>39</v>
      </c>
      <c r="D40" t="s">
        <v>29</v>
      </c>
      <c r="E40">
        <v>0</v>
      </c>
      <c r="F40" t="s">
        <v>238</v>
      </c>
      <c r="G40" t="s">
        <v>32</v>
      </c>
      <c r="H40" s="5" t="s">
        <v>136</v>
      </c>
      <c r="I40" t="str">
        <f t="shared" si="0"/>
        <v>node(commonwealthhkg, financial, 0, 0).</v>
      </c>
    </row>
    <row r="41" spans="1:11" x14ac:dyDescent="0.25">
      <c r="A41" s="11" t="s">
        <v>74</v>
      </c>
      <c r="B41" s="11">
        <v>39</v>
      </c>
      <c r="C41" s="11" t="s">
        <v>77</v>
      </c>
      <c r="D41" s="11" t="s">
        <v>29</v>
      </c>
      <c r="E41" s="11">
        <v>665096.28020000004</v>
      </c>
      <c r="F41" t="s">
        <v>236</v>
      </c>
      <c r="G41" t="s">
        <v>32</v>
      </c>
      <c r="H41" s="5" t="s">
        <v>136</v>
      </c>
      <c r="I41" t="str">
        <f>CONCATENATE("node(", SUBSTITUTE(LOWER(A41)," ",""), ", ", SUBSTITUTE(LOWER(D41)," ",""), ", ", E43, ", ", E43, ").")</f>
        <v>node(commonwealthltd, financial, 2726.45, 2726.45).</v>
      </c>
    </row>
    <row r="42" spans="1:11" x14ac:dyDescent="0.25">
      <c r="A42" s="11" t="s">
        <v>42</v>
      </c>
      <c r="B42" s="11">
        <v>40</v>
      </c>
      <c r="C42" s="11" t="s">
        <v>40</v>
      </c>
      <c r="D42" s="11" t="s">
        <v>29</v>
      </c>
      <c r="E42" s="11">
        <v>665096.28020000004</v>
      </c>
      <c r="F42" t="s">
        <v>236</v>
      </c>
      <c r="G42" t="s">
        <v>32</v>
      </c>
      <c r="H42" s="5" t="s">
        <v>136</v>
      </c>
      <c r="I42" t="str">
        <f t="shared" si="0"/>
        <v>node(commonwealthsgp, financial, 665096.2802, 665096.2802).</v>
      </c>
    </row>
    <row r="43" spans="1:11" x14ac:dyDescent="0.25">
      <c r="A43" t="s">
        <v>199</v>
      </c>
      <c r="B43">
        <v>41</v>
      </c>
      <c r="C43" t="s">
        <v>197</v>
      </c>
      <c r="D43" t="s">
        <v>29</v>
      </c>
      <c r="E43">
        <v>2726.45</v>
      </c>
      <c r="F43" t="s">
        <v>237</v>
      </c>
      <c r="G43" t="s">
        <v>140</v>
      </c>
      <c r="H43" s="5" t="s">
        <v>136</v>
      </c>
      <c r="I43" t="str">
        <f t="shared" si="0"/>
        <v>node(ctbcidn, financial, 2726.45, 2726.45).</v>
      </c>
    </row>
    <row r="44" spans="1:11" x14ac:dyDescent="0.25">
      <c r="A44" t="s">
        <v>106</v>
      </c>
      <c r="B44">
        <v>42</v>
      </c>
      <c r="C44" t="s">
        <v>107</v>
      </c>
      <c r="D44" t="s">
        <v>29</v>
      </c>
      <c r="E44">
        <v>39172.152000000002</v>
      </c>
      <c r="F44" t="s">
        <v>239</v>
      </c>
      <c r="G44" t="s">
        <v>89</v>
      </c>
      <c r="H44" s="5" t="s">
        <v>136</v>
      </c>
      <c r="I44" t="str">
        <f t="shared" si="0"/>
        <v>node(danamon, financial, 39172.152, 39172.152).</v>
      </c>
    </row>
    <row r="45" spans="1:11" x14ac:dyDescent="0.25">
      <c r="A45" t="s">
        <v>141</v>
      </c>
      <c r="B45">
        <v>43</v>
      </c>
      <c r="C45" t="s">
        <v>142</v>
      </c>
      <c r="D45" t="s">
        <v>29</v>
      </c>
      <c r="E45">
        <v>8576.8040000000001</v>
      </c>
      <c r="F45" t="s">
        <v>240</v>
      </c>
      <c r="G45" t="s">
        <v>140</v>
      </c>
      <c r="H45" s="5" t="s">
        <v>136</v>
      </c>
      <c r="I45" t="str">
        <f t="shared" si="0"/>
        <v>node(dbs, financial, 8576.804, 8576.804).</v>
      </c>
    </row>
    <row r="46" spans="1:11" x14ac:dyDescent="0.25">
      <c r="A46" t="s">
        <v>182</v>
      </c>
      <c r="B46">
        <v>44</v>
      </c>
      <c r="C46" t="s">
        <v>181</v>
      </c>
      <c r="D46" t="s">
        <v>29</v>
      </c>
      <c r="E46">
        <v>2150.9560000000001</v>
      </c>
      <c r="F46" t="s">
        <v>241</v>
      </c>
      <c r="G46" t="s">
        <v>140</v>
      </c>
      <c r="H46" s="5" t="s">
        <v>136</v>
      </c>
      <c r="I46" t="str">
        <f t="shared" si="0"/>
        <v>node(deutschebank, financial, 2150.956, 2150.956).</v>
      </c>
    </row>
    <row r="47" spans="1:11" x14ac:dyDescent="0.25">
      <c r="A47" t="s">
        <v>121</v>
      </c>
      <c r="B47">
        <v>45</v>
      </c>
      <c r="C47" t="s">
        <v>122</v>
      </c>
      <c r="D47" t="s">
        <v>29</v>
      </c>
      <c r="E47">
        <v>1051375.0318545001</v>
      </c>
      <c r="F47" t="s">
        <v>242</v>
      </c>
      <c r="G47" t="s">
        <v>89</v>
      </c>
      <c r="H47" s="5" t="s">
        <v>136</v>
      </c>
      <c r="I47" t="str">
        <f t="shared" si="0"/>
        <v>node(euinvestment, financial, 1051375.0318545, 1051375.0318545).</v>
      </c>
    </row>
    <row r="48" spans="1:11" x14ac:dyDescent="0.25">
      <c r="A48" t="s">
        <v>155</v>
      </c>
      <c r="B48">
        <v>46</v>
      </c>
      <c r="C48" t="s">
        <v>154</v>
      </c>
      <c r="D48" t="s">
        <v>29</v>
      </c>
      <c r="E48">
        <v>27646.808465400001</v>
      </c>
      <c r="F48" t="s">
        <v>243</v>
      </c>
      <c r="G48" t="s">
        <v>140</v>
      </c>
      <c r="H48" s="5" t="s">
        <v>136</v>
      </c>
      <c r="I48" t="str">
        <f t="shared" si="0"/>
        <v>node(euroclear, financial, 27646.8084654, 27646.8084654).</v>
      </c>
    </row>
    <row r="49" spans="1:9" x14ac:dyDescent="0.25">
      <c r="A49" t="s">
        <v>153</v>
      </c>
      <c r="B49">
        <v>47</v>
      </c>
      <c r="C49" t="s">
        <v>152</v>
      </c>
      <c r="D49" t="s">
        <v>29</v>
      </c>
      <c r="E49">
        <v>761.70783849999998</v>
      </c>
      <c r="F49" t="s">
        <v>244</v>
      </c>
      <c r="G49" t="s">
        <v>140</v>
      </c>
      <c r="H49" s="5" t="s">
        <v>136</v>
      </c>
      <c r="I49" t="str">
        <f t="shared" si="0"/>
        <v>node(gbcbank, financial, 761.7078385, 761.7078385).</v>
      </c>
    </row>
    <row r="50" spans="1:9" x14ac:dyDescent="0.25">
      <c r="A50" t="s">
        <v>194</v>
      </c>
      <c r="B50">
        <v>48</v>
      </c>
      <c r="C50" t="s">
        <v>193</v>
      </c>
      <c r="D50" t="s">
        <v>29</v>
      </c>
      <c r="E50">
        <v>6220.107</v>
      </c>
      <c r="F50" t="s">
        <v>245</v>
      </c>
      <c r="G50" t="s">
        <v>140</v>
      </c>
      <c r="H50" s="5" t="s">
        <v>136</v>
      </c>
      <c r="I50" t="str">
        <f t="shared" si="0"/>
        <v>node(hanaidn, financial, 6220.107, 6220.107).</v>
      </c>
    </row>
    <row r="51" spans="1:9" x14ac:dyDescent="0.25">
      <c r="A51" t="s">
        <v>115</v>
      </c>
      <c r="B51">
        <v>49</v>
      </c>
      <c r="C51" t="s">
        <v>114</v>
      </c>
      <c r="D51" t="s">
        <v>29</v>
      </c>
      <c r="E51">
        <v>14868.281999999999</v>
      </c>
      <c r="F51" t="s">
        <v>246</v>
      </c>
      <c r="G51" t="s">
        <v>89</v>
      </c>
      <c r="H51" s="5" t="s">
        <v>136</v>
      </c>
      <c r="I51" t="str">
        <f t="shared" si="0"/>
        <v>node(hsbc, financial, 14868.282, 14868.282).</v>
      </c>
    </row>
    <row r="52" spans="1:9" x14ac:dyDescent="0.25">
      <c r="A52" t="s">
        <v>11</v>
      </c>
      <c r="B52">
        <v>50</v>
      </c>
      <c r="C52" t="s">
        <v>45</v>
      </c>
      <c r="D52" t="s">
        <v>29</v>
      </c>
      <c r="E52">
        <v>5754.4390000000003</v>
      </c>
      <c r="F52" t="s">
        <v>44</v>
      </c>
      <c r="G52" t="s">
        <v>13</v>
      </c>
      <c r="H52" s="5" t="s">
        <v>136</v>
      </c>
      <c r="I52" t="str">
        <f t="shared" si="0"/>
        <v>node(icbc, financial, 5754.439, 5754.439).</v>
      </c>
    </row>
    <row r="53" spans="1:9" x14ac:dyDescent="0.25">
      <c r="A53" s="11" t="s">
        <v>57</v>
      </c>
      <c r="B53" s="11">
        <v>51</v>
      </c>
      <c r="C53" s="11" t="s">
        <v>54</v>
      </c>
      <c r="D53" s="11" t="s">
        <v>29</v>
      </c>
      <c r="E53" s="11">
        <v>4435025.1170322699</v>
      </c>
      <c r="F53" t="s">
        <v>247</v>
      </c>
      <c r="G53" t="s">
        <v>44</v>
      </c>
      <c r="H53" s="5" t="s">
        <v>136</v>
      </c>
      <c r="I53" t="str">
        <f t="shared" si="0"/>
        <v>node(icbcaus, financial, 4435025.11703227, 4435025.11703227).</v>
      </c>
    </row>
    <row r="54" spans="1:9" x14ac:dyDescent="0.25">
      <c r="A54" s="11" t="s">
        <v>46</v>
      </c>
      <c r="B54" s="11">
        <v>52</v>
      </c>
      <c r="C54" s="11" t="s">
        <v>52</v>
      </c>
      <c r="D54" s="11" t="s">
        <v>29</v>
      </c>
      <c r="E54" s="11">
        <v>4435025.1170322699</v>
      </c>
      <c r="F54" t="s">
        <v>247</v>
      </c>
      <c r="G54" t="s">
        <v>44</v>
      </c>
      <c r="H54" s="5" t="s">
        <v>136</v>
      </c>
      <c r="I54" t="str">
        <f t="shared" si="0"/>
        <v>node(icbcchn, financial, 4435025.11703227, 4435025.11703227).</v>
      </c>
    </row>
    <row r="55" spans="1:9" x14ac:dyDescent="0.25">
      <c r="A55" s="11" t="s">
        <v>56</v>
      </c>
      <c r="B55" s="11">
        <v>53</v>
      </c>
      <c r="C55" s="11" t="s">
        <v>49</v>
      </c>
      <c r="D55" s="11" t="s">
        <v>29</v>
      </c>
      <c r="E55" s="11">
        <v>4435025.1170322699</v>
      </c>
      <c r="F55" t="s">
        <v>247</v>
      </c>
      <c r="G55" t="s">
        <v>44</v>
      </c>
      <c r="H55" s="5" t="s">
        <v>136</v>
      </c>
      <c r="I55" t="str">
        <f t="shared" si="0"/>
        <v>node(icbcdeu, financial, 4435025.11703227, 4435025.11703227).</v>
      </c>
    </row>
    <row r="56" spans="1:9" x14ac:dyDescent="0.25">
      <c r="A56" s="11" t="s">
        <v>58</v>
      </c>
      <c r="B56" s="11">
        <v>54</v>
      </c>
      <c r="C56" s="11" t="s">
        <v>55</v>
      </c>
      <c r="D56" s="11" t="s">
        <v>29</v>
      </c>
      <c r="E56" s="11">
        <v>4435025.1170322699</v>
      </c>
      <c r="F56" t="s">
        <v>247</v>
      </c>
      <c r="G56" t="s">
        <v>44</v>
      </c>
      <c r="H56" s="5" t="s">
        <v>136</v>
      </c>
      <c r="I56" t="str">
        <f t="shared" si="0"/>
        <v>node(icbchkg, financial, 4435025.11703227, 4435025.11703227).</v>
      </c>
    </row>
    <row r="57" spans="1:9" x14ac:dyDescent="0.25">
      <c r="A57" s="11" t="s">
        <v>60</v>
      </c>
      <c r="B57" s="11">
        <v>55</v>
      </c>
      <c r="C57" s="11" t="s">
        <v>59</v>
      </c>
      <c r="D57" s="11" t="s">
        <v>29</v>
      </c>
      <c r="E57" s="11">
        <v>4435025.1170322699</v>
      </c>
      <c r="F57" t="s">
        <v>247</v>
      </c>
      <c r="G57" t="s">
        <v>44</v>
      </c>
      <c r="H57" s="5" t="s">
        <v>136</v>
      </c>
      <c r="I57" t="str">
        <f t="shared" si="0"/>
        <v>node(icbcjpn, financial, 4435025.11703227, 4435025.11703227).</v>
      </c>
    </row>
    <row r="58" spans="1:9" x14ac:dyDescent="0.25">
      <c r="A58" s="11" t="s">
        <v>70</v>
      </c>
      <c r="B58" s="11">
        <v>56</v>
      </c>
      <c r="C58" s="11" t="s">
        <v>71</v>
      </c>
      <c r="D58" s="11" t="s">
        <v>29</v>
      </c>
      <c r="E58" s="11">
        <v>4435025.1170322699</v>
      </c>
      <c r="F58" t="s">
        <v>247</v>
      </c>
      <c r="G58" t="s">
        <v>44</v>
      </c>
      <c r="H58" s="5" t="s">
        <v>136</v>
      </c>
      <c r="I58" t="str">
        <f t="shared" si="0"/>
        <v>node(icbcltd, financial, 4435025.11703227, 4435025.11703227).</v>
      </c>
    </row>
    <row r="59" spans="1:9" x14ac:dyDescent="0.25">
      <c r="A59" s="11" t="s">
        <v>47</v>
      </c>
      <c r="B59" s="11">
        <v>57</v>
      </c>
      <c r="C59" s="11" t="s">
        <v>51</v>
      </c>
      <c r="D59" s="11" t="s">
        <v>29</v>
      </c>
      <c r="E59" s="11">
        <v>4435025.1170322699</v>
      </c>
      <c r="F59" t="s">
        <v>247</v>
      </c>
      <c r="G59" t="s">
        <v>44</v>
      </c>
      <c r="H59" s="5" t="s">
        <v>136</v>
      </c>
      <c r="I59" t="str">
        <f t="shared" si="0"/>
        <v>node(icbcsgp, financial, 4435025.11703227, 4435025.11703227).</v>
      </c>
    </row>
    <row r="60" spans="1:9" x14ac:dyDescent="0.25">
      <c r="A60" s="11" t="s">
        <v>48</v>
      </c>
      <c r="B60" s="11">
        <v>58</v>
      </c>
      <c r="C60" s="11" t="s">
        <v>50</v>
      </c>
      <c r="D60" s="11" t="s">
        <v>29</v>
      </c>
      <c r="E60" s="11">
        <v>4435025.1170322699</v>
      </c>
      <c r="F60" t="s">
        <v>247</v>
      </c>
      <c r="G60" t="s">
        <v>44</v>
      </c>
      <c r="H60" s="5" t="s">
        <v>136</v>
      </c>
      <c r="I60" t="str">
        <f t="shared" si="0"/>
        <v>node(icbcusa, financial, 4435025.11703227, 4435025.11703227).</v>
      </c>
    </row>
    <row r="61" spans="1:9" x14ac:dyDescent="0.25">
      <c r="A61" t="s">
        <v>156</v>
      </c>
      <c r="B61">
        <v>59</v>
      </c>
      <c r="C61" t="s">
        <v>156</v>
      </c>
      <c r="D61" t="s">
        <v>29</v>
      </c>
      <c r="E61">
        <v>711911.36595000001</v>
      </c>
      <c r="F61" t="s">
        <v>248</v>
      </c>
      <c r="G61" t="s">
        <v>140</v>
      </c>
      <c r="H61" s="5" t="s">
        <v>136</v>
      </c>
      <c r="I61" t="str">
        <f t="shared" si="0"/>
        <v>node(ingbank, financial, 711911.36595, 711911.36595).</v>
      </c>
    </row>
    <row r="62" spans="1:9" x14ac:dyDescent="0.25">
      <c r="A62" t="s">
        <v>111</v>
      </c>
      <c r="B62">
        <v>60</v>
      </c>
      <c r="C62" t="s">
        <v>110</v>
      </c>
      <c r="D62" t="s">
        <v>29</v>
      </c>
      <c r="E62">
        <v>3415163.5545000001</v>
      </c>
      <c r="F62" t="s">
        <v>249</v>
      </c>
      <c r="G62" t="s">
        <v>89</v>
      </c>
      <c r="H62" s="5" t="s">
        <v>136</v>
      </c>
      <c r="I62" t="str">
        <f t="shared" si="0"/>
        <v>node(jpmorgan, financial, 3415163.5545, 3415163.5545).</v>
      </c>
    </row>
    <row r="63" spans="1:9" x14ac:dyDescent="0.25">
      <c r="A63" t="s">
        <v>105</v>
      </c>
      <c r="B63">
        <v>61</v>
      </c>
      <c r="C63" t="s">
        <v>104</v>
      </c>
      <c r="D63" t="s">
        <v>29</v>
      </c>
      <c r="E63">
        <v>170006.13200000001</v>
      </c>
      <c r="F63" t="s">
        <v>250</v>
      </c>
      <c r="G63" t="s">
        <v>89</v>
      </c>
      <c r="H63" s="5" t="s">
        <v>136</v>
      </c>
      <c r="I63" t="str">
        <f t="shared" si="0"/>
        <v>node(mandiri, financial, 170006.132, 170006.132).</v>
      </c>
    </row>
    <row r="64" spans="1:9" x14ac:dyDescent="0.25">
      <c r="A64" t="s">
        <v>214</v>
      </c>
      <c r="B64">
        <v>62</v>
      </c>
      <c r="C64" t="s">
        <v>213</v>
      </c>
      <c r="D64" t="s">
        <v>29</v>
      </c>
      <c r="E64">
        <v>20775.04</v>
      </c>
      <c r="F64" t="s">
        <v>251</v>
      </c>
      <c r="G64" t="s">
        <v>140</v>
      </c>
      <c r="H64" s="5" t="s">
        <v>136</v>
      </c>
      <c r="I64" t="str">
        <f t="shared" si="0"/>
        <v>node(maybankidn, financial, 20775.04, 20775.04).</v>
      </c>
    </row>
    <row r="65" spans="1:9" x14ac:dyDescent="0.25">
      <c r="A65" t="s">
        <v>165</v>
      </c>
      <c r="B65">
        <v>63</v>
      </c>
      <c r="C65" t="s">
        <v>164</v>
      </c>
      <c r="D65" t="s">
        <v>29</v>
      </c>
      <c r="E65">
        <v>8570.2540000000008</v>
      </c>
      <c r="F65" t="s">
        <v>252</v>
      </c>
      <c r="G65" t="s">
        <v>140</v>
      </c>
      <c r="H65" s="5" t="s">
        <v>136</v>
      </c>
      <c r="I65" t="str">
        <f t="shared" ref="I65:I90" si="1">CONCATENATE("node(", SUBSTITUTE(LOWER(A65)," ",""), ", ", SUBSTITUTE(LOWER(D65)," ",""), ", ", E65, ", ", E65, ").")</f>
        <v>node(mizuho, financial, 8570.254, 8570.254).</v>
      </c>
    </row>
    <row r="66" spans="1:9" x14ac:dyDescent="0.25">
      <c r="A66" t="s">
        <v>206</v>
      </c>
      <c r="B66">
        <v>64</v>
      </c>
      <c r="C66" t="s">
        <v>205</v>
      </c>
      <c r="D66" t="s">
        <v>29</v>
      </c>
      <c r="E66">
        <v>5.5453669039999998</v>
      </c>
      <c r="F66" t="s">
        <v>253</v>
      </c>
      <c r="G66" t="s">
        <v>140</v>
      </c>
      <c r="H66" s="5" t="s">
        <v>136</v>
      </c>
      <c r="I66" t="str">
        <f t="shared" si="1"/>
        <v>node(muamalatidn, financial, 5.545366904, 5.545366904).</v>
      </c>
    </row>
    <row r="67" spans="1:9" x14ac:dyDescent="0.25">
      <c r="A67" t="s">
        <v>176</v>
      </c>
      <c r="B67">
        <v>65</v>
      </c>
      <c r="C67" t="s">
        <v>175</v>
      </c>
      <c r="D67" t="s">
        <v>29</v>
      </c>
      <c r="E67">
        <v>535669.93865000003</v>
      </c>
      <c r="F67" t="s">
        <v>254</v>
      </c>
      <c r="G67" t="s">
        <v>140</v>
      </c>
      <c r="H67" s="5" t="s">
        <v>136</v>
      </c>
      <c r="I67" t="str">
        <f t="shared" si="1"/>
        <v>node(nabltd, financial, 535669.93865, 535669.93865).</v>
      </c>
    </row>
    <row r="68" spans="1:9" x14ac:dyDescent="0.25">
      <c r="A68" t="s">
        <v>113</v>
      </c>
      <c r="B68">
        <v>66</v>
      </c>
      <c r="C68" t="s">
        <v>112</v>
      </c>
      <c r="D68" t="s">
        <v>29</v>
      </c>
      <c r="E68">
        <v>555189.63549999997</v>
      </c>
      <c r="F68" t="s">
        <v>255</v>
      </c>
      <c r="G68" t="s">
        <v>89</v>
      </c>
      <c r="H68" s="5" t="s">
        <v>136</v>
      </c>
      <c r="I68" t="str">
        <f t="shared" si="1"/>
        <v>node(nymellon, financial, 555189.6355, 555189.6355).</v>
      </c>
    </row>
    <row r="69" spans="1:9" x14ac:dyDescent="0.25">
      <c r="A69" t="s">
        <v>146</v>
      </c>
      <c r="B69">
        <v>67</v>
      </c>
      <c r="C69" t="s">
        <v>145</v>
      </c>
      <c r="D69" t="s">
        <v>29</v>
      </c>
      <c r="E69">
        <v>395622.15209856001</v>
      </c>
      <c r="F69" t="s">
        <v>256</v>
      </c>
      <c r="G69" t="s">
        <v>140</v>
      </c>
      <c r="H69" s="5" t="s">
        <v>136</v>
      </c>
      <c r="I69" t="str">
        <f t="shared" si="1"/>
        <v>node(ocbcltd, financial, 395622.15209856, 395622.15209856).</v>
      </c>
    </row>
    <row r="70" spans="1:9" x14ac:dyDescent="0.25">
      <c r="A70" t="s">
        <v>208</v>
      </c>
      <c r="B70">
        <v>68</v>
      </c>
      <c r="C70" t="s">
        <v>207</v>
      </c>
      <c r="D70" t="s">
        <v>29</v>
      </c>
      <c r="E70">
        <v>21784.353999999999</v>
      </c>
      <c r="F70" t="s">
        <v>257</v>
      </c>
      <c r="G70" t="s">
        <v>140</v>
      </c>
      <c r="H70" s="5" t="s">
        <v>136</v>
      </c>
      <c r="I70" t="str">
        <f t="shared" si="1"/>
        <v>node(ocbcnisp, financial, 21784.354, 21784.354).</v>
      </c>
    </row>
    <row r="71" spans="1:9" x14ac:dyDescent="0.25">
      <c r="A71" t="s">
        <v>212</v>
      </c>
      <c r="B71">
        <v>69</v>
      </c>
      <c r="C71" t="s">
        <v>211</v>
      </c>
      <c r="D71" t="s">
        <v>29</v>
      </c>
      <c r="E71">
        <v>0.274196</v>
      </c>
      <c r="F71" t="s">
        <v>258</v>
      </c>
      <c r="G71" t="s">
        <v>140</v>
      </c>
      <c r="H71" s="5" t="s">
        <v>136</v>
      </c>
      <c r="I71" t="str">
        <f t="shared" si="1"/>
        <v>node(panindubaisyariah, financial, 0.274196, 0.274196).</v>
      </c>
    </row>
    <row r="72" spans="1:9" x14ac:dyDescent="0.25">
      <c r="A72" s="11" t="s">
        <v>15</v>
      </c>
      <c r="B72" s="11">
        <v>70</v>
      </c>
      <c r="C72" s="11" t="s">
        <v>90</v>
      </c>
      <c r="D72" s="11" t="s">
        <v>29</v>
      </c>
      <c r="E72" s="11">
        <v>1802.4670000000001</v>
      </c>
      <c r="F72" t="s">
        <v>89</v>
      </c>
      <c r="G72" t="s">
        <v>13</v>
      </c>
      <c r="H72" s="5" t="s">
        <v>136</v>
      </c>
      <c r="I72" t="str">
        <f t="shared" si="1"/>
        <v>node(rabobank, financial, 1802.467, 1802.467).</v>
      </c>
    </row>
    <row r="73" spans="1:9" x14ac:dyDescent="0.25">
      <c r="A73" s="11" t="s">
        <v>100</v>
      </c>
      <c r="B73" s="11">
        <v>71</v>
      </c>
      <c r="C73" s="11" t="s">
        <v>102</v>
      </c>
      <c r="D73" s="11" t="s">
        <v>29</v>
      </c>
      <c r="E73" s="11">
        <v>1802.4670000000001</v>
      </c>
      <c r="F73" t="s">
        <v>89</v>
      </c>
      <c r="G73" t="s">
        <v>89</v>
      </c>
      <c r="H73" s="5" t="s">
        <v>136</v>
      </c>
      <c r="I73" t="str">
        <f t="shared" si="1"/>
        <v>node(rabobanknld, financial, 1802.467, 1802.467).</v>
      </c>
    </row>
    <row r="74" spans="1:9" x14ac:dyDescent="0.25">
      <c r="A74" s="11" t="s">
        <v>103</v>
      </c>
      <c r="B74" s="11">
        <v>72</v>
      </c>
      <c r="C74" s="11" t="s">
        <v>101</v>
      </c>
      <c r="D74" s="11" t="s">
        <v>29</v>
      </c>
      <c r="E74" s="11">
        <v>1802.4670000000001</v>
      </c>
      <c r="F74" t="s">
        <v>89</v>
      </c>
      <c r="G74" t="s">
        <v>89</v>
      </c>
      <c r="H74" s="5" t="s">
        <v>136</v>
      </c>
      <c r="I74" t="str">
        <f t="shared" si="1"/>
        <v>node(rabobanksgp, financial, 1802.467, 1802.467).</v>
      </c>
    </row>
    <row r="75" spans="1:9" x14ac:dyDescent="0.25">
      <c r="A75" s="11" t="s">
        <v>92</v>
      </c>
      <c r="B75" s="11">
        <v>73</v>
      </c>
      <c r="C75" s="11" t="s">
        <v>91</v>
      </c>
      <c r="D75" s="11" t="s">
        <v>29</v>
      </c>
      <c r="E75" s="11">
        <v>1802.4670000000001</v>
      </c>
      <c r="F75" t="s">
        <v>89</v>
      </c>
      <c r="G75" t="s">
        <v>89</v>
      </c>
      <c r="H75" s="5" t="s">
        <v>136</v>
      </c>
      <c r="I75" t="str">
        <f t="shared" si="1"/>
        <v>node(rabobankua, financial, 1802.467, 1802.467).</v>
      </c>
    </row>
    <row r="76" spans="1:9" x14ac:dyDescent="0.25">
      <c r="A76" s="11" t="s">
        <v>188</v>
      </c>
      <c r="B76" s="11">
        <v>74</v>
      </c>
      <c r="C76" s="11" t="s">
        <v>183</v>
      </c>
      <c r="D76" s="11" t="s">
        <v>29</v>
      </c>
      <c r="E76" s="11">
        <v>691960.19550000003</v>
      </c>
      <c r="F76" t="s">
        <v>259</v>
      </c>
      <c r="G76" t="s">
        <v>140</v>
      </c>
      <c r="H76" s="5" t="s">
        <v>136</v>
      </c>
      <c r="I76" t="str">
        <f t="shared" si="1"/>
        <v>node(schartered, financial, 691960.1955, 691960.1955).</v>
      </c>
    </row>
    <row r="77" spans="1:9" x14ac:dyDescent="0.25">
      <c r="A77" t="s">
        <v>186</v>
      </c>
      <c r="B77">
        <v>75</v>
      </c>
      <c r="C77" t="s">
        <v>184</v>
      </c>
      <c r="D77" t="s">
        <v>29</v>
      </c>
      <c r="E77">
        <v>59132.955000000002</v>
      </c>
      <c r="F77" t="s">
        <v>260</v>
      </c>
      <c r="G77" t="s">
        <v>140</v>
      </c>
      <c r="H77" s="5" t="s">
        <v>136</v>
      </c>
      <c r="I77" t="str">
        <f t="shared" si="1"/>
        <v>node(scharteredidn, financial, 59132.955, 59132.955).</v>
      </c>
    </row>
    <row r="78" spans="1:9" x14ac:dyDescent="0.25">
      <c r="A78" s="11" t="s">
        <v>185</v>
      </c>
      <c r="B78" s="11">
        <v>76</v>
      </c>
      <c r="C78" s="11" t="s">
        <v>187</v>
      </c>
      <c r="D78" s="11" t="s">
        <v>29</v>
      </c>
      <c r="E78" s="11">
        <v>691960.19550000003</v>
      </c>
      <c r="F78" t="s">
        <v>259</v>
      </c>
      <c r="G78" t="s">
        <v>89</v>
      </c>
      <c r="H78" s="5" t="s">
        <v>136</v>
      </c>
      <c r="I78" t="str">
        <f t="shared" si="1"/>
        <v>node(scharteredjpn, financial, 691960.1955, 691960.1955).</v>
      </c>
    </row>
    <row r="79" spans="1:9" x14ac:dyDescent="0.25">
      <c r="A79" t="s">
        <v>151</v>
      </c>
      <c r="B79">
        <v>77</v>
      </c>
      <c r="C79" t="s">
        <v>150</v>
      </c>
      <c r="D79" t="s">
        <v>29</v>
      </c>
      <c r="E79">
        <v>977368.63226860005</v>
      </c>
      <c r="F79" t="s">
        <v>261</v>
      </c>
      <c r="G79" t="s">
        <v>140</v>
      </c>
      <c r="H79" s="5" t="s">
        <v>136</v>
      </c>
      <c r="I79" t="str">
        <f t="shared" si="1"/>
        <v>node(smbc, financial, 977368.6322686, 977368.6322686).</v>
      </c>
    </row>
    <row r="80" spans="1:9" x14ac:dyDescent="0.25">
      <c r="A80" t="s">
        <v>189</v>
      </c>
      <c r="B80">
        <v>78</v>
      </c>
      <c r="C80" t="s">
        <v>190</v>
      </c>
      <c r="D80" t="s">
        <v>29</v>
      </c>
      <c r="E80">
        <v>977369.63226860005</v>
      </c>
      <c r="F80" t="s">
        <v>261</v>
      </c>
      <c r="G80" t="s">
        <v>140</v>
      </c>
      <c r="H80" s="5" t="s">
        <v>136</v>
      </c>
      <c r="I80" t="str">
        <f t="shared" si="1"/>
        <v>node(smbcsgp, financial, 977369.6322686, 977369.6322686).</v>
      </c>
    </row>
    <row r="81" spans="1:9" x14ac:dyDescent="0.25">
      <c r="A81" t="s">
        <v>116</v>
      </c>
      <c r="B81">
        <v>79</v>
      </c>
      <c r="C81" t="s">
        <v>109</v>
      </c>
      <c r="D81" t="s">
        <v>29</v>
      </c>
      <c r="E81">
        <v>374242.653108</v>
      </c>
      <c r="F81" t="s">
        <v>262</v>
      </c>
      <c r="G81" t="s">
        <v>89</v>
      </c>
      <c r="H81" s="5" t="s">
        <v>136</v>
      </c>
      <c r="I81" t="str">
        <f t="shared" si="1"/>
        <v>node(uoverseas, financial, 374242.653108, 374242.653108).</v>
      </c>
    </row>
    <row r="82" spans="1:9" x14ac:dyDescent="0.25">
      <c r="A82" s="11" t="s">
        <v>161</v>
      </c>
      <c r="B82" s="11">
        <v>80</v>
      </c>
      <c r="C82" s="11" t="s">
        <v>160</v>
      </c>
      <c r="D82" s="11" t="s">
        <v>29</v>
      </c>
      <c r="E82" s="11">
        <v>2005323.47666904</v>
      </c>
      <c r="F82" t="s">
        <v>263</v>
      </c>
      <c r="G82" t="s">
        <v>140</v>
      </c>
      <c r="H82" s="5" t="s">
        <v>136</v>
      </c>
      <c r="I82" t="str">
        <f t="shared" si="1"/>
        <v>node(ufjleaseltd, financial, 2005323.47666904, 2005323.47666904).</v>
      </c>
    </row>
    <row r="83" spans="1:9" x14ac:dyDescent="0.25">
      <c r="A83" s="11" t="s">
        <v>131</v>
      </c>
      <c r="B83" s="11">
        <v>81</v>
      </c>
      <c r="C83" s="11" t="s">
        <v>130</v>
      </c>
      <c r="D83" s="11" t="s">
        <v>29</v>
      </c>
      <c r="E83" s="11">
        <v>2005324.47666904</v>
      </c>
      <c r="F83" t="s">
        <v>264</v>
      </c>
      <c r="G83" t="s">
        <v>13</v>
      </c>
      <c r="H83" s="5" t="s">
        <v>136</v>
      </c>
      <c r="I83" t="str">
        <f t="shared" si="1"/>
        <v>node(ufjleasesgp, financial, 2005324.47666904, 2005324.47666904).</v>
      </c>
    </row>
    <row r="84" spans="1:9" x14ac:dyDescent="0.25">
      <c r="A84" t="s">
        <v>204</v>
      </c>
      <c r="B84">
        <v>82</v>
      </c>
      <c r="C84" t="s">
        <v>203</v>
      </c>
      <c r="D84" t="s">
        <v>29</v>
      </c>
      <c r="E84" s="9">
        <v>10947</v>
      </c>
      <c r="F84" t="s">
        <v>265</v>
      </c>
      <c r="G84" t="s">
        <v>140</v>
      </c>
      <c r="H84" s="5" t="s">
        <v>136</v>
      </c>
      <c r="I84" t="str">
        <f t="shared" si="1"/>
        <v>node(uobidn, financial, 10947, 10947).</v>
      </c>
    </row>
    <row r="85" spans="1:9" x14ac:dyDescent="0.25">
      <c r="A85" t="s">
        <v>144</v>
      </c>
      <c r="B85">
        <v>83</v>
      </c>
      <c r="C85" t="s">
        <v>143</v>
      </c>
      <c r="D85" t="s">
        <v>29</v>
      </c>
      <c r="E85">
        <v>2779207.1634999998</v>
      </c>
      <c r="F85" t="s">
        <v>266</v>
      </c>
      <c r="G85" t="s">
        <v>140</v>
      </c>
      <c r="H85" s="5" t="s">
        <v>136</v>
      </c>
      <c r="I85" t="str">
        <f t="shared" si="1"/>
        <v>node(wellsfargo, financial, 2779207.1635, 2779207.1635).</v>
      </c>
    </row>
    <row r="86" spans="1:9" x14ac:dyDescent="0.25">
      <c r="A86" t="s">
        <v>174</v>
      </c>
      <c r="B86">
        <v>84</v>
      </c>
      <c r="C86" t="s">
        <v>173</v>
      </c>
      <c r="D86" t="s">
        <v>29</v>
      </c>
      <c r="E86">
        <v>818593.17200000002</v>
      </c>
      <c r="F86" t="s">
        <v>267</v>
      </c>
      <c r="G86" t="s">
        <v>140</v>
      </c>
      <c r="H86" s="5" t="s">
        <v>136</v>
      </c>
      <c r="I86" t="str">
        <f t="shared" si="1"/>
        <v>node(westpac, financial, 818593.172, 818593.172).</v>
      </c>
    </row>
    <row r="87" spans="1:9" x14ac:dyDescent="0.25">
      <c r="A87" t="s">
        <v>9</v>
      </c>
      <c r="B87">
        <v>85</v>
      </c>
      <c r="C87" t="s">
        <v>20</v>
      </c>
      <c r="D87" t="s">
        <v>118</v>
      </c>
      <c r="E87">
        <v>0</v>
      </c>
      <c r="H87" s="5" t="s">
        <v>133</v>
      </c>
      <c r="I87" t="str">
        <f t="shared" si="1"/>
        <v>node(indorub, firstfailure, 0, 0).</v>
      </c>
    </row>
    <row r="88" spans="1:9" x14ac:dyDescent="0.25">
      <c r="A88" t="s">
        <v>14</v>
      </c>
      <c r="B88">
        <v>86</v>
      </c>
      <c r="C88" t="s">
        <v>19</v>
      </c>
      <c r="D88" t="s">
        <v>118</v>
      </c>
      <c r="E88">
        <v>0</v>
      </c>
      <c r="H88" s="5" t="s">
        <v>133</v>
      </c>
      <c r="I88" t="str">
        <f t="shared" si="1"/>
        <v>node(sariwangiaea, firstfailure, 0, 0).</v>
      </c>
    </row>
    <row r="89" spans="1:9" x14ac:dyDescent="0.25">
      <c r="A89" t="s">
        <v>30</v>
      </c>
      <c r="B89">
        <v>87</v>
      </c>
      <c r="C89" t="s">
        <v>119</v>
      </c>
      <c r="D89" t="s">
        <v>120</v>
      </c>
      <c r="E89">
        <v>0</v>
      </c>
      <c r="H89" s="5" t="s">
        <v>138</v>
      </c>
      <c r="I89" t="str">
        <f t="shared" si="1"/>
        <v>node(bi, government, 0, 0).</v>
      </c>
    </row>
    <row r="90" spans="1:9" x14ac:dyDescent="0.25">
      <c r="A90" t="s">
        <v>31</v>
      </c>
      <c r="B90">
        <v>88</v>
      </c>
      <c r="C90" t="s">
        <v>31</v>
      </c>
      <c r="D90" t="s">
        <v>31</v>
      </c>
      <c r="E90">
        <v>0</v>
      </c>
      <c r="G90" t="s">
        <v>89</v>
      </c>
      <c r="H90" s="5" t="s">
        <v>138</v>
      </c>
      <c r="I90" t="str">
        <f t="shared" si="1"/>
        <v>node(interbank, interbank, 0, 0).</v>
      </c>
    </row>
    <row r="91" spans="1:9" x14ac:dyDescent="0.25">
      <c r="A91" t="s">
        <v>16</v>
      </c>
      <c r="B91">
        <v>89</v>
      </c>
      <c r="C91" t="s">
        <v>16</v>
      </c>
      <c r="D91" t="s">
        <v>16</v>
      </c>
      <c r="E91">
        <v>0</v>
      </c>
      <c r="H91" s="5" t="s">
        <v>137</v>
      </c>
      <c r="I91" t="str">
        <f t="shared" ref="I91" si="2">CONCATENATE("node(", SUBSTITUTE(LOWER(A91)," ",""), ", ", SUBSTITUTE(LOWER(D91)," ",""), ", ", E91, ", ", E91, ").")</f>
        <v>node(outside, outside, 0, 0).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7179-23B5-4375-B8A6-F2DDC05CA959}">
  <dimension ref="A1:L130"/>
  <sheetViews>
    <sheetView topLeftCell="A112" workbookViewId="0">
      <selection activeCell="A32" sqref="A32"/>
    </sheetView>
  </sheetViews>
  <sheetFormatPr defaultRowHeight="15" x14ac:dyDescent="0.25"/>
  <cols>
    <col min="4" max="4" width="33.28515625" bestFit="1" customWidth="1"/>
    <col min="5" max="5" width="19.42578125" bestFit="1" customWidth="1"/>
    <col min="6" max="6" width="10" bestFit="1" customWidth="1"/>
    <col min="7" max="7" width="11.5703125" style="4" bestFit="1" customWidth="1"/>
    <col min="8" max="8" width="10.140625" bestFit="1" customWidth="1"/>
    <col min="9" max="9" width="12.5703125" bestFit="1" customWidth="1"/>
    <col min="12" max="12" width="62.570312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3" t="s">
        <v>7</v>
      </c>
      <c r="H1" s="1" t="s">
        <v>8</v>
      </c>
      <c r="I1" s="1" t="s">
        <v>17</v>
      </c>
      <c r="J1" t="s">
        <v>12</v>
      </c>
      <c r="K1" t="s">
        <v>132</v>
      </c>
    </row>
    <row r="2" spans="1:12" x14ac:dyDescent="0.25">
      <c r="A2">
        <v>0</v>
      </c>
      <c r="B2">
        <v>15</v>
      </c>
      <c r="C2">
        <v>70</v>
      </c>
      <c r="D2" t="s">
        <v>117</v>
      </c>
      <c r="E2" t="s">
        <v>15</v>
      </c>
      <c r="F2" t="s">
        <v>139</v>
      </c>
      <c r="G2" s="4">
        <v>12.991</v>
      </c>
      <c r="H2" s="4">
        <v>12.991</v>
      </c>
      <c r="I2" t="s">
        <v>33</v>
      </c>
      <c r="J2" s="2" t="s">
        <v>89</v>
      </c>
      <c r="K2" s="5" t="s">
        <v>133</v>
      </c>
      <c r="L2" t="str">
        <f>CONCATENATE("edge(", A2, ", ", SUBSTITUTE(LOWER(D2)," ",""), ", ", SUBSTITUTE(LOWER(E2)," ",""), ", ", LOWER(F2), ", ", G2, ", ", G2, ").")</f>
        <v>edge(0, anzbank, rabobank, debtto, 12.991, 12.991).</v>
      </c>
    </row>
    <row r="3" spans="1:12" x14ac:dyDescent="0.25">
      <c r="A3">
        <v>1</v>
      </c>
      <c r="B3">
        <v>16</v>
      </c>
      <c r="C3">
        <v>36</v>
      </c>
      <c r="D3" t="s">
        <v>37</v>
      </c>
      <c r="E3" t="s">
        <v>10</v>
      </c>
      <c r="F3" t="s">
        <v>139</v>
      </c>
      <c r="G3" s="4">
        <v>2.3919999999999999</v>
      </c>
      <c r="H3" s="4">
        <v>2.3919999999999999</v>
      </c>
      <c r="I3" t="s">
        <v>33</v>
      </c>
      <c r="J3" s="2" t="s">
        <v>32</v>
      </c>
      <c r="K3" s="5" t="s">
        <v>133</v>
      </c>
      <c r="L3" t="str">
        <f t="shared" ref="L3:L66" si="0">CONCATENATE("edge(", A3, ", ", SUBSTITUTE(LOWER(D3)," ",""), ", ", SUBSTITUTE(LOWER(E3)," ",""), ", ", LOWER(F3), ", ", G3, ", ", G3, ").")</f>
        <v>edge(1, asbbank, commonwealth, debtto, 2.392, 2.392).</v>
      </c>
    </row>
    <row r="4" spans="1:12" x14ac:dyDescent="0.25">
      <c r="A4">
        <v>2</v>
      </c>
      <c r="B4">
        <v>17</v>
      </c>
      <c r="C4">
        <v>20</v>
      </c>
      <c r="D4" s="7" t="s">
        <v>210</v>
      </c>
      <c r="E4" t="s">
        <v>66</v>
      </c>
      <c r="F4" t="s">
        <v>139</v>
      </c>
      <c r="G4">
        <v>64</v>
      </c>
      <c r="H4" s="8">
        <v>64</v>
      </c>
      <c r="I4" s="8" t="s">
        <v>34</v>
      </c>
      <c r="J4" s="2" t="s">
        <v>89</v>
      </c>
      <c r="K4" s="5" t="s">
        <v>133</v>
      </c>
      <c r="L4" t="str">
        <f t="shared" si="0"/>
        <v>edge(2, bankdki, bca, debtto, 64, 64).</v>
      </c>
    </row>
    <row r="5" spans="1:12" x14ac:dyDescent="0.25">
      <c r="A5">
        <v>3</v>
      </c>
      <c r="B5">
        <v>18</v>
      </c>
      <c r="C5">
        <v>20</v>
      </c>
      <c r="D5" t="s">
        <v>180</v>
      </c>
      <c r="E5" t="s">
        <v>66</v>
      </c>
      <c r="F5" t="s">
        <v>139</v>
      </c>
      <c r="G5">
        <v>500</v>
      </c>
      <c r="H5" s="8">
        <v>500</v>
      </c>
      <c r="I5" s="8" t="s">
        <v>34</v>
      </c>
      <c r="J5" s="2" t="s">
        <v>89</v>
      </c>
      <c r="K5" s="5" t="s">
        <v>133</v>
      </c>
      <c r="L5" t="str">
        <f t="shared" si="0"/>
        <v>edge(3, bankpan, bca, debtto, 500, 500).</v>
      </c>
    </row>
    <row r="6" spans="1:12" x14ac:dyDescent="0.25">
      <c r="A6">
        <v>4</v>
      </c>
      <c r="B6">
        <v>19</v>
      </c>
      <c r="C6">
        <v>20</v>
      </c>
      <c r="D6" s="7" t="s">
        <v>163</v>
      </c>
      <c r="E6" t="s">
        <v>66</v>
      </c>
      <c r="F6" t="s">
        <v>139</v>
      </c>
      <c r="G6">
        <v>37.457999999999998</v>
      </c>
      <c r="H6" s="8">
        <v>37.457999999999998</v>
      </c>
      <c r="I6" s="8" t="s">
        <v>33</v>
      </c>
      <c r="J6" s="2" t="s">
        <v>44</v>
      </c>
      <c r="K6" s="5" t="s">
        <v>133</v>
      </c>
      <c r="L6" t="str">
        <f t="shared" si="0"/>
        <v>edge(4, barclays, bca, debtto, 37.458, 37.458).</v>
      </c>
    </row>
    <row r="7" spans="1:12" x14ac:dyDescent="0.25">
      <c r="A7">
        <v>5</v>
      </c>
      <c r="B7">
        <v>20</v>
      </c>
      <c r="C7">
        <v>70</v>
      </c>
      <c r="D7" t="s">
        <v>66</v>
      </c>
      <c r="E7" t="s">
        <v>15</v>
      </c>
      <c r="F7" t="s">
        <v>139</v>
      </c>
      <c r="G7" s="4">
        <v>8.3689999999999998</v>
      </c>
      <c r="H7" s="4">
        <v>8.3689999999999998</v>
      </c>
      <c r="I7" t="s">
        <v>33</v>
      </c>
      <c r="J7" s="2" t="s">
        <v>140</v>
      </c>
      <c r="K7" s="5" t="s">
        <v>133</v>
      </c>
      <c r="L7" t="str">
        <f t="shared" si="0"/>
        <v>edge(5, bca, rabobank, debtto, 8.369, 8.369).</v>
      </c>
    </row>
    <row r="8" spans="1:12" x14ac:dyDescent="0.25">
      <c r="A8">
        <v>6</v>
      </c>
      <c r="B8">
        <v>20</v>
      </c>
      <c r="C8">
        <v>70</v>
      </c>
      <c r="D8" t="s">
        <v>66</v>
      </c>
      <c r="E8" t="s">
        <v>15</v>
      </c>
      <c r="F8" t="s">
        <v>139</v>
      </c>
      <c r="G8" s="4">
        <v>22.359000000000002</v>
      </c>
      <c r="H8" s="4">
        <v>22.359000000000002</v>
      </c>
      <c r="I8" t="s">
        <v>33</v>
      </c>
      <c r="J8" s="2" t="s">
        <v>140</v>
      </c>
      <c r="K8" s="5" t="s">
        <v>133</v>
      </c>
      <c r="L8" t="str">
        <f t="shared" si="0"/>
        <v>edge(6, bca, rabobank, debtto, 22.359, 22.359).</v>
      </c>
    </row>
    <row r="9" spans="1:12" x14ac:dyDescent="0.25">
      <c r="A9">
        <v>7</v>
      </c>
      <c r="B9">
        <v>22</v>
      </c>
      <c r="C9">
        <v>20</v>
      </c>
      <c r="D9" t="s">
        <v>167</v>
      </c>
      <c r="E9" t="s">
        <v>66</v>
      </c>
      <c r="F9" t="s">
        <v>139</v>
      </c>
      <c r="G9">
        <v>1712.64</v>
      </c>
      <c r="H9" s="8">
        <v>1712.64</v>
      </c>
      <c r="I9" s="8" t="s">
        <v>34</v>
      </c>
      <c r="J9" s="2" t="s">
        <v>32</v>
      </c>
      <c r="K9" s="5" t="s">
        <v>133</v>
      </c>
      <c r="L9" t="str">
        <f t="shared" si="0"/>
        <v>edge(7, bni, bca, debtto, 1712.64, 1712.64).</v>
      </c>
    </row>
    <row r="10" spans="1:12" x14ac:dyDescent="0.25">
      <c r="A10">
        <v>8</v>
      </c>
      <c r="B10">
        <v>23</v>
      </c>
      <c r="C10">
        <v>20</v>
      </c>
      <c r="D10" t="s">
        <v>159</v>
      </c>
      <c r="E10" t="s">
        <v>66</v>
      </c>
      <c r="F10" t="s">
        <v>139</v>
      </c>
      <c r="G10">
        <v>520</v>
      </c>
      <c r="H10" s="8">
        <v>520</v>
      </c>
      <c r="I10" s="8" t="s">
        <v>34</v>
      </c>
      <c r="J10" s="2" t="s">
        <v>32</v>
      </c>
      <c r="K10" s="5" t="s">
        <v>133</v>
      </c>
      <c r="L10" t="str">
        <f t="shared" si="0"/>
        <v>edge(8, boa, bca, debtto, 520, 520).</v>
      </c>
    </row>
    <row r="11" spans="1:12" x14ac:dyDescent="0.25">
      <c r="A11">
        <v>9</v>
      </c>
      <c r="B11">
        <v>24</v>
      </c>
      <c r="C11">
        <v>20</v>
      </c>
      <c r="D11" s="7" t="s">
        <v>172</v>
      </c>
      <c r="E11" t="s">
        <v>66</v>
      </c>
      <c r="F11" t="s">
        <v>139</v>
      </c>
      <c r="G11">
        <v>97.296000000000006</v>
      </c>
      <c r="H11" s="8">
        <v>97.296000000000006</v>
      </c>
      <c r="I11" s="8" t="s">
        <v>33</v>
      </c>
      <c r="J11" s="2" t="s">
        <v>32</v>
      </c>
      <c r="K11" s="5" t="s">
        <v>133</v>
      </c>
      <c r="L11" t="str">
        <f t="shared" si="0"/>
        <v>edge(9, boausa, bca, debtto, 97.296, 97.296).</v>
      </c>
    </row>
    <row r="12" spans="1:12" x14ac:dyDescent="0.25">
      <c r="A12">
        <v>10</v>
      </c>
      <c r="B12">
        <v>25</v>
      </c>
      <c r="C12">
        <v>20</v>
      </c>
      <c r="D12" t="s">
        <v>149</v>
      </c>
      <c r="E12" t="s">
        <v>66</v>
      </c>
      <c r="F12" t="s">
        <v>139</v>
      </c>
      <c r="G12">
        <v>354.09800000000001</v>
      </c>
      <c r="H12" s="8">
        <v>354.09800000000001</v>
      </c>
      <c r="I12" s="8" t="s">
        <v>33</v>
      </c>
      <c r="J12" s="2" t="s">
        <v>32</v>
      </c>
      <c r="K12" s="5" t="s">
        <v>133</v>
      </c>
      <c r="L12" t="str">
        <f t="shared" si="0"/>
        <v>edge(10, boch, bca, debtto, 354.098, 354.098).</v>
      </c>
    </row>
    <row r="13" spans="1:12" x14ac:dyDescent="0.25">
      <c r="A13">
        <v>11</v>
      </c>
      <c r="B13">
        <v>26</v>
      </c>
      <c r="C13">
        <v>50</v>
      </c>
      <c r="D13" t="s">
        <v>148</v>
      </c>
      <c r="E13" t="s">
        <v>11</v>
      </c>
      <c r="F13" t="s">
        <v>139</v>
      </c>
      <c r="G13">
        <v>6.0359999999999997E-3</v>
      </c>
      <c r="H13" s="4">
        <v>6.0359999999999997E-3</v>
      </c>
      <c r="I13" t="s">
        <v>33</v>
      </c>
      <c r="J13" s="2" t="s">
        <v>32</v>
      </c>
      <c r="K13" s="5" t="s">
        <v>133</v>
      </c>
      <c r="L13" t="str">
        <f t="shared" si="0"/>
        <v>edge(11, bocomm, icbc, debtto, 0.006036, 0.006036).</v>
      </c>
    </row>
    <row r="14" spans="1:12" x14ac:dyDescent="0.25">
      <c r="A14">
        <v>12</v>
      </c>
      <c r="B14">
        <v>27</v>
      </c>
      <c r="C14">
        <v>20</v>
      </c>
      <c r="D14" t="s">
        <v>178</v>
      </c>
      <c r="E14" t="s">
        <v>66</v>
      </c>
      <c r="F14" t="s">
        <v>139</v>
      </c>
      <c r="G14">
        <v>517.71600000000001</v>
      </c>
      <c r="H14" s="8">
        <v>517.71600000000001</v>
      </c>
      <c r="I14" s="8" t="s">
        <v>34</v>
      </c>
      <c r="J14" s="2" t="s">
        <v>89</v>
      </c>
      <c r="K14" s="5" t="s">
        <v>133</v>
      </c>
      <c r="L14" t="str">
        <f t="shared" si="0"/>
        <v>edge(12, bpdjwb, bca, debtto, 517.716, 517.716).</v>
      </c>
    </row>
    <row r="15" spans="1:12" x14ac:dyDescent="0.25">
      <c r="A15">
        <v>13</v>
      </c>
      <c r="B15">
        <v>29</v>
      </c>
      <c r="C15">
        <v>20</v>
      </c>
      <c r="D15" s="7" t="s">
        <v>200</v>
      </c>
      <c r="E15" t="s">
        <v>66</v>
      </c>
      <c r="F15" t="s">
        <v>139</v>
      </c>
      <c r="G15">
        <v>185</v>
      </c>
      <c r="H15" s="8">
        <v>185</v>
      </c>
      <c r="I15" s="8" t="s">
        <v>34</v>
      </c>
      <c r="J15" s="2" t="s">
        <v>140</v>
      </c>
      <c r="K15" s="5" t="s">
        <v>133</v>
      </c>
      <c r="L15" t="str">
        <f t="shared" si="0"/>
        <v>edge(13, briidn, bca, debtto, 185, 185).</v>
      </c>
    </row>
    <row r="16" spans="1:12" x14ac:dyDescent="0.25">
      <c r="A16">
        <v>14</v>
      </c>
      <c r="B16">
        <v>30</v>
      </c>
      <c r="C16">
        <v>20</v>
      </c>
      <c r="D16" t="s">
        <v>169</v>
      </c>
      <c r="E16" t="s">
        <v>66</v>
      </c>
      <c r="F16" t="s">
        <v>139</v>
      </c>
      <c r="G16">
        <v>1677.45</v>
      </c>
      <c r="H16" s="8">
        <v>1677.45</v>
      </c>
      <c r="I16" s="8" t="s">
        <v>34</v>
      </c>
      <c r="J16" s="2" t="s">
        <v>89</v>
      </c>
      <c r="K16" s="5" t="s">
        <v>133</v>
      </c>
      <c r="L16" t="str">
        <f t="shared" si="0"/>
        <v>edge(14, bsmi, bca, debtto, 1677.45, 1677.45).</v>
      </c>
    </row>
    <row r="17" spans="1:12" x14ac:dyDescent="0.25">
      <c r="A17">
        <v>15</v>
      </c>
      <c r="B17">
        <v>31</v>
      </c>
      <c r="C17">
        <v>20</v>
      </c>
      <c r="D17" s="7" t="s">
        <v>196</v>
      </c>
      <c r="E17" t="s">
        <v>66</v>
      </c>
      <c r="F17" t="s">
        <v>139</v>
      </c>
      <c r="G17">
        <v>290.52</v>
      </c>
      <c r="H17" s="8">
        <v>290.52</v>
      </c>
      <c r="I17" s="8" t="s">
        <v>34</v>
      </c>
      <c r="J17" s="2" t="s">
        <v>44</v>
      </c>
      <c r="K17" s="5" t="s">
        <v>133</v>
      </c>
      <c r="L17" t="str">
        <f t="shared" si="0"/>
        <v>edge(15, btn, bca, debtto, 290.52, 290.52).</v>
      </c>
    </row>
    <row r="18" spans="1:12" x14ac:dyDescent="0.25">
      <c r="A18">
        <v>16</v>
      </c>
      <c r="B18">
        <v>32</v>
      </c>
      <c r="C18">
        <v>20</v>
      </c>
      <c r="D18" s="7" t="s">
        <v>158</v>
      </c>
      <c r="E18" t="s">
        <v>66</v>
      </c>
      <c r="F18" t="s">
        <v>139</v>
      </c>
      <c r="G18">
        <v>126.163</v>
      </c>
      <c r="H18" s="8">
        <v>126.163</v>
      </c>
      <c r="I18" s="8" t="s">
        <v>33</v>
      </c>
      <c r="J18" s="2" t="s">
        <v>140</v>
      </c>
      <c r="K18" s="5" t="s">
        <v>133</v>
      </c>
      <c r="L18" t="str">
        <f t="shared" si="0"/>
        <v>edge(16, btpn, bca, debtto, 126.163, 126.163).</v>
      </c>
    </row>
    <row r="19" spans="1:12" x14ac:dyDescent="0.25">
      <c r="A19">
        <v>17</v>
      </c>
      <c r="B19">
        <v>32</v>
      </c>
      <c r="C19">
        <v>20</v>
      </c>
      <c r="D19" s="7" t="s">
        <v>158</v>
      </c>
      <c r="E19" t="s">
        <v>66</v>
      </c>
      <c r="F19" t="s">
        <v>139</v>
      </c>
      <c r="G19">
        <v>123.8</v>
      </c>
      <c r="H19" s="8">
        <v>123.8</v>
      </c>
      <c r="I19" s="8" t="s">
        <v>34</v>
      </c>
      <c r="J19" s="2" t="s">
        <v>44</v>
      </c>
      <c r="K19" s="5" t="s">
        <v>133</v>
      </c>
      <c r="L19" t="str">
        <f t="shared" si="0"/>
        <v>edge(17, btpn, bca, debtto, 123.8, 123.8).</v>
      </c>
    </row>
    <row r="20" spans="1:12" x14ac:dyDescent="0.25">
      <c r="A20">
        <v>18</v>
      </c>
      <c r="B20">
        <v>33</v>
      </c>
      <c r="C20">
        <v>20</v>
      </c>
      <c r="D20" s="7" t="s">
        <v>202</v>
      </c>
      <c r="E20" t="s">
        <v>66</v>
      </c>
      <c r="F20" t="s">
        <v>139</v>
      </c>
      <c r="G20">
        <v>142.38</v>
      </c>
      <c r="H20" s="8">
        <v>142.38</v>
      </c>
      <c r="I20" s="8" t="s">
        <v>34</v>
      </c>
      <c r="J20" s="2" t="s">
        <v>44</v>
      </c>
      <c r="K20" s="5" t="s">
        <v>133</v>
      </c>
      <c r="L20" t="str">
        <f t="shared" si="0"/>
        <v>edge(18, bwsi, bca, debtto, 142.38, 142.38).</v>
      </c>
    </row>
    <row r="21" spans="1:12" x14ac:dyDescent="0.25">
      <c r="A21">
        <v>19</v>
      </c>
      <c r="B21">
        <v>34</v>
      </c>
      <c r="C21">
        <v>20</v>
      </c>
      <c r="D21" s="7" t="s">
        <v>192</v>
      </c>
      <c r="E21" t="s">
        <v>66</v>
      </c>
      <c r="F21" t="s">
        <v>139</v>
      </c>
      <c r="G21">
        <v>352.74</v>
      </c>
      <c r="H21" s="8">
        <v>352.74</v>
      </c>
      <c r="I21" s="8" t="s">
        <v>34</v>
      </c>
      <c r="J21" s="2" t="s">
        <v>44</v>
      </c>
      <c r="K21" s="5" t="s">
        <v>133</v>
      </c>
      <c r="L21" t="str">
        <f t="shared" si="0"/>
        <v>edge(19, cimbniaga, bca, debtto, 352.74, 352.74).</v>
      </c>
    </row>
    <row r="22" spans="1:12" x14ac:dyDescent="0.25">
      <c r="A22">
        <v>20</v>
      </c>
      <c r="B22">
        <v>35</v>
      </c>
      <c r="C22">
        <v>20</v>
      </c>
      <c r="D22" t="s">
        <v>68</v>
      </c>
      <c r="E22" t="s">
        <v>66</v>
      </c>
      <c r="F22" t="s">
        <v>139</v>
      </c>
      <c r="G22">
        <v>377.88200000000001</v>
      </c>
      <c r="H22" s="8">
        <v>377.88200000000001</v>
      </c>
      <c r="I22" s="8" t="s">
        <v>33</v>
      </c>
      <c r="J22" s="2" t="s">
        <v>44</v>
      </c>
      <c r="K22" s="5" t="s">
        <v>133</v>
      </c>
      <c r="L22" t="str">
        <f t="shared" si="0"/>
        <v>edge(20, citibank, bca, debtto, 377.882, 377.882).</v>
      </c>
    </row>
    <row r="23" spans="1:12" x14ac:dyDescent="0.25">
      <c r="A23">
        <v>21</v>
      </c>
      <c r="B23">
        <v>36</v>
      </c>
      <c r="C23">
        <v>20</v>
      </c>
      <c r="D23" t="s">
        <v>10</v>
      </c>
      <c r="E23" t="s">
        <v>66</v>
      </c>
      <c r="F23" t="s">
        <v>139</v>
      </c>
      <c r="G23">
        <v>76.936000000000007</v>
      </c>
      <c r="H23" s="8">
        <v>76.936000000000007</v>
      </c>
      <c r="I23" s="8" t="s">
        <v>34</v>
      </c>
      <c r="J23" s="2" t="s">
        <v>44</v>
      </c>
      <c r="K23" s="5" t="s">
        <v>133</v>
      </c>
      <c r="L23" t="str">
        <f t="shared" si="0"/>
        <v>edge(21, commonwealth, bca, debtto, 76.936, 76.936).</v>
      </c>
    </row>
    <row r="24" spans="1:12" x14ac:dyDescent="0.25">
      <c r="A24">
        <v>22</v>
      </c>
      <c r="B24">
        <v>36</v>
      </c>
      <c r="C24">
        <v>37</v>
      </c>
      <c r="D24" t="s">
        <v>10</v>
      </c>
      <c r="E24" t="s">
        <v>35</v>
      </c>
      <c r="F24" t="s">
        <v>139</v>
      </c>
      <c r="G24" s="4">
        <v>137.73500000000001</v>
      </c>
      <c r="H24" s="4">
        <v>137.73500000000001</v>
      </c>
      <c r="I24" t="s">
        <v>33</v>
      </c>
      <c r="J24" s="2" t="s">
        <v>44</v>
      </c>
      <c r="K24" s="5" t="s">
        <v>133</v>
      </c>
      <c r="L24" t="str">
        <f t="shared" si="0"/>
        <v>edge(22, commonwealth, commonwealthaus, debtto, 137.735, 137.735).</v>
      </c>
    </row>
    <row r="25" spans="1:12" x14ac:dyDescent="0.25">
      <c r="A25">
        <v>23</v>
      </c>
      <c r="B25">
        <v>36</v>
      </c>
      <c r="C25">
        <v>40</v>
      </c>
      <c r="D25" t="s">
        <v>10</v>
      </c>
      <c r="E25" t="s">
        <v>42</v>
      </c>
      <c r="F25" t="s">
        <v>139</v>
      </c>
      <c r="G25" s="4">
        <v>339.18799999999999</v>
      </c>
      <c r="H25" s="4">
        <v>339.18799999999999</v>
      </c>
      <c r="I25" t="s">
        <v>33</v>
      </c>
      <c r="J25" s="2" t="s">
        <v>44</v>
      </c>
      <c r="K25" s="5" t="s">
        <v>133</v>
      </c>
      <c r="L25" t="str">
        <f t="shared" si="0"/>
        <v>edge(23, commonwealth, commonwealthsgp, debtto, 339.188, 339.188).</v>
      </c>
    </row>
    <row r="26" spans="1:12" x14ac:dyDescent="0.25">
      <c r="A26">
        <v>24</v>
      </c>
      <c r="B26">
        <v>36</v>
      </c>
      <c r="C26">
        <v>88</v>
      </c>
      <c r="D26" t="s">
        <v>10</v>
      </c>
      <c r="E26" t="s">
        <v>31</v>
      </c>
      <c r="F26" t="s">
        <v>139</v>
      </c>
      <c r="G26" s="4">
        <v>374.91199999999998</v>
      </c>
      <c r="H26" s="4">
        <v>374.91199999999998</v>
      </c>
      <c r="I26" t="s">
        <v>33</v>
      </c>
      <c r="J26" s="2" t="s">
        <v>44</v>
      </c>
      <c r="K26" s="5" t="s">
        <v>133</v>
      </c>
      <c r="L26" t="str">
        <f t="shared" si="0"/>
        <v>edge(24, commonwealth, interbank, debtto, 374.912, 374.912).</v>
      </c>
    </row>
    <row r="27" spans="1:12" x14ac:dyDescent="0.25">
      <c r="A27">
        <v>25</v>
      </c>
      <c r="B27">
        <v>37</v>
      </c>
      <c r="C27">
        <v>36</v>
      </c>
      <c r="D27" t="s">
        <v>35</v>
      </c>
      <c r="E27" t="s">
        <v>10</v>
      </c>
      <c r="F27" t="s">
        <v>139</v>
      </c>
      <c r="G27" s="4">
        <v>32.213000000000001</v>
      </c>
      <c r="H27" s="4">
        <v>32.213000000000001</v>
      </c>
      <c r="I27" t="s">
        <v>33</v>
      </c>
      <c r="J27" s="2" t="s">
        <v>44</v>
      </c>
      <c r="K27" s="5" t="s">
        <v>133</v>
      </c>
      <c r="L27" t="str">
        <f t="shared" si="0"/>
        <v>edge(25, commonwealthaus, commonwealth, debtto, 32.213, 32.213).</v>
      </c>
    </row>
    <row r="28" spans="1:12" x14ac:dyDescent="0.25">
      <c r="A28">
        <v>26</v>
      </c>
      <c r="B28">
        <v>38</v>
      </c>
      <c r="C28">
        <v>36</v>
      </c>
      <c r="D28" t="s">
        <v>41</v>
      </c>
      <c r="E28" t="s">
        <v>10</v>
      </c>
      <c r="F28" t="s">
        <v>139</v>
      </c>
      <c r="G28" s="4">
        <v>243.666</v>
      </c>
      <c r="H28" s="4">
        <v>243.666</v>
      </c>
      <c r="I28" t="s">
        <v>34</v>
      </c>
      <c r="J28" s="2" t="s">
        <v>44</v>
      </c>
      <c r="K28" s="5" t="s">
        <v>133</v>
      </c>
      <c r="L28" t="str">
        <f t="shared" si="0"/>
        <v>edge(26, commonwealthhkg, commonwealth, debtto, 243.666, 243.666).</v>
      </c>
    </row>
    <row r="29" spans="1:12" x14ac:dyDescent="0.25">
      <c r="A29">
        <v>27</v>
      </c>
      <c r="B29">
        <v>41</v>
      </c>
      <c r="C29">
        <v>20</v>
      </c>
      <c r="D29" s="7" t="s">
        <v>199</v>
      </c>
      <c r="E29" t="s">
        <v>66</v>
      </c>
      <c r="F29" t="s">
        <v>139</v>
      </c>
      <c r="G29">
        <v>196</v>
      </c>
      <c r="H29" s="8">
        <v>196</v>
      </c>
      <c r="I29" s="8" t="s">
        <v>34</v>
      </c>
      <c r="J29" s="2" t="s">
        <v>44</v>
      </c>
      <c r="K29" s="5" t="s">
        <v>133</v>
      </c>
      <c r="L29" t="str">
        <f t="shared" si="0"/>
        <v>edge(27, ctbcidn, bca, debtto, 196, 196).</v>
      </c>
    </row>
    <row r="30" spans="1:12" x14ac:dyDescent="0.25">
      <c r="A30">
        <v>28</v>
      </c>
      <c r="B30">
        <v>42</v>
      </c>
      <c r="C30">
        <v>20</v>
      </c>
      <c r="D30" s="7" t="s">
        <v>106</v>
      </c>
      <c r="E30" t="s">
        <v>66</v>
      </c>
      <c r="F30" t="s">
        <v>139</v>
      </c>
      <c r="G30">
        <v>76.289000000000001</v>
      </c>
      <c r="H30" s="8">
        <v>76.289000000000001</v>
      </c>
      <c r="I30" s="8" t="s">
        <v>34</v>
      </c>
      <c r="J30" s="2" t="s">
        <v>44</v>
      </c>
      <c r="K30" s="5" t="s">
        <v>133</v>
      </c>
      <c r="L30" t="str">
        <f t="shared" si="0"/>
        <v>edge(28, danamon, bca, debtto, 76.289, 76.289).</v>
      </c>
    </row>
    <row r="31" spans="1:12" x14ac:dyDescent="0.25">
      <c r="A31">
        <v>29</v>
      </c>
      <c r="B31">
        <v>42</v>
      </c>
      <c r="C31">
        <v>70</v>
      </c>
      <c r="D31" t="s">
        <v>106</v>
      </c>
      <c r="E31" t="s">
        <v>15</v>
      </c>
      <c r="F31" t="s">
        <v>139</v>
      </c>
      <c r="G31" s="4">
        <v>1.7000000000000001E-2</v>
      </c>
      <c r="H31" s="4">
        <v>1.7000000000000001E-2</v>
      </c>
      <c r="I31" t="s">
        <v>33</v>
      </c>
      <c r="J31" s="2" t="s">
        <v>44</v>
      </c>
      <c r="K31" s="5" t="s">
        <v>133</v>
      </c>
      <c r="L31" t="str">
        <f t="shared" si="0"/>
        <v>edge(29, danamon, rabobank, debtto, 0.017, 0.017).</v>
      </c>
    </row>
    <row r="32" spans="1:12" x14ac:dyDescent="0.25">
      <c r="A32">
        <v>30</v>
      </c>
      <c r="B32">
        <v>43</v>
      </c>
      <c r="C32">
        <v>20</v>
      </c>
      <c r="D32" t="s">
        <v>141</v>
      </c>
      <c r="E32" t="s">
        <v>66</v>
      </c>
      <c r="F32" t="s">
        <v>139</v>
      </c>
      <c r="G32" s="4">
        <v>773.75800000000004</v>
      </c>
      <c r="H32" s="8">
        <v>773.75800000000004</v>
      </c>
      <c r="I32" s="8" t="s">
        <v>33</v>
      </c>
      <c r="J32" s="2" t="s">
        <v>44</v>
      </c>
      <c r="K32" s="5" t="s">
        <v>133</v>
      </c>
      <c r="L32" t="str">
        <f t="shared" si="0"/>
        <v>edge(30, dbs, bca, debtto, 773.758, 773.758).</v>
      </c>
    </row>
    <row r="33" spans="1:12" x14ac:dyDescent="0.25">
      <c r="A33">
        <v>31</v>
      </c>
      <c r="B33">
        <v>44</v>
      </c>
      <c r="C33">
        <v>20</v>
      </c>
      <c r="D33" s="7" t="s">
        <v>182</v>
      </c>
      <c r="E33" t="s">
        <v>66</v>
      </c>
      <c r="F33" t="s">
        <v>139</v>
      </c>
      <c r="G33">
        <v>500</v>
      </c>
      <c r="H33" s="8">
        <v>500</v>
      </c>
      <c r="I33" s="8" t="s">
        <v>34</v>
      </c>
      <c r="J33" s="2" t="s">
        <v>44</v>
      </c>
      <c r="K33" s="5" t="s">
        <v>133</v>
      </c>
      <c r="L33" t="str">
        <f t="shared" si="0"/>
        <v>edge(31, deutschebank, bca, debtto, 500, 500).</v>
      </c>
    </row>
    <row r="34" spans="1:12" x14ac:dyDescent="0.25">
      <c r="A34">
        <v>32</v>
      </c>
      <c r="B34">
        <v>46</v>
      </c>
      <c r="C34">
        <v>20</v>
      </c>
      <c r="D34" s="5" t="s">
        <v>155</v>
      </c>
      <c r="E34" t="s">
        <v>66</v>
      </c>
      <c r="F34" t="s">
        <v>139</v>
      </c>
      <c r="G34">
        <v>156.102</v>
      </c>
      <c r="H34" s="8">
        <v>156.102</v>
      </c>
      <c r="I34" s="8" t="s">
        <v>33</v>
      </c>
      <c r="J34" s="2" t="s">
        <v>44</v>
      </c>
      <c r="K34" s="5" t="s">
        <v>133</v>
      </c>
      <c r="L34" t="str">
        <f t="shared" si="0"/>
        <v>edge(32, euroclear, bca, debtto, 156.102, 156.102).</v>
      </c>
    </row>
    <row r="35" spans="1:12" x14ac:dyDescent="0.25">
      <c r="A35">
        <v>33</v>
      </c>
      <c r="B35">
        <v>47</v>
      </c>
      <c r="C35">
        <v>20</v>
      </c>
      <c r="D35" t="s">
        <v>153</v>
      </c>
      <c r="E35" t="s">
        <v>66</v>
      </c>
      <c r="F35" t="s">
        <v>139</v>
      </c>
      <c r="G35">
        <v>167.01900000000001</v>
      </c>
      <c r="H35" s="8">
        <v>167.01900000000001</v>
      </c>
      <c r="I35" s="8" t="s">
        <v>33</v>
      </c>
      <c r="J35" s="2" t="s">
        <v>140</v>
      </c>
      <c r="K35" s="5" t="s">
        <v>133</v>
      </c>
      <c r="L35" t="str">
        <f t="shared" si="0"/>
        <v>edge(33, gbcbank, bca, debtto, 167.019, 167.019).</v>
      </c>
    </row>
    <row r="36" spans="1:12" x14ac:dyDescent="0.25">
      <c r="A36">
        <v>34</v>
      </c>
      <c r="B36">
        <v>48</v>
      </c>
      <c r="C36">
        <v>20</v>
      </c>
      <c r="D36" s="7" t="s">
        <v>194</v>
      </c>
      <c r="E36" t="s">
        <v>66</v>
      </c>
      <c r="F36" t="s">
        <v>139</v>
      </c>
      <c r="G36">
        <v>341.5</v>
      </c>
      <c r="H36" s="8">
        <v>341.5</v>
      </c>
      <c r="I36" s="8" t="s">
        <v>34</v>
      </c>
      <c r="J36" s="2" t="s">
        <v>89</v>
      </c>
      <c r="K36" s="5" t="s">
        <v>133</v>
      </c>
      <c r="L36" t="str">
        <f t="shared" si="0"/>
        <v>edge(34, hanaidn, bca, debtto, 341.5, 341.5).</v>
      </c>
    </row>
    <row r="37" spans="1:12" x14ac:dyDescent="0.25">
      <c r="A37">
        <v>35</v>
      </c>
      <c r="B37">
        <v>49</v>
      </c>
      <c r="C37">
        <v>20</v>
      </c>
      <c r="D37" t="s">
        <v>115</v>
      </c>
      <c r="E37" t="s">
        <v>66</v>
      </c>
      <c r="F37" t="s">
        <v>139</v>
      </c>
      <c r="G37">
        <v>245.52699999999999</v>
      </c>
      <c r="H37" s="8">
        <v>245.52699999999999</v>
      </c>
      <c r="I37" s="8" t="s">
        <v>33</v>
      </c>
      <c r="J37" s="2" t="s">
        <v>140</v>
      </c>
      <c r="K37" s="5" t="s">
        <v>133</v>
      </c>
      <c r="L37" t="str">
        <f t="shared" si="0"/>
        <v>edge(35, hsbc, bca, debtto, 245.527, 245.527).</v>
      </c>
    </row>
    <row r="38" spans="1:12" x14ac:dyDescent="0.25">
      <c r="A38">
        <v>36</v>
      </c>
      <c r="B38">
        <v>49</v>
      </c>
      <c r="C38">
        <v>70</v>
      </c>
      <c r="D38" t="s">
        <v>115</v>
      </c>
      <c r="E38" t="s">
        <v>15</v>
      </c>
      <c r="F38" t="s">
        <v>139</v>
      </c>
      <c r="G38" s="4">
        <v>0.55200000000000005</v>
      </c>
      <c r="H38" s="4">
        <v>0.55200000000000005</v>
      </c>
      <c r="I38" t="s">
        <v>33</v>
      </c>
      <c r="J38" s="2" t="s">
        <v>140</v>
      </c>
      <c r="K38" s="5" t="s">
        <v>133</v>
      </c>
      <c r="L38" t="str">
        <f t="shared" si="0"/>
        <v>edge(36, hsbc, rabobank, debtto, 0.552, 0.552).</v>
      </c>
    </row>
    <row r="39" spans="1:12" x14ac:dyDescent="0.25">
      <c r="A39">
        <v>37</v>
      </c>
      <c r="B39">
        <v>50</v>
      </c>
      <c r="C39">
        <v>20</v>
      </c>
      <c r="D39" t="s">
        <v>11</v>
      </c>
      <c r="E39" t="s">
        <v>66</v>
      </c>
      <c r="F39" t="s">
        <v>139</v>
      </c>
      <c r="G39">
        <v>1502.116</v>
      </c>
      <c r="H39" s="4">
        <v>1502.116</v>
      </c>
      <c r="I39" t="s">
        <v>69</v>
      </c>
      <c r="J39" s="2" t="s">
        <v>89</v>
      </c>
      <c r="K39" s="5" t="s">
        <v>133</v>
      </c>
      <c r="L39" t="str">
        <f t="shared" si="0"/>
        <v>edge(37, icbc, bca, debtto, 1502.116, 1502.116).</v>
      </c>
    </row>
    <row r="40" spans="1:12" x14ac:dyDescent="0.25">
      <c r="A40">
        <v>38</v>
      </c>
      <c r="B40">
        <v>50</v>
      </c>
      <c r="C40">
        <v>20</v>
      </c>
      <c r="D40" s="7" t="s">
        <v>11</v>
      </c>
      <c r="E40" t="s">
        <v>66</v>
      </c>
      <c r="F40" t="s">
        <v>139</v>
      </c>
      <c r="G40">
        <v>50.484999999999999</v>
      </c>
      <c r="H40" s="8">
        <v>50.484999999999999</v>
      </c>
      <c r="I40" s="8" t="s">
        <v>33</v>
      </c>
      <c r="J40" s="2" t="s">
        <v>140</v>
      </c>
      <c r="K40" s="5" t="s">
        <v>133</v>
      </c>
      <c r="L40" t="str">
        <f t="shared" si="0"/>
        <v>edge(38, icbc, bca, debtto, 50.485, 50.485).</v>
      </c>
    </row>
    <row r="41" spans="1:12" x14ac:dyDescent="0.25">
      <c r="A41">
        <v>39</v>
      </c>
      <c r="B41">
        <v>50</v>
      </c>
      <c r="C41">
        <v>21</v>
      </c>
      <c r="D41" t="s">
        <v>11</v>
      </c>
      <c r="E41" t="s">
        <v>62</v>
      </c>
      <c r="F41" t="s">
        <v>139</v>
      </c>
      <c r="G41">
        <v>0.50900000000000001</v>
      </c>
      <c r="H41" s="4">
        <v>0.50900000000000001</v>
      </c>
      <c r="I41" t="s">
        <v>33</v>
      </c>
      <c r="J41" s="2" t="s">
        <v>89</v>
      </c>
      <c r="K41" s="5" t="s">
        <v>133</v>
      </c>
      <c r="L41" t="str">
        <f t="shared" si="0"/>
        <v>edge(39, icbc, bcc, debtto, 0.509, 0.509).</v>
      </c>
    </row>
    <row r="42" spans="1:12" x14ac:dyDescent="0.25">
      <c r="A42">
        <v>40</v>
      </c>
      <c r="B42">
        <v>50</v>
      </c>
      <c r="C42">
        <v>28</v>
      </c>
      <c r="D42" t="s">
        <v>11</v>
      </c>
      <c r="E42" t="s">
        <v>64</v>
      </c>
      <c r="F42" t="s">
        <v>139</v>
      </c>
      <c r="G42">
        <v>0.65</v>
      </c>
      <c r="H42" s="4">
        <v>0.65</v>
      </c>
      <c r="I42" t="s">
        <v>34</v>
      </c>
      <c r="J42" s="2" t="s">
        <v>140</v>
      </c>
      <c r="K42" s="5" t="s">
        <v>133</v>
      </c>
      <c r="L42" t="str">
        <f t="shared" si="0"/>
        <v>edge(40, icbc, bprdampit, debtto, 0.65, 0.65).</v>
      </c>
    </row>
    <row r="43" spans="1:12" x14ac:dyDescent="0.25">
      <c r="A43">
        <v>41</v>
      </c>
      <c r="B43">
        <v>50</v>
      </c>
      <c r="C43">
        <v>35</v>
      </c>
      <c r="D43" t="s">
        <v>11</v>
      </c>
      <c r="E43" t="s">
        <v>68</v>
      </c>
      <c r="F43" t="s">
        <v>139</v>
      </c>
      <c r="G43">
        <v>678.375</v>
      </c>
      <c r="H43" s="4">
        <v>678.375</v>
      </c>
      <c r="I43" t="s">
        <v>69</v>
      </c>
      <c r="J43" s="2" t="s">
        <v>89</v>
      </c>
      <c r="K43" s="5" t="s">
        <v>133</v>
      </c>
      <c r="L43" t="str">
        <f t="shared" si="0"/>
        <v>edge(41, icbc, citibank, debtto, 678.375, 678.375).</v>
      </c>
    </row>
    <row r="44" spans="1:12" x14ac:dyDescent="0.25">
      <c r="A44">
        <v>42</v>
      </c>
      <c r="B44">
        <v>50</v>
      </c>
      <c r="C44">
        <v>51</v>
      </c>
      <c r="D44" t="s">
        <v>11</v>
      </c>
      <c r="E44" t="s">
        <v>57</v>
      </c>
      <c r="F44" t="s">
        <v>139</v>
      </c>
      <c r="G44">
        <v>271.35000000000002</v>
      </c>
      <c r="H44" s="4">
        <v>271.35000000000002</v>
      </c>
      <c r="I44" t="s">
        <v>34</v>
      </c>
      <c r="J44" s="2" t="s">
        <v>89</v>
      </c>
      <c r="K44" s="5" t="s">
        <v>133</v>
      </c>
      <c r="L44" t="str">
        <f t="shared" si="0"/>
        <v>edge(42, icbc, icbcaus, debtto, 271.35, 271.35).</v>
      </c>
    </row>
    <row r="45" spans="1:12" x14ac:dyDescent="0.25">
      <c r="A45">
        <v>43</v>
      </c>
      <c r="B45">
        <v>50</v>
      </c>
      <c r="C45">
        <v>52</v>
      </c>
      <c r="D45" t="s">
        <v>11</v>
      </c>
      <c r="E45" t="s">
        <v>46</v>
      </c>
      <c r="F45" t="s">
        <v>139</v>
      </c>
      <c r="G45">
        <v>2007.99</v>
      </c>
      <c r="H45" s="4">
        <v>2007.99</v>
      </c>
      <c r="I45" t="s">
        <v>34</v>
      </c>
      <c r="J45" s="2" t="s">
        <v>89</v>
      </c>
      <c r="K45" s="5" t="s">
        <v>133</v>
      </c>
      <c r="L45" t="str">
        <f t="shared" si="0"/>
        <v>edge(43, icbc, icbcchn, debtto, 2007.99, 2007.99).</v>
      </c>
    </row>
    <row r="46" spans="1:12" x14ac:dyDescent="0.25">
      <c r="A46">
        <v>44</v>
      </c>
      <c r="B46">
        <v>50</v>
      </c>
      <c r="C46">
        <v>52</v>
      </c>
      <c r="D46" t="s">
        <v>11</v>
      </c>
      <c r="E46" t="s">
        <v>46</v>
      </c>
      <c r="F46" t="s">
        <v>139</v>
      </c>
      <c r="G46">
        <v>679.375</v>
      </c>
      <c r="H46" s="4">
        <v>679.375</v>
      </c>
      <c r="I46" t="s">
        <v>69</v>
      </c>
      <c r="J46" s="2" t="s">
        <v>89</v>
      </c>
      <c r="K46" s="5" t="s">
        <v>133</v>
      </c>
      <c r="L46" t="str">
        <f t="shared" si="0"/>
        <v>edge(44, icbc, icbcchn, debtto, 679.375, 679.375).</v>
      </c>
    </row>
    <row r="47" spans="1:12" x14ac:dyDescent="0.25">
      <c r="A47">
        <v>45</v>
      </c>
      <c r="B47">
        <v>50</v>
      </c>
      <c r="C47">
        <v>88</v>
      </c>
      <c r="D47" t="s">
        <v>11</v>
      </c>
      <c r="E47" t="s">
        <v>31</v>
      </c>
      <c r="F47" t="s">
        <v>139</v>
      </c>
      <c r="G47">
        <v>1954.546</v>
      </c>
      <c r="H47" s="4">
        <v>1954.546</v>
      </c>
      <c r="I47" t="s">
        <v>34</v>
      </c>
      <c r="J47" s="2" t="s">
        <v>89</v>
      </c>
      <c r="K47" s="5" t="s">
        <v>133</v>
      </c>
      <c r="L47" t="str">
        <f t="shared" si="0"/>
        <v>edge(45, icbc, interbank, debtto, 1954.546, 1954.546).</v>
      </c>
    </row>
    <row r="48" spans="1:12" x14ac:dyDescent="0.25">
      <c r="A48">
        <v>46</v>
      </c>
      <c r="B48">
        <v>51</v>
      </c>
      <c r="C48">
        <v>50</v>
      </c>
      <c r="D48" t="s">
        <v>57</v>
      </c>
      <c r="E48" t="s">
        <v>11</v>
      </c>
      <c r="F48" t="s">
        <v>139</v>
      </c>
      <c r="G48">
        <v>1.146E-2</v>
      </c>
      <c r="H48" s="4">
        <v>1.146E-2</v>
      </c>
      <c r="I48" t="s">
        <v>33</v>
      </c>
      <c r="J48" s="2" t="s">
        <v>89</v>
      </c>
      <c r="K48" s="5" t="s">
        <v>133</v>
      </c>
      <c r="L48" t="str">
        <f t="shared" si="0"/>
        <v>edge(46, icbcaus, icbc, debtto, 0.01146, 0.01146).</v>
      </c>
    </row>
    <row r="49" spans="1:12" x14ac:dyDescent="0.25">
      <c r="A49">
        <v>47</v>
      </c>
      <c r="B49">
        <v>52</v>
      </c>
      <c r="C49">
        <v>50</v>
      </c>
      <c r="D49" t="s">
        <v>46</v>
      </c>
      <c r="E49" t="s">
        <v>11</v>
      </c>
      <c r="F49" t="s">
        <v>139</v>
      </c>
      <c r="G49">
        <v>0.11090899999999999</v>
      </c>
      <c r="H49" s="4">
        <v>0.11090899999999999</v>
      </c>
      <c r="I49" t="s">
        <v>33</v>
      </c>
      <c r="J49" s="2" t="s">
        <v>89</v>
      </c>
      <c r="K49" s="5" t="s">
        <v>133</v>
      </c>
      <c r="L49" t="str">
        <f t="shared" si="0"/>
        <v>edge(47, icbcchn, icbc, debtto, 0.110909, 0.110909).</v>
      </c>
    </row>
    <row r="50" spans="1:12" x14ac:dyDescent="0.25">
      <c r="A50">
        <v>48</v>
      </c>
      <c r="B50">
        <v>53</v>
      </c>
      <c r="C50">
        <v>50</v>
      </c>
      <c r="D50" t="s">
        <v>56</v>
      </c>
      <c r="E50" t="s">
        <v>11</v>
      </c>
      <c r="F50" t="s">
        <v>139</v>
      </c>
      <c r="G50">
        <v>1.2522999999999999E-2</v>
      </c>
      <c r="H50" s="4">
        <v>1.2522999999999999E-2</v>
      </c>
      <c r="I50" t="s">
        <v>33</v>
      </c>
      <c r="J50" s="2" t="s">
        <v>140</v>
      </c>
      <c r="K50" s="5" t="s">
        <v>133</v>
      </c>
      <c r="L50" t="str">
        <f t="shared" si="0"/>
        <v>edge(48, icbcdeu, icbc, debtto, 0.012523, 0.012523).</v>
      </c>
    </row>
    <row r="51" spans="1:12" x14ac:dyDescent="0.25">
      <c r="A51">
        <v>49</v>
      </c>
      <c r="B51">
        <v>54</v>
      </c>
      <c r="C51">
        <v>50</v>
      </c>
      <c r="D51" t="s">
        <v>58</v>
      </c>
      <c r="E51" t="s">
        <v>11</v>
      </c>
      <c r="F51" t="s">
        <v>139</v>
      </c>
      <c r="G51">
        <v>1.0067E-2</v>
      </c>
      <c r="H51" s="4">
        <v>1.0067E-2</v>
      </c>
      <c r="I51" t="s">
        <v>33</v>
      </c>
      <c r="J51" s="2" t="s">
        <v>89</v>
      </c>
      <c r="K51" s="5" t="s">
        <v>133</v>
      </c>
      <c r="L51" t="str">
        <f t="shared" si="0"/>
        <v>edge(49, icbchkg, icbc, debtto, 0.010067, 0.010067).</v>
      </c>
    </row>
    <row r="52" spans="1:12" x14ac:dyDescent="0.25">
      <c r="A52">
        <v>50</v>
      </c>
      <c r="B52">
        <v>54</v>
      </c>
      <c r="C52">
        <v>50</v>
      </c>
      <c r="D52" t="s">
        <v>58</v>
      </c>
      <c r="E52" t="s">
        <v>11</v>
      </c>
      <c r="F52" t="s">
        <v>139</v>
      </c>
      <c r="G52">
        <v>2184.3679999999999</v>
      </c>
      <c r="H52" s="4">
        <v>2184.3679999999999</v>
      </c>
      <c r="I52" t="s">
        <v>34</v>
      </c>
      <c r="J52" s="2" t="s">
        <v>13</v>
      </c>
      <c r="K52" s="5" t="s">
        <v>133</v>
      </c>
      <c r="L52" t="str">
        <f t="shared" si="0"/>
        <v>edge(50, icbchkg, icbc, debtto, 2184.368, 2184.368).</v>
      </c>
    </row>
    <row r="53" spans="1:12" x14ac:dyDescent="0.25">
      <c r="A53">
        <v>51</v>
      </c>
      <c r="B53">
        <v>55</v>
      </c>
      <c r="C53">
        <v>50</v>
      </c>
      <c r="D53" t="s">
        <v>60</v>
      </c>
      <c r="E53" t="s">
        <v>11</v>
      </c>
      <c r="F53" t="s">
        <v>139</v>
      </c>
      <c r="G53">
        <v>1.0039999999999999E-3</v>
      </c>
      <c r="H53" s="4">
        <v>1.0039999999999999E-3</v>
      </c>
      <c r="I53" t="s">
        <v>33</v>
      </c>
      <c r="J53" s="2" t="s">
        <v>13</v>
      </c>
      <c r="K53" s="5" t="s">
        <v>133</v>
      </c>
      <c r="L53" t="str">
        <f t="shared" si="0"/>
        <v>edge(51, icbcjpn, icbc, debtto, 0.001004, 0.001004).</v>
      </c>
    </row>
    <row r="54" spans="1:12" x14ac:dyDescent="0.25">
      <c r="A54">
        <v>52</v>
      </c>
      <c r="B54">
        <v>57</v>
      </c>
      <c r="C54">
        <v>50</v>
      </c>
      <c r="D54" t="s">
        <v>47</v>
      </c>
      <c r="E54" t="s">
        <v>11</v>
      </c>
      <c r="F54" t="s">
        <v>139</v>
      </c>
      <c r="G54">
        <v>6.1057E-2</v>
      </c>
      <c r="H54" s="4">
        <v>6.1057E-2</v>
      </c>
      <c r="I54" t="s">
        <v>33</v>
      </c>
      <c r="J54" s="2" t="s">
        <v>13</v>
      </c>
      <c r="K54" s="5" t="s">
        <v>133</v>
      </c>
      <c r="L54" t="str">
        <f t="shared" si="0"/>
        <v>edge(52, icbcsgp, icbc, debtto, 0.061057, 0.061057).</v>
      </c>
    </row>
    <row r="55" spans="1:12" x14ac:dyDescent="0.25">
      <c r="A55">
        <v>53</v>
      </c>
      <c r="B55">
        <v>57</v>
      </c>
      <c r="C55">
        <v>50</v>
      </c>
      <c r="D55" t="s">
        <v>47</v>
      </c>
      <c r="E55" t="s">
        <v>11</v>
      </c>
      <c r="F55" t="s">
        <v>139</v>
      </c>
      <c r="G55">
        <v>416.72800000000001</v>
      </c>
      <c r="H55" s="4">
        <v>416.72800000000001</v>
      </c>
      <c r="I55" t="s">
        <v>34</v>
      </c>
      <c r="J55" s="2" t="s">
        <v>13</v>
      </c>
      <c r="K55" s="5" t="s">
        <v>133</v>
      </c>
      <c r="L55" t="str">
        <f t="shared" si="0"/>
        <v>edge(53, icbcsgp, icbc, debtto, 416.728, 416.728).</v>
      </c>
    </row>
    <row r="56" spans="1:12" x14ac:dyDescent="0.25">
      <c r="A56">
        <v>54</v>
      </c>
      <c r="B56">
        <v>58</v>
      </c>
      <c r="C56">
        <v>50</v>
      </c>
      <c r="D56" t="s">
        <v>48</v>
      </c>
      <c r="E56" t="s">
        <v>11</v>
      </c>
      <c r="F56" t="s">
        <v>139</v>
      </c>
      <c r="G56">
        <v>2.2364999999999999E-2</v>
      </c>
      <c r="H56" s="4">
        <v>2.2364999999999999E-2</v>
      </c>
      <c r="I56" t="s">
        <v>33</v>
      </c>
      <c r="J56" s="2" t="s">
        <v>13</v>
      </c>
      <c r="K56" s="5" t="s">
        <v>133</v>
      </c>
      <c r="L56" t="str">
        <f t="shared" si="0"/>
        <v>edge(54, icbcusa, icbc, debtto, 0.022365, 0.022365).</v>
      </c>
    </row>
    <row r="57" spans="1:12" x14ac:dyDescent="0.25">
      <c r="A57">
        <v>55</v>
      </c>
      <c r="B57">
        <v>59</v>
      </c>
      <c r="C57">
        <v>20</v>
      </c>
      <c r="D57" s="7" t="s">
        <v>156</v>
      </c>
      <c r="E57" t="s">
        <v>66</v>
      </c>
      <c r="F57" t="s">
        <v>139</v>
      </c>
      <c r="G57">
        <v>153.101</v>
      </c>
      <c r="H57" s="8">
        <v>153.101</v>
      </c>
      <c r="I57" s="8" t="s">
        <v>33</v>
      </c>
      <c r="J57" s="2" t="s">
        <v>13</v>
      </c>
      <c r="K57" s="5" t="s">
        <v>133</v>
      </c>
      <c r="L57" t="str">
        <f t="shared" si="0"/>
        <v>edge(55, ingbank, bca, debtto, 153.101, 153.101).</v>
      </c>
    </row>
    <row r="58" spans="1:12" x14ac:dyDescent="0.25">
      <c r="A58">
        <v>56</v>
      </c>
      <c r="B58">
        <v>60</v>
      </c>
      <c r="C58">
        <v>20</v>
      </c>
      <c r="D58" t="s">
        <v>111</v>
      </c>
      <c r="E58" t="s">
        <v>66</v>
      </c>
      <c r="F58" t="s">
        <v>139</v>
      </c>
      <c r="G58">
        <v>3411.8960000000002</v>
      </c>
      <c r="H58" s="8">
        <v>3411.8960000000002</v>
      </c>
      <c r="I58" s="8" t="s">
        <v>33</v>
      </c>
      <c r="J58" s="2" t="s">
        <v>13</v>
      </c>
      <c r="K58" s="5" t="s">
        <v>133</v>
      </c>
      <c r="L58" t="str">
        <f t="shared" si="0"/>
        <v>edge(56, jpmorgan, bca, debtto, 3411.896, 3411.896).</v>
      </c>
    </row>
    <row r="59" spans="1:12" x14ac:dyDescent="0.25">
      <c r="A59">
        <v>57</v>
      </c>
      <c r="B59">
        <v>60</v>
      </c>
      <c r="C59">
        <v>70</v>
      </c>
      <c r="D59" t="s">
        <v>111</v>
      </c>
      <c r="E59" t="s">
        <v>15</v>
      </c>
      <c r="F59" t="s">
        <v>139</v>
      </c>
      <c r="G59" s="4">
        <v>1.327</v>
      </c>
      <c r="H59" s="4">
        <v>1.327</v>
      </c>
      <c r="I59" t="s">
        <v>33</v>
      </c>
      <c r="J59" s="2" t="s">
        <v>140</v>
      </c>
      <c r="K59" s="5" t="s">
        <v>133</v>
      </c>
      <c r="L59" t="str">
        <f t="shared" si="0"/>
        <v>edge(57, jpmorgan, rabobank, debtto, 1.327, 1.327).</v>
      </c>
    </row>
    <row r="60" spans="1:12" x14ac:dyDescent="0.25">
      <c r="A60">
        <v>58</v>
      </c>
      <c r="B60">
        <v>61</v>
      </c>
      <c r="C60">
        <v>20</v>
      </c>
      <c r="D60" t="s">
        <v>105</v>
      </c>
      <c r="E60" t="s">
        <v>66</v>
      </c>
      <c r="F60" t="s">
        <v>139</v>
      </c>
      <c r="G60">
        <v>380.19499999999999</v>
      </c>
      <c r="H60" s="8">
        <v>380.19499999999999</v>
      </c>
      <c r="I60" s="8" t="s">
        <v>33</v>
      </c>
      <c r="J60" s="2" t="s">
        <v>140</v>
      </c>
      <c r="K60" s="5" t="s">
        <v>133</v>
      </c>
      <c r="L60" t="str">
        <f t="shared" si="0"/>
        <v>edge(58, mandiri, bca, debtto, 380.195, 380.195).</v>
      </c>
    </row>
    <row r="61" spans="1:12" x14ac:dyDescent="0.25">
      <c r="A61">
        <v>59</v>
      </c>
      <c r="B61">
        <v>61</v>
      </c>
      <c r="C61">
        <v>20</v>
      </c>
      <c r="D61" t="s">
        <v>105</v>
      </c>
      <c r="E61" t="s">
        <v>66</v>
      </c>
      <c r="F61" t="s">
        <v>139</v>
      </c>
      <c r="G61">
        <v>980.76</v>
      </c>
      <c r="H61" s="8">
        <v>980.76</v>
      </c>
      <c r="I61" s="8" t="s">
        <v>34</v>
      </c>
      <c r="J61" s="2" t="s">
        <v>32</v>
      </c>
      <c r="K61" s="5" t="s">
        <v>133</v>
      </c>
      <c r="L61" t="str">
        <f t="shared" si="0"/>
        <v>edge(59, mandiri, bca, debtto, 980.76, 980.76).</v>
      </c>
    </row>
    <row r="62" spans="1:12" x14ac:dyDescent="0.25">
      <c r="A62">
        <v>60</v>
      </c>
      <c r="B62">
        <v>61</v>
      </c>
      <c r="C62">
        <v>70</v>
      </c>
      <c r="D62" t="s">
        <v>105</v>
      </c>
      <c r="E62" t="s">
        <v>15</v>
      </c>
      <c r="F62" t="s">
        <v>139</v>
      </c>
      <c r="G62" s="4">
        <v>0.38</v>
      </c>
      <c r="H62" s="4">
        <v>0.38</v>
      </c>
      <c r="I62" t="s">
        <v>33</v>
      </c>
      <c r="J62" s="2" t="s">
        <v>32</v>
      </c>
      <c r="K62" s="5" t="s">
        <v>133</v>
      </c>
      <c r="L62" t="str">
        <f t="shared" si="0"/>
        <v>edge(60, mandiri, rabobank, debtto, 0.38, 0.38).</v>
      </c>
    </row>
    <row r="63" spans="1:12" x14ac:dyDescent="0.25">
      <c r="A63">
        <v>61</v>
      </c>
      <c r="B63">
        <v>62</v>
      </c>
      <c r="C63">
        <v>20</v>
      </c>
      <c r="D63" s="7" t="s">
        <v>214</v>
      </c>
      <c r="E63" t="s">
        <v>66</v>
      </c>
      <c r="F63" t="s">
        <v>139</v>
      </c>
      <c r="G63">
        <v>11.5</v>
      </c>
      <c r="H63" s="8">
        <v>11.5</v>
      </c>
      <c r="I63" s="8" t="s">
        <v>34</v>
      </c>
      <c r="J63" s="2" t="s">
        <v>44</v>
      </c>
      <c r="K63" s="5" t="s">
        <v>133</v>
      </c>
      <c r="L63" t="str">
        <f t="shared" si="0"/>
        <v>edge(61, maybankidn, bca, debtto, 11.5, 11.5).</v>
      </c>
    </row>
    <row r="64" spans="1:12" x14ac:dyDescent="0.25">
      <c r="A64">
        <v>62</v>
      </c>
      <c r="B64">
        <v>63</v>
      </c>
      <c r="C64">
        <v>20</v>
      </c>
      <c r="D64" s="7" t="s">
        <v>165</v>
      </c>
      <c r="E64" t="s">
        <v>66</v>
      </c>
      <c r="F64" t="s">
        <v>139</v>
      </c>
      <c r="G64">
        <v>35.850999999999999</v>
      </c>
      <c r="H64" s="8">
        <v>35.850999999999999</v>
      </c>
      <c r="I64" s="8" t="s">
        <v>33</v>
      </c>
      <c r="J64" s="2" t="s">
        <v>44</v>
      </c>
      <c r="K64" s="5" t="s">
        <v>133</v>
      </c>
      <c r="L64" t="str">
        <f t="shared" si="0"/>
        <v>edge(62, mizuho, bca, debtto, 35.851, 35.851).</v>
      </c>
    </row>
    <row r="65" spans="1:12" x14ac:dyDescent="0.25">
      <c r="A65">
        <v>63</v>
      </c>
      <c r="B65">
        <v>64</v>
      </c>
      <c r="C65">
        <v>20</v>
      </c>
      <c r="D65" s="7" t="s">
        <v>206</v>
      </c>
      <c r="E65" t="s">
        <v>66</v>
      </c>
      <c r="F65" t="s">
        <v>139</v>
      </c>
      <c r="G65">
        <v>95</v>
      </c>
      <c r="H65" s="8">
        <v>95</v>
      </c>
      <c r="I65" s="8" t="s">
        <v>34</v>
      </c>
      <c r="J65" s="2" t="s">
        <v>89</v>
      </c>
      <c r="K65" s="5" t="s">
        <v>133</v>
      </c>
      <c r="L65" t="str">
        <f t="shared" si="0"/>
        <v>edge(63, muamalatidn, bca, debtto, 95, 95).</v>
      </c>
    </row>
    <row r="66" spans="1:12" x14ac:dyDescent="0.25">
      <c r="A66">
        <v>64</v>
      </c>
      <c r="B66">
        <v>65</v>
      </c>
      <c r="C66">
        <v>20</v>
      </c>
      <c r="D66" s="7" t="s">
        <v>176</v>
      </c>
      <c r="E66" t="s">
        <v>66</v>
      </c>
      <c r="F66" t="s">
        <v>139</v>
      </c>
      <c r="G66">
        <v>68.695999999999998</v>
      </c>
      <c r="H66" s="8">
        <v>68.695999999999998</v>
      </c>
      <c r="I66" s="8" t="s">
        <v>33</v>
      </c>
      <c r="J66" s="2" t="s">
        <v>140</v>
      </c>
      <c r="K66" s="5" t="s">
        <v>133</v>
      </c>
      <c r="L66" t="str">
        <f t="shared" si="0"/>
        <v>edge(64, nabltd, bca, debtto, 68.696, 68.696).</v>
      </c>
    </row>
    <row r="67" spans="1:12" x14ac:dyDescent="0.25">
      <c r="A67">
        <v>65</v>
      </c>
      <c r="B67">
        <v>66</v>
      </c>
      <c r="C67">
        <v>20</v>
      </c>
      <c r="D67" t="s">
        <v>113</v>
      </c>
      <c r="E67" t="s">
        <v>66</v>
      </c>
      <c r="F67" t="s">
        <v>139</v>
      </c>
      <c r="G67">
        <v>396.18900000000002</v>
      </c>
      <c r="H67" s="8">
        <v>396.18900000000002</v>
      </c>
      <c r="I67" s="8" t="s">
        <v>33</v>
      </c>
      <c r="J67" s="2" t="s">
        <v>32</v>
      </c>
      <c r="K67" s="5" t="s">
        <v>133</v>
      </c>
      <c r="L67" t="str">
        <f t="shared" ref="L67:L130" si="1">CONCATENATE("edge(", A67, ", ", SUBSTITUTE(LOWER(D67)," ",""), ", ", SUBSTITUTE(LOWER(E67)," ",""), ", ", LOWER(F67), ", ", G67, ", ", G67, ").")</f>
        <v>edge(65, nymellon, bca, debtto, 396.189, 396.189).</v>
      </c>
    </row>
    <row r="68" spans="1:12" x14ac:dyDescent="0.25">
      <c r="A68">
        <v>66</v>
      </c>
      <c r="B68">
        <v>66</v>
      </c>
      <c r="C68">
        <v>70</v>
      </c>
      <c r="D68" t="s">
        <v>113</v>
      </c>
      <c r="E68" t="s">
        <v>15</v>
      </c>
      <c r="F68" t="s">
        <v>139</v>
      </c>
      <c r="G68" s="4">
        <v>0.68600000000000005</v>
      </c>
      <c r="H68" s="4">
        <v>0.68600000000000005</v>
      </c>
      <c r="I68" t="s">
        <v>33</v>
      </c>
      <c r="J68" s="2" t="s">
        <v>32</v>
      </c>
      <c r="K68" s="5" t="s">
        <v>133</v>
      </c>
      <c r="L68" t="str">
        <f t="shared" si="1"/>
        <v>edge(66, nymellon, rabobank, debtto, 0.686, 0.686).</v>
      </c>
    </row>
    <row r="69" spans="1:12" x14ac:dyDescent="0.25">
      <c r="A69">
        <v>67</v>
      </c>
      <c r="B69">
        <v>67</v>
      </c>
      <c r="C69">
        <v>20</v>
      </c>
      <c r="D69" t="s">
        <v>146</v>
      </c>
      <c r="E69" t="s">
        <v>66</v>
      </c>
      <c r="F69" t="s">
        <v>139</v>
      </c>
      <c r="G69">
        <v>414.351</v>
      </c>
      <c r="H69" s="8">
        <v>414.351</v>
      </c>
      <c r="I69" s="8" t="s">
        <v>33</v>
      </c>
      <c r="J69" s="2" t="s">
        <v>44</v>
      </c>
      <c r="K69" s="5" t="s">
        <v>133</v>
      </c>
      <c r="L69" t="str">
        <f t="shared" si="1"/>
        <v>edge(67, ocbcltd, bca, debtto, 414.351, 414.351).</v>
      </c>
    </row>
    <row r="70" spans="1:12" x14ac:dyDescent="0.25">
      <c r="A70">
        <v>68</v>
      </c>
      <c r="B70">
        <v>68</v>
      </c>
      <c r="C70">
        <v>20</v>
      </c>
      <c r="D70" s="7" t="s">
        <v>208</v>
      </c>
      <c r="E70" t="s">
        <v>66</v>
      </c>
      <c r="F70" t="s">
        <v>139</v>
      </c>
      <c r="G70">
        <v>84.1</v>
      </c>
      <c r="H70" s="8">
        <v>84.1</v>
      </c>
      <c r="I70" s="8" t="s">
        <v>34</v>
      </c>
      <c r="J70" s="2" t="s">
        <v>44</v>
      </c>
      <c r="K70" s="5" t="s">
        <v>133</v>
      </c>
      <c r="L70" t="str">
        <f t="shared" si="1"/>
        <v>edge(68, ocbcnisp, bca, debtto, 84.1, 84.1).</v>
      </c>
    </row>
    <row r="71" spans="1:12" x14ac:dyDescent="0.25">
      <c r="A71">
        <v>69</v>
      </c>
      <c r="B71">
        <v>69</v>
      </c>
      <c r="C71">
        <v>20</v>
      </c>
      <c r="D71" s="7" t="s">
        <v>212</v>
      </c>
      <c r="E71" t="s">
        <v>66</v>
      </c>
      <c r="F71" t="s">
        <v>139</v>
      </c>
      <c r="G71">
        <v>50</v>
      </c>
      <c r="H71" s="8">
        <v>50</v>
      </c>
      <c r="I71" s="8" t="s">
        <v>34</v>
      </c>
      <c r="J71" s="2" t="s">
        <v>140</v>
      </c>
      <c r="K71" s="5" t="s">
        <v>133</v>
      </c>
      <c r="L71" t="str">
        <f t="shared" si="1"/>
        <v>edge(69, panindubaisyariah, bca, debtto, 50, 50).</v>
      </c>
    </row>
    <row r="72" spans="1:12" x14ac:dyDescent="0.25">
      <c r="A72">
        <v>70</v>
      </c>
      <c r="B72">
        <v>70</v>
      </c>
      <c r="C72">
        <v>20</v>
      </c>
      <c r="D72" s="7" t="s">
        <v>15</v>
      </c>
      <c r="E72" t="s">
        <v>66</v>
      </c>
      <c r="F72" t="s">
        <v>139</v>
      </c>
      <c r="G72">
        <v>19.376000000000001</v>
      </c>
      <c r="H72" s="8">
        <v>19.376000000000001</v>
      </c>
      <c r="I72" s="8" t="s">
        <v>33</v>
      </c>
      <c r="J72" s="2" t="s">
        <v>140</v>
      </c>
      <c r="K72" s="5" t="s">
        <v>133</v>
      </c>
      <c r="L72" t="str">
        <f t="shared" si="1"/>
        <v>edge(70, rabobank, bca, debtto, 19.376, 19.376).</v>
      </c>
    </row>
    <row r="73" spans="1:12" x14ac:dyDescent="0.25">
      <c r="A73">
        <v>71</v>
      </c>
      <c r="B73">
        <v>70</v>
      </c>
      <c r="C73">
        <v>45</v>
      </c>
      <c r="D73" t="s">
        <v>15</v>
      </c>
      <c r="E73" t="s">
        <v>121</v>
      </c>
      <c r="F73" t="s">
        <v>139</v>
      </c>
      <c r="G73" s="4">
        <v>14.933</v>
      </c>
      <c r="H73" s="4">
        <v>14.933</v>
      </c>
      <c r="I73" t="s">
        <v>33</v>
      </c>
      <c r="J73" s="2" t="s">
        <v>140</v>
      </c>
      <c r="K73" s="5" t="s">
        <v>133</v>
      </c>
      <c r="L73" t="str">
        <f t="shared" si="1"/>
        <v>edge(71, rabobank, euinvestment, debtto, 14.933, 14.933).</v>
      </c>
    </row>
    <row r="74" spans="1:12" x14ac:dyDescent="0.25">
      <c r="A74">
        <v>72</v>
      </c>
      <c r="B74">
        <v>70</v>
      </c>
      <c r="C74">
        <v>73</v>
      </c>
      <c r="D74" t="s">
        <v>15</v>
      </c>
      <c r="E74" t="s">
        <v>92</v>
      </c>
      <c r="F74" t="s">
        <v>139</v>
      </c>
      <c r="G74" s="4">
        <v>8.48</v>
      </c>
      <c r="H74" s="4">
        <v>8.48</v>
      </c>
      <c r="I74" t="s">
        <v>33</v>
      </c>
      <c r="J74" s="2" t="s">
        <v>140</v>
      </c>
      <c r="K74" s="5" t="s">
        <v>133</v>
      </c>
      <c r="L74" t="str">
        <f t="shared" si="1"/>
        <v>edge(72, rabobank, rabobankua, debtto, 8.48, 8.48).</v>
      </c>
    </row>
    <row r="75" spans="1:12" x14ac:dyDescent="0.25">
      <c r="A75">
        <v>73</v>
      </c>
      <c r="B75">
        <v>70</v>
      </c>
      <c r="C75">
        <v>88</v>
      </c>
      <c r="D75" t="s">
        <v>15</v>
      </c>
      <c r="E75" t="s">
        <v>31</v>
      </c>
      <c r="F75" t="s">
        <v>139</v>
      </c>
      <c r="G75" s="4">
        <v>8.5969999999999995</v>
      </c>
      <c r="H75" s="4">
        <v>8.5969999999999995</v>
      </c>
      <c r="I75" t="s">
        <v>33</v>
      </c>
      <c r="J75" s="2" t="s">
        <v>140</v>
      </c>
      <c r="K75" s="5" t="s">
        <v>133</v>
      </c>
      <c r="L75" t="str">
        <f t="shared" si="1"/>
        <v>edge(73, rabobank, interbank, debtto, 8.597, 8.597).</v>
      </c>
    </row>
    <row r="76" spans="1:12" x14ac:dyDescent="0.25">
      <c r="A76">
        <v>74</v>
      </c>
      <c r="B76">
        <v>71</v>
      </c>
      <c r="C76">
        <v>70</v>
      </c>
      <c r="D76" t="s">
        <v>100</v>
      </c>
      <c r="E76" t="s">
        <v>15</v>
      </c>
      <c r="F76" t="s">
        <v>139</v>
      </c>
      <c r="G76" s="4">
        <v>35.158999999999999</v>
      </c>
      <c r="H76" s="4">
        <v>35.158999999999999</v>
      </c>
      <c r="I76" t="s">
        <v>33</v>
      </c>
      <c r="J76" s="2" t="s">
        <v>140</v>
      </c>
      <c r="K76" s="5" t="s">
        <v>133</v>
      </c>
      <c r="L76" t="str">
        <f t="shared" si="1"/>
        <v>edge(74, rabobanknld, rabobank, debtto, 35.159, 35.159).</v>
      </c>
    </row>
    <row r="77" spans="1:12" x14ac:dyDescent="0.25">
      <c r="A77">
        <v>75</v>
      </c>
      <c r="B77">
        <v>71</v>
      </c>
      <c r="C77">
        <v>70</v>
      </c>
      <c r="D77" t="s">
        <v>100</v>
      </c>
      <c r="E77" t="s">
        <v>15</v>
      </c>
      <c r="F77" t="s">
        <v>139</v>
      </c>
      <c r="G77" s="4">
        <v>80.046999999999997</v>
      </c>
      <c r="H77" s="4">
        <v>80.046999999999997</v>
      </c>
      <c r="I77" t="s">
        <v>34</v>
      </c>
      <c r="J77" s="2" t="s">
        <v>140</v>
      </c>
      <c r="K77" s="5" t="s">
        <v>133</v>
      </c>
      <c r="L77" t="str">
        <f t="shared" si="1"/>
        <v>edge(75, rabobanknld, rabobank, debtto, 80.047, 80.047).</v>
      </c>
    </row>
    <row r="78" spans="1:12" x14ac:dyDescent="0.25">
      <c r="A78">
        <v>76</v>
      </c>
      <c r="B78">
        <v>72</v>
      </c>
      <c r="C78">
        <v>70</v>
      </c>
      <c r="D78" t="s">
        <v>103</v>
      </c>
      <c r="E78" t="s">
        <v>15</v>
      </c>
      <c r="F78" t="s">
        <v>139</v>
      </c>
      <c r="G78" s="4">
        <v>14.246</v>
      </c>
      <c r="H78" s="4">
        <v>14.246</v>
      </c>
      <c r="I78" t="s">
        <v>33</v>
      </c>
      <c r="J78" s="2" t="s">
        <v>140</v>
      </c>
      <c r="K78" s="5" t="s">
        <v>133</v>
      </c>
      <c r="L78" t="str">
        <f t="shared" si="1"/>
        <v>edge(76, rabobanksgp, rabobank, debtto, 14.246, 14.246).</v>
      </c>
    </row>
    <row r="79" spans="1:12" x14ac:dyDescent="0.25">
      <c r="A79">
        <v>77</v>
      </c>
      <c r="B79">
        <v>74</v>
      </c>
      <c r="C79">
        <v>20</v>
      </c>
      <c r="D79" s="7" t="s">
        <v>188</v>
      </c>
      <c r="E79" t="s">
        <v>66</v>
      </c>
      <c r="F79" t="s">
        <v>139</v>
      </c>
      <c r="G79">
        <v>557.19500000000005</v>
      </c>
      <c r="H79" s="8">
        <v>557.19500000000005</v>
      </c>
      <c r="I79" s="8" t="s">
        <v>33</v>
      </c>
      <c r="J79" s="2" t="s">
        <v>140</v>
      </c>
      <c r="K79" s="5" t="s">
        <v>133</v>
      </c>
      <c r="L79" t="str">
        <f t="shared" si="1"/>
        <v>edge(77, schartered, bca, debtto, 557.195, 557.195).</v>
      </c>
    </row>
    <row r="80" spans="1:12" x14ac:dyDescent="0.25">
      <c r="A80">
        <v>78</v>
      </c>
      <c r="B80">
        <v>75</v>
      </c>
      <c r="C80">
        <v>20</v>
      </c>
      <c r="D80" s="7" t="s">
        <v>186</v>
      </c>
      <c r="E80" t="s">
        <v>66</v>
      </c>
      <c r="F80" t="s">
        <v>139</v>
      </c>
      <c r="G80">
        <v>400</v>
      </c>
      <c r="H80" s="8">
        <v>400</v>
      </c>
      <c r="I80" s="8" t="s">
        <v>34</v>
      </c>
      <c r="J80" s="2" t="s">
        <v>140</v>
      </c>
      <c r="K80" s="5" t="s">
        <v>133</v>
      </c>
      <c r="L80" t="str">
        <f t="shared" si="1"/>
        <v>edge(78, scharteredidn, bca, debtto, 400, 400).</v>
      </c>
    </row>
    <row r="81" spans="1:12" x14ac:dyDescent="0.25">
      <c r="A81">
        <v>79</v>
      </c>
      <c r="B81">
        <v>76</v>
      </c>
      <c r="C81">
        <v>70</v>
      </c>
      <c r="D81" t="s">
        <v>185</v>
      </c>
      <c r="E81" t="s">
        <v>15</v>
      </c>
      <c r="F81" t="s">
        <v>139</v>
      </c>
      <c r="G81" s="4">
        <v>8.3450000000000006</v>
      </c>
      <c r="H81" s="4">
        <v>8.3450000000000006</v>
      </c>
      <c r="I81" t="s">
        <v>33</v>
      </c>
      <c r="J81" s="2" t="s">
        <v>140</v>
      </c>
      <c r="K81" s="5" t="s">
        <v>133</v>
      </c>
      <c r="L81" t="str">
        <f t="shared" si="1"/>
        <v>edge(79, scharteredjpn, rabobank, debtto, 8.345, 8.345).</v>
      </c>
    </row>
    <row r="82" spans="1:12" x14ac:dyDescent="0.25">
      <c r="A82">
        <v>80</v>
      </c>
      <c r="B82">
        <v>77</v>
      </c>
      <c r="C82">
        <v>20</v>
      </c>
      <c r="D82" t="s">
        <v>151</v>
      </c>
      <c r="E82" t="s">
        <v>66</v>
      </c>
      <c r="F82" t="s">
        <v>139</v>
      </c>
      <c r="G82">
        <v>253.90600000000001</v>
      </c>
      <c r="H82" s="8">
        <v>253.90600000000001</v>
      </c>
      <c r="I82" s="8" t="s">
        <v>33</v>
      </c>
      <c r="J82" s="2" t="s">
        <v>140</v>
      </c>
      <c r="K82" s="5" t="s">
        <v>133</v>
      </c>
      <c r="L82" t="str">
        <f t="shared" si="1"/>
        <v>edge(80, smbc, bca, debtto, 253.906, 253.906).</v>
      </c>
    </row>
    <row r="83" spans="1:12" x14ac:dyDescent="0.25">
      <c r="A83">
        <v>81</v>
      </c>
      <c r="B83">
        <v>78</v>
      </c>
      <c r="C83">
        <v>20</v>
      </c>
      <c r="D83" s="7" t="s">
        <v>189</v>
      </c>
      <c r="E83" t="s">
        <v>66</v>
      </c>
      <c r="F83" t="s">
        <v>139</v>
      </c>
      <c r="G83">
        <v>381.39100000000002</v>
      </c>
      <c r="H83" s="8">
        <v>381.39100000000002</v>
      </c>
      <c r="I83" s="8" t="s">
        <v>34</v>
      </c>
      <c r="J83" s="2" t="s">
        <v>140</v>
      </c>
      <c r="K83" s="5" t="s">
        <v>133</v>
      </c>
      <c r="L83" t="str">
        <f t="shared" si="1"/>
        <v>edge(81, smbcsgp, bca, debtto, 381.391, 381.391).</v>
      </c>
    </row>
    <row r="84" spans="1:12" x14ac:dyDescent="0.25">
      <c r="A84">
        <v>82</v>
      </c>
      <c r="B84">
        <v>79</v>
      </c>
      <c r="C84">
        <v>20</v>
      </c>
      <c r="D84" t="s">
        <v>116</v>
      </c>
      <c r="E84" t="s">
        <v>66</v>
      </c>
      <c r="F84" t="s">
        <v>139</v>
      </c>
      <c r="G84">
        <v>240.50899999999999</v>
      </c>
      <c r="H84" s="8">
        <v>240.50899999999999</v>
      </c>
      <c r="I84" s="8" t="s">
        <v>33</v>
      </c>
      <c r="J84" s="2" t="s">
        <v>140</v>
      </c>
      <c r="K84" s="5" t="s">
        <v>133</v>
      </c>
      <c r="L84" t="str">
        <f t="shared" si="1"/>
        <v>edge(82, uoverseas, bca, debtto, 240.509, 240.509).</v>
      </c>
    </row>
    <row r="85" spans="1:12" x14ac:dyDescent="0.25">
      <c r="A85">
        <v>83</v>
      </c>
      <c r="B85">
        <v>79</v>
      </c>
      <c r="C85">
        <v>70</v>
      </c>
      <c r="D85" t="s">
        <v>116</v>
      </c>
      <c r="E85" t="s">
        <v>15</v>
      </c>
      <c r="F85" t="s">
        <v>139</v>
      </c>
      <c r="G85" s="4">
        <v>6.0049999999999999</v>
      </c>
      <c r="H85" s="4">
        <v>6.0049999999999999</v>
      </c>
      <c r="I85" t="s">
        <v>33</v>
      </c>
      <c r="J85" s="2" t="s">
        <v>140</v>
      </c>
      <c r="K85" s="5" t="s">
        <v>133</v>
      </c>
      <c r="L85" t="str">
        <f t="shared" si="1"/>
        <v>edge(83, uoverseas, rabobank, debtto, 6.005, 6.005).</v>
      </c>
    </row>
    <row r="86" spans="1:12" x14ac:dyDescent="0.25">
      <c r="A86">
        <v>84</v>
      </c>
      <c r="B86">
        <v>80</v>
      </c>
      <c r="C86">
        <v>20</v>
      </c>
      <c r="D86" s="7" t="s">
        <v>161</v>
      </c>
      <c r="E86" t="s">
        <v>66</v>
      </c>
      <c r="F86" t="s">
        <v>139</v>
      </c>
      <c r="G86">
        <v>45.468000000000004</v>
      </c>
      <c r="H86" s="8">
        <v>45.468000000000004</v>
      </c>
      <c r="I86" s="8" t="s">
        <v>33</v>
      </c>
      <c r="J86" s="2" t="s">
        <v>140</v>
      </c>
      <c r="K86" s="5" t="s">
        <v>133</v>
      </c>
      <c r="L86" t="str">
        <f t="shared" si="1"/>
        <v>edge(84, ufjleaseltd, bca, debtto, 45.468, 45.468).</v>
      </c>
    </row>
    <row r="87" spans="1:12" x14ac:dyDescent="0.25">
      <c r="A87">
        <v>85</v>
      </c>
      <c r="B87">
        <v>82</v>
      </c>
      <c r="C87">
        <v>20</v>
      </c>
      <c r="D87" s="7" t="s">
        <v>204</v>
      </c>
      <c r="E87" t="s">
        <v>66</v>
      </c>
      <c r="F87" t="s">
        <v>139</v>
      </c>
      <c r="G87">
        <v>100.959</v>
      </c>
      <c r="H87" s="8">
        <v>100.959</v>
      </c>
      <c r="I87" s="8" t="s">
        <v>34</v>
      </c>
      <c r="J87" s="2" t="s">
        <v>140</v>
      </c>
      <c r="K87" s="5" t="s">
        <v>133</v>
      </c>
      <c r="L87" t="str">
        <f t="shared" si="1"/>
        <v>edge(85, uobidn, bca, debtto, 100.959, 100.959).</v>
      </c>
    </row>
    <row r="88" spans="1:12" x14ac:dyDescent="0.25">
      <c r="A88">
        <v>86</v>
      </c>
      <c r="B88">
        <v>83</v>
      </c>
      <c r="C88">
        <v>20</v>
      </c>
      <c r="D88" t="s">
        <v>144</v>
      </c>
      <c r="E88" t="s">
        <v>66</v>
      </c>
      <c r="F88" t="s">
        <v>139</v>
      </c>
      <c r="G88" s="4">
        <v>607.654</v>
      </c>
      <c r="H88" s="8">
        <v>607.654</v>
      </c>
      <c r="I88" s="8" t="s">
        <v>33</v>
      </c>
      <c r="J88" s="2" t="s">
        <v>140</v>
      </c>
      <c r="K88" s="5" t="s">
        <v>133</v>
      </c>
      <c r="L88" t="str">
        <f t="shared" si="1"/>
        <v>edge(86, wellsfargo, bca, debtto, 607.654, 607.654).</v>
      </c>
    </row>
    <row r="89" spans="1:12" x14ac:dyDescent="0.25">
      <c r="A89">
        <v>87</v>
      </c>
      <c r="B89">
        <v>84</v>
      </c>
      <c r="C89">
        <v>20</v>
      </c>
      <c r="D89" s="7" t="s">
        <v>174</v>
      </c>
      <c r="E89" t="s">
        <v>66</v>
      </c>
      <c r="F89" t="s">
        <v>139</v>
      </c>
      <c r="G89">
        <v>87.763999999999996</v>
      </c>
      <c r="H89" s="8">
        <v>87.763999999999996</v>
      </c>
      <c r="I89" s="8" t="s">
        <v>33</v>
      </c>
      <c r="J89" s="2" t="s">
        <v>140</v>
      </c>
      <c r="K89" s="5" t="s">
        <v>133</v>
      </c>
      <c r="L89" t="str">
        <f t="shared" si="1"/>
        <v>edge(87, westpac, bca, debtto, 87.764, 87.764).</v>
      </c>
    </row>
    <row r="90" spans="1:12" x14ac:dyDescent="0.25">
      <c r="A90">
        <v>88</v>
      </c>
      <c r="B90">
        <v>85</v>
      </c>
      <c r="C90">
        <v>36</v>
      </c>
      <c r="D90" t="s">
        <v>9</v>
      </c>
      <c r="E90" t="s">
        <v>10</v>
      </c>
      <c r="F90" t="s">
        <v>139</v>
      </c>
      <c r="G90" s="4">
        <v>215</v>
      </c>
      <c r="H90" s="4">
        <v>215</v>
      </c>
      <c r="J90" s="2" t="s">
        <v>140</v>
      </c>
      <c r="K90" s="5" t="s">
        <v>133</v>
      </c>
      <c r="L90" t="str">
        <f t="shared" si="1"/>
        <v>edge(88, indorub, commonwealth, debtto, 215, 215).</v>
      </c>
    </row>
    <row r="91" spans="1:12" x14ac:dyDescent="0.25">
      <c r="A91">
        <v>89</v>
      </c>
      <c r="B91">
        <v>85</v>
      </c>
      <c r="C91">
        <v>50</v>
      </c>
      <c r="D91" t="s">
        <v>9</v>
      </c>
      <c r="E91" t="s">
        <v>11</v>
      </c>
      <c r="F91" t="s">
        <v>139</v>
      </c>
      <c r="G91" s="4">
        <v>50.9</v>
      </c>
      <c r="H91" s="4">
        <v>50.9</v>
      </c>
      <c r="J91" s="2" t="s">
        <v>140</v>
      </c>
      <c r="K91" s="5" t="s">
        <v>133</v>
      </c>
      <c r="L91" t="str">
        <f t="shared" si="1"/>
        <v>edge(89, indorub, icbc, debtto, 50.9, 50.9).</v>
      </c>
    </row>
    <row r="92" spans="1:12" x14ac:dyDescent="0.25">
      <c r="A92">
        <v>90</v>
      </c>
      <c r="B92">
        <v>85</v>
      </c>
      <c r="C92">
        <v>89</v>
      </c>
      <c r="D92" t="s">
        <v>9</v>
      </c>
      <c r="E92" t="s">
        <v>16</v>
      </c>
      <c r="F92" t="s">
        <v>139</v>
      </c>
      <c r="G92" s="4">
        <v>45.35</v>
      </c>
      <c r="H92" s="4">
        <v>45.35</v>
      </c>
      <c r="I92" t="s">
        <v>18</v>
      </c>
      <c r="J92" s="2" t="s">
        <v>140</v>
      </c>
      <c r="K92" s="5" t="s">
        <v>133</v>
      </c>
      <c r="L92" t="str">
        <f t="shared" si="1"/>
        <v>edge(90, indorub, outside, debtto, 45.35, 45.35).</v>
      </c>
    </row>
    <row r="93" spans="1:12" x14ac:dyDescent="0.25">
      <c r="A93">
        <v>91</v>
      </c>
      <c r="B93">
        <v>86</v>
      </c>
      <c r="C93">
        <v>50</v>
      </c>
      <c r="D93" t="s">
        <v>14</v>
      </c>
      <c r="E93" t="s">
        <v>11</v>
      </c>
      <c r="F93" t="s">
        <v>139</v>
      </c>
      <c r="G93" s="4">
        <v>432</v>
      </c>
      <c r="H93" s="4">
        <v>432</v>
      </c>
      <c r="J93" s="2" t="s">
        <v>140</v>
      </c>
      <c r="K93" s="5" t="s">
        <v>133</v>
      </c>
      <c r="L93" t="str">
        <f t="shared" si="1"/>
        <v>edge(91, sariwangiaea, icbc, debtto, 432, 432).</v>
      </c>
    </row>
    <row r="94" spans="1:12" x14ac:dyDescent="0.25">
      <c r="A94">
        <v>92</v>
      </c>
      <c r="B94">
        <v>86</v>
      </c>
      <c r="C94">
        <v>70</v>
      </c>
      <c r="D94" t="s">
        <v>14</v>
      </c>
      <c r="E94" t="s">
        <v>15</v>
      </c>
      <c r="F94" t="s">
        <v>139</v>
      </c>
      <c r="G94" s="4">
        <v>197.5</v>
      </c>
      <c r="H94" s="4">
        <v>197.5</v>
      </c>
      <c r="J94" s="2" t="s">
        <v>140</v>
      </c>
      <c r="K94" s="5" t="s">
        <v>133</v>
      </c>
      <c r="L94" t="str">
        <f t="shared" si="1"/>
        <v>edge(92, sariwangiaea, rabobank, debtto, 197.5, 197.5).</v>
      </c>
    </row>
    <row r="95" spans="1:12" x14ac:dyDescent="0.25">
      <c r="A95">
        <v>93</v>
      </c>
      <c r="B95">
        <v>86</v>
      </c>
      <c r="C95">
        <v>81</v>
      </c>
      <c r="D95" t="s">
        <v>14</v>
      </c>
      <c r="E95" t="s">
        <v>131</v>
      </c>
      <c r="F95" t="s">
        <v>139</v>
      </c>
      <c r="G95" s="4">
        <v>51.6</v>
      </c>
      <c r="H95" s="4">
        <v>51.6</v>
      </c>
      <c r="J95" s="2" t="s">
        <v>140</v>
      </c>
      <c r="K95" s="5" t="s">
        <v>133</v>
      </c>
      <c r="L95" t="str">
        <f t="shared" si="1"/>
        <v>edge(93, sariwangiaea, ufjleasesgp, debtto, 51.6, 51.6).</v>
      </c>
    </row>
    <row r="96" spans="1:12" x14ac:dyDescent="0.25">
      <c r="A96">
        <v>94</v>
      </c>
      <c r="B96">
        <v>86</v>
      </c>
      <c r="C96">
        <v>89</v>
      </c>
      <c r="D96" t="s">
        <v>14</v>
      </c>
      <c r="E96" t="s">
        <v>16</v>
      </c>
      <c r="F96" t="s">
        <v>139</v>
      </c>
      <c r="G96" s="4">
        <v>45.35</v>
      </c>
      <c r="H96" s="4">
        <v>45.35</v>
      </c>
      <c r="I96" t="s">
        <v>18</v>
      </c>
      <c r="J96" s="2" t="s">
        <v>140</v>
      </c>
      <c r="K96" s="5" t="s">
        <v>133</v>
      </c>
      <c r="L96" t="str">
        <f t="shared" si="1"/>
        <v>edge(94, sariwangiaea, outside, debtto, 45.35, 45.35).</v>
      </c>
    </row>
    <row r="97" spans="1:12" x14ac:dyDescent="0.25">
      <c r="A97">
        <v>95</v>
      </c>
      <c r="B97">
        <v>87</v>
      </c>
      <c r="C97">
        <v>20</v>
      </c>
      <c r="D97" t="s">
        <v>30</v>
      </c>
      <c r="E97" t="s">
        <v>66</v>
      </c>
      <c r="F97" t="s">
        <v>139</v>
      </c>
      <c r="G97">
        <v>43472.752</v>
      </c>
      <c r="H97" s="8">
        <v>43472.752</v>
      </c>
      <c r="I97" s="8" t="s">
        <v>33</v>
      </c>
      <c r="J97" s="2" t="s">
        <v>140</v>
      </c>
      <c r="K97" s="5" t="s">
        <v>133</v>
      </c>
      <c r="L97" t="str">
        <f t="shared" si="1"/>
        <v>edge(95, bi, bca, debtto, 43472.752, 43472.752).</v>
      </c>
    </row>
    <row r="98" spans="1:12" x14ac:dyDescent="0.25">
      <c r="A98">
        <v>96</v>
      </c>
      <c r="B98">
        <v>87</v>
      </c>
      <c r="C98">
        <v>20</v>
      </c>
      <c r="D98" t="s">
        <v>30</v>
      </c>
      <c r="E98" t="s">
        <v>66</v>
      </c>
      <c r="F98" t="s">
        <v>139</v>
      </c>
      <c r="G98">
        <v>9411.5669999999991</v>
      </c>
      <c r="H98" s="8">
        <v>9411.5669999999991</v>
      </c>
      <c r="I98" s="8" t="s">
        <v>34</v>
      </c>
      <c r="J98" s="2" t="s">
        <v>140</v>
      </c>
      <c r="K98" s="5" t="s">
        <v>133</v>
      </c>
      <c r="L98" t="str">
        <f t="shared" si="1"/>
        <v>edge(96, bi, bca, debtto, 9411.567, 9411.567).</v>
      </c>
    </row>
    <row r="99" spans="1:12" x14ac:dyDescent="0.25">
      <c r="A99">
        <v>97</v>
      </c>
      <c r="B99">
        <v>87</v>
      </c>
      <c r="C99">
        <v>36</v>
      </c>
      <c r="D99" t="s">
        <v>30</v>
      </c>
      <c r="E99" t="s">
        <v>10</v>
      </c>
      <c r="F99" t="s">
        <v>139</v>
      </c>
      <c r="G99" s="4">
        <v>1076.242</v>
      </c>
      <c r="H99" s="4">
        <v>1076.242</v>
      </c>
      <c r="I99" t="s">
        <v>33</v>
      </c>
      <c r="J99" s="2" t="s">
        <v>140</v>
      </c>
      <c r="K99" s="5" t="s">
        <v>133</v>
      </c>
      <c r="L99" t="str">
        <f t="shared" si="1"/>
        <v>edge(97, bi, commonwealth, debtto, 1076.242, 1076.242).</v>
      </c>
    </row>
    <row r="100" spans="1:12" x14ac:dyDescent="0.25">
      <c r="A100">
        <v>98</v>
      </c>
      <c r="B100">
        <v>87</v>
      </c>
      <c r="C100">
        <v>36</v>
      </c>
      <c r="D100" t="s">
        <v>30</v>
      </c>
      <c r="E100" t="s">
        <v>10</v>
      </c>
      <c r="F100" t="s">
        <v>139</v>
      </c>
      <c r="G100" s="4">
        <v>678.375</v>
      </c>
      <c r="H100" s="4">
        <v>678.375</v>
      </c>
      <c r="I100" t="s">
        <v>34</v>
      </c>
      <c r="J100" s="2" t="s">
        <v>140</v>
      </c>
      <c r="K100" s="5" t="s">
        <v>133</v>
      </c>
      <c r="L100" t="str">
        <f t="shared" si="1"/>
        <v>edge(98, bi, commonwealth, debtto, 678.375, 678.375).</v>
      </c>
    </row>
    <row r="101" spans="1:12" x14ac:dyDescent="0.25">
      <c r="A101">
        <v>99</v>
      </c>
      <c r="B101">
        <v>87</v>
      </c>
      <c r="C101">
        <v>50</v>
      </c>
      <c r="D101" t="s">
        <v>30</v>
      </c>
      <c r="E101" t="s">
        <v>11</v>
      </c>
      <c r="F101" t="s">
        <v>139</v>
      </c>
      <c r="G101">
        <v>3888.038</v>
      </c>
      <c r="H101" s="4">
        <v>3888.038</v>
      </c>
      <c r="I101" t="s">
        <v>33</v>
      </c>
      <c r="J101" s="2" t="s">
        <v>140</v>
      </c>
      <c r="K101" s="5" t="s">
        <v>133</v>
      </c>
      <c r="L101" t="str">
        <f t="shared" si="1"/>
        <v>edge(99, bi, icbc, debtto, 3888.038, 3888.038).</v>
      </c>
    </row>
    <row r="102" spans="1:12" x14ac:dyDescent="0.25">
      <c r="A102">
        <v>100</v>
      </c>
      <c r="B102">
        <v>87</v>
      </c>
      <c r="C102">
        <v>50</v>
      </c>
      <c r="D102" t="s">
        <v>30</v>
      </c>
      <c r="E102" t="s">
        <v>11</v>
      </c>
      <c r="F102" t="s">
        <v>139</v>
      </c>
      <c r="G102">
        <v>1198.3240000000001</v>
      </c>
      <c r="H102" s="4">
        <v>1198.3240000000001</v>
      </c>
      <c r="I102" t="s">
        <v>34</v>
      </c>
      <c r="J102" s="2" t="s">
        <v>140</v>
      </c>
      <c r="K102" s="5" t="s">
        <v>133</v>
      </c>
      <c r="L102" t="str">
        <f t="shared" si="1"/>
        <v>edge(100, bi, icbc, debtto, 1198.324, 1198.324).</v>
      </c>
    </row>
    <row r="103" spans="1:12" x14ac:dyDescent="0.25">
      <c r="A103">
        <v>101</v>
      </c>
      <c r="B103">
        <v>87</v>
      </c>
      <c r="C103">
        <v>70</v>
      </c>
      <c r="D103" t="s">
        <v>30</v>
      </c>
      <c r="E103" t="s">
        <v>15</v>
      </c>
      <c r="F103" t="s">
        <v>139</v>
      </c>
      <c r="G103" s="4">
        <v>773.09400000000005</v>
      </c>
      <c r="H103" s="4">
        <v>773.09400000000005</v>
      </c>
      <c r="I103" t="s">
        <v>33</v>
      </c>
      <c r="J103" s="2" t="s">
        <v>140</v>
      </c>
      <c r="K103" s="5" t="s">
        <v>133</v>
      </c>
      <c r="L103" t="str">
        <f t="shared" si="1"/>
        <v>edge(101, bi, rabobank, debtto, 773.094, 773.094).</v>
      </c>
    </row>
    <row r="104" spans="1:12" x14ac:dyDescent="0.25">
      <c r="A104">
        <v>102</v>
      </c>
      <c r="B104">
        <v>88</v>
      </c>
      <c r="C104">
        <v>20</v>
      </c>
      <c r="D104" s="7" t="s">
        <v>31</v>
      </c>
      <c r="E104" t="s">
        <v>66</v>
      </c>
      <c r="F104" t="s">
        <v>139</v>
      </c>
      <c r="G104">
        <v>35.633000000000003</v>
      </c>
      <c r="H104" s="8">
        <v>35.633000000000003</v>
      </c>
      <c r="I104" s="8" t="s">
        <v>33</v>
      </c>
      <c r="J104" s="2" t="s">
        <v>140</v>
      </c>
      <c r="K104" s="5" t="s">
        <v>133</v>
      </c>
      <c r="L104" t="str">
        <f t="shared" si="1"/>
        <v>edge(102, interbank, bca, debtto, 35.633, 35.633).</v>
      </c>
    </row>
    <row r="105" spans="1:12" x14ac:dyDescent="0.25">
      <c r="A105">
        <v>103</v>
      </c>
      <c r="B105">
        <v>88</v>
      </c>
      <c r="C105">
        <v>36</v>
      </c>
      <c r="D105" t="s">
        <v>31</v>
      </c>
      <c r="E105" t="s">
        <v>10</v>
      </c>
      <c r="F105" t="s">
        <v>139</v>
      </c>
      <c r="G105" s="4">
        <v>594.73</v>
      </c>
      <c r="H105" s="4">
        <v>594.73</v>
      </c>
      <c r="I105" t="s">
        <v>33</v>
      </c>
      <c r="J105" s="2" t="s">
        <v>140</v>
      </c>
      <c r="K105" s="5" t="s">
        <v>133</v>
      </c>
      <c r="L105" t="str">
        <f t="shared" si="1"/>
        <v>edge(103, interbank, commonwealth, debtto, 594.73, 594.73).</v>
      </c>
    </row>
    <row r="106" spans="1:12" x14ac:dyDescent="0.25">
      <c r="A106">
        <v>104</v>
      </c>
      <c r="B106">
        <v>88</v>
      </c>
      <c r="C106">
        <v>36</v>
      </c>
      <c r="D106" t="s">
        <v>31</v>
      </c>
      <c r="E106" t="s">
        <v>10</v>
      </c>
      <c r="F106" t="s">
        <v>139</v>
      </c>
      <c r="G106" s="4">
        <v>877.07399999999996</v>
      </c>
      <c r="H106" s="4">
        <v>877.07399999999996</v>
      </c>
      <c r="I106" t="s">
        <v>34</v>
      </c>
      <c r="J106" s="2" t="s">
        <v>140</v>
      </c>
      <c r="K106" s="5" t="s">
        <v>133</v>
      </c>
      <c r="L106" t="str">
        <f t="shared" si="1"/>
        <v>edge(104, interbank, commonwealth, debtto, 877.074, 877.074).</v>
      </c>
    </row>
    <row r="107" spans="1:12" x14ac:dyDescent="0.25">
      <c r="A107">
        <v>105</v>
      </c>
      <c r="B107">
        <v>88</v>
      </c>
      <c r="C107">
        <v>50</v>
      </c>
      <c r="D107" t="s">
        <v>31</v>
      </c>
      <c r="E107" t="s">
        <v>11</v>
      </c>
      <c r="F107" t="s">
        <v>139</v>
      </c>
      <c r="G107">
        <v>3079.0250000000001</v>
      </c>
      <c r="H107" s="4">
        <v>3079.0250000000001</v>
      </c>
      <c r="I107" t="s">
        <v>33</v>
      </c>
      <c r="J107" s="2" t="s">
        <v>140</v>
      </c>
      <c r="K107" s="5" t="s">
        <v>133</v>
      </c>
      <c r="L107" t="str">
        <f t="shared" si="1"/>
        <v>edge(105, interbank, icbc, debtto, 3079.025, 3079.025).</v>
      </c>
    </row>
    <row r="108" spans="1:12" x14ac:dyDescent="0.25">
      <c r="A108">
        <v>106</v>
      </c>
      <c r="B108">
        <v>88</v>
      </c>
      <c r="C108">
        <v>50</v>
      </c>
      <c r="D108" t="s">
        <v>31</v>
      </c>
      <c r="E108" t="s">
        <v>11</v>
      </c>
      <c r="F108" t="s">
        <v>139</v>
      </c>
      <c r="G108">
        <v>1335.6289999999999</v>
      </c>
      <c r="H108" s="4">
        <v>1335.6289999999999</v>
      </c>
      <c r="I108" t="s">
        <v>34</v>
      </c>
      <c r="J108" s="2" t="s">
        <v>140</v>
      </c>
      <c r="K108" s="5" t="s">
        <v>133</v>
      </c>
      <c r="L108" t="str">
        <f t="shared" si="1"/>
        <v>edge(106, interbank, icbc, debtto, 1335.629, 1335.629).</v>
      </c>
    </row>
    <row r="109" spans="1:12" x14ac:dyDescent="0.25">
      <c r="A109">
        <v>107</v>
      </c>
      <c r="B109">
        <v>0</v>
      </c>
      <c r="C109">
        <v>73</v>
      </c>
      <c r="D109" t="s">
        <v>127</v>
      </c>
      <c r="E109" t="s">
        <v>92</v>
      </c>
      <c r="F109" t="s">
        <v>22</v>
      </c>
      <c r="G109" s="4">
        <v>1</v>
      </c>
      <c r="H109" s="8">
        <v>100</v>
      </c>
      <c r="J109" s="2" t="s">
        <v>126</v>
      </c>
      <c r="K109" s="5" t="s">
        <v>134</v>
      </c>
      <c r="L109" t="str">
        <f t="shared" si="1"/>
        <v>edge(107, aditirtas, rabobankua, ownedby, 1, 1).</v>
      </c>
    </row>
    <row r="110" spans="1:12" x14ac:dyDescent="0.25">
      <c r="A110">
        <v>108</v>
      </c>
      <c r="B110">
        <v>1</v>
      </c>
      <c r="C110">
        <v>73</v>
      </c>
      <c r="D110" t="s">
        <v>99</v>
      </c>
      <c r="E110" t="s">
        <v>92</v>
      </c>
      <c r="F110" t="s">
        <v>22</v>
      </c>
      <c r="G110" s="4">
        <v>1</v>
      </c>
      <c r="H110" s="8">
        <v>100</v>
      </c>
      <c r="J110" s="2" t="s">
        <v>128</v>
      </c>
      <c r="K110" s="5" t="s">
        <v>134</v>
      </c>
      <c r="L110" t="str">
        <f t="shared" si="1"/>
        <v>edge(108, antariksabuana, rabobankua, ownedby, 1, 1).</v>
      </c>
    </row>
    <row r="111" spans="1:12" x14ac:dyDescent="0.25">
      <c r="A111">
        <v>109</v>
      </c>
      <c r="B111">
        <v>2</v>
      </c>
      <c r="C111">
        <v>73</v>
      </c>
      <c r="D111" t="s">
        <v>97</v>
      </c>
      <c r="E111" t="s">
        <v>92</v>
      </c>
      <c r="F111" t="s">
        <v>22</v>
      </c>
      <c r="G111" s="4">
        <v>1</v>
      </c>
      <c r="H111" s="8">
        <v>100</v>
      </c>
      <c r="J111" s="2" t="s">
        <v>129</v>
      </c>
      <c r="K111" s="5" t="s">
        <v>134</v>
      </c>
      <c r="L111" t="str">
        <f t="shared" si="1"/>
        <v>edge(109, antarindoo, rabobankua, ownedby, 1, 1).</v>
      </c>
    </row>
    <row r="112" spans="1:12" x14ac:dyDescent="0.25">
      <c r="A112">
        <v>110</v>
      </c>
      <c r="B112">
        <v>9</v>
      </c>
      <c r="C112">
        <v>85</v>
      </c>
      <c r="D112" t="s">
        <v>21</v>
      </c>
      <c r="E112" t="s">
        <v>9</v>
      </c>
      <c r="F112" t="s">
        <v>22</v>
      </c>
      <c r="G112" s="4">
        <v>1</v>
      </c>
      <c r="H112" s="8">
        <v>100</v>
      </c>
      <c r="K112" s="5" t="s">
        <v>134</v>
      </c>
      <c r="L112" t="str">
        <f t="shared" si="1"/>
        <v>edge(110, nirmala, indorub, ownedby, 1, 1).</v>
      </c>
    </row>
    <row r="113" spans="1:12" x14ac:dyDescent="0.25">
      <c r="A113">
        <v>111</v>
      </c>
      <c r="B113">
        <v>10</v>
      </c>
      <c r="C113">
        <v>85</v>
      </c>
      <c r="D113" t="s">
        <v>23</v>
      </c>
      <c r="E113" t="s">
        <v>9</v>
      </c>
      <c r="F113" t="s">
        <v>22</v>
      </c>
      <c r="G113" s="4">
        <v>1</v>
      </c>
      <c r="H113" s="8">
        <v>100</v>
      </c>
      <c r="K113" s="5" t="s">
        <v>134</v>
      </c>
      <c r="L113" t="str">
        <f t="shared" si="1"/>
        <v>edge(111, perkasang, indorub, ownedby, 1, 1).</v>
      </c>
    </row>
    <row r="114" spans="1:12" x14ac:dyDescent="0.25">
      <c r="A114">
        <v>112</v>
      </c>
      <c r="B114">
        <v>14</v>
      </c>
      <c r="C114">
        <v>85</v>
      </c>
      <c r="D114" t="s">
        <v>24</v>
      </c>
      <c r="E114" t="s">
        <v>9</v>
      </c>
      <c r="F114" t="s">
        <v>22</v>
      </c>
      <c r="G114" s="4">
        <v>1</v>
      </c>
      <c r="H114" s="8">
        <v>100</v>
      </c>
      <c r="K114" s="5" t="s">
        <v>134</v>
      </c>
      <c r="L114" t="str">
        <f t="shared" si="1"/>
        <v>edge(112, tjigaru, indorub, ownedby, 1, 1).</v>
      </c>
    </row>
    <row r="115" spans="1:12" x14ac:dyDescent="0.25">
      <c r="A115">
        <v>113</v>
      </c>
      <c r="B115">
        <v>36</v>
      </c>
      <c r="C115">
        <v>4</v>
      </c>
      <c r="D115" t="s">
        <v>10</v>
      </c>
      <c r="E115" t="s">
        <v>87</v>
      </c>
      <c r="F115" t="s">
        <v>22</v>
      </c>
      <c r="G115" s="4">
        <v>4.0000000000000002E-4</v>
      </c>
      <c r="H115" s="8">
        <v>0.04</v>
      </c>
      <c r="J115" s="2" t="s">
        <v>32</v>
      </c>
      <c r="K115" s="5" t="s">
        <v>134</v>
      </c>
      <c r="L115" t="str">
        <f t="shared" si="1"/>
        <v>edge(113, commonwealth, fincomsp, ownedby, 0.0004, 0.0004).</v>
      </c>
    </row>
    <row r="116" spans="1:12" x14ac:dyDescent="0.25">
      <c r="A116">
        <v>114</v>
      </c>
      <c r="B116">
        <v>36</v>
      </c>
      <c r="C116">
        <v>5</v>
      </c>
      <c r="D116" t="s">
        <v>10</v>
      </c>
      <c r="E116" t="s">
        <v>75</v>
      </c>
      <c r="F116" t="s">
        <v>22</v>
      </c>
      <c r="G116" s="4">
        <v>3.5000000000000001E-3</v>
      </c>
      <c r="H116" s="8">
        <v>0.35000000000000003</v>
      </c>
      <c r="J116" s="2" t="s">
        <v>32</v>
      </c>
      <c r="K116" s="5" t="s">
        <v>134</v>
      </c>
      <c r="L116" t="str">
        <f t="shared" si="1"/>
        <v>edge(114, commonwealth, gigagalaxy, ownedby, 0.0035, 0.0035).</v>
      </c>
    </row>
    <row r="117" spans="1:12" x14ac:dyDescent="0.25">
      <c r="A117">
        <v>115</v>
      </c>
      <c r="B117">
        <v>36</v>
      </c>
      <c r="C117">
        <v>8</v>
      </c>
      <c r="D117" t="s">
        <v>10</v>
      </c>
      <c r="E117" t="s">
        <v>76</v>
      </c>
      <c r="F117" t="s">
        <v>22</v>
      </c>
      <c r="G117" s="4">
        <v>3.5000000000000001E-3</v>
      </c>
      <c r="H117" s="8">
        <v>0.35000000000000003</v>
      </c>
      <c r="I117" s="4"/>
      <c r="J117" s="2" t="s">
        <v>32</v>
      </c>
      <c r="K117" s="5" t="s">
        <v>134</v>
      </c>
      <c r="L117" t="str">
        <f t="shared" si="1"/>
        <v>edge(115, commonwealth, murnigalaxy, ownedby, 0.0035, 0.0035).</v>
      </c>
    </row>
    <row r="118" spans="1:12" x14ac:dyDescent="0.25">
      <c r="A118">
        <v>116</v>
      </c>
      <c r="B118">
        <v>36</v>
      </c>
      <c r="C118">
        <v>11</v>
      </c>
      <c r="D118" t="s">
        <v>10</v>
      </c>
      <c r="E118" t="s">
        <v>86</v>
      </c>
      <c r="F118" t="s">
        <v>22</v>
      </c>
      <c r="G118" s="4">
        <v>6.9999999999999999E-4</v>
      </c>
      <c r="H118" s="8">
        <v>6.9999999999999993E-2</v>
      </c>
      <c r="J118" s="2" t="s">
        <v>32</v>
      </c>
      <c r="K118" s="5" t="s">
        <v>134</v>
      </c>
      <c r="L118" t="str">
        <f t="shared" si="1"/>
        <v>edge(116, commonwealth, primarl, ownedby, 0.0007, 0.0007).</v>
      </c>
    </row>
    <row r="119" spans="1:12" x14ac:dyDescent="0.25">
      <c r="A119">
        <v>117</v>
      </c>
      <c r="B119">
        <v>36</v>
      </c>
      <c r="C119">
        <v>12</v>
      </c>
      <c r="D119" t="s">
        <v>10</v>
      </c>
      <c r="E119" t="s">
        <v>85</v>
      </c>
      <c r="F119" t="s">
        <v>22</v>
      </c>
      <c r="G119" s="4">
        <v>8.0000000000000004E-4</v>
      </c>
      <c r="H119" s="8">
        <v>0.08</v>
      </c>
      <c r="J119" s="2" t="s">
        <v>32</v>
      </c>
      <c r="K119" s="5" t="s">
        <v>134</v>
      </c>
      <c r="L119" t="str">
        <f t="shared" si="1"/>
        <v>edge(117, commonwealth, ramadewanw, ownedby, 0.0008, 0.0008).</v>
      </c>
    </row>
    <row r="120" spans="1:12" x14ac:dyDescent="0.25">
      <c r="A120">
        <v>118</v>
      </c>
      <c r="B120">
        <v>36</v>
      </c>
      <c r="C120">
        <v>13</v>
      </c>
      <c r="D120" t="s">
        <v>10</v>
      </c>
      <c r="E120" t="s">
        <v>84</v>
      </c>
      <c r="F120" t="s">
        <v>22</v>
      </c>
      <c r="G120" s="4">
        <v>1.1000000000000001E-3</v>
      </c>
      <c r="H120" s="8">
        <v>0.11</v>
      </c>
      <c r="J120" s="2" t="s">
        <v>32</v>
      </c>
      <c r="K120" s="5" t="s">
        <v>134</v>
      </c>
      <c r="L120" t="str">
        <f t="shared" si="1"/>
        <v>edge(118, commonwealth, samudraam, ownedby, 0.0011, 0.0011).</v>
      </c>
    </row>
    <row r="121" spans="1:12" x14ac:dyDescent="0.25">
      <c r="A121">
        <v>119</v>
      </c>
      <c r="B121">
        <v>36</v>
      </c>
      <c r="C121">
        <v>39</v>
      </c>
      <c r="D121" t="s">
        <v>10</v>
      </c>
      <c r="E121" t="s">
        <v>74</v>
      </c>
      <c r="F121" t="s">
        <v>22</v>
      </c>
      <c r="G121" s="4">
        <v>0.99</v>
      </c>
      <c r="H121" s="8">
        <v>99</v>
      </c>
      <c r="J121" s="2" t="s">
        <v>32</v>
      </c>
      <c r="K121" s="5" t="s">
        <v>134</v>
      </c>
      <c r="L121" t="str">
        <f t="shared" si="1"/>
        <v>edge(119, commonwealth, commonwealthltd, ownedby, 0.99, 0.99).</v>
      </c>
    </row>
    <row r="122" spans="1:12" x14ac:dyDescent="0.25">
      <c r="A122">
        <v>120</v>
      </c>
      <c r="B122">
        <v>50</v>
      </c>
      <c r="C122">
        <v>6</v>
      </c>
      <c r="D122" t="s">
        <v>11</v>
      </c>
      <c r="E122" t="s">
        <v>73</v>
      </c>
      <c r="F122" t="s">
        <v>22</v>
      </c>
      <c r="G122" s="4">
        <v>1.3899999999999999E-2</v>
      </c>
      <c r="H122" s="8">
        <v>1.39</v>
      </c>
      <c r="J122" s="2" t="s">
        <v>44</v>
      </c>
      <c r="K122" s="5" t="s">
        <v>134</v>
      </c>
      <c r="L122" t="str">
        <f t="shared" si="1"/>
        <v>edge(120, icbc, intidana, ownedby, 0.0139, 0.0139).</v>
      </c>
    </row>
    <row r="123" spans="1:12" x14ac:dyDescent="0.25">
      <c r="A123">
        <v>121</v>
      </c>
      <c r="B123">
        <v>50</v>
      </c>
      <c r="C123">
        <v>56</v>
      </c>
      <c r="D123" t="s">
        <v>11</v>
      </c>
      <c r="E123" t="s">
        <v>70</v>
      </c>
      <c r="F123" t="s">
        <v>22</v>
      </c>
      <c r="G123" s="4">
        <v>0.98609999999999998</v>
      </c>
      <c r="H123" s="8">
        <v>98.61</v>
      </c>
      <c r="J123" s="2" t="s">
        <v>44</v>
      </c>
      <c r="K123" s="5" t="s">
        <v>134</v>
      </c>
      <c r="L123" t="str">
        <f t="shared" si="1"/>
        <v>edge(121, icbc, icbcltd, ownedby, 0.9861, 0.9861).</v>
      </c>
    </row>
    <row r="124" spans="1:12" x14ac:dyDescent="0.25">
      <c r="A124">
        <v>122</v>
      </c>
      <c r="B124">
        <v>70</v>
      </c>
      <c r="C124">
        <v>0</v>
      </c>
      <c r="D124" t="s">
        <v>15</v>
      </c>
      <c r="E124" t="s">
        <v>127</v>
      </c>
      <c r="F124" t="s">
        <v>22</v>
      </c>
      <c r="G124">
        <v>0.08</v>
      </c>
      <c r="H124" s="8">
        <v>8</v>
      </c>
      <c r="J124" s="2" t="s">
        <v>89</v>
      </c>
      <c r="K124" s="5" t="s">
        <v>134</v>
      </c>
      <c r="L124" t="str">
        <f t="shared" si="1"/>
        <v>edge(122, rabobank, aditirtas, ownedby, 0.08, 0.08).</v>
      </c>
    </row>
    <row r="125" spans="1:12" x14ac:dyDescent="0.25">
      <c r="A125">
        <v>123</v>
      </c>
      <c r="B125">
        <v>70</v>
      </c>
      <c r="C125">
        <v>1</v>
      </c>
      <c r="D125" t="s">
        <v>15</v>
      </c>
      <c r="E125" t="s">
        <v>99</v>
      </c>
      <c r="F125" t="s">
        <v>22</v>
      </c>
      <c r="G125">
        <v>0.04</v>
      </c>
      <c r="H125" s="8">
        <v>4</v>
      </c>
      <c r="J125" s="2" t="s">
        <v>89</v>
      </c>
      <c r="K125" s="5" t="s">
        <v>134</v>
      </c>
      <c r="L125" t="str">
        <f t="shared" si="1"/>
        <v>edge(123, rabobank, antariksabuana, ownedby, 0.04, 0.04).</v>
      </c>
    </row>
    <row r="126" spans="1:12" x14ac:dyDescent="0.25">
      <c r="A126">
        <v>124</v>
      </c>
      <c r="B126">
        <v>70</v>
      </c>
      <c r="C126">
        <v>2</v>
      </c>
      <c r="D126" t="s">
        <v>15</v>
      </c>
      <c r="E126" t="s">
        <v>97</v>
      </c>
      <c r="F126" t="s">
        <v>22</v>
      </c>
      <c r="G126">
        <v>0.08</v>
      </c>
      <c r="H126" s="8">
        <v>8</v>
      </c>
      <c r="J126" s="2" t="s">
        <v>89</v>
      </c>
      <c r="K126" s="5" t="s">
        <v>134</v>
      </c>
      <c r="L126" t="str">
        <f t="shared" si="1"/>
        <v>edge(124, rabobank, antarindoo, ownedby, 0.08, 0.08).</v>
      </c>
    </row>
    <row r="127" spans="1:12" x14ac:dyDescent="0.25">
      <c r="A127">
        <v>125</v>
      </c>
      <c r="B127">
        <v>70</v>
      </c>
      <c r="C127">
        <v>7</v>
      </c>
      <c r="D127" t="s">
        <v>15</v>
      </c>
      <c r="E127" t="s">
        <v>94</v>
      </c>
      <c r="F127" t="s">
        <v>22</v>
      </c>
      <c r="G127">
        <v>2.7000000000000001E-3</v>
      </c>
      <c r="H127" s="8">
        <v>0.27</v>
      </c>
      <c r="J127" s="2" t="s">
        <v>89</v>
      </c>
      <c r="K127" s="5" t="s">
        <v>134</v>
      </c>
      <c r="L127" t="str">
        <f t="shared" si="1"/>
        <v>edge(125, rabobank, mitrauks, ownedby, 0.0027, 0.0027).</v>
      </c>
    </row>
    <row r="128" spans="1:12" x14ac:dyDescent="0.25">
      <c r="A128">
        <v>126</v>
      </c>
      <c r="B128">
        <v>70</v>
      </c>
      <c r="C128">
        <v>73</v>
      </c>
      <c r="D128" t="s">
        <v>15</v>
      </c>
      <c r="E128" t="s">
        <v>92</v>
      </c>
      <c r="F128" t="s">
        <v>22</v>
      </c>
      <c r="G128">
        <v>0.79730000000000001</v>
      </c>
      <c r="H128" s="8">
        <v>79.73</v>
      </c>
      <c r="J128" s="2" t="s">
        <v>89</v>
      </c>
      <c r="K128" s="5" t="s">
        <v>134</v>
      </c>
      <c r="L128" t="str">
        <f t="shared" si="1"/>
        <v>edge(126, rabobank, rabobankua, ownedby, 0.7973, 0.7973).</v>
      </c>
    </row>
    <row r="129" spans="1:12" x14ac:dyDescent="0.25">
      <c r="A129">
        <v>127</v>
      </c>
      <c r="B129">
        <v>85</v>
      </c>
      <c r="C129">
        <v>86</v>
      </c>
      <c r="D129" t="s">
        <v>9</v>
      </c>
      <c r="E129" t="s">
        <v>14</v>
      </c>
      <c r="F129" t="s">
        <v>22</v>
      </c>
      <c r="G129" s="4">
        <v>1</v>
      </c>
      <c r="H129" s="8">
        <v>100</v>
      </c>
      <c r="K129" s="5" t="s">
        <v>134</v>
      </c>
      <c r="L129" t="str">
        <f t="shared" si="1"/>
        <v>edge(127, indorub, sariwangiaea, ownedby, 1, 1).</v>
      </c>
    </row>
    <row r="130" spans="1:12" x14ac:dyDescent="0.25">
      <c r="A130">
        <v>128</v>
      </c>
      <c r="B130">
        <v>86</v>
      </c>
      <c r="C130">
        <v>3</v>
      </c>
      <c r="D130" t="s">
        <v>14</v>
      </c>
      <c r="E130" t="s">
        <v>124</v>
      </c>
      <c r="F130" t="s">
        <v>22</v>
      </c>
      <c r="G130" s="4">
        <v>0.7</v>
      </c>
      <c r="H130" s="8">
        <v>70</v>
      </c>
      <c r="J130" s="2" t="s">
        <v>123</v>
      </c>
      <c r="K130" s="5" t="s">
        <v>134</v>
      </c>
      <c r="L130" t="str">
        <f t="shared" si="1"/>
        <v>edge(128, sariwangiaea, craroma, ownedby, 0.7, 0.7).</v>
      </c>
    </row>
  </sheetData>
  <hyperlinks>
    <hyperlink ref="J107" r:id="rId1" xr:uid="{805E7CDD-6B99-4051-A24C-A8B5986BDA96}"/>
    <hyperlink ref="J106" r:id="rId2" xr:uid="{8FCB95B1-20FF-4B31-8D36-88E3839E2452}"/>
    <hyperlink ref="J105" r:id="rId3" xr:uid="{F486391F-561E-4D59-A2FB-922FC3B467A2}"/>
    <hyperlink ref="J104" r:id="rId4" xr:uid="{228B8128-725B-450E-B90D-47753696E096}"/>
    <hyperlink ref="J8" r:id="rId5" xr:uid="{7B593A93-3C7E-4A82-A113-E1204F1CE2F5}"/>
    <hyperlink ref="J103" r:id="rId6" xr:uid="{ED7EDB56-8D9B-4815-AC32-2CF80815A822}"/>
    <hyperlink ref="J102" r:id="rId7" xr:uid="{A97A8844-C26B-4F43-AE05-4485806356C3}"/>
    <hyperlink ref="J101" r:id="rId8" xr:uid="{12EA05D7-A0D5-4D90-A296-F2D23C641EAF}"/>
    <hyperlink ref="J80" r:id="rId9" xr:uid="{C00B1C6B-8AA6-48E4-BA46-B3B8235804AF}"/>
    <hyperlink ref="J100" r:id="rId10" xr:uid="{E3832B39-FD2A-4DFA-AC46-FE0800BCFA27}"/>
    <hyperlink ref="J99" r:id="rId11" xr:uid="{7D2FACD6-C529-4CB7-A950-080DD0F3BCD9}"/>
    <hyperlink ref="J98" r:id="rId12" xr:uid="{2679829C-0F65-493E-92F3-85223D5FBF7C}"/>
    <hyperlink ref="J97" r:id="rId13" xr:uid="{71FC34D4-51AE-4537-BD78-4790455A908E}"/>
    <hyperlink ref="J96" r:id="rId14" xr:uid="{06294BAE-DB45-4F4B-858C-FA45AD2FEF25}"/>
    <hyperlink ref="J95" r:id="rId15" xr:uid="{DB3BC8D1-BB5D-4539-8919-76320343ECA5}"/>
    <hyperlink ref="J94" r:id="rId16" xr:uid="{818A64EB-B03A-44AE-9892-CF5B050E92C8}"/>
    <hyperlink ref="J93" r:id="rId17" xr:uid="{EC4E7D68-95CE-499E-9D9B-670018EC958A}"/>
    <hyperlink ref="J92" r:id="rId18" xr:uid="{DDE56751-59EB-41DB-879F-7F792917AB59}"/>
    <hyperlink ref="J91" r:id="rId19" xr:uid="{1C4A10B4-BEB2-44CE-9196-DF181EE64636}"/>
    <hyperlink ref="J90" r:id="rId20" xr:uid="{7CC08AB1-E8E5-4D2A-B5F5-4A22EE7DAF03}"/>
    <hyperlink ref="J87" r:id="rId21" xr:uid="{ABD58DF5-8D48-49EB-9DCE-F5698CAB875B}"/>
    <hyperlink ref="J83" r:id="rId22" xr:uid="{00D48769-C6B2-46D0-9625-B5D004547C9F}"/>
    <hyperlink ref="J18" r:id="rId23" xr:uid="{FDA8347D-A60D-46BA-993C-19EDB5C25DB1}"/>
    <hyperlink ref="J79" r:id="rId24" xr:uid="{D93AE812-5E41-4358-B0B5-5364CE1D6328}"/>
    <hyperlink ref="J38" r:id="rId25" xr:uid="{CBC5146E-0ADD-4F90-ADFF-E17152D42B44}"/>
    <hyperlink ref="J86" r:id="rId26" xr:uid="{FDC1CE63-966A-48FD-AB81-E4CC18F0EC70}"/>
    <hyperlink ref="J85" r:id="rId27" xr:uid="{8AA424F3-6D14-4CA4-A598-2E5A550506D3}"/>
    <hyperlink ref="J60" r:id="rId28" xr:uid="{060E2FE8-78B0-4E1C-9445-94614837E689}"/>
    <hyperlink ref="J66" r:id="rId29" xr:uid="{8EA93B1E-D412-4C45-A3DB-17E8C1D724D9}"/>
    <hyperlink ref="J42" r:id="rId30" xr:uid="{C5D043ED-C69E-4835-8C1D-D7B39F4D9205}"/>
    <hyperlink ref="J84" r:id="rId31" xr:uid="{84928397-9A24-444D-A0B1-53063CAD09BE}"/>
    <hyperlink ref="J82" r:id="rId32" xr:uid="{9A9A69F3-7FBD-48E8-875E-1802CF4BDE61}"/>
    <hyperlink ref="J89" r:id="rId33" xr:uid="{6FB1AD3C-1A84-4ACF-812F-2D1E16EB44CF}"/>
    <hyperlink ref="J88" r:id="rId34" xr:uid="{E55B8122-688F-4B0A-95B1-9A667B780A20}"/>
    <hyperlink ref="J81" r:id="rId35" xr:uid="{E770BA14-F75E-4EE0-AF36-262B52636AFA}"/>
    <hyperlink ref="J78" r:id="rId36" xr:uid="{29981C5C-C5D8-48FA-ADFC-08C17D281AFD}"/>
    <hyperlink ref="J77" r:id="rId37" xr:uid="{0460C90A-7A8D-4F42-A827-564E65C15796}"/>
    <hyperlink ref="J76" r:id="rId38" xr:uid="{68D0F524-1B6F-4837-90D8-DA2675FF7BBB}"/>
    <hyperlink ref="J50" r:id="rId39" xr:uid="{EC887631-154D-462E-9E6C-FF96DD843AFB}"/>
    <hyperlink ref="J15" r:id="rId40" xr:uid="{6383AB23-6646-409B-8497-387B4F7AD5CC}"/>
    <hyperlink ref="J75" r:id="rId41" xr:uid="{816033A2-27F3-457B-8D97-BDF50FC3DF67}"/>
    <hyperlink ref="J74" r:id="rId42" xr:uid="{8AB15019-CFC8-4FDE-9FBB-D2081A0B129F}"/>
    <hyperlink ref="J7" r:id="rId43" xr:uid="{E82DBCE8-52DD-4A9C-915E-4B612E9ECC39}"/>
    <hyperlink ref="J37" r:id="rId44" xr:uid="{2AE03CE8-9782-412F-B6B8-C17568AA7DB1}"/>
    <hyperlink ref="J40" r:id="rId45" xr:uid="{EAC446F9-8C76-4F17-92E7-B1E376D326F5}"/>
    <hyperlink ref="J73" r:id="rId46" xr:uid="{2ECE677B-1474-4EB8-8AC9-48EF4DC3264C}"/>
    <hyperlink ref="J108" r:id="rId47" xr:uid="{C5FC7EA8-9AE7-414C-9D1C-1272BBA72512}"/>
    <hyperlink ref="J72" r:id="rId48" xr:uid="{DE46419B-B875-4D0B-8B56-6BDC121E3436}"/>
    <hyperlink ref="J71" r:id="rId49" xr:uid="{6764E499-3B94-41FA-BE24-4CEA62EDD477}"/>
    <hyperlink ref="J35" r:id="rId50" xr:uid="{DC78FE92-5D97-4F54-B2CE-88AE45FAA3AC}"/>
    <hyperlink ref="J59" r:id="rId51" xr:uid="{50E8B8E8-ED35-4F41-9F5E-F5F320693A4D}"/>
    <hyperlink ref="J111" r:id="rId52" xr:uid="{16238A24-F86A-4039-A3BD-0E6F6C3E1B67}"/>
    <hyperlink ref="J110" r:id="rId53" xr:uid="{EB896445-588C-48F8-8ED9-71F62C218028}"/>
    <hyperlink ref="J126" r:id="rId54" xr:uid="{43FFE5A4-5265-42A6-9B21-917226B59E53}"/>
    <hyperlink ref="J109" r:id="rId55" xr:uid="{93663815-A277-4D3E-8DD5-02BA04ED75D3}"/>
    <hyperlink ref="J130" r:id="rId56" xr:uid="{50DDCB5E-E7F3-43F6-99CC-CF56DB28CE9B}"/>
    <hyperlink ref="J10:J15" r:id="rId57" display="https://www.commbank.co.id/lib_ui/repository/doc/COMMBANK_AR_2017_webversion.pdf" xr:uid="{042D0FCD-8DC3-41FC-8B1D-948899307FBE}"/>
    <hyperlink ref="J121" r:id="rId58" xr:uid="{B4FA1BFE-19A9-4B83-87A3-417F82ACE1B6}"/>
    <hyperlink ref="J123" r:id="rId59" xr:uid="{3AFC7339-051C-41BF-AA73-817258ED4052}"/>
    <hyperlink ref="J122" r:id="rId60" xr:uid="{686BE5F1-48BE-4193-9AE3-4CAF8EB478C5}"/>
    <hyperlink ref="J33" r:id="rId61" xr:uid="{55DF041C-3848-4702-A411-90ABEDC8F0C7}"/>
    <hyperlink ref="J30" r:id="rId62" xr:uid="{44CF0801-C7C9-43FC-8C4A-8F4072455FD1}"/>
    <hyperlink ref="J70" r:id="rId63" xr:uid="{B26DEB4F-FD0C-439B-B024-FEE096791321}"/>
    <hyperlink ref="J64" r:id="rId64" xr:uid="{84A60F31-C305-4A49-ACF1-583A25E53556}"/>
    <hyperlink ref="J30:J39" r:id="rId65" display="http://v.icbc.com.cn/userfiles/Resources/ICBC/haiwai/Indonesia/download/2018/AuditedFinancialStatement2017.PDF" xr:uid="{1EFBC59D-F99E-42B1-8BF9-9929AF2A2AA7}"/>
    <hyperlink ref="J63" r:id="rId66" xr:uid="{BFDB6500-52AB-4054-94A5-DD12B22F46A3}"/>
    <hyperlink ref="J24:J25" r:id="rId67" display="https://www.commbank.co.id/lib_ui/repository/doc/COMMBANK_AR_2017_webversion.pdf" xr:uid="{3D8AFFE0-8756-41A9-A3BB-59291B10179A}"/>
    <hyperlink ref="J11" r:id="rId68" xr:uid="{FF7BB4B8-8683-4622-BCB2-E8A071021440}"/>
    <hyperlink ref="J20:J22" r:id="rId69" display="https://www.commbank.co.id/lib_ui/repository/doc/COMMBANK_AR_2017_webversion.pdf" xr:uid="{A2BBA282-BB89-48EE-BBEA-163AFEEA29A8}"/>
    <hyperlink ref="J68" r:id="rId70" xr:uid="{A6A6F210-1179-49C8-86FB-02C686FCF45E}"/>
    <hyperlink ref="J62" r:id="rId71" xr:uid="{B4DC3151-E95D-440A-9E42-A30B0A75430C}"/>
    <hyperlink ref="J67" r:id="rId72" xr:uid="{E1540DBB-7BA7-4347-94B9-9DF73DA1EC88}"/>
    <hyperlink ref="J61" r:id="rId73" xr:uid="{04DC62EE-133B-4802-ACB7-E9BEDB8B11F3}"/>
    <hyperlink ref="J3:J8" r:id="rId74" display="https://nasional.kontan.co.id/news/tagihan-kreditur-sariwangi-dan-indorub-capai-rp-1-triliun" xr:uid="{43BC7AB8-C05C-4ECF-9BC0-EC0CE248A694}"/>
    <hyperlink ref="J52" r:id="rId75" xr:uid="{B55B167B-C0CC-4F0E-B8A7-5E6DA85DCC7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8BEA-C475-4161-8B7B-6227CAAABB03}">
  <dimension ref="A1:B11"/>
  <sheetViews>
    <sheetView workbookViewId="0">
      <selection activeCell="B14" sqref="B14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6</v>
      </c>
      <c r="B1" t="s">
        <v>132</v>
      </c>
    </row>
    <row r="2" spans="1:2" x14ac:dyDescent="0.25">
      <c r="A2" t="s">
        <v>139</v>
      </c>
      <c r="B2" t="s">
        <v>133</v>
      </c>
    </row>
    <row r="3" spans="1:2" x14ac:dyDescent="0.25">
      <c r="A3" t="s">
        <v>22</v>
      </c>
      <c r="B3" t="s">
        <v>134</v>
      </c>
    </row>
    <row r="5" spans="1:2" x14ac:dyDescent="0.25">
      <c r="A5" t="s">
        <v>28</v>
      </c>
      <c r="B5" t="s">
        <v>135</v>
      </c>
    </row>
    <row r="6" spans="1:2" x14ac:dyDescent="0.25">
      <c r="A6" t="s">
        <v>29</v>
      </c>
      <c r="B6" t="s">
        <v>136</v>
      </c>
    </row>
    <row r="7" spans="1:2" x14ac:dyDescent="0.25">
      <c r="A7" t="s">
        <v>118</v>
      </c>
      <c r="B7" t="s">
        <v>133</v>
      </c>
    </row>
    <row r="8" spans="1:2" x14ac:dyDescent="0.25">
      <c r="A8" t="s">
        <v>31</v>
      </c>
      <c r="B8" t="s">
        <v>138</v>
      </c>
    </row>
    <row r="9" spans="1:2" x14ac:dyDescent="0.25">
      <c r="A9" t="s">
        <v>16</v>
      </c>
      <c r="B9" t="s">
        <v>137</v>
      </c>
    </row>
    <row r="10" spans="1:2" x14ac:dyDescent="0.25">
      <c r="A10" t="s">
        <v>120</v>
      </c>
      <c r="B10" t="s">
        <v>134</v>
      </c>
    </row>
    <row r="11" spans="1:2" x14ac:dyDescent="0.25">
      <c r="B11" t="s">
        <v>134</v>
      </c>
    </row>
  </sheetData>
  <sortState ref="A5:B9">
    <sortCondition ref="A5:A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Edges</vt:lpstr>
      <vt:lpstr>Node Export</vt:lpstr>
      <vt:lpstr>Edge Export</vt:lpstr>
      <vt:lpstr>Color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2019-02-17T07:58:40Z</dcterms:created>
  <dc:creator>Georb Bartels</dc:creator>
  <cp:lastModifiedBy>Georb Bartels</cp:lastModifiedBy>
  <dcterms:modified xsi:type="dcterms:W3CDTF">2019-06-21T17:07:57Z</dcterms:modified>
</cp:coreProperties>
</file>