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fallon/Desktop/Projects/Tooth Fairy (Excel)/"/>
    </mc:Choice>
  </mc:AlternateContent>
  <xr:revisionPtr revIDLastSave="0" documentId="13_ncr:1_{AF57B23E-62B0-AD40-9D13-972365D84402}" xr6:coauthVersionLast="47" xr6:coauthVersionMax="47" xr10:uidLastSave="{00000000-0000-0000-0000-000000000000}"/>
  <bookViews>
    <workbookView xWindow="0" yWindow="480" windowWidth="51200" windowHeight="21120" xr2:uid="{4026B30A-8E77-6F4A-8C7D-7B9705A1ECEE}"/>
  </bookViews>
  <sheets>
    <sheet name="Dashboard" sheetId="2" r:id="rId1"/>
    <sheet name="Metrics" sheetId="3" r:id="rId2"/>
    <sheet name="Tooth_Fairy_Data" sheetId="1" r:id="rId3"/>
  </sheets>
  <definedNames>
    <definedName name="_xlchart.v1.0" hidden="1">Tooth_Fairy_Data!$C$2:$C$51</definedName>
    <definedName name="_xlchart.v1.1" hidden="1">Tooth_Fairy_Data!$F$1</definedName>
    <definedName name="_xlchart.v1.10" hidden="1">Tooth_Fairy_Data!$C$2:$C$51</definedName>
    <definedName name="_xlchart.v1.11" hidden="1">Tooth_Fairy_Data!$F$1</definedName>
    <definedName name="_xlchart.v1.12" hidden="1">Tooth_Fairy_Data!$G$1:$G$51</definedName>
    <definedName name="_xlchart.v1.13" hidden="1">Tooth_Fairy_Data!$H$1</definedName>
    <definedName name="_xlchart.v1.14" hidden="1">Tooth_Fairy_Data!$H$2:$H$51</definedName>
    <definedName name="_xlchart.v1.2" hidden="1">Tooth_Fairy_Data!$G$1:$G$51</definedName>
    <definedName name="_xlchart.v1.3" hidden="1">Tooth_Fairy_Data!$H$1</definedName>
    <definedName name="_xlchart.v1.4" hidden="1">Tooth_Fairy_Data!$H$2:$H$51</definedName>
    <definedName name="_xlchart.v1.5" hidden="1">Tooth_Fairy_Data!$C$2:$C$51</definedName>
    <definedName name="_xlchart.v1.6" hidden="1">Tooth_Fairy_Data!$F$1</definedName>
    <definedName name="_xlchart.v1.7" hidden="1">Tooth_Fairy_Data!$G$1:$G$51</definedName>
    <definedName name="_xlchart.v1.8" hidden="1">Tooth_Fairy_Data!$H$1</definedName>
    <definedName name="_xlchart.v1.9" hidden="1">Tooth_Fairy_Data!$H$2:$H$51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G9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D14" i="3"/>
  <c r="D7" i="3"/>
  <c r="G5" i="3"/>
  <c r="G7" i="3" s="1" a="1"/>
  <c r="G7" i="3" s="1"/>
  <c r="G6" i="3"/>
  <c r="G8" i="3" s="1" a="1"/>
  <c r="G8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D5" i="3"/>
  <c r="D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<sst xmlns="http://schemas.openxmlformats.org/spreadsheetml/2006/main" count="22" uniqueCount="22">
  <si>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Year</t>
  </si>
  <si>
    <t>Inflation Rate (%)</t>
  </si>
  <si>
    <t>Year-On-Year Change</t>
  </si>
  <si>
    <t>Cumulative Factor</t>
  </si>
  <si>
    <t>Overall Average Payout</t>
  </si>
  <si>
    <t xml:space="preserve">Metrics </t>
  </si>
  <si>
    <t>Average YoY</t>
  </si>
  <si>
    <t>Maximum Average Payout</t>
  </si>
  <si>
    <t>Minimum Average Payout</t>
  </si>
  <si>
    <t>Averages (Inflation Ajusted)</t>
  </si>
  <si>
    <t>Maximum &amp; Minimum Payouts</t>
  </si>
  <si>
    <t>Most Geneious Year</t>
  </si>
  <si>
    <t>Most Stingy Year</t>
  </si>
  <si>
    <t>Totals</t>
  </si>
  <si>
    <t>Total # Of Years</t>
  </si>
  <si>
    <t>Median Payout</t>
  </si>
  <si>
    <t>Average Monthly Pocket Money (£)</t>
  </si>
  <si>
    <t>Average Tooth Fairy Payout (£)</t>
  </si>
  <si>
    <t>Inflation-Ajusted  Tooth Fairy Payout (2024£)</t>
  </si>
  <si>
    <t xml:space="preserve"> Tooth Value (% Of Pocket Money</t>
  </si>
  <si>
    <t>Max YoY % Change</t>
  </si>
  <si>
    <t>Year with the largest 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</si>
</sst>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0"/>
      <color theme="1"/>
      <name val="DIN Condensed Bold"/>
    </font>
    <font>
      <sz val="14"/>
      <color theme="1"/>
      <name val="DIN Condensed Bold"/>
    </font>
    <font>
      <sz val="14"/>
      <color theme="1"/>
      <name val="Aptos Narrow (Body)"/>
    </font>
    <font>
      <i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2" xfId="0" applyFont="1" applyBorder="1"/>
    <xf numFmtId="164" fontId="1" fillId="0" borderId="3" xfId="0" applyNumberFormat="1" applyFont="1" applyBorder="1"/>
    <xf numFmtId="0" fontId="1" fillId="0" borderId="3" xfId="0" applyFont="1" applyBorder="1"/>
    <xf numFmtId="0" fontId="0" fillId="0" borderId="5" xfId="0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7" xfId="0" applyBorder="1"/>
    <xf numFmtId="164" fontId="0" fillId="0" borderId="8" xfId="0" applyNumberFormat="1" applyBorder="1"/>
    <xf numFmtId="10" fontId="0" fillId="0" borderId="8" xfId="0" applyNumberFormat="1" applyBorder="1"/>
    <xf numFmtId="2" fontId="0" fillId="0" borderId="0" xfId="0" applyNumberFormat="1"/>
    <xf numFmtId="2" fontId="0" fillId="0" borderId="1" xfId="0" applyNumberFormat="1" applyBorder="1"/>
    <xf numFmtId="2" fontId="1" fillId="0" borderId="3" xfId="0" applyNumberFormat="1" applyFont="1" applyBorder="1"/>
    <xf numFmtId="10" fontId="0" fillId="0" borderId="6" xfId="0" applyNumberFormat="1" applyBorder="1" applyAlignment="1">
      <alignment horizontal="right"/>
    </xf>
    <xf numFmtId="2" fontId="0" fillId="0" borderId="8" xfId="0" applyNumberFormat="1" applyBorder="1"/>
    <xf numFmtId="10" fontId="1" fillId="0" borderId="4" xfId="0" applyNumberFormat="1" applyFont="1" applyBorder="1"/>
    <xf numFmtId="0" fontId="0" fillId="2" borderId="0" xfId="0" applyFill="1"/>
    <xf numFmtId="0" fontId="2" fillId="0" borderId="9" xfId="0" applyFont="1" applyBorder="1"/>
    <xf numFmtId="0" fontId="0" fillId="0" borderId="9" xfId="0" applyBorder="1"/>
    <xf numFmtId="0" fontId="0" fillId="5" borderId="10" xfId="0" applyFill="1" applyBorder="1"/>
    <xf numFmtId="0" fontId="0" fillId="5" borderId="11" xfId="0" applyFill="1" applyBorder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4" fillId="0" borderId="0" xfId="0" applyNumberFormat="1" applyFont="1"/>
    <xf numFmtId="0" fontId="5" fillId="0" borderId="0" xfId="0" applyFont="1"/>
    <xf numFmtId="0" fontId="0" fillId="5" borderId="12" xfId="0" applyFill="1" applyBorder="1"/>
    <xf numFmtId="0" fontId="0" fillId="0" borderId="13" xfId="0" applyBorder="1"/>
  </cellXfs>
  <cellStyles count="1">
    <cellStyle name="Normal" xfId="0" builtinId="0"/>
  </cellStyles>
  <dxfs count="12"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£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649853181276675E-2"/>
          <c:y val="4.5727486504090449E-3"/>
          <c:w val="0.88779478686253399"/>
          <c:h val="0.941341956505118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Tooth_Fairy_Data!$G$1</c:f>
              <c:strCache>
                <c:ptCount val="1"/>
                <c:pt idx="0">
                  <c:v>Inflation-Ajusted  Tooth Fairy Payout (2024£)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 w="12700" cap="flat" cmpd="sng" algn="ctr">
              <a:solidFill>
                <a:schemeClr val="tx1">
                  <a:alpha val="37000"/>
                </a:schemeClr>
              </a:solidFill>
              <a:round/>
            </a:ln>
            <a:effectLst/>
          </c:spPr>
          <c:invertIfNegative val="0"/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Tooth_Fairy_Data!$G$2:$G$51</c:f>
              <c:numCache>
                <c:formatCode>"£"#,##0.00</c:formatCode>
                <c:ptCount val="50"/>
                <c:pt idx="0">
                  <c:v>5.14</c:v>
                </c:pt>
                <c:pt idx="1">
                  <c:v>5.2882799999999994</c:v>
                </c:pt>
                <c:pt idx="2">
                  <c:v>5.6214000000000004</c:v>
                </c:pt>
                <c:pt idx="3">
                  <c:v>5.2970452199999993</c:v>
                </c:pt>
                <c:pt idx="4">
                  <c:v>4.8007238540976003</c:v>
                </c:pt>
                <c:pt idx="5">
                  <c:v>4.6688528539366567</c:v>
                </c:pt>
                <c:pt idx="6">
                  <c:v>4.5946362838948573</c:v>
                </c:pt>
                <c:pt idx="7">
                  <c:v>4.3741558319474159</c:v>
                </c:pt>
                <c:pt idx="8">
                  <c:v>4.2383668204687002</c:v>
                </c:pt>
                <c:pt idx="9">
                  <c:v>4.1011850143795296</c:v>
                </c:pt>
                <c:pt idx="10">
                  <c:v>3.9839348346580841</c:v>
                </c:pt>
                <c:pt idx="11">
                  <c:v>3.8448236674806782</c:v>
                </c:pt>
                <c:pt idx="12">
                  <c:v>3.7902006553771588</c:v>
                </c:pt>
                <c:pt idx="13">
                  <c:v>3.632095142324284</c:v>
                </c:pt>
                <c:pt idx="14">
                  <c:v>3.5766637826137351</c:v>
                </c:pt>
                <c:pt idx="15">
                  <c:v>3.3220393847562328</c:v>
                </c:pt>
                <c:pt idx="16">
                  <c:v>3.3749092881561831</c:v>
                </c:pt>
                <c:pt idx="17">
                  <c:v>3.3185629765626188</c:v>
                </c:pt>
                <c:pt idx="18">
                  <c:v>3.2690862194575039</c:v>
                </c:pt>
                <c:pt idx="19">
                  <c:v>3.2192715723038661</c:v>
                </c:pt>
                <c:pt idx="20">
                  <c:v>2.8102631190426601</c:v>
                </c:pt>
                <c:pt idx="21">
                  <c:v>2.756520969630849</c:v>
                </c:pt>
                <c:pt idx="22">
                  <c:v>2.749080054130006</c:v>
                </c:pt>
                <c:pt idx="23">
                  <c:v>2.7377400989067189</c:v>
                </c:pt>
                <c:pt idx="24">
                  <c:v>2.7395063828414981</c:v>
                </c:pt>
                <c:pt idx="25">
                  <c:v>2.4264721201621429</c:v>
                </c:pt>
                <c:pt idx="26">
                  <c:v>2.275657545308988</c:v>
                </c:pt>
                <c:pt idx="27">
                  <c:v>2.1339978631135041</c:v>
                </c:pt>
                <c:pt idx="28">
                  <c:v>2.1042188929327832</c:v>
                </c:pt>
                <c:pt idx="29">
                  <c:v>2.0601304970808578</c:v>
                </c:pt>
                <c:pt idx="30">
                  <c:v>2.0080091955047119</c:v>
                </c:pt>
                <c:pt idx="31">
                  <c:v>1.9971025350322871</c:v>
                </c:pt>
                <c:pt idx="32">
                  <c:v>2.012297880407532</c:v>
                </c:pt>
                <c:pt idx="33">
                  <c:v>2.0502185160205459</c:v>
                </c:pt>
                <c:pt idx="34">
                  <c:v>2.087262236935008</c:v>
                </c:pt>
                <c:pt idx="35">
                  <c:v>2.0587772464074239</c:v>
                </c:pt>
                <c:pt idx="36">
                  <c:v>2.062817596753499</c:v>
                </c:pt>
                <c:pt idx="37">
                  <c:v>2.0280175959978779</c:v>
                </c:pt>
                <c:pt idx="38">
                  <c:v>1.9816232208565561</c:v>
                </c:pt>
                <c:pt idx="39">
                  <c:v>1.994305609470038</c:v>
                </c:pt>
                <c:pt idx="40">
                  <c:v>1.9882933646179599</c:v>
                </c:pt>
                <c:pt idx="41">
                  <c:v>1.988782790676942</c:v>
                </c:pt>
                <c:pt idx="42">
                  <c:v>2.0096176580078429</c:v>
                </c:pt>
                <c:pt idx="43">
                  <c:v>2.0318909203840971</c:v>
                </c:pt>
                <c:pt idx="44">
                  <c:v>2.0965419951235909</c:v>
                </c:pt>
                <c:pt idx="45">
                  <c:v>1.9600990420809481</c:v>
                </c:pt>
                <c:pt idx="46">
                  <c:v>1.8077713450963711</c:v>
                </c:pt>
                <c:pt idx="47">
                  <c:v>1.7113568733578981</c:v>
                </c:pt>
                <c:pt idx="48">
                  <c:v>1.5827911882468859</c:v>
                </c:pt>
                <c:pt idx="49">
                  <c:v>1.541808202122636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6-8E41-9F7B-9AC1BD4DC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1"/>
        <c:axId val="1749552128"/>
        <c:axId val="2012463856"/>
      </c:barChart>
      <c:dateAx>
        <c:axId val="1749552128"/>
        <c:scaling>
          <c:orientation val="minMax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2012463856"/>
        <c:crosses val="autoZero"/>
        <c:auto val="0"/>
        <c:lblOffset val="100"/>
        <c:baseTimeUnit val="days"/>
        <c:majorUnit val="5"/>
        <c:majorTimeUnit val="days"/>
        <c:minorUnit val="5"/>
        <c:minorTimeUnit val="days"/>
      </c:dateAx>
      <c:valAx>
        <c:axId val="201246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74955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Tooth_Fairy_Data!$F$1</c:f>
              <c:strCache>
                <c:ptCount val="1"/>
                <c:pt idx="0">
                  <c:v>Average Tooth Fairy Payout (£)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Tooth_Fairy_Data!$G$1:$G$51</c:f>
              <c:numCache>
                <c:formatCode>"£"#,##0.00</c:formatCode>
                <c:ptCount val="51"/>
                <c:pt idx="0">
                  <c:v>0</c:v>
                </c:pt>
                <c:pt idx="1">
                  <c:v>5.14</c:v>
                </c:pt>
                <c:pt idx="2">
                  <c:v>5.2882799999999994</c:v>
                </c:pt>
                <c:pt idx="3">
                  <c:v>5.6214000000000004</c:v>
                </c:pt>
                <c:pt idx="4">
                  <c:v>5.2970452199999993</c:v>
                </c:pt>
                <c:pt idx="5">
                  <c:v>4.8007238540976003</c:v>
                </c:pt>
                <c:pt idx="6">
                  <c:v>4.6688528539366567</c:v>
                </c:pt>
                <c:pt idx="7">
                  <c:v>4.5946362838948573</c:v>
                </c:pt>
                <c:pt idx="8">
                  <c:v>4.3741558319474159</c:v>
                </c:pt>
                <c:pt idx="9">
                  <c:v>4.2383668204687002</c:v>
                </c:pt>
                <c:pt idx="10">
                  <c:v>4.1011850143795296</c:v>
                </c:pt>
                <c:pt idx="11">
                  <c:v>3.9839348346580841</c:v>
                </c:pt>
                <c:pt idx="12">
                  <c:v>3.8448236674806782</c:v>
                </c:pt>
                <c:pt idx="13">
                  <c:v>3.7902006553771588</c:v>
                </c:pt>
                <c:pt idx="14">
                  <c:v>3.632095142324284</c:v>
                </c:pt>
                <c:pt idx="15">
                  <c:v>3.5766637826137351</c:v>
                </c:pt>
                <c:pt idx="16">
                  <c:v>3.3220393847562328</c:v>
                </c:pt>
                <c:pt idx="17">
                  <c:v>3.3749092881561831</c:v>
                </c:pt>
                <c:pt idx="18">
                  <c:v>3.3185629765626188</c:v>
                </c:pt>
                <c:pt idx="19">
                  <c:v>3.2690862194575039</c:v>
                </c:pt>
                <c:pt idx="20">
                  <c:v>3.2192715723038661</c:v>
                </c:pt>
                <c:pt idx="21">
                  <c:v>2.8102631190426601</c:v>
                </c:pt>
                <c:pt idx="22">
                  <c:v>2.756520969630849</c:v>
                </c:pt>
                <c:pt idx="23">
                  <c:v>2.749080054130006</c:v>
                </c:pt>
                <c:pt idx="24">
                  <c:v>2.7377400989067189</c:v>
                </c:pt>
                <c:pt idx="25">
                  <c:v>2.7395063828414981</c:v>
                </c:pt>
                <c:pt idx="26">
                  <c:v>2.4264721201621429</c:v>
                </c:pt>
                <c:pt idx="27">
                  <c:v>2.275657545308988</c:v>
                </c:pt>
                <c:pt idx="28">
                  <c:v>2.1339978631135041</c:v>
                </c:pt>
                <c:pt idx="29">
                  <c:v>2.1042188929327832</c:v>
                </c:pt>
                <c:pt idx="30">
                  <c:v>2.0601304970808578</c:v>
                </c:pt>
                <c:pt idx="31">
                  <c:v>2.0080091955047119</c:v>
                </c:pt>
                <c:pt idx="32">
                  <c:v>1.9971025350322871</c:v>
                </c:pt>
                <c:pt idx="33">
                  <c:v>2.012297880407532</c:v>
                </c:pt>
                <c:pt idx="34">
                  <c:v>2.0502185160205459</c:v>
                </c:pt>
                <c:pt idx="35">
                  <c:v>2.087262236935008</c:v>
                </c:pt>
                <c:pt idx="36">
                  <c:v>2.0587772464074239</c:v>
                </c:pt>
                <c:pt idx="37">
                  <c:v>2.062817596753499</c:v>
                </c:pt>
                <c:pt idx="38">
                  <c:v>2.0280175959978779</c:v>
                </c:pt>
                <c:pt idx="39">
                  <c:v>1.9816232208565561</c:v>
                </c:pt>
                <c:pt idx="40">
                  <c:v>1.994305609470038</c:v>
                </c:pt>
                <c:pt idx="41">
                  <c:v>1.9882933646179599</c:v>
                </c:pt>
                <c:pt idx="42">
                  <c:v>1.988782790676942</c:v>
                </c:pt>
                <c:pt idx="43">
                  <c:v>2.0096176580078429</c:v>
                </c:pt>
                <c:pt idx="44">
                  <c:v>2.0318909203840971</c:v>
                </c:pt>
                <c:pt idx="45">
                  <c:v>2.0965419951235909</c:v>
                </c:pt>
                <c:pt idx="46">
                  <c:v>1.9600990420809481</c:v>
                </c:pt>
                <c:pt idx="47">
                  <c:v>1.8077713450963711</c:v>
                </c:pt>
                <c:pt idx="48">
                  <c:v>1.7113568733578981</c:v>
                </c:pt>
                <c:pt idx="49">
                  <c:v>1.5827911882468859</c:v>
                </c:pt>
                <c:pt idx="50">
                  <c:v>1.541808202122636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7-5D4C-974A-CD2E86B7F323}"/>
            </c:ext>
          </c:extLst>
        </c:ser>
        <c:ser>
          <c:idx val="1"/>
          <c:order val="1"/>
          <c:tx>
            <c:strRef>
              <c:f>Tooth_Fairy_Data!$H$1</c:f>
              <c:strCache>
                <c:ptCount val="1"/>
                <c:pt idx="0">
                  <c:v>Average Monthly Pocket Money (£)</c:v>
                </c:pt>
              </c:strCache>
            </c:strRef>
          </c:tx>
          <c:spPr>
            <a:ln w="444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Tooth_Fairy_Data!$H$2:$H$51</c:f>
              <c:numCache>
                <c:formatCode>"£"#,##0.00</c:formatCode>
                <c:ptCount val="50"/>
                <c:pt idx="0">
                  <c:v>11.25</c:v>
                </c:pt>
                <c:pt idx="1">
                  <c:v>11.52</c:v>
                </c:pt>
                <c:pt idx="2">
                  <c:v>11.47</c:v>
                </c:pt>
                <c:pt idx="3">
                  <c:v>11.72</c:v>
                </c:pt>
                <c:pt idx="4">
                  <c:v>11.93</c:v>
                </c:pt>
                <c:pt idx="5">
                  <c:v>12.4</c:v>
                </c:pt>
                <c:pt idx="6">
                  <c:v>12.39</c:v>
                </c:pt>
                <c:pt idx="7">
                  <c:v>12.54</c:v>
                </c:pt>
                <c:pt idx="8">
                  <c:v>12.65</c:v>
                </c:pt>
                <c:pt idx="9">
                  <c:v>12.84</c:v>
                </c:pt>
                <c:pt idx="10">
                  <c:v>13</c:v>
                </c:pt>
                <c:pt idx="11">
                  <c:v>13</c:v>
                </c:pt>
                <c:pt idx="12">
                  <c:v>13.34</c:v>
                </c:pt>
                <c:pt idx="13">
                  <c:v>13.63</c:v>
                </c:pt>
                <c:pt idx="14">
                  <c:v>13.2</c:v>
                </c:pt>
                <c:pt idx="15">
                  <c:v>12.3</c:v>
                </c:pt>
                <c:pt idx="16">
                  <c:v>12.25</c:v>
                </c:pt>
                <c:pt idx="17">
                  <c:v>12.16</c:v>
                </c:pt>
                <c:pt idx="18">
                  <c:v>12.04</c:v>
                </c:pt>
                <c:pt idx="19">
                  <c:v>12.07</c:v>
                </c:pt>
                <c:pt idx="20">
                  <c:v>12.25</c:v>
                </c:pt>
                <c:pt idx="21">
                  <c:v>12.06</c:v>
                </c:pt>
                <c:pt idx="22">
                  <c:v>12</c:v>
                </c:pt>
                <c:pt idx="23">
                  <c:v>11.89</c:v>
                </c:pt>
                <c:pt idx="24">
                  <c:v>11.6</c:v>
                </c:pt>
                <c:pt idx="25">
                  <c:v>11.2</c:v>
                </c:pt>
                <c:pt idx="26">
                  <c:v>11.34</c:v>
                </c:pt>
                <c:pt idx="27">
                  <c:v>11.22</c:v>
                </c:pt>
                <c:pt idx="28">
                  <c:v>11.03</c:v>
                </c:pt>
                <c:pt idx="29">
                  <c:v>10.58</c:v>
                </c:pt>
                <c:pt idx="30">
                  <c:v>9.9</c:v>
                </c:pt>
                <c:pt idx="31">
                  <c:v>9.8699999999999992</c:v>
                </c:pt>
                <c:pt idx="32">
                  <c:v>9.8000000000000007</c:v>
                </c:pt>
                <c:pt idx="33">
                  <c:v>9.5</c:v>
                </c:pt>
                <c:pt idx="34">
                  <c:v>9.44</c:v>
                </c:pt>
                <c:pt idx="35">
                  <c:v>9</c:v>
                </c:pt>
                <c:pt idx="36">
                  <c:v>8.84</c:v>
                </c:pt>
                <c:pt idx="37">
                  <c:v>8.64</c:v>
                </c:pt>
                <c:pt idx="38">
                  <c:v>8.4</c:v>
                </c:pt>
                <c:pt idx="39">
                  <c:v>8.41</c:v>
                </c:pt>
                <c:pt idx="40">
                  <c:v>8.4</c:v>
                </c:pt>
                <c:pt idx="41">
                  <c:v>8.3699999999999992</c:v>
                </c:pt>
                <c:pt idx="42">
                  <c:v>8.32</c:v>
                </c:pt>
                <c:pt idx="43">
                  <c:v>8.25</c:v>
                </c:pt>
                <c:pt idx="44">
                  <c:v>8.0500000000000007</c:v>
                </c:pt>
                <c:pt idx="45">
                  <c:v>8.25</c:v>
                </c:pt>
                <c:pt idx="46">
                  <c:v>8.35</c:v>
                </c:pt>
                <c:pt idx="47">
                  <c:v>8.2200000000000006</c:v>
                </c:pt>
                <c:pt idx="48">
                  <c:v>8.16</c:v>
                </c:pt>
                <c:pt idx="4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7-5D4C-974A-CD2E86B7F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402240"/>
        <c:axId val="1643272080"/>
      </c:lineChart>
      <c:dateAx>
        <c:axId val="1728402240"/>
        <c:scaling>
          <c:orientation val="minMax"/>
          <c:max val="202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643272080"/>
        <c:crosses val="autoZero"/>
        <c:auto val="0"/>
        <c:lblOffset val="100"/>
        <c:baseTimeUnit val="days"/>
        <c:majorUnit val="5"/>
        <c:majorTimeUnit val="days"/>
        <c:minorUnit val="3"/>
        <c:minorTimeUnit val="days"/>
      </c:dateAx>
      <c:valAx>
        <c:axId val="1643272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7284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DIN Condensed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Tooth_Fairy_Data!$I$1</c:f>
              <c:strCache>
                <c:ptCount val="1"/>
                <c:pt idx="0">
                  <c:v> Tooth Value (% Of Pocket Money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5000"/>
                    <a:lumOff val="35000"/>
                  </a:schemeClr>
                </a:gs>
                <a:gs pos="48000">
                  <a:schemeClr val="accent2">
                    <a:lumMod val="97000"/>
                    <a:lumOff val="3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 w="12700">
              <a:noFill/>
            </a:ln>
            <a:effectLst/>
          </c:spP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Tooth_Fairy_Data!$G$2:$G$51</c:f>
              <c:numCache>
                <c:formatCode>"£"#,##0.00</c:formatCode>
                <c:ptCount val="50"/>
                <c:pt idx="0">
                  <c:v>5.14</c:v>
                </c:pt>
                <c:pt idx="1">
                  <c:v>5.2882799999999994</c:v>
                </c:pt>
                <c:pt idx="2">
                  <c:v>5.6214000000000004</c:v>
                </c:pt>
                <c:pt idx="3">
                  <c:v>5.2970452199999993</c:v>
                </c:pt>
                <c:pt idx="4">
                  <c:v>4.8007238540976003</c:v>
                </c:pt>
                <c:pt idx="5">
                  <c:v>4.6688528539366567</c:v>
                </c:pt>
                <c:pt idx="6">
                  <c:v>4.5946362838948573</c:v>
                </c:pt>
                <c:pt idx="7">
                  <c:v>4.3741558319474159</c:v>
                </c:pt>
                <c:pt idx="8">
                  <c:v>4.2383668204687002</c:v>
                </c:pt>
                <c:pt idx="9">
                  <c:v>4.1011850143795296</c:v>
                </c:pt>
                <c:pt idx="10">
                  <c:v>3.9839348346580841</c:v>
                </c:pt>
                <c:pt idx="11">
                  <c:v>3.8448236674806782</c:v>
                </c:pt>
                <c:pt idx="12">
                  <c:v>3.7902006553771588</c:v>
                </c:pt>
                <c:pt idx="13">
                  <c:v>3.632095142324284</c:v>
                </c:pt>
                <c:pt idx="14">
                  <c:v>3.5766637826137351</c:v>
                </c:pt>
                <c:pt idx="15">
                  <c:v>3.3220393847562328</c:v>
                </c:pt>
                <c:pt idx="16">
                  <c:v>3.3749092881561831</c:v>
                </c:pt>
                <c:pt idx="17">
                  <c:v>3.3185629765626188</c:v>
                </c:pt>
                <c:pt idx="18">
                  <c:v>3.2690862194575039</c:v>
                </c:pt>
                <c:pt idx="19">
                  <c:v>3.2192715723038661</c:v>
                </c:pt>
                <c:pt idx="20">
                  <c:v>2.8102631190426601</c:v>
                </c:pt>
                <c:pt idx="21">
                  <c:v>2.756520969630849</c:v>
                </c:pt>
                <c:pt idx="22">
                  <c:v>2.749080054130006</c:v>
                </c:pt>
                <c:pt idx="23">
                  <c:v>2.7377400989067189</c:v>
                </c:pt>
                <c:pt idx="24">
                  <c:v>2.7395063828414981</c:v>
                </c:pt>
                <c:pt idx="25">
                  <c:v>2.4264721201621429</c:v>
                </c:pt>
                <c:pt idx="26">
                  <c:v>2.275657545308988</c:v>
                </c:pt>
                <c:pt idx="27">
                  <c:v>2.1339978631135041</c:v>
                </c:pt>
                <c:pt idx="28">
                  <c:v>2.1042188929327832</c:v>
                </c:pt>
                <c:pt idx="29">
                  <c:v>2.0601304970808578</c:v>
                </c:pt>
                <c:pt idx="30">
                  <c:v>2.0080091955047119</c:v>
                </c:pt>
                <c:pt idx="31">
                  <c:v>1.9971025350322871</c:v>
                </c:pt>
                <c:pt idx="32">
                  <c:v>2.012297880407532</c:v>
                </c:pt>
                <c:pt idx="33">
                  <c:v>2.0502185160205459</c:v>
                </c:pt>
                <c:pt idx="34">
                  <c:v>2.087262236935008</c:v>
                </c:pt>
                <c:pt idx="35">
                  <c:v>2.0587772464074239</c:v>
                </c:pt>
                <c:pt idx="36">
                  <c:v>2.062817596753499</c:v>
                </c:pt>
                <c:pt idx="37">
                  <c:v>2.0280175959978779</c:v>
                </c:pt>
                <c:pt idx="38">
                  <c:v>1.9816232208565561</c:v>
                </c:pt>
                <c:pt idx="39">
                  <c:v>1.994305609470038</c:v>
                </c:pt>
                <c:pt idx="40">
                  <c:v>1.9882933646179599</c:v>
                </c:pt>
                <c:pt idx="41">
                  <c:v>1.988782790676942</c:v>
                </c:pt>
                <c:pt idx="42">
                  <c:v>2.0096176580078429</c:v>
                </c:pt>
                <c:pt idx="43">
                  <c:v>2.0318909203840971</c:v>
                </c:pt>
                <c:pt idx="44">
                  <c:v>2.0965419951235909</c:v>
                </c:pt>
                <c:pt idx="45">
                  <c:v>1.9600990420809481</c:v>
                </c:pt>
                <c:pt idx="46">
                  <c:v>1.8077713450963711</c:v>
                </c:pt>
                <c:pt idx="47">
                  <c:v>1.7113568733578981</c:v>
                </c:pt>
                <c:pt idx="48">
                  <c:v>1.5827911882468859</c:v>
                </c:pt>
                <c:pt idx="49">
                  <c:v>1.541808202122636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6-2242-8098-7595636C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986640"/>
        <c:axId val="1550628496"/>
      </c:areaChart>
      <c:dateAx>
        <c:axId val="173198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550628496"/>
        <c:crosses val="autoZero"/>
        <c:auto val="0"/>
        <c:lblOffset val="100"/>
        <c:baseTimeUnit val="days"/>
        <c:majorUnit val="5"/>
        <c:majorTimeUnit val="days"/>
        <c:minorUnit val="5"/>
        <c:minorTimeUnit val="days"/>
      </c:dateAx>
      <c:valAx>
        <c:axId val="15506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&quot;£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7319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Tooth_Fairy_Data!$D$1</c:f>
              <c:strCache>
                <c:ptCount val="1"/>
                <c:pt idx="0">
                  <c:v>Inflation Rate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Tooth_Fairy_Data!$D$2:$D$51</c:f>
              <c:numCache>
                <c:formatCode>0.00%</c:formatCode>
                <c:ptCount val="50"/>
                <c:pt idx="0">
                  <c:v>3.4000000000000002E-2</c:v>
                </c:pt>
                <c:pt idx="1">
                  <c:v>4.0999999999999995E-2</c:v>
                </c:pt>
                <c:pt idx="2">
                  <c:v>0.08</c:v>
                </c:pt>
                <c:pt idx="3">
                  <c:v>4.7E-2</c:v>
                </c:pt>
                <c:pt idx="4">
                  <c:v>1.2E-2</c:v>
                </c:pt>
                <c:pt idx="5">
                  <c:v>1.8000000000000002E-2</c:v>
                </c:pt>
                <c:pt idx="6">
                  <c:v>2.4E-2</c:v>
                </c:pt>
                <c:pt idx="7">
                  <c:v>2.1000000000000001E-2</c:v>
                </c:pt>
                <c:pt idx="8">
                  <c:v>1.3000000000000001E-2</c:v>
                </c:pt>
                <c:pt idx="9">
                  <c:v>1E-3</c:v>
                </c:pt>
                <c:pt idx="10">
                  <c:v>1.6E-2</c:v>
                </c:pt>
                <c:pt idx="11">
                  <c:v>1.4999999999999999E-2</c:v>
                </c:pt>
                <c:pt idx="12">
                  <c:v>2.1000000000000001E-2</c:v>
                </c:pt>
                <c:pt idx="13">
                  <c:v>3.2000000000000001E-2</c:v>
                </c:pt>
                <c:pt idx="14">
                  <c:v>1.6E-2</c:v>
                </c:pt>
                <c:pt idx="15">
                  <c:v>-4.0000000000000001E-3</c:v>
                </c:pt>
                <c:pt idx="16">
                  <c:v>3.7999999999999999E-2</c:v>
                </c:pt>
                <c:pt idx="17">
                  <c:v>2.7999999999999997E-2</c:v>
                </c:pt>
                <c:pt idx="18">
                  <c:v>3.2000000000000001E-2</c:v>
                </c:pt>
                <c:pt idx="19">
                  <c:v>3.4000000000000002E-2</c:v>
                </c:pt>
                <c:pt idx="20">
                  <c:v>2.7000000000000003E-2</c:v>
                </c:pt>
                <c:pt idx="21">
                  <c:v>2.3E-2</c:v>
                </c:pt>
                <c:pt idx="22">
                  <c:v>1.6E-2</c:v>
                </c:pt>
                <c:pt idx="23">
                  <c:v>2.7999999999999997E-2</c:v>
                </c:pt>
                <c:pt idx="24">
                  <c:v>3.4000000000000002E-2</c:v>
                </c:pt>
                <c:pt idx="25">
                  <c:v>2.2000000000000002E-2</c:v>
                </c:pt>
                <c:pt idx="26">
                  <c:v>1.6E-2</c:v>
                </c:pt>
                <c:pt idx="27">
                  <c:v>2.3E-2</c:v>
                </c:pt>
                <c:pt idx="28">
                  <c:v>3.3000000000000002E-2</c:v>
                </c:pt>
                <c:pt idx="29">
                  <c:v>2.7999999999999997E-2</c:v>
                </c:pt>
                <c:pt idx="30">
                  <c:v>2.6000000000000002E-2</c:v>
                </c:pt>
                <c:pt idx="31">
                  <c:v>2.7000000000000003E-2</c:v>
                </c:pt>
                <c:pt idx="32">
                  <c:v>0.03</c:v>
                </c:pt>
                <c:pt idx="33">
                  <c:v>4.2000000000000003E-2</c:v>
                </c:pt>
                <c:pt idx="34">
                  <c:v>5.4000000000000006E-2</c:v>
                </c:pt>
                <c:pt idx="35">
                  <c:v>4.8000000000000001E-2</c:v>
                </c:pt>
                <c:pt idx="36">
                  <c:v>4.0999999999999995E-2</c:v>
                </c:pt>
                <c:pt idx="37">
                  <c:v>3.7000000000000005E-2</c:v>
                </c:pt>
                <c:pt idx="38">
                  <c:v>1.9E-2</c:v>
                </c:pt>
                <c:pt idx="39">
                  <c:v>3.6000000000000004E-2</c:v>
                </c:pt>
                <c:pt idx="40">
                  <c:v>4.2999999999999997E-2</c:v>
                </c:pt>
                <c:pt idx="41">
                  <c:v>3.2000000000000001E-2</c:v>
                </c:pt>
                <c:pt idx="42">
                  <c:v>6.0999999999999999E-2</c:v>
                </c:pt>
                <c:pt idx="43">
                  <c:v>0.10300000000000001</c:v>
                </c:pt>
                <c:pt idx="44">
                  <c:v>0.13500000000000001</c:v>
                </c:pt>
                <c:pt idx="45">
                  <c:v>0.113</c:v>
                </c:pt>
                <c:pt idx="46">
                  <c:v>7.5999999999999998E-2</c:v>
                </c:pt>
                <c:pt idx="47">
                  <c:v>6.5000000000000002E-2</c:v>
                </c:pt>
                <c:pt idx="48">
                  <c:v>5.7000000000000002E-2</c:v>
                </c:pt>
                <c:pt idx="49">
                  <c:v>9.0999999999999998E-2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9-324E-B1F0-BDEDEA5316EA}"/>
            </c:ext>
          </c:extLst>
        </c:ser>
        <c:ser>
          <c:idx val="1"/>
          <c:order val="1"/>
          <c:tx>
            <c:strRef>
              <c:f>Tooth_Fairy_Data!$J$1</c:f>
              <c:strCache>
                <c:ptCount val="1"/>
                <c:pt idx="0">
                  <c:v>Year-On-Year Change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Tooth_Fairy_Data!$J$2:$J$51</c:f>
              <c:numCache>
                <c:formatCode>0.00%</c:formatCode>
                <c:ptCount val="50"/>
                <c:pt idx="0">
                  <c:v>-2.80393625148441E-2</c:v>
                </c:pt>
                <c:pt idx="1">
                  <c:v>-5.9259259259259428E-2</c:v>
                </c:pt>
                <c:pt idx="2">
                  <c:v>6.1233152923697548E-2</c:v>
                </c:pt>
                <c:pt idx="3">
                  <c:v>0.10338469384752674</c:v>
                </c:pt>
                <c:pt idx="4">
                  <c:v>2.8244839639731484E-2</c:v>
                </c:pt>
                <c:pt idx="5">
                  <c:v>1.6152871621621864E-2</c:v>
                </c:pt>
                <c:pt idx="6">
                  <c:v>5.0405257704154882E-2</c:v>
                </c:pt>
                <c:pt idx="7">
                  <c:v>3.2038050794220653E-2</c:v>
                </c:pt>
                <c:pt idx="8">
                  <c:v>3.3449309311378343E-2</c:v>
                </c:pt>
                <c:pt idx="9">
                  <c:v>2.94307473860848E-2</c:v>
                </c:pt>
                <c:pt idx="10">
                  <c:v>3.618141668082233E-2</c:v>
                </c:pt>
                <c:pt idx="11">
                  <c:v>1.4411641248076326E-2</c:v>
                </c:pt>
                <c:pt idx="12">
                  <c:v>4.3530113297554879E-2</c:v>
                </c:pt>
                <c:pt idx="13">
                  <c:v>1.5498062742157185E-2</c:v>
                </c:pt>
                <c:pt idx="14">
                  <c:v>7.6647013586260138E-2</c:v>
                </c:pt>
                <c:pt idx="15">
                  <c:v>-1.5665577615816363E-2</c:v>
                </c:pt>
                <c:pt idx="16">
                  <c:v>1.6979129819596803E-2</c:v>
                </c:pt>
                <c:pt idx="17">
                  <c:v>1.5134736064968466E-2</c:v>
                </c:pt>
                <c:pt idx="18">
                  <c:v>1.5473887814313239E-2</c:v>
                </c:pt>
                <c:pt idx="19">
                  <c:v>0.14554098172862123</c:v>
                </c:pt>
                <c:pt idx="20">
                  <c:v>1.9496368793816287E-2</c:v>
                </c:pt>
                <c:pt idx="21">
                  <c:v>2.7066929133854681E-3</c:v>
                </c:pt>
                <c:pt idx="22">
                  <c:v>4.1420861051841952E-3</c:v>
                </c:pt>
                <c:pt idx="23">
                  <c:v>-6.4474532559662644E-4</c:v>
                </c:pt>
                <c:pt idx="24">
                  <c:v>0.12900797832304683</c:v>
                </c:pt>
                <c:pt idx="25">
                  <c:v>6.627296587926515E-2</c:v>
                </c:pt>
                <c:pt idx="26">
                  <c:v>6.6382298053851985E-2</c:v>
                </c:pt>
                <c:pt idx="27">
                  <c:v>1.415203060895253E-2</c:v>
                </c:pt>
                <c:pt idx="28">
                  <c:v>2.1400778210116923E-2</c:v>
                </c:pt>
                <c:pt idx="29">
                  <c:v>2.5956704627064849E-2</c:v>
                </c:pt>
                <c:pt idx="30">
                  <c:v>5.461242115066719E-3</c:v>
                </c:pt>
                <c:pt idx="31">
                  <c:v>-7.5512405609489313E-3</c:v>
                </c:pt>
                <c:pt idx="32">
                  <c:v>-1.849589949398054E-2</c:v>
                </c:pt>
                <c:pt idx="33">
                  <c:v>-1.7747516463891024E-2</c:v>
                </c:pt>
                <c:pt idx="34">
                  <c:v>1.3835877862595661E-2</c:v>
                </c:pt>
                <c:pt idx="35">
                  <c:v>-1.9586561373307375E-3</c:v>
                </c:pt>
                <c:pt idx="36">
                  <c:v>1.7159614800333064E-2</c:v>
                </c:pt>
                <c:pt idx="37">
                  <c:v>2.3412308986401498E-2</c:v>
                </c:pt>
                <c:pt idx="38">
                  <c:v>-6.3593004769475171E-3</c:v>
                </c:pt>
                <c:pt idx="39">
                  <c:v>3.0238218157677631E-3</c:v>
                </c:pt>
                <c:pt idx="40">
                  <c:v>-2.4609326934866812E-4</c:v>
                </c:pt>
                <c:pt idx="41">
                  <c:v>-1.0367577756832979E-2</c:v>
                </c:pt>
                <c:pt idx="42">
                  <c:v>-1.0961839610978652E-2</c:v>
                </c:pt>
                <c:pt idx="43">
                  <c:v>-3.0837004405286216E-2</c:v>
                </c:pt>
                <c:pt idx="44">
                  <c:v>6.9610234030718907E-2</c:v>
                </c:pt>
                <c:pt idx="45">
                  <c:v>8.4262701363073414E-2</c:v>
                </c:pt>
                <c:pt idx="46">
                  <c:v>5.6338028169013982E-2</c:v>
                </c:pt>
                <c:pt idx="47">
                  <c:v>8.1227192863900594E-2</c:v>
                </c:pt>
                <c:pt idx="48">
                  <c:v>2.6581118240146764E-2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9-324E-B1F0-BDEDEA531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402240"/>
        <c:axId val="1643272080"/>
      </c:lineChart>
      <c:dateAx>
        <c:axId val="172840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643272080"/>
        <c:crossesAt val="0"/>
        <c:auto val="0"/>
        <c:lblOffset val="100"/>
        <c:baseTimeUnit val="days"/>
        <c:majorUnit val="5"/>
        <c:majorTimeUnit val="days"/>
        <c:minorUnit val="3"/>
        <c:minorTimeUnit val="days"/>
      </c:dateAx>
      <c:valAx>
        <c:axId val="1643272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DIN Condensed" pitchFamily="2" charset="0"/>
                <a:ea typeface="+mn-ea"/>
                <a:cs typeface="+mn-cs"/>
              </a:defRPr>
            </a:pPr>
            <a:endParaRPr lang="en-US"/>
          </a:p>
        </c:txPr>
        <c:crossAx val="17284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cmpd="sng">
          <a:noFill/>
        </a:ln>
        <a:effectLst>
          <a:outerShdw blurRad="50800" dist="50800" dir="5400000" sx="1000" sy="1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DIN Condensed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Tooth</a:t>
            </a:r>
            <a:r>
              <a:rPr lang="en-GB" sz="20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 Fairy Generosity vs The Economy</a:t>
            </a:r>
            <a:endParaRPr lang="en-GB" sz="2000">
              <a:solidFill>
                <a:schemeClr val="tx2">
                  <a:lumMod val="50000"/>
                  <a:lumOff val="50000"/>
                </a:schemeClr>
              </a:solidFill>
              <a:latin typeface="DIN Condensed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Tooth_Fairy_Data!$D$1</c:f>
              <c:strCache>
                <c:ptCount val="1"/>
                <c:pt idx="0">
                  <c:v>Inflation Rate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Tooth_Fairy_Data!$D$2:$D$51</c:f>
              <c:numCache>
                <c:formatCode>0.00%</c:formatCode>
                <c:ptCount val="50"/>
                <c:pt idx="0">
                  <c:v>3.4000000000000002E-2</c:v>
                </c:pt>
                <c:pt idx="1">
                  <c:v>4.0999999999999995E-2</c:v>
                </c:pt>
                <c:pt idx="2">
                  <c:v>0.08</c:v>
                </c:pt>
                <c:pt idx="3">
                  <c:v>4.7E-2</c:v>
                </c:pt>
                <c:pt idx="4">
                  <c:v>1.2E-2</c:v>
                </c:pt>
                <c:pt idx="5">
                  <c:v>1.8000000000000002E-2</c:v>
                </c:pt>
                <c:pt idx="6">
                  <c:v>2.4E-2</c:v>
                </c:pt>
                <c:pt idx="7">
                  <c:v>2.1000000000000001E-2</c:v>
                </c:pt>
                <c:pt idx="8">
                  <c:v>1.3000000000000001E-2</c:v>
                </c:pt>
                <c:pt idx="9">
                  <c:v>1E-3</c:v>
                </c:pt>
                <c:pt idx="10">
                  <c:v>1.6E-2</c:v>
                </c:pt>
                <c:pt idx="11">
                  <c:v>1.4999999999999999E-2</c:v>
                </c:pt>
                <c:pt idx="12">
                  <c:v>2.1000000000000001E-2</c:v>
                </c:pt>
                <c:pt idx="13">
                  <c:v>3.2000000000000001E-2</c:v>
                </c:pt>
                <c:pt idx="14">
                  <c:v>1.6E-2</c:v>
                </c:pt>
                <c:pt idx="15">
                  <c:v>-4.0000000000000001E-3</c:v>
                </c:pt>
                <c:pt idx="16">
                  <c:v>3.7999999999999999E-2</c:v>
                </c:pt>
                <c:pt idx="17">
                  <c:v>2.7999999999999997E-2</c:v>
                </c:pt>
                <c:pt idx="18">
                  <c:v>3.2000000000000001E-2</c:v>
                </c:pt>
                <c:pt idx="19">
                  <c:v>3.4000000000000002E-2</c:v>
                </c:pt>
                <c:pt idx="20">
                  <c:v>2.7000000000000003E-2</c:v>
                </c:pt>
                <c:pt idx="21">
                  <c:v>2.3E-2</c:v>
                </c:pt>
                <c:pt idx="22">
                  <c:v>1.6E-2</c:v>
                </c:pt>
                <c:pt idx="23">
                  <c:v>2.7999999999999997E-2</c:v>
                </c:pt>
                <c:pt idx="24">
                  <c:v>3.4000000000000002E-2</c:v>
                </c:pt>
                <c:pt idx="25">
                  <c:v>2.2000000000000002E-2</c:v>
                </c:pt>
                <c:pt idx="26">
                  <c:v>1.6E-2</c:v>
                </c:pt>
                <c:pt idx="27">
                  <c:v>2.3E-2</c:v>
                </c:pt>
                <c:pt idx="28">
                  <c:v>3.3000000000000002E-2</c:v>
                </c:pt>
                <c:pt idx="29">
                  <c:v>2.7999999999999997E-2</c:v>
                </c:pt>
                <c:pt idx="30">
                  <c:v>2.6000000000000002E-2</c:v>
                </c:pt>
                <c:pt idx="31">
                  <c:v>2.7000000000000003E-2</c:v>
                </c:pt>
                <c:pt idx="32">
                  <c:v>0.03</c:v>
                </c:pt>
                <c:pt idx="33">
                  <c:v>4.2000000000000003E-2</c:v>
                </c:pt>
                <c:pt idx="34">
                  <c:v>5.4000000000000006E-2</c:v>
                </c:pt>
                <c:pt idx="35">
                  <c:v>4.8000000000000001E-2</c:v>
                </c:pt>
                <c:pt idx="36">
                  <c:v>4.0999999999999995E-2</c:v>
                </c:pt>
                <c:pt idx="37">
                  <c:v>3.7000000000000005E-2</c:v>
                </c:pt>
                <c:pt idx="38">
                  <c:v>1.9E-2</c:v>
                </c:pt>
                <c:pt idx="39">
                  <c:v>3.6000000000000004E-2</c:v>
                </c:pt>
                <c:pt idx="40">
                  <c:v>4.2999999999999997E-2</c:v>
                </c:pt>
                <c:pt idx="41">
                  <c:v>3.2000000000000001E-2</c:v>
                </c:pt>
                <c:pt idx="42">
                  <c:v>6.0999999999999999E-2</c:v>
                </c:pt>
                <c:pt idx="43">
                  <c:v>0.10300000000000001</c:v>
                </c:pt>
                <c:pt idx="44">
                  <c:v>0.13500000000000001</c:v>
                </c:pt>
                <c:pt idx="45">
                  <c:v>0.113</c:v>
                </c:pt>
                <c:pt idx="46">
                  <c:v>7.5999999999999998E-2</c:v>
                </c:pt>
                <c:pt idx="47">
                  <c:v>6.5000000000000002E-2</c:v>
                </c:pt>
                <c:pt idx="48">
                  <c:v>5.7000000000000002E-2</c:v>
                </c:pt>
                <c:pt idx="49">
                  <c:v>9.0999999999999998E-2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8-9447-A707-9C6B237A302F}"/>
            </c:ext>
          </c:extLst>
        </c:ser>
        <c:ser>
          <c:idx val="1"/>
          <c:order val="1"/>
          <c:tx>
            <c:strRef>
              <c:f>Tooth_Fairy_Data!$J$1</c:f>
              <c:strCache>
                <c:ptCount val="1"/>
                <c:pt idx="0">
                  <c:v>Year-On-Year Change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Tooth_Fairy_Data!$J$2:$J$51</c:f>
              <c:numCache>
                <c:formatCode>0.00%</c:formatCode>
                <c:ptCount val="50"/>
                <c:pt idx="0">
                  <c:v>-2.80393625148441E-2</c:v>
                </c:pt>
                <c:pt idx="1">
                  <c:v>-5.9259259259259428E-2</c:v>
                </c:pt>
                <c:pt idx="2">
                  <c:v>6.1233152923697548E-2</c:v>
                </c:pt>
                <c:pt idx="3">
                  <c:v>0.10338469384752674</c:v>
                </c:pt>
                <c:pt idx="4">
                  <c:v>2.8244839639731484E-2</c:v>
                </c:pt>
                <c:pt idx="5">
                  <c:v>1.6152871621621864E-2</c:v>
                </c:pt>
                <c:pt idx="6">
                  <c:v>5.0405257704154882E-2</c:v>
                </c:pt>
                <c:pt idx="7">
                  <c:v>3.2038050794220653E-2</c:v>
                </c:pt>
                <c:pt idx="8">
                  <c:v>3.3449309311378343E-2</c:v>
                </c:pt>
                <c:pt idx="9">
                  <c:v>2.94307473860848E-2</c:v>
                </c:pt>
                <c:pt idx="10">
                  <c:v>3.618141668082233E-2</c:v>
                </c:pt>
                <c:pt idx="11">
                  <c:v>1.4411641248076326E-2</c:v>
                </c:pt>
                <c:pt idx="12">
                  <c:v>4.3530113297554879E-2</c:v>
                </c:pt>
                <c:pt idx="13">
                  <c:v>1.5498062742157185E-2</c:v>
                </c:pt>
                <c:pt idx="14">
                  <c:v>7.6647013586260138E-2</c:v>
                </c:pt>
                <c:pt idx="15">
                  <c:v>-1.5665577615816363E-2</c:v>
                </c:pt>
                <c:pt idx="16">
                  <c:v>1.6979129819596803E-2</c:v>
                </c:pt>
                <c:pt idx="17">
                  <c:v>1.5134736064968466E-2</c:v>
                </c:pt>
                <c:pt idx="18">
                  <c:v>1.5473887814313239E-2</c:v>
                </c:pt>
                <c:pt idx="19">
                  <c:v>0.14554098172862123</c:v>
                </c:pt>
                <c:pt idx="20">
                  <c:v>1.9496368793816287E-2</c:v>
                </c:pt>
                <c:pt idx="21">
                  <c:v>2.7066929133854681E-3</c:v>
                </c:pt>
                <c:pt idx="22">
                  <c:v>4.1420861051841952E-3</c:v>
                </c:pt>
                <c:pt idx="23">
                  <c:v>-6.4474532559662644E-4</c:v>
                </c:pt>
                <c:pt idx="24">
                  <c:v>0.12900797832304683</c:v>
                </c:pt>
                <c:pt idx="25">
                  <c:v>6.627296587926515E-2</c:v>
                </c:pt>
                <c:pt idx="26">
                  <c:v>6.6382298053851985E-2</c:v>
                </c:pt>
                <c:pt idx="27">
                  <c:v>1.415203060895253E-2</c:v>
                </c:pt>
                <c:pt idx="28">
                  <c:v>2.1400778210116923E-2</c:v>
                </c:pt>
                <c:pt idx="29">
                  <c:v>2.5956704627064849E-2</c:v>
                </c:pt>
                <c:pt idx="30">
                  <c:v>5.461242115066719E-3</c:v>
                </c:pt>
                <c:pt idx="31">
                  <c:v>-7.5512405609489313E-3</c:v>
                </c:pt>
                <c:pt idx="32">
                  <c:v>-1.849589949398054E-2</c:v>
                </c:pt>
                <c:pt idx="33">
                  <c:v>-1.7747516463891024E-2</c:v>
                </c:pt>
                <c:pt idx="34">
                  <c:v>1.3835877862595661E-2</c:v>
                </c:pt>
                <c:pt idx="35">
                  <c:v>-1.9586561373307375E-3</c:v>
                </c:pt>
                <c:pt idx="36">
                  <c:v>1.7159614800333064E-2</c:v>
                </c:pt>
                <c:pt idx="37">
                  <c:v>2.3412308986401498E-2</c:v>
                </c:pt>
                <c:pt idx="38">
                  <c:v>-6.3593004769475171E-3</c:v>
                </c:pt>
                <c:pt idx="39">
                  <c:v>3.0238218157677631E-3</c:v>
                </c:pt>
                <c:pt idx="40">
                  <c:v>-2.4609326934866812E-4</c:v>
                </c:pt>
                <c:pt idx="41">
                  <c:v>-1.0367577756832979E-2</c:v>
                </c:pt>
                <c:pt idx="42">
                  <c:v>-1.0961839610978652E-2</c:v>
                </c:pt>
                <c:pt idx="43">
                  <c:v>-3.0837004405286216E-2</c:v>
                </c:pt>
                <c:pt idx="44">
                  <c:v>6.9610234030718907E-2</c:v>
                </c:pt>
                <c:pt idx="45">
                  <c:v>8.4262701363073414E-2</c:v>
                </c:pt>
                <c:pt idx="46">
                  <c:v>5.6338028169013982E-2</c:v>
                </c:pt>
                <c:pt idx="47">
                  <c:v>8.1227192863900594E-2</c:v>
                </c:pt>
                <c:pt idx="48">
                  <c:v>2.6581118240146764E-2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8-9447-A707-9C6B237A3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402240"/>
        <c:axId val="1643272080"/>
      </c:lineChart>
      <c:dateAx>
        <c:axId val="172840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72080"/>
        <c:crossesAt val="0"/>
        <c:auto val="0"/>
        <c:lblOffset val="100"/>
        <c:baseTimeUnit val="days"/>
        <c:majorUnit val="5"/>
        <c:majorTimeUnit val="days"/>
        <c:minorUnit val="3"/>
        <c:minorTimeUnit val="days"/>
      </c:dateAx>
      <c:valAx>
        <c:axId val="1643272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cmpd="sng">
          <a:solidFill>
            <a:schemeClr val="accent1"/>
          </a:solidFill>
        </a:ln>
        <a:effectLst>
          <a:outerShdw blurRad="50800" dist="50800" dir="5400000" sx="1000" sy="1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>
                    <a:lumMod val="50000"/>
                    <a:lumOff val="50000"/>
                  </a:schemeClr>
                </a:solidFill>
                <a:effectLst>
                  <a:outerShdw blurRad="50800" dist="50800" dir="5400000" sx="60000" sy="6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2">
                    <a:lumMod val="50000"/>
                    <a:lumOff val="50000"/>
                  </a:schemeClr>
                </a:solidFill>
                <a:effectLst>
                  <a:outerShdw blurRad="50800" dist="50800" dir="5400000" sx="60000" sy="60000" algn="ctr" rotWithShape="0">
                    <a:schemeClr val="bg1"/>
                  </a:outerShdw>
                </a:effectLst>
                <a:latin typeface="DIN Condensed" pitchFamily="2" charset="0"/>
              </a:rPr>
              <a:t>Average Tooth Payout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>
                  <a:lumMod val="50000"/>
                  <a:lumOff val="50000"/>
                </a:schemeClr>
              </a:solidFill>
              <a:effectLst>
                <a:outerShdw blurRad="50800" dist="50800" dir="5400000" sx="60000" sy="60000" algn="ctr" rotWithShape="0">
                  <a:schemeClr val="bg1"/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Tooth_Fairy_Data!$I$1</c:f>
              <c:strCache>
                <c:ptCount val="1"/>
                <c:pt idx="0">
                  <c:v> Tooth Value (% Of Pocket Money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2">
                  <a:lumMod val="50000"/>
                  <a:lumOff val="50000"/>
                </a:schemeClr>
              </a:solidFill>
            </a:ln>
            <a:effectLst/>
          </c:spP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Tooth_Fairy_Data!$I$2:$I$51</c:f>
              <c:numCache>
                <c:formatCode>0.00%</c:formatCode>
                <c:ptCount val="50"/>
                <c:pt idx="0">
                  <c:v>0.45688888888888884</c:v>
                </c:pt>
                <c:pt idx="1">
                  <c:v>0.44097222222222227</c:v>
                </c:pt>
                <c:pt idx="2">
                  <c:v>0.4359197907585004</c:v>
                </c:pt>
                <c:pt idx="3">
                  <c:v>0.38395904436860068</c:v>
                </c:pt>
                <c:pt idx="4">
                  <c:v>0.33780385582564965</c:v>
                </c:pt>
                <c:pt idx="5">
                  <c:v>0.31048387096774194</c:v>
                </c:pt>
                <c:pt idx="6">
                  <c:v>0.29862792574656982</c:v>
                </c:pt>
                <c:pt idx="7">
                  <c:v>0.27511961722488043</c:v>
                </c:pt>
                <c:pt idx="8">
                  <c:v>0.2608695652173913</c:v>
                </c:pt>
                <c:pt idx="9">
                  <c:v>0.24844236760124611</c:v>
                </c:pt>
                <c:pt idx="10">
                  <c:v>0.23461538461538461</c:v>
                </c:pt>
                <c:pt idx="11">
                  <c:v>0.22307692307692306</c:v>
                </c:pt>
                <c:pt idx="12">
                  <c:v>0.20989505247376311</c:v>
                </c:pt>
                <c:pt idx="13">
                  <c:v>0.19075568598679382</c:v>
                </c:pt>
                <c:pt idx="14">
                  <c:v>0.19090909090909092</c:v>
                </c:pt>
                <c:pt idx="15">
                  <c:v>0.19105691056910568</c:v>
                </c:pt>
                <c:pt idx="16">
                  <c:v>0.1877551020408163</c:v>
                </c:pt>
                <c:pt idx="17">
                  <c:v>0.18092105263157895</c:v>
                </c:pt>
                <c:pt idx="18">
                  <c:v>0.17441860465116282</c:v>
                </c:pt>
                <c:pt idx="19">
                  <c:v>0.16570008285004142</c:v>
                </c:pt>
                <c:pt idx="20">
                  <c:v>0.13877551020408163</c:v>
                </c:pt>
                <c:pt idx="21">
                  <c:v>0.13515754560530679</c:v>
                </c:pt>
                <c:pt idx="22">
                  <c:v>0.13333333333333333</c:v>
                </c:pt>
                <c:pt idx="23">
                  <c:v>0.13036164844407064</c:v>
                </c:pt>
                <c:pt idx="24">
                  <c:v>0.12931034482758622</c:v>
                </c:pt>
                <c:pt idx="25">
                  <c:v>0.11607142857142859</c:v>
                </c:pt>
                <c:pt idx="26">
                  <c:v>0.10582010582010581</c:v>
                </c:pt>
                <c:pt idx="27">
                  <c:v>9.8039215686274508E-2</c:v>
                </c:pt>
                <c:pt idx="28">
                  <c:v>9.5194922937443346E-2</c:v>
                </c:pt>
                <c:pt idx="29">
                  <c:v>9.4517958412098299E-2</c:v>
                </c:pt>
                <c:pt idx="30">
                  <c:v>9.5959595959595953E-2</c:v>
                </c:pt>
                <c:pt idx="31">
                  <c:v>9.3211752786220889E-2</c:v>
                </c:pt>
                <c:pt idx="32">
                  <c:v>9.1836734693877542E-2</c:v>
                </c:pt>
                <c:pt idx="33">
                  <c:v>9.2631578947368426E-2</c:v>
                </c:pt>
                <c:pt idx="34">
                  <c:v>9.0042372881355928E-2</c:v>
                </c:pt>
                <c:pt idx="35">
                  <c:v>8.8888888888888892E-2</c:v>
                </c:pt>
                <c:pt idx="36">
                  <c:v>8.7104072398190055E-2</c:v>
                </c:pt>
                <c:pt idx="37">
                  <c:v>8.4490740740740727E-2</c:v>
                </c:pt>
                <c:pt idx="38">
                  <c:v>8.3333333333333329E-2</c:v>
                </c:pt>
                <c:pt idx="39">
                  <c:v>8.0856123662306781E-2</c:v>
                </c:pt>
                <c:pt idx="40">
                  <c:v>7.7380952380952384E-2</c:v>
                </c:pt>
                <c:pt idx="41">
                  <c:v>7.5268817204301078E-2</c:v>
                </c:pt>
                <c:pt idx="42">
                  <c:v>7.2115384615384609E-2</c:v>
                </c:pt>
                <c:pt idx="43">
                  <c:v>6.6666666666666666E-2</c:v>
                </c:pt>
                <c:pt idx="44">
                  <c:v>6.2111801242236017E-2</c:v>
                </c:pt>
                <c:pt idx="45">
                  <c:v>5.0909090909090904E-2</c:v>
                </c:pt>
                <c:pt idx="46">
                  <c:v>4.3113772455089822E-2</c:v>
                </c:pt>
                <c:pt idx="47">
                  <c:v>3.8929440389294405E-2</c:v>
                </c:pt>
                <c:pt idx="48">
                  <c:v>3.4313725490196081E-2</c:v>
                </c:pt>
                <c:pt idx="49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6-C342-B20A-81E78EBF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986640"/>
        <c:axId val="1550628496"/>
      </c:areaChart>
      <c:dateAx>
        <c:axId val="173198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28496"/>
        <c:crosses val="autoZero"/>
        <c:auto val="0"/>
        <c:lblOffset val="100"/>
        <c:baseTimeUnit val="days"/>
        <c:majorUnit val="5"/>
        <c:majorTimeUnit val="days"/>
        <c:minorUnit val="5"/>
        <c:minorTimeUnit val="days"/>
      </c:dateAx>
      <c:valAx>
        <c:axId val="15506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9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Inflation-Ajusted Tooth Fairy Payout (2024£)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Tooth_Fairy_Data!$G$1</c:f>
              <c:strCache>
                <c:ptCount val="1"/>
                <c:pt idx="0">
                  <c:v>Inflation-Ajusted  Tooth Fairy Payout (2024£)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Tooth_Fairy_Data!$G$2:$G$51</c:f>
              <c:numCache>
                <c:formatCode>"£"#,##0.00</c:formatCode>
                <c:ptCount val="50"/>
                <c:pt idx="0">
                  <c:v>5.14</c:v>
                </c:pt>
                <c:pt idx="1">
                  <c:v>5.2882799999999994</c:v>
                </c:pt>
                <c:pt idx="2">
                  <c:v>5.6214000000000004</c:v>
                </c:pt>
                <c:pt idx="3">
                  <c:v>5.2970452199999993</c:v>
                </c:pt>
                <c:pt idx="4">
                  <c:v>4.8007238540976003</c:v>
                </c:pt>
                <c:pt idx="5">
                  <c:v>4.6688528539366567</c:v>
                </c:pt>
                <c:pt idx="6">
                  <c:v>4.5946362838948573</c:v>
                </c:pt>
                <c:pt idx="7">
                  <c:v>4.3741558319474159</c:v>
                </c:pt>
                <c:pt idx="8">
                  <c:v>4.2383668204687002</c:v>
                </c:pt>
                <c:pt idx="9">
                  <c:v>4.1011850143795296</c:v>
                </c:pt>
                <c:pt idx="10">
                  <c:v>3.9839348346580841</c:v>
                </c:pt>
                <c:pt idx="11">
                  <c:v>3.8448236674806782</c:v>
                </c:pt>
                <c:pt idx="12">
                  <c:v>3.7902006553771588</c:v>
                </c:pt>
                <c:pt idx="13">
                  <c:v>3.632095142324284</c:v>
                </c:pt>
                <c:pt idx="14">
                  <c:v>3.5766637826137351</c:v>
                </c:pt>
                <c:pt idx="15">
                  <c:v>3.3220393847562328</c:v>
                </c:pt>
                <c:pt idx="16">
                  <c:v>3.3749092881561831</c:v>
                </c:pt>
                <c:pt idx="17">
                  <c:v>3.3185629765626188</c:v>
                </c:pt>
                <c:pt idx="18">
                  <c:v>3.2690862194575039</c:v>
                </c:pt>
                <c:pt idx="19">
                  <c:v>3.2192715723038661</c:v>
                </c:pt>
                <c:pt idx="20">
                  <c:v>2.8102631190426601</c:v>
                </c:pt>
                <c:pt idx="21">
                  <c:v>2.756520969630849</c:v>
                </c:pt>
                <c:pt idx="22">
                  <c:v>2.749080054130006</c:v>
                </c:pt>
                <c:pt idx="23">
                  <c:v>2.7377400989067189</c:v>
                </c:pt>
                <c:pt idx="24">
                  <c:v>2.7395063828414981</c:v>
                </c:pt>
                <c:pt idx="25">
                  <c:v>2.4264721201621429</c:v>
                </c:pt>
                <c:pt idx="26">
                  <c:v>2.275657545308988</c:v>
                </c:pt>
                <c:pt idx="27">
                  <c:v>2.1339978631135041</c:v>
                </c:pt>
                <c:pt idx="28">
                  <c:v>2.1042188929327832</c:v>
                </c:pt>
                <c:pt idx="29">
                  <c:v>2.0601304970808578</c:v>
                </c:pt>
                <c:pt idx="30">
                  <c:v>2.0080091955047119</c:v>
                </c:pt>
                <c:pt idx="31">
                  <c:v>1.9971025350322871</c:v>
                </c:pt>
                <c:pt idx="32">
                  <c:v>2.012297880407532</c:v>
                </c:pt>
                <c:pt idx="33">
                  <c:v>2.0502185160205459</c:v>
                </c:pt>
                <c:pt idx="34">
                  <c:v>2.087262236935008</c:v>
                </c:pt>
                <c:pt idx="35">
                  <c:v>2.0587772464074239</c:v>
                </c:pt>
                <c:pt idx="36">
                  <c:v>2.062817596753499</c:v>
                </c:pt>
                <c:pt idx="37">
                  <c:v>2.0280175959978779</c:v>
                </c:pt>
                <c:pt idx="38">
                  <c:v>1.9816232208565561</c:v>
                </c:pt>
                <c:pt idx="39">
                  <c:v>1.994305609470038</c:v>
                </c:pt>
                <c:pt idx="40">
                  <c:v>1.9882933646179599</c:v>
                </c:pt>
                <c:pt idx="41">
                  <c:v>1.988782790676942</c:v>
                </c:pt>
                <c:pt idx="42">
                  <c:v>2.0096176580078429</c:v>
                </c:pt>
                <c:pt idx="43">
                  <c:v>2.0318909203840971</c:v>
                </c:pt>
                <c:pt idx="44">
                  <c:v>2.0965419951235909</c:v>
                </c:pt>
                <c:pt idx="45">
                  <c:v>1.9600990420809481</c:v>
                </c:pt>
                <c:pt idx="46">
                  <c:v>1.8077713450963711</c:v>
                </c:pt>
                <c:pt idx="47">
                  <c:v>1.7113568733578981</c:v>
                </c:pt>
                <c:pt idx="48">
                  <c:v>1.5827911882468859</c:v>
                </c:pt>
                <c:pt idx="49">
                  <c:v>1.541808202122636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B-804F-BBB4-6200B087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8"/>
        <c:overlap val="-100"/>
        <c:axId val="1749552128"/>
        <c:axId val="2012463856"/>
      </c:barChart>
      <c:dateAx>
        <c:axId val="1749552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463856"/>
        <c:crosses val="autoZero"/>
        <c:auto val="0"/>
        <c:lblOffset val="100"/>
        <c:baseTimeUnit val="days"/>
        <c:majorUnit val="5"/>
        <c:majorTimeUnit val="days"/>
        <c:minorUnit val="5"/>
        <c:minorTimeUnit val="days"/>
      </c:dateAx>
      <c:valAx>
        <c:axId val="201246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5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TF</a:t>
            </a:r>
            <a:r>
              <a:rPr lang="en-GB" sz="20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 Payout Vs Monthly Pocket Money</a:t>
            </a:r>
            <a:endParaRPr lang="en-GB" sz="2000">
              <a:solidFill>
                <a:schemeClr val="tx2">
                  <a:lumMod val="50000"/>
                  <a:lumOff val="50000"/>
                </a:schemeClr>
              </a:solidFill>
              <a:latin typeface="DIN Condensed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Tooth_Fairy_Data!$F$1</c:f>
              <c:strCache>
                <c:ptCount val="1"/>
                <c:pt idx="0">
                  <c:v>Average Tooth Fairy Payout (£)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Tooth_Fairy_Data!$G$1:$G$51</c:f>
              <c:numCache>
                <c:formatCode>"£"#,##0.00</c:formatCode>
                <c:ptCount val="51"/>
                <c:pt idx="0">
                  <c:v>0</c:v>
                </c:pt>
                <c:pt idx="1">
                  <c:v>5.14</c:v>
                </c:pt>
                <c:pt idx="2">
                  <c:v>5.2882799999999994</c:v>
                </c:pt>
                <c:pt idx="3">
                  <c:v>5.6214000000000004</c:v>
                </c:pt>
                <c:pt idx="4">
                  <c:v>5.2970452199999993</c:v>
                </c:pt>
                <c:pt idx="5">
                  <c:v>4.8007238540976003</c:v>
                </c:pt>
                <c:pt idx="6">
                  <c:v>4.6688528539366567</c:v>
                </c:pt>
                <c:pt idx="7">
                  <c:v>4.5946362838948573</c:v>
                </c:pt>
                <c:pt idx="8">
                  <c:v>4.3741558319474159</c:v>
                </c:pt>
                <c:pt idx="9">
                  <c:v>4.2383668204687002</c:v>
                </c:pt>
                <c:pt idx="10">
                  <c:v>4.1011850143795296</c:v>
                </c:pt>
                <c:pt idx="11">
                  <c:v>3.9839348346580841</c:v>
                </c:pt>
                <c:pt idx="12">
                  <c:v>3.8448236674806782</c:v>
                </c:pt>
                <c:pt idx="13">
                  <c:v>3.7902006553771588</c:v>
                </c:pt>
                <c:pt idx="14">
                  <c:v>3.632095142324284</c:v>
                </c:pt>
                <c:pt idx="15">
                  <c:v>3.5766637826137351</c:v>
                </c:pt>
                <c:pt idx="16">
                  <c:v>3.3220393847562328</c:v>
                </c:pt>
                <c:pt idx="17">
                  <c:v>3.3749092881561831</c:v>
                </c:pt>
                <c:pt idx="18">
                  <c:v>3.3185629765626188</c:v>
                </c:pt>
                <c:pt idx="19">
                  <c:v>3.2690862194575039</c:v>
                </c:pt>
                <c:pt idx="20">
                  <c:v>3.2192715723038661</c:v>
                </c:pt>
                <c:pt idx="21">
                  <c:v>2.8102631190426601</c:v>
                </c:pt>
                <c:pt idx="22">
                  <c:v>2.756520969630849</c:v>
                </c:pt>
                <c:pt idx="23">
                  <c:v>2.749080054130006</c:v>
                </c:pt>
                <c:pt idx="24">
                  <c:v>2.7377400989067189</c:v>
                </c:pt>
                <c:pt idx="25">
                  <c:v>2.7395063828414981</c:v>
                </c:pt>
                <c:pt idx="26">
                  <c:v>2.4264721201621429</c:v>
                </c:pt>
                <c:pt idx="27">
                  <c:v>2.275657545308988</c:v>
                </c:pt>
                <c:pt idx="28">
                  <c:v>2.1339978631135041</c:v>
                </c:pt>
                <c:pt idx="29">
                  <c:v>2.1042188929327832</c:v>
                </c:pt>
                <c:pt idx="30">
                  <c:v>2.0601304970808578</c:v>
                </c:pt>
                <c:pt idx="31">
                  <c:v>2.0080091955047119</c:v>
                </c:pt>
                <c:pt idx="32">
                  <c:v>1.9971025350322871</c:v>
                </c:pt>
                <c:pt idx="33">
                  <c:v>2.012297880407532</c:v>
                </c:pt>
                <c:pt idx="34">
                  <c:v>2.0502185160205459</c:v>
                </c:pt>
                <c:pt idx="35">
                  <c:v>2.087262236935008</c:v>
                </c:pt>
                <c:pt idx="36">
                  <c:v>2.0587772464074239</c:v>
                </c:pt>
                <c:pt idx="37">
                  <c:v>2.062817596753499</c:v>
                </c:pt>
                <c:pt idx="38">
                  <c:v>2.0280175959978779</c:v>
                </c:pt>
                <c:pt idx="39">
                  <c:v>1.9816232208565561</c:v>
                </c:pt>
                <c:pt idx="40">
                  <c:v>1.994305609470038</c:v>
                </c:pt>
                <c:pt idx="41">
                  <c:v>1.9882933646179599</c:v>
                </c:pt>
                <c:pt idx="42">
                  <c:v>1.988782790676942</c:v>
                </c:pt>
                <c:pt idx="43">
                  <c:v>2.0096176580078429</c:v>
                </c:pt>
                <c:pt idx="44">
                  <c:v>2.0318909203840971</c:v>
                </c:pt>
                <c:pt idx="45">
                  <c:v>2.0965419951235909</c:v>
                </c:pt>
                <c:pt idx="46">
                  <c:v>1.9600990420809481</c:v>
                </c:pt>
                <c:pt idx="47">
                  <c:v>1.8077713450963711</c:v>
                </c:pt>
                <c:pt idx="48">
                  <c:v>1.7113568733578981</c:v>
                </c:pt>
                <c:pt idx="49">
                  <c:v>1.5827911882468859</c:v>
                </c:pt>
                <c:pt idx="50">
                  <c:v>1.541808202122636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8-9447-A707-9C6B237A302F}"/>
            </c:ext>
          </c:extLst>
        </c:ser>
        <c:ser>
          <c:idx val="1"/>
          <c:order val="1"/>
          <c:tx>
            <c:strRef>
              <c:f>Tooth_Fairy_Data!$H$1</c:f>
              <c:strCache>
                <c:ptCount val="1"/>
                <c:pt idx="0">
                  <c:v>Average Monthly Pocket Money (£)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Tooth_Fairy_Data!$C$2:$C$51</c:f>
              <c:numCache>
                <c:formatCode>General</c:formatCode>
                <c:ptCount val="50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  <c:pt idx="5">
                  <c:v>2019</c:v>
                </c:pt>
                <c:pt idx="6">
                  <c:v>2018</c:v>
                </c:pt>
                <c:pt idx="7">
                  <c:v>2017</c:v>
                </c:pt>
                <c:pt idx="8">
                  <c:v>2016</c:v>
                </c:pt>
                <c:pt idx="9">
                  <c:v>2015</c:v>
                </c:pt>
                <c:pt idx="10">
                  <c:v>2014</c:v>
                </c:pt>
                <c:pt idx="11">
                  <c:v>2013</c:v>
                </c:pt>
                <c:pt idx="12">
                  <c:v>2012</c:v>
                </c:pt>
                <c:pt idx="13">
                  <c:v>2011</c:v>
                </c:pt>
                <c:pt idx="14">
                  <c:v>2010</c:v>
                </c:pt>
                <c:pt idx="15">
                  <c:v>2009</c:v>
                </c:pt>
                <c:pt idx="16">
                  <c:v>2008</c:v>
                </c:pt>
                <c:pt idx="17">
                  <c:v>2007</c:v>
                </c:pt>
                <c:pt idx="18">
                  <c:v>2006</c:v>
                </c:pt>
                <c:pt idx="19">
                  <c:v>2005</c:v>
                </c:pt>
                <c:pt idx="20">
                  <c:v>2004</c:v>
                </c:pt>
                <c:pt idx="21">
                  <c:v>2003</c:v>
                </c:pt>
                <c:pt idx="22">
                  <c:v>2002</c:v>
                </c:pt>
                <c:pt idx="23">
                  <c:v>2001</c:v>
                </c:pt>
                <c:pt idx="24">
                  <c:v>2000</c:v>
                </c:pt>
                <c:pt idx="25">
                  <c:v>1999</c:v>
                </c:pt>
                <c:pt idx="26">
                  <c:v>1998</c:v>
                </c:pt>
                <c:pt idx="27">
                  <c:v>1997</c:v>
                </c:pt>
                <c:pt idx="28">
                  <c:v>1996</c:v>
                </c:pt>
                <c:pt idx="29">
                  <c:v>1995</c:v>
                </c:pt>
                <c:pt idx="30">
                  <c:v>1994</c:v>
                </c:pt>
                <c:pt idx="31">
                  <c:v>1993</c:v>
                </c:pt>
                <c:pt idx="32">
                  <c:v>1992</c:v>
                </c:pt>
                <c:pt idx="33">
                  <c:v>1991</c:v>
                </c:pt>
                <c:pt idx="34">
                  <c:v>1990</c:v>
                </c:pt>
                <c:pt idx="35">
                  <c:v>1989</c:v>
                </c:pt>
                <c:pt idx="36">
                  <c:v>1988</c:v>
                </c:pt>
                <c:pt idx="37">
                  <c:v>1987</c:v>
                </c:pt>
                <c:pt idx="38">
                  <c:v>1986</c:v>
                </c:pt>
                <c:pt idx="39">
                  <c:v>1985</c:v>
                </c:pt>
                <c:pt idx="40">
                  <c:v>1984</c:v>
                </c:pt>
                <c:pt idx="41">
                  <c:v>1983</c:v>
                </c:pt>
                <c:pt idx="42">
                  <c:v>1982</c:v>
                </c:pt>
                <c:pt idx="43">
                  <c:v>1981</c:v>
                </c:pt>
                <c:pt idx="44">
                  <c:v>1980</c:v>
                </c:pt>
                <c:pt idx="45">
                  <c:v>1979</c:v>
                </c:pt>
                <c:pt idx="46">
                  <c:v>1978</c:v>
                </c:pt>
                <c:pt idx="47">
                  <c:v>1977</c:v>
                </c:pt>
                <c:pt idx="48">
                  <c:v>1976</c:v>
                </c:pt>
                <c:pt idx="49">
                  <c:v>1975</c:v>
                </c:pt>
              </c:numCache>
            </c:numRef>
          </c:cat>
          <c:val>
            <c:numRef>
              <c:f>Tooth_Fairy_Data!$H$2:$H$51</c:f>
              <c:numCache>
                <c:formatCode>"£"#,##0.00</c:formatCode>
                <c:ptCount val="50"/>
                <c:pt idx="0">
                  <c:v>11.25</c:v>
                </c:pt>
                <c:pt idx="1">
                  <c:v>11.52</c:v>
                </c:pt>
                <c:pt idx="2">
                  <c:v>11.47</c:v>
                </c:pt>
                <c:pt idx="3">
                  <c:v>11.72</c:v>
                </c:pt>
                <c:pt idx="4">
                  <c:v>11.93</c:v>
                </c:pt>
                <c:pt idx="5">
                  <c:v>12.4</c:v>
                </c:pt>
                <c:pt idx="6">
                  <c:v>12.39</c:v>
                </c:pt>
                <c:pt idx="7">
                  <c:v>12.54</c:v>
                </c:pt>
                <c:pt idx="8">
                  <c:v>12.65</c:v>
                </c:pt>
                <c:pt idx="9">
                  <c:v>12.84</c:v>
                </c:pt>
                <c:pt idx="10">
                  <c:v>13</c:v>
                </c:pt>
                <c:pt idx="11">
                  <c:v>13</c:v>
                </c:pt>
                <c:pt idx="12">
                  <c:v>13.34</c:v>
                </c:pt>
                <c:pt idx="13">
                  <c:v>13.63</c:v>
                </c:pt>
                <c:pt idx="14">
                  <c:v>13.2</c:v>
                </c:pt>
                <c:pt idx="15">
                  <c:v>12.3</c:v>
                </c:pt>
                <c:pt idx="16">
                  <c:v>12.25</c:v>
                </c:pt>
                <c:pt idx="17">
                  <c:v>12.16</c:v>
                </c:pt>
                <c:pt idx="18">
                  <c:v>12.04</c:v>
                </c:pt>
                <c:pt idx="19">
                  <c:v>12.07</c:v>
                </c:pt>
                <c:pt idx="20">
                  <c:v>12.25</c:v>
                </c:pt>
                <c:pt idx="21">
                  <c:v>12.06</c:v>
                </c:pt>
                <c:pt idx="22">
                  <c:v>12</c:v>
                </c:pt>
                <c:pt idx="23">
                  <c:v>11.89</c:v>
                </c:pt>
                <c:pt idx="24">
                  <c:v>11.6</c:v>
                </c:pt>
                <c:pt idx="25">
                  <c:v>11.2</c:v>
                </c:pt>
                <c:pt idx="26">
                  <c:v>11.34</c:v>
                </c:pt>
                <c:pt idx="27">
                  <c:v>11.22</c:v>
                </c:pt>
                <c:pt idx="28">
                  <c:v>11.03</c:v>
                </c:pt>
                <c:pt idx="29">
                  <c:v>10.58</c:v>
                </c:pt>
                <c:pt idx="30">
                  <c:v>9.9</c:v>
                </c:pt>
                <c:pt idx="31">
                  <c:v>9.8699999999999992</c:v>
                </c:pt>
                <c:pt idx="32">
                  <c:v>9.8000000000000007</c:v>
                </c:pt>
                <c:pt idx="33">
                  <c:v>9.5</c:v>
                </c:pt>
                <c:pt idx="34">
                  <c:v>9.44</c:v>
                </c:pt>
                <c:pt idx="35">
                  <c:v>9</c:v>
                </c:pt>
                <c:pt idx="36">
                  <c:v>8.84</c:v>
                </c:pt>
                <c:pt idx="37">
                  <c:v>8.64</c:v>
                </c:pt>
                <c:pt idx="38">
                  <c:v>8.4</c:v>
                </c:pt>
                <c:pt idx="39">
                  <c:v>8.41</c:v>
                </c:pt>
                <c:pt idx="40">
                  <c:v>8.4</c:v>
                </c:pt>
                <c:pt idx="41">
                  <c:v>8.3699999999999992</c:v>
                </c:pt>
                <c:pt idx="42">
                  <c:v>8.32</c:v>
                </c:pt>
                <c:pt idx="43">
                  <c:v>8.25</c:v>
                </c:pt>
                <c:pt idx="44">
                  <c:v>8.0500000000000007</c:v>
                </c:pt>
                <c:pt idx="45">
                  <c:v>8.25</c:v>
                </c:pt>
                <c:pt idx="46">
                  <c:v>8.35</c:v>
                </c:pt>
                <c:pt idx="47">
                  <c:v>8.2200000000000006</c:v>
                </c:pt>
                <c:pt idx="48">
                  <c:v>8.16</c:v>
                </c:pt>
                <c:pt idx="4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8-9447-A707-9C6B237A3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402240"/>
        <c:axId val="1643272080"/>
      </c:lineChart>
      <c:dateAx>
        <c:axId val="1728402240"/>
        <c:scaling>
          <c:orientation val="minMax"/>
          <c:max val="202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272080"/>
        <c:crosses val="autoZero"/>
        <c:auto val="0"/>
        <c:lblOffset val="100"/>
        <c:baseTimeUnit val="days"/>
        <c:majorUnit val="5"/>
        <c:majorTimeUnit val="days"/>
        <c:minorUnit val="3"/>
        <c:minorTimeUnit val="days"/>
      </c:dateAx>
      <c:valAx>
        <c:axId val="1643272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cmpd="sng">
          <a:solidFill>
            <a:schemeClr val="accent1"/>
          </a:solidFill>
        </a:ln>
        <a:effectLst>
          <a:outerShdw blurRad="50800" dist="50800" dir="5400000" sx="1000" sy="1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microsoft.com/office/2007/relationships/hdphoto" Target="../media/hdphoto1.wdp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microsoft.com/office/2007/relationships/hdphoto" Target="../media/hdphoto2.wdp"/><Relationship Id="rId10" Type="http://schemas.microsoft.com/office/2007/relationships/hdphoto" Target="../media/hdphoto4.wdp"/><Relationship Id="rId4" Type="http://schemas.openxmlformats.org/officeDocument/2006/relationships/chart" Target="../charts/chart2.xml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124281</xdr:colOff>
      <xdr:row>0</xdr:row>
      <xdr:rowOff>60953</xdr:rowOff>
    </xdr:from>
    <xdr:to>
      <xdr:col>35</xdr:col>
      <xdr:colOff>594842</xdr:colOff>
      <xdr:row>5</xdr:row>
      <xdr:rowOff>23873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09C1CD-528B-AB89-C316-AB839827154C}"/>
            </a:ext>
          </a:extLst>
        </xdr:cNvPr>
        <xdr:cNvSpPr/>
      </xdr:nvSpPr>
      <xdr:spPr>
        <a:xfrm>
          <a:off x="15131448" y="60953"/>
          <a:ext cx="14504061" cy="1021253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>
              <a:solidFill>
                <a:schemeClr val="tx2">
                  <a:lumMod val="50000"/>
                  <a:lumOff val="50000"/>
                </a:schemeClr>
              </a:solidFill>
              <a:latin typeface="DIN Condensed" pitchFamily="2" charset="0"/>
            </a:rPr>
            <a:t>Tooth</a:t>
          </a:r>
          <a:r>
            <a:rPr lang="en-GB" sz="3200" baseline="0">
              <a:solidFill>
                <a:schemeClr val="tx2">
                  <a:lumMod val="50000"/>
                  <a:lumOff val="50000"/>
                </a:schemeClr>
              </a:solidFill>
              <a:latin typeface="DIN Condensed" pitchFamily="2" charset="0"/>
            </a:rPr>
            <a:t> Fairy Payout History (1975-2024) - Inflation Adjusted                                             Last Updated: 23/05/2025</a:t>
          </a:r>
        </a:p>
        <a:p>
          <a:pPr algn="l"/>
          <a:r>
            <a:rPr lang="en-GB" sz="1800" i="1" baseline="0">
              <a:solidFill>
                <a:schemeClr val="bg1">
                  <a:lumMod val="50000"/>
                </a:schemeClr>
              </a:solidFill>
              <a:latin typeface="DIN Condensed" pitchFamily="2" charset="0"/>
            </a:rPr>
            <a:t>*All Data Is Simulated</a:t>
          </a:r>
          <a:endParaRPr lang="en-GB" sz="1800" i="1">
            <a:solidFill>
              <a:schemeClr val="bg1">
                <a:lumMod val="50000"/>
              </a:schemeClr>
            </a:solidFill>
            <a:latin typeface="DIN Condensed" pitchFamily="2" charset="0"/>
          </a:endParaRPr>
        </a:p>
      </xdr:txBody>
    </xdr:sp>
    <xdr:clientData/>
  </xdr:twoCellAnchor>
  <xdr:twoCellAnchor>
    <xdr:from>
      <xdr:col>24</xdr:col>
      <xdr:colOff>86000</xdr:colOff>
      <xdr:row>5</xdr:row>
      <xdr:rowOff>186839</xdr:rowOff>
    </xdr:from>
    <xdr:to>
      <xdr:col>29</xdr:col>
      <xdr:colOff>610553</xdr:colOff>
      <xdr:row>17</xdr:row>
      <xdr:rowOff>33197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8C17219C-5938-4C64-9F15-3DC1CB40591D}"/>
            </a:ext>
          </a:extLst>
        </xdr:cNvPr>
        <xdr:cNvGrpSpPr/>
      </xdr:nvGrpSpPr>
      <xdr:grpSpPr>
        <a:xfrm>
          <a:off x="20046167" y="1245172"/>
          <a:ext cx="4652053" cy="2386358"/>
          <a:chOff x="6555522" y="2830532"/>
          <a:chExt cx="3519783" cy="1505122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B4DDFA5-CAB6-67A1-CBDB-716A1B652686}"/>
              </a:ext>
            </a:extLst>
          </xdr:cNvPr>
          <xdr:cNvSpPr/>
        </xdr:nvSpPr>
        <xdr:spPr>
          <a:xfrm>
            <a:off x="6555522" y="2830532"/>
            <a:ext cx="3519783" cy="1505122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4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Average YoY Change</a:t>
            </a:r>
          </a:p>
        </xdr:txBody>
      </xdr:sp>
      <xdr:sp macro="" textlink="Metrics!D6">
        <xdr:nvSpPr>
          <xdr:cNvPr id="5" name="TextBox 4">
            <a:extLst>
              <a:ext uri="{FF2B5EF4-FFF2-40B4-BE49-F238E27FC236}">
                <a16:creationId xmlns:a16="http://schemas.microsoft.com/office/drawing/2014/main" id="{A8197403-343B-677C-E31C-F284894EB0ED}"/>
              </a:ext>
            </a:extLst>
          </xdr:cNvPr>
          <xdr:cNvSpPr txBox="1"/>
        </xdr:nvSpPr>
        <xdr:spPr>
          <a:xfrm>
            <a:off x="6645799" y="3151193"/>
            <a:ext cx="3281185" cy="10287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D6A346D-C669-8644-B62B-5E4C56C55411}" type="TxLink">
              <a:rPr lang="en-US" sz="13800" b="0" i="0" u="none" strike="noStrike">
                <a:solidFill>
                  <a:schemeClr val="accent3">
                    <a:lumMod val="60000"/>
                    <a:lumOff val="40000"/>
                  </a:schemeClr>
                </a:solidFill>
                <a:latin typeface="DIN Condensed" pitchFamily="2" charset="0"/>
              </a:rPr>
              <a:pPr algn="ctr"/>
              <a:t>2.51%</a:t>
            </a:fld>
            <a:endParaRPr lang="en-GB" sz="13800">
              <a:solidFill>
                <a:schemeClr val="accent3">
                  <a:lumMod val="60000"/>
                  <a:lumOff val="40000"/>
                </a:schemeClr>
              </a:solidFill>
              <a:latin typeface="DIN Condensed" pitchFamily="2" charset="0"/>
            </a:endParaRPr>
          </a:p>
        </xdr:txBody>
      </xdr:sp>
    </xdr:grpSp>
    <xdr:clientData/>
  </xdr:twoCellAnchor>
  <xdr:twoCellAnchor>
    <xdr:from>
      <xdr:col>24</xdr:col>
      <xdr:colOff>50509</xdr:colOff>
      <xdr:row>43</xdr:row>
      <xdr:rowOff>157342</xdr:rowOff>
    </xdr:from>
    <xdr:to>
      <xdr:col>29</xdr:col>
      <xdr:colOff>601377</xdr:colOff>
      <xdr:row>55</xdr:row>
      <xdr:rowOff>27372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66661713-DCBE-96B1-10C4-B002ECACDBBE}"/>
            </a:ext>
          </a:extLst>
        </xdr:cNvPr>
        <xdr:cNvGrpSpPr/>
      </xdr:nvGrpSpPr>
      <xdr:grpSpPr>
        <a:xfrm>
          <a:off x="20010676" y="9259009"/>
          <a:ext cx="4678368" cy="2410030"/>
          <a:chOff x="5238749" y="1212273"/>
          <a:chExt cx="4185228" cy="2045209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027FBDE8-339F-DF52-67BF-698B905667E6}"/>
              </a:ext>
            </a:extLst>
          </xdr:cNvPr>
          <xdr:cNvGrpSpPr/>
        </xdr:nvGrpSpPr>
        <xdr:grpSpPr>
          <a:xfrm>
            <a:off x="5252550" y="1212273"/>
            <a:ext cx="4171427" cy="2045209"/>
            <a:chOff x="6536982" y="1230813"/>
            <a:chExt cx="3519783" cy="1507018"/>
          </a:xfrm>
        </xdr:grpSpPr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5E4B2BC7-E948-BA38-D60D-6A9A98A020B7}"/>
                </a:ext>
              </a:extLst>
            </xdr:cNvPr>
            <xdr:cNvSpPr/>
          </xdr:nvSpPr>
          <xdr:spPr>
            <a:xfrm>
              <a:off x="6536982" y="1230813"/>
              <a:ext cx="3519783" cy="150701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240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Tooth Fairy's Best Year</a:t>
              </a:r>
            </a:p>
          </xdr:txBody>
        </xdr:sp>
        <xdr:sp macro="" textlink="Metrics!D5">
          <xdr:nvSpPr>
            <xdr:cNvPr id="26" name="TextBox 25">
              <a:extLst>
                <a:ext uri="{FF2B5EF4-FFF2-40B4-BE49-F238E27FC236}">
                  <a16:creationId xmlns:a16="http://schemas.microsoft.com/office/drawing/2014/main" id="{23AFC7CE-5214-7417-EE97-3CED0BE0CC5C}"/>
                </a:ext>
              </a:extLst>
            </xdr:cNvPr>
            <xdr:cNvSpPr txBox="1"/>
          </xdr:nvSpPr>
          <xdr:spPr>
            <a:xfrm>
              <a:off x="6664340" y="1581180"/>
              <a:ext cx="3281185" cy="1028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3800">
                  <a:solidFill>
                    <a:schemeClr val="accent3">
                      <a:lumMod val="60000"/>
                      <a:lumOff val="40000"/>
                    </a:schemeClr>
                  </a:solidFill>
                  <a:latin typeface="DIN Condensed" pitchFamily="2" charset="0"/>
                </a:rPr>
                <a:t>2022</a:t>
              </a:r>
            </a:p>
          </xdr:txBody>
        </xdr:sp>
      </xdr:grp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5CB74179-964E-2BA2-CC1E-649DAC5BF962}"/>
              </a:ext>
            </a:extLst>
          </xdr:cNvPr>
          <xdr:cNvSpPr txBox="1"/>
        </xdr:nvSpPr>
        <xdr:spPr>
          <a:xfrm>
            <a:off x="5238749" y="2886362"/>
            <a:ext cx="909205" cy="3030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i="1">
                <a:solidFill>
                  <a:schemeClr val="bg1">
                    <a:lumMod val="50000"/>
                  </a:schemeClr>
                </a:solidFill>
                <a:latin typeface="DIN Condensed" pitchFamily="2" charset="0"/>
              </a:rPr>
              <a:t>*£5.62</a:t>
            </a:r>
            <a:r>
              <a:rPr lang="en-GB" sz="1600" i="1" baseline="0">
                <a:solidFill>
                  <a:schemeClr val="bg1">
                    <a:lumMod val="50000"/>
                  </a:schemeClr>
                </a:solidFill>
                <a:latin typeface="DIN Condensed" pitchFamily="2" charset="0"/>
              </a:rPr>
              <a:t> AVG</a:t>
            </a:r>
            <a:endParaRPr lang="en-GB" sz="1600" i="1">
              <a:solidFill>
                <a:schemeClr val="bg1">
                  <a:lumMod val="50000"/>
                </a:schemeClr>
              </a:solidFill>
              <a:latin typeface="DIN Condensed" pitchFamily="2" charset="0"/>
            </a:endParaRPr>
          </a:p>
        </xdr:txBody>
      </xdr:sp>
    </xdr:grpSp>
    <xdr:clientData/>
  </xdr:twoCellAnchor>
  <xdr:twoCellAnchor>
    <xdr:from>
      <xdr:col>18</xdr:col>
      <xdr:colOff>127184</xdr:colOff>
      <xdr:row>5</xdr:row>
      <xdr:rowOff>189388</xdr:rowOff>
    </xdr:from>
    <xdr:to>
      <xdr:col>23</xdr:col>
      <xdr:colOff>644907</xdr:colOff>
      <xdr:row>17</xdr:row>
      <xdr:rowOff>33263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44EAA5B-6FA2-DA08-C663-5C98E5961E8B}"/>
            </a:ext>
          </a:extLst>
        </xdr:cNvPr>
        <xdr:cNvGrpSpPr/>
      </xdr:nvGrpSpPr>
      <xdr:grpSpPr>
        <a:xfrm>
          <a:off x="15134351" y="1247721"/>
          <a:ext cx="4645223" cy="2383875"/>
          <a:chOff x="6536982" y="1230813"/>
          <a:chExt cx="3519783" cy="1507018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64FEEAAE-05CF-4D34-DF07-CF99FD45E1C5}"/>
              </a:ext>
            </a:extLst>
          </xdr:cNvPr>
          <xdr:cNvSpPr/>
        </xdr:nvSpPr>
        <xdr:spPr>
          <a:xfrm>
            <a:off x="6536982" y="1230813"/>
            <a:ext cx="3519783" cy="1507018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4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Overall Average Payout (Adjusting Inflation)</a:t>
            </a:r>
          </a:p>
        </xdr:txBody>
      </xdr:sp>
      <xdr:sp macro="" textlink="Metrics!D5">
        <xdr:nvSpPr>
          <xdr:cNvPr id="21" name="TextBox 20">
            <a:extLst>
              <a:ext uri="{FF2B5EF4-FFF2-40B4-BE49-F238E27FC236}">
                <a16:creationId xmlns:a16="http://schemas.microsoft.com/office/drawing/2014/main" id="{C0687FFF-4B34-F192-3BC3-B3ADA45007F7}"/>
              </a:ext>
            </a:extLst>
          </xdr:cNvPr>
          <xdr:cNvSpPr txBox="1"/>
        </xdr:nvSpPr>
        <xdr:spPr>
          <a:xfrm>
            <a:off x="6664340" y="1581180"/>
            <a:ext cx="3281185" cy="10287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07B8134-7023-DE4B-8A27-6979839CED58}" type="TxLink">
              <a:rPr lang="en-US" sz="13800" b="0" i="0" u="none" strike="noStrike">
                <a:solidFill>
                  <a:schemeClr val="accent3">
                    <a:lumMod val="60000"/>
                    <a:lumOff val="40000"/>
                  </a:schemeClr>
                </a:solidFill>
                <a:latin typeface="DIN Condensed" pitchFamily="2" charset="0"/>
              </a:rPr>
              <a:pPr algn="ctr"/>
              <a:t>£2.94</a:t>
            </a:fld>
            <a:endParaRPr lang="en-GB" sz="13800">
              <a:solidFill>
                <a:schemeClr val="accent3">
                  <a:lumMod val="60000"/>
                  <a:lumOff val="40000"/>
                </a:schemeClr>
              </a:solidFill>
              <a:latin typeface="DIN Condensed" pitchFamily="2" charset="0"/>
            </a:endParaRPr>
          </a:p>
        </xdr:txBody>
      </xdr:sp>
    </xdr:grpSp>
    <xdr:clientData/>
  </xdr:twoCellAnchor>
  <xdr:twoCellAnchor>
    <xdr:from>
      <xdr:col>30</xdr:col>
      <xdr:colOff>75097</xdr:colOff>
      <xdr:row>5</xdr:row>
      <xdr:rowOff>183290</xdr:rowOff>
    </xdr:from>
    <xdr:to>
      <xdr:col>35</xdr:col>
      <xdr:colOff>591517</xdr:colOff>
      <xdr:row>17</xdr:row>
      <xdr:rowOff>40279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94F92A0-AA44-8BEB-00DB-1B3905608D64}"/>
            </a:ext>
          </a:extLst>
        </xdr:cNvPr>
        <xdr:cNvGrpSpPr/>
      </xdr:nvGrpSpPr>
      <xdr:grpSpPr>
        <a:xfrm>
          <a:off x="24988264" y="1241623"/>
          <a:ext cx="4643920" cy="2396989"/>
          <a:chOff x="14155379" y="1212273"/>
          <a:chExt cx="4243585" cy="2025967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A9A94CB6-3566-E9D5-579C-6DC6FD8530AA}"/>
              </a:ext>
            </a:extLst>
          </xdr:cNvPr>
          <xdr:cNvGrpSpPr/>
        </xdr:nvGrpSpPr>
        <xdr:grpSpPr>
          <a:xfrm>
            <a:off x="14155379" y="1212273"/>
            <a:ext cx="4243585" cy="2025967"/>
            <a:chOff x="6536982" y="1230813"/>
            <a:chExt cx="3519783" cy="1507018"/>
          </a:xfrm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9DED8968-3C01-DD88-6574-8F89A0FEE342}"/>
                </a:ext>
              </a:extLst>
            </xdr:cNvPr>
            <xdr:cNvSpPr/>
          </xdr:nvSpPr>
          <xdr:spPr>
            <a:xfrm>
              <a:off x="6536982" y="1230813"/>
              <a:ext cx="3519783" cy="150701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240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Highest YoY % Change</a:t>
              </a:r>
            </a:p>
          </xdr:txBody>
        </xdr:sp>
        <xdr:sp macro="" textlink="Metrics!G9">
          <xdr:nvSpPr>
            <xdr:cNvPr id="37" name="TextBox 36">
              <a:extLst>
                <a:ext uri="{FF2B5EF4-FFF2-40B4-BE49-F238E27FC236}">
                  <a16:creationId xmlns:a16="http://schemas.microsoft.com/office/drawing/2014/main" id="{B7F0A504-E0DF-58D7-58E4-F79F3E034F43}"/>
                </a:ext>
              </a:extLst>
            </xdr:cNvPr>
            <xdr:cNvSpPr txBox="1"/>
          </xdr:nvSpPr>
          <xdr:spPr>
            <a:xfrm>
              <a:off x="6664340" y="1581180"/>
              <a:ext cx="3281185" cy="1028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11F8207F-4B21-DC4A-80C8-B0B69D8E6595}" type="TxLink">
                <a:rPr lang="en-US" sz="13800" b="0" i="0" u="none" strike="noStrike">
                  <a:solidFill>
                    <a:schemeClr val="accent3">
                      <a:lumMod val="60000"/>
                      <a:lumOff val="40000"/>
                    </a:schemeClr>
                  </a:solidFill>
                  <a:latin typeface="DIN Condensed" pitchFamily="2" charset="0"/>
                </a:rPr>
                <a:pPr algn="ctr"/>
                <a:t>14.55%</a:t>
              </a:fld>
              <a:endParaRPr lang="en-GB" sz="13800">
                <a:solidFill>
                  <a:schemeClr val="accent3">
                    <a:lumMod val="60000"/>
                    <a:lumOff val="40000"/>
                  </a:schemeClr>
                </a:solidFill>
                <a:latin typeface="DIN Condensed" pitchFamily="2" charset="0"/>
              </a:endParaRPr>
            </a:p>
          </xdr:txBody>
        </xdr:sp>
      </xdr:grp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8A872690-D4BC-114B-B16E-CDB7D53A8FB4}"/>
              </a:ext>
            </a:extLst>
          </xdr:cNvPr>
          <xdr:cNvSpPr txBox="1"/>
        </xdr:nvSpPr>
        <xdr:spPr>
          <a:xfrm>
            <a:off x="14178460" y="2863914"/>
            <a:ext cx="924189" cy="3077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 i="1">
                <a:solidFill>
                  <a:schemeClr val="bg1">
                    <a:lumMod val="50000"/>
                  </a:schemeClr>
                </a:solidFill>
                <a:latin typeface="DIN Condensed" pitchFamily="2" charset="0"/>
              </a:rPr>
              <a:t>*2005</a:t>
            </a:r>
          </a:p>
        </xdr:txBody>
      </xdr:sp>
    </xdr:grpSp>
    <xdr:clientData/>
  </xdr:twoCellAnchor>
  <xdr:twoCellAnchor>
    <xdr:from>
      <xdr:col>30</xdr:col>
      <xdr:colOff>46085</xdr:colOff>
      <xdr:row>43</xdr:row>
      <xdr:rowOff>175392</xdr:rowOff>
    </xdr:from>
    <xdr:to>
      <xdr:col>35</xdr:col>
      <xdr:colOff>585909</xdr:colOff>
      <xdr:row>55</xdr:row>
      <xdr:rowOff>22756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460CD3E-B636-0406-4C36-7387022D938B}"/>
            </a:ext>
          </a:extLst>
        </xdr:cNvPr>
        <xdr:cNvGrpSpPr/>
      </xdr:nvGrpSpPr>
      <xdr:grpSpPr>
        <a:xfrm>
          <a:off x="24959252" y="9277059"/>
          <a:ext cx="4667324" cy="2387364"/>
          <a:chOff x="5238749" y="1212273"/>
          <a:chExt cx="4185228" cy="2045209"/>
        </a:xfrm>
      </xdr:grpSpPr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B033D201-EAA6-5173-D2C9-826D3BA79CBB}"/>
              </a:ext>
            </a:extLst>
          </xdr:cNvPr>
          <xdr:cNvGrpSpPr/>
        </xdr:nvGrpSpPr>
        <xdr:grpSpPr>
          <a:xfrm>
            <a:off x="5252550" y="1212273"/>
            <a:ext cx="4171427" cy="2045209"/>
            <a:chOff x="6536982" y="1230813"/>
            <a:chExt cx="3519783" cy="1507018"/>
          </a:xfrm>
        </xdr:grpSpPr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26FAFB9B-DD8A-4610-A5DD-C745ACF89CA5}"/>
                </a:ext>
              </a:extLst>
            </xdr:cNvPr>
            <xdr:cNvSpPr/>
          </xdr:nvSpPr>
          <xdr:spPr>
            <a:xfrm>
              <a:off x="6536982" y="1230813"/>
              <a:ext cx="3519783" cy="150701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240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Tooth Fairy's Worst Year</a:t>
              </a:r>
            </a:p>
          </xdr:txBody>
        </xdr:sp>
        <xdr:sp macro="" textlink="Metrics!D5">
          <xdr:nvSpPr>
            <xdr:cNvPr id="33" name="TextBox 32">
              <a:extLst>
                <a:ext uri="{FF2B5EF4-FFF2-40B4-BE49-F238E27FC236}">
                  <a16:creationId xmlns:a16="http://schemas.microsoft.com/office/drawing/2014/main" id="{2CC2F712-7908-F71A-1394-894B1B16AAFE}"/>
                </a:ext>
              </a:extLst>
            </xdr:cNvPr>
            <xdr:cNvSpPr txBox="1"/>
          </xdr:nvSpPr>
          <xdr:spPr>
            <a:xfrm>
              <a:off x="6664340" y="1581180"/>
              <a:ext cx="3281185" cy="10287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3800">
                  <a:solidFill>
                    <a:srgbClr val="FF0000"/>
                  </a:solidFill>
                  <a:latin typeface="DIN Condensed" pitchFamily="2" charset="0"/>
                </a:rPr>
                <a:t>1975</a:t>
              </a:r>
            </a:p>
          </xdr:txBody>
        </xdr:sp>
      </xdr:grp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7768D0C0-CE6F-4D78-91C7-4D2EE8DBB16E}"/>
              </a:ext>
            </a:extLst>
          </xdr:cNvPr>
          <xdr:cNvSpPr txBox="1"/>
        </xdr:nvSpPr>
        <xdr:spPr>
          <a:xfrm>
            <a:off x="5238749" y="2886362"/>
            <a:ext cx="909205" cy="3030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i="1">
                <a:solidFill>
                  <a:schemeClr val="bg1">
                    <a:lumMod val="50000"/>
                  </a:schemeClr>
                </a:solidFill>
                <a:latin typeface="DIN Condensed" pitchFamily="2" charset="0"/>
              </a:rPr>
              <a:t>*£1.64</a:t>
            </a:r>
            <a:r>
              <a:rPr lang="en-GB" sz="1600" i="1" baseline="0">
                <a:solidFill>
                  <a:schemeClr val="bg1">
                    <a:lumMod val="50000"/>
                  </a:schemeClr>
                </a:solidFill>
                <a:latin typeface="DIN Condensed" pitchFamily="2" charset="0"/>
              </a:rPr>
              <a:t> AVG</a:t>
            </a:r>
            <a:endParaRPr lang="en-GB" sz="1600" i="1">
              <a:solidFill>
                <a:schemeClr val="bg1">
                  <a:lumMod val="50000"/>
                </a:schemeClr>
              </a:solidFill>
              <a:latin typeface="DIN Condensed" pitchFamily="2" charset="0"/>
            </a:endParaRPr>
          </a:p>
        </xdr:txBody>
      </xdr:sp>
    </xdr:grpSp>
    <xdr:clientData/>
  </xdr:twoCellAnchor>
  <xdr:twoCellAnchor>
    <xdr:from>
      <xdr:col>18</xdr:col>
      <xdr:colOff>135622</xdr:colOff>
      <xdr:row>43</xdr:row>
      <xdr:rowOff>119165</xdr:rowOff>
    </xdr:from>
    <xdr:to>
      <xdr:col>23</xdr:col>
      <xdr:colOff>669829</xdr:colOff>
      <xdr:row>55</xdr:row>
      <xdr:rowOff>5038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F23259F-7D45-46DA-3E1A-785D18CD2331}"/>
            </a:ext>
          </a:extLst>
        </xdr:cNvPr>
        <xdr:cNvGrpSpPr/>
      </xdr:nvGrpSpPr>
      <xdr:grpSpPr>
        <a:xfrm>
          <a:off x="15142789" y="9220832"/>
          <a:ext cx="4661707" cy="2425873"/>
          <a:chOff x="6536982" y="1230813"/>
          <a:chExt cx="3519783" cy="1507018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D36CB2C4-6D75-59B2-C3C5-ADE1721E7013}"/>
              </a:ext>
            </a:extLst>
          </xdr:cNvPr>
          <xdr:cNvSpPr/>
        </xdr:nvSpPr>
        <xdr:spPr>
          <a:xfrm>
            <a:off x="6536982" y="1230813"/>
            <a:ext cx="3519783" cy="1507018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4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rPr>
              <a:t>Total Years Tracked</a:t>
            </a:r>
          </a:p>
        </xdr:txBody>
      </xdr:sp>
      <xdr:sp macro="" textlink="Metrics!D14">
        <xdr:nvSpPr>
          <xdr:cNvPr id="12" name="TextBox 11">
            <a:extLst>
              <a:ext uri="{FF2B5EF4-FFF2-40B4-BE49-F238E27FC236}">
                <a16:creationId xmlns:a16="http://schemas.microsoft.com/office/drawing/2014/main" id="{3E874E89-105C-466F-FB7B-4955D3D8AF2D}"/>
              </a:ext>
            </a:extLst>
          </xdr:cNvPr>
          <xdr:cNvSpPr txBox="1"/>
        </xdr:nvSpPr>
        <xdr:spPr>
          <a:xfrm>
            <a:off x="6664340" y="1581180"/>
            <a:ext cx="3281185" cy="10287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664771F-1076-4C45-B085-F80E321F4AB1}" type="TxLink">
              <a:rPr lang="en-US" sz="16600" b="0" i="0" u="none" strike="noStrike">
                <a:solidFill>
                  <a:schemeClr val="accent3">
                    <a:lumMod val="60000"/>
                    <a:lumOff val="40000"/>
                  </a:schemeClr>
                </a:solidFill>
                <a:latin typeface="DIN Condensed" pitchFamily="2" charset="0"/>
              </a:rPr>
              <a:pPr algn="ctr"/>
              <a:t>50</a:t>
            </a:fld>
            <a:endParaRPr lang="en-GB" sz="16600">
              <a:solidFill>
                <a:schemeClr val="accent3">
                  <a:lumMod val="60000"/>
                  <a:lumOff val="40000"/>
                </a:schemeClr>
              </a:solidFill>
              <a:latin typeface="DIN Condensed" pitchFamily="2" charset="0"/>
            </a:endParaRPr>
          </a:p>
        </xdr:txBody>
      </xdr:sp>
    </xdr:grpSp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304800</xdr:colOff>
      <xdr:row>8</xdr:row>
      <xdr:rowOff>101600</xdr:rowOff>
    </xdr:to>
    <xdr:sp macro="" textlink="">
      <xdr:nvSpPr>
        <xdr:cNvPr id="1026" name="AutoShape 2" descr="Tooth Fairy Day - Outline - Wired - Lordicon">
          <a:extLst>
            <a:ext uri="{FF2B5EF4-FFF2-40B4-BE49-F238E27FC236}">
              <a16:creationId xmlns:a16="http://schemas.microsoft.com/office/drawing/2014/main" id="{23893C16-75E6-8F75-5F6E-0FD0E4CA6BFE}"/>
            </a:ext>
          </a:extLst>
        </xdr:cNvPr>
        <xdr:cNvSpPr>
          <a:spLocks noChangeAspect="1" noChangeArrowheads="1"/>
        </xdr:cNvSpPr>
      </xdr:nvSpPr>
      <xdr:spPr bwMode="auto">
        <a:xfrm>
          <a:off x="240792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304800</xdr:colOff>
      <xdr:row>8</xdr:row>
      <xdr:rowOff>101600</xdr:rowOff>
    </xdr:to>
    <xdr:sp macro="" textlink="">
      <xdr:nvSpPr>
        <xdr:cNvPr id="1027" name="AutoShape 3" descr="Tooth Fairy Day - Outline - Wired - Lordicon">
          <a:extLst>
            <a:ext uri="{FF2B5EF4-FFF2-40B4-BE49-F238E27FC236}">
              <a16:creationId xmlns:a16="http://schemas.microsoft.com/office/drawing/2014/main" id="{A24CE844-2B07-5DA8-B099-1AE6010F8FE4}"/>
            </a:ext>
          </a:extLst>
        </xdr:cNvPr>
        <xdr:cNvSpPr>
          <a:spLocks noChangeAspect="1" noChangeArrowheads="1"/>
        </xdr:cNvSpPr>
      </xdr:nvSpPr>
      <xdr:spPr bwMode="auto">
        <a:xfrm>
          <a:off x="240792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304800</xdr:colOff>
      <xdr:row>22</xdr:row>
      <xdr:rowOff>101600</xdr:rowOff>
    </xdr:to>
    <xdr:sp macro="" textlink="">
      <xdr:nvSpPr>
        <xdr:cNvPr id="1028" name="AutoShape 4" descr="Tooth Fairy Day - Flat - Wired - Lordicon">
          <a:extLst>
            <a:ext uri="{FF2B5EF4-FFF2-40B4-BE49-F238E27FC236}">
              <a16:creationId xmlns:a16="http://schemas.microsoft.com/office/drawing/2014/main" id="{70062994-FA31-6E7F-EC62-03A179FA76D3}"/>
            </a:ext>
          </a:extLst>
        </xdr:cNvPr>
        <xdr:cNvSpPr>
          <a:spLocks noChangeAspect="1" noChangeArrowheads="1"/>
        </xdr:cNvSpPr>
      </xdr:nvSpPr>
      <xdr:spPr bwMode="auto">
        <a:xfrm>
          <a:off x="257302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35</xdr:col>
      <xdr:colOff>768023</xdr:colOff>
      <xdr:row>0</xdr:row>
      <xdr:rowOff>82950</xdr:rowOff>
    </xdr:from>
    <xdr:to>
      <xdr:col>45</xdr:col>
      <xdr:colOff>537114</xdr:colOff>
      <xdr:row>42</xdr:row>
      <xdr:rowOff>158750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5F602B0F-C006-7673-9CDC-B364A193F7B2}"/>
            </a:ext>
          </a:extLst>
        </xdr:cNvPr>
        <xdr:cNvGrpSpPr/>
      </xdr:nvGrpSpPr>
      <xdr:grpSpPr>
        <a:xfrm>
          <a:off x="29808690" y="82950"/>
          <a:ext cx="8024091" cy="8965800"/>
          <a:chOff x="14898446" y="180643"/>
          <a:chExt cx="7995227" cy="8565040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1E5B6783-F940-14F8-A0B7-6413A939B75E}"/>
              </a:ext>
            </a:extLst>
          </xdr:cNvPr>
          <xdr:cNvGrpSpPr/>
        </xdr:nvGrpSpPr>
        <xdr:grpSpPr>
          <a:xfrm>
            <a:off x="14898446" y="180643"/>
            <a:ext cx="7995227" cy="8565040"/>
            <a:chOff x="14970605" y="180643"/>
            <a:chExt cx="8043334" cy="8978752"/>
          </a:xfrm>
        </xdr:grpSpPr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D63BCC33-61CF-F639-618B-2AC0DC05C4AE}"/>
                </a:ext>
              </a:extLst>
            </xdr:cNvPr>
            <xdr:cNvSpPr/>
          </xdr:nvSpPr>
          <xdr:spPr>
            <a:xfrm>
              <a:off x="14970605" y="180643"/>
              <a:ext cx="8043334" cy="897875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20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Inflation-Ajusted Tooth Fairy Payout (2024£)</a:t>
              </a:r>
            </a:p>
            <a:p>
              <a:pPr algn="l"/>
              <a:endParaRPr lang="en-GB" sz="32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endParaRPr>
            </a:p>
          </xdr:txBody>
        </xdr:sp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5D24FD4F-6148-A14B-BA47-C631B5D8A7E8}"/>
                </a:ext>
              </a:extLst>
            </xdr:cNvPr>
            <xdr:cNvGraphicFramePr>
              <a:graphicFrameLocks/>
            </xdr:cNvGraphicFramePr>
          </xdr:nvGraphicFramePr>
          <xdr:xfrm>
            <a:off x="15126147" y="808182"/>
            <a:ext cx="7772337" cy="833196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pic>
        <xdr:nvPicPr>
          <xdr:cNvPr id="50" name="Picture 49" descr="Tooth fairy - Free healthcare and medical icons">
            <a:extLst>
              <a:ext uri="{FF2B5EF4-FFF2-40B4-BE49-F238E27FC236}">
                <a16:creationId xmlns:a16="http://schemas.microsoft.com/office/drawing/2014/main" id="{86340BAD-1A2A-E643-587A-2E393DDF56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duotone>
              <a:prstClr val="black"/>
              <a:schemeClr val="accent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167273" y="202045"/>
            <a:ext cx="581313" cy="5818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35</xdr:col>
      <xdr:colOff>781142</xdr:colOff>
      <xdr:row>43</xdr:row>
      <xdr:rowOff>191268</xdr:rowOff>
    </xdr:from>
    <xdr:to>
      <xdr:col>45</xdr:col>
      <xdr:colOff>527493</xdr:colOff>
      <xdr:row>81</xdr:row>
      <xdr:rowOff>127000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835564E8-8686-E1FB-D862-00A0C0B2758F}"/>
            </a:ext>
          </a:extLst>
        </xdr:cNvPr>
        <xdr:cNvGrpSpPr/>
      </xdr:nvGrpSpPr>
      <xdr:grpSpPr>
        <a:xfrm>
          <a:off x="29821809" y="9292935"/>
          <a:ext cx="8001351" cy="7979065"/>
          <a:chOff x="14911565" y="8904201"/>
          <a:chExt cx="7972487" cy="7727026"/>
        </a:xfrm>
      </xdr:grpSpPr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2A7C20A7-E568-F0C1-4309-750C637C9887}"/>
              </a:ext>
            </a:extLst>
          </xdr:cNvPr>
          <xdr:cNvGrpSpPr/>
        </xdr:nvGrpSpPr>
        <xdr:grpSpPr>
          <a:xfrm>
            <a:off x="14911565" y="8904201"/>
            <a:ext cx="7972487" cy="7727026"/>
            <a:chOff x="14911565" y="8904201"/>
            <a:chExt cx="7972487" cy="7727026"/>
          </a:xfrm>
        </xdr:grpSpPr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E42EC33C-626D-6DF5-7BD4-7D623207FB2A}"/>
                </a:ext>
              </a:extLst>
            </xdr:cNvPr>
            <xdr:cNvSpPr/>
          </xdr:nvSpPr>
          <xdr:spPr>
            <a:xfrm>
              <a:off x="14911565" y="8904201"/>
              <a:ext cx="7972487" cy="772702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320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Tooth Fairy</a:t>
              </a:r>
              <a:r>
                <a:rPr lang="en-GB" sz="320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 Payout Vs Monthly Pocket Money</a:t>
              </a:r>
              <a:endParaRPr lang="en-GB" sz="320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endParaRPr>
            </a:p>
            <a:p>
              <a:pPr algn="l"/>
              <a:endParaRPr lang="en-GB" sz="32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endParaRPr>
            </a:p>
          </xdr:txBody>
        </xdr:sp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FB74633-6DB8-3845-A9D6-588DEA283D26}"/>
                </a:ext>
              </a:extLst>
            </xdr:cNvPr>
            <xdr:cNvGraphicFramePr>
              <a:graphicFrameLocks/>
            </xdr:cNvGraphicFramePr>
          </xdr:nvGraphicFramePr>
          <xdr:xfrm>
            <a:off x="15061122" y="9481705"/>
            <a:ext cx="7717097" cy="705331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pic>
        <xdr:nvPicPr>
          <xdr:cNvPr id="51" name="Picture 50" descr="Tooth fairy - Free healthcare and medical icons">
            <a:extLst>
              <a:ext uri="{FF2B5EF4-FFF2-40B4-BE49-F238E27FC236}">
                <a16:creationId xmlns:a16="http://schemas.microsoft.com/office/drawing/2014/main" id="{F12FE897-C89F-7A43-9D1F-847F0684F29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duotone>
              <a:prstClr val="black"/>
              <a:schemeClr val="accent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141873" y="8928100"/>
            <a:ext cx="581313" cy="5807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18</xdr:col>
      <xdr:colOff>157891</xdr:colOff>
      <xdr:row>55</xdr:row>
      <xdr:rowOff>182356</xdr:rowOff>
    </xdr:from>
    <xdr:to>
      <xdr:col>35</xdr:col>
      <xdr:colOff>612160</xdr:colOff>
      <xdr:row>81</xdr:row>
      <xdr:rowOff>140023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529B1557-C06C-359C-C244-6A0E9D5D9EF2}"/>
            </a:ext>
          </a:extLst>
        </xdr:cNvPr>
        <xdr:cNvGrpSpPr/>
      </xdr:nvGrpSpPr>
      <xdr:grpSpPr>
        <a:xfrm>
          <a:off x="15165058" y="11824023"/>
          <a:ext cx="14487769" cy="5461000"/>
          <a:chOff x="296334" y="11399210"/>
          <a:chExt cx="14446249" cy="5210849"/>
        </a:xfrm>
        <a:solidFill>
          <a:schemeClr val="bg1"/>
        </a:solidFill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B2A62505-FBAD-018B-A9E9-1B03324B6B58}"/>
              </a:ext>
            </a:extLst>
          </xdr:cNvPr>
          <xdr:cNvGrpSpPr/>
        </xdr:nvGrpSpPr>
        <xdr:grpSpPr>
          <a:xfrm>
            <a:off x="296334" y="11399210"/>
            <a:ext cx="14446249" cy="5210849"/>
            <a:chOff x="296334" y="11399210"/>
            <a:chExt cx="14446249" cy="5210849"/>
          </a:xfrm>
          <a:grpFill/>
        </xdr:grpSpPr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9161EDDA-BDE6-89BE-263D-6334AD3B9445}"/>
                </a:ext>
              </a:extLst>
            </xdr:cNvPr>
            <xdr:cNvSpPr/>
          </xdr:nvSpPr>
          <xdr:spPr>
            <a:xfrm>
              <a:off x="296334" y="11399210"/>
              <a:ext cx="14446249" cy="5210849"/>
            </a:xfrm>
            <a:prstGeom prst="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3600" b="0">
                  <a:solidFill>
                    <a:schemeClr val="tx2">
                      <a:lumMod val="50000"/>
                      <a:lumOff val="50000"/>
                    </a:schemeClr>
                  </a:solidFill>
                  <a:effectLst/>
                  <a:latin typeface="DIN Condensed" pitchFamily="2" charset="0"/>
                </a:rPr>
                <a:t>Average Tooth Payout</a:t>
              </a:r>
            </a:p>
            <a:p>
              <a:pPr algn="l"/>
              <a:endParaRPr lang="en-GB" sz="36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endParaRPr>
            </a:p>
          </xdr:txBody>
        </xdr:sp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7713E0FE-2F25-5345-8F7F-C9A703151EE1}"/>
                </a:ext>
              </a:extLst>
            </xdr:cNvPr>
            <xdr:cNvGraphicFramePr>
              <a:graphicFrameLocks/>
            </xdr:cNvGraphicFramePr>
          </xdr:nvGraphicFramePr>
          <xdr:xfrm>
            <a:off x="468523" y="12090017"/>
            <a:ext cx="14125892" cy="44238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pic>
        <xdr:nvPicPr>
          <xdr:cNvPr id="52" name="Picture 51" descr="Tooth fairy - Free healthcare and medical icons">
            <a:extLst>
              <a:ext uri="{FF2B5EF4-FFF2-40B4-BE49-F238E27FC236}">
                <a16:creationId xmlns:a16="http://schemas.microsoft.com/office/drawing/2014/main" id="{333BA577-25BD-7C4D-9B15-6E23696376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duotone>
              <a:prstClr val="black"/>
              <a:schemeClr val="accent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91936" y="11479645"/>
            <a:ext cx="581314" cy="580737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18</xdr:col>
      <xdr:colOff>183670</xdr:colOff>
      <xdr:row>17</xdr:row>
      <xdr:rowOff>186592</xdr:rowOff>
    </xdr:from>
    <xdr:to>
      <xdr:col>35</xdr:col>
      <xdr:colOff>604464</xdr:colOff>
      <xdr:row>42</xdr:row>
      <xdr:rowOff>166963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8B319E8F-0E34-8245-97F7-F79B9F5FA5CE}"/>
            </a:ext>
          </a:extLst>
        </xdr:cNvPr>
        <xdr:cNvGrpSpPr/>
      </xdr:nvGrpSpPr>
      <xdr:grpSpPr>
        <a:xfrm>
          <a:off x="15190837" y="3784925"/>
          <a:ext cx="14454294" cy="5272038"/>
          <a:chOff x="322113" y="3725718"/>
          <a:chExt cx="14412774" cy="5031509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3AA4A7A9-CABE-0F37-1127-D3C584F6AE31}"/>
              </a:ext>
            </a:extLst>
          </xdr:cNvPr>
          <xdr:cNvGrpSpPr/>
        </xdr:nvGrpSpPr>
        <xdr:grpSpPr>
          <a:xfrm>
            <a:off x="322113" y="3727257"/>
            <a:ext cx="14412774" cy="5029970"/>
            <a:chOff x="322113" y="3958165"/>
            <a:chExt cx="14484933" cy="52705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1B1B1DCB-580C-8C95-4FF7-A44676134385}"/>
                </a:ext>
              </a:extLst>
            </xdr:cNvPr>
            <xdr:cNvSpPr/>
          </xdr:nvSpPr>
          <xdr:spPr>
            <a:xfrm>
              <a:off x="322113" y="3958165"/>
              <a:ext cx="14484933" cy="52705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280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Tooth</a:t>
              </a:r>
              <a:r>
                <a:rPr lang="en-GB" sz="280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DIN Condensed" pitchFamily="2" charset="0"/>
                </a:rPr>
                <a:t> Fairy Generosity vs The Economy (YoY)</a:t>
              </a:r>
              <a:endParaRPr lang="en-GB" sz="280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endParaRPr>
            </a:p>
            <a:p>
              <a:pPr algn="l"/>
              <a:endParaRPr lang="en-GB" sz="2800" baseline="0">
                <a:solidFill>
                  <a:schemeClr val="tx2">
                    <a:lumMod val="50000"/>
                    <a:lumOff val="50000"/>
                  </a:schemeClr>
                </a:solidFill>
                <a:latin typeface="DIN Condensed" pitchFamily="2" charset="0"/>
              </a:endParaRPr>
            </a:p>
          </xdr:txBody>
        </xdr:sp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9462CB0B-685A-8E49-9563-20A7F9ED575E}"/>
                </a:ext>
              </a:extLst>
            </xdr:cNvPr>
            <xdr:cNvGraphicFramePr>
              <a:graphicFrameLocks/>
            </xdr:cNvGraphicFramePr>
          </xdr:nvGraphicFramePr>
          <xdr:xfrm>
            <a:off x="415431" y="4405220"/>
            <a:ext cx="14247296" cy="47176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</xdr:grpSp>
      <xdr:pic>
        <xdr:nvPicPr>
          <xdr:cNvPr id="53" name="Picture 52" descr="Tooth fairy - Free healthcare and medical icons">
            <a:extLst>
              <a:ext uri="{FF2B5EF4-FFF2-40B4-BE49-F238E27FC236}">
                <a16:creationId xmlns:a16="http://schemas.microsoft.com/office/drawing/2014/main" id="{DC94B5F7-E92A-A740-95F8-DCAA62EBA1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duotone>
              <a:prstClr val="black"/>
              <a:schemeClr val="accent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17336" y="3725718"/>
            <a:ext cx="581314" cy="5807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657804</xdr:colOff>
      <xdr:row>27</xdr:row>
      <xdr:rowOff>62358</xdr:rowOff>
    </xdr:from>
    <xdr:to>
      <xdr:col>17</xdr:col>
      <xdr:colOff>1159120</xdr:colOff>
      <xdr:row>50</xdr:row>
      <xdr:rowOff>77064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DAA1FD-0096-2491-CF5A-0C22CB888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911410</xdr:colOff>
      <xdr:row>5</xdr:row>
      <xdr:rowOff>129989</xdr:rowOff>
    </xdr:from>
    <xdr:to>
      <xdr:col>17</xdr:col>
      <xdr:colOff>761998</xdr:colOff>
      <xdr:row>25</xdr:row>
      <xdr:rowOff>74706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73974C6-CA39-150B-329C-DEB09A9CB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156881</xdr:colOff>
      <xdr:row>7</xdr:row>
      <xdr:rowOff>70223</xdr:rowOff>
    </xdr:from>
    <xdr:to>
      <xdr:col>21</xdr:col>
      <xdr:colOff>1195294</xdr:colOff>
      <xdr:row>24</xdr:row>
      <xdr:rowOff>164352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7197C1E-7F9D-439F-A280-F01F95A54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1523999</xdr:colOff>
      <xdr:row>27</xdr:row>
      <xdr:rowOff>119765</xdr:rowOff>
    </xdr:from>
    <xdr:to>
      <xdr:col>22</xdr:col>
      <xdr:colOff>322023</xdr:colOff>
      <xdr:row>50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78896-992E-B0C3-00C3-AB1B7C71C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046BD-1211-3046-8E8B-0CD2D78B6EAF}" name="ToothFairy" displayName="ToothFairy" ref="C1:J51" totalsRowShown="0" headerRowDxfId="11" headerRowBorderDxfId="10" tableBorderDxfId="9" totalsRowBorderDxfId="8">
  <autoFilter ref="C1:J51" xr:uid="{628046BD-1211-3046-8E8B-0CD2D78B6EAF}"/>
  <sortState xmlns:xlrd2="http://schemas.microsoft.com/office/spreadsheetml/2017/richdata2" ref="C2:J51">
    <sortCondition descending="1" ref="C1:C51"/>
  </sortState>
  <tableColumns count="8">
    <tableColumn id="1" xr3:uid="{23A345BD-0B47-9945-8A14-0D0EDD5F0C72}" name="Year" dataDxfId="7"/>
    <tableColumn id="3" xr3:uid="{74F2C118-43E1-FD4E-9707-AEC17223C2F2}" name="Inflation Rate (%)" dataDxfId="6"/>
    <tableColumn id="6" xr3:uid="{C565A47C-5C2B-6A4B-9406-1AD78C6ACB86}" name="Cumulative Factor" dataDxfId="5"/>
    <tableColumn id="2" xr3:uid="{0A933496-B1D5-BC46-8D27-0621E429B94E}" name="Average Tooth Fairy Payout (£)" dataDxfId="4"/>
    <tableColumn id="5" xr3:uid="{3EDB985D-DA55-BE40-B17B-ACAD592D0E90}" name="Inflation-Ajusted  Tooth Fairy Payout (2024£)" dataDxfId="3"/>
    <tableColumn id="10" xr3:uid="{73ABEFC3-11E4-C34C-807D-CAD407E60808}" name="Average Monthly Pocket Money (£)" dataDxfId="2"/>
    <tableColumn id="11" xr3:uid="{4989BD71-3F2F-564C-A9EA-6206710FBE99}" name=" Tooth Value (% Of Pocket Money" dataDxfId="1">
      <calculatedColumnFormula>ToothFairy[[#This Row],[Average Tooth Fairy Payout (£)]]/ToothFairy[[#This Row],[Average Monthly Pocket Money (£)]]</calculatedColumnFormula>
    </tableColumn>
    <tableColumn id="7" xr3:uid="{6F8EAB9D-9097-EA4B-A9AE-C4BDA791B666}" name="Year-On-Year Chang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44A7-CA9A-3D41-A3F0-ECC480AA9447}">
  <dimension ref="A1"/>
  <sheetViews>
    <sheetView showGridLines="0" tabSelected="1" zoomScale="60" zoomScaleNormal="60" workbookViewId="0">
      <selection activeCell="AX74" sqref="AX74"/>
    </sheetView>
  </sheetViews>
  <sheetFormatPr baseColWidth="10" defaultRowHeight="16"/>
  <cols>
    <col min="1" max="1" width="12.6640625" style="18" customWidth="1"/>
    <col min="2" max="16384" width="10.83203125" style="18"/>
  </cols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E0FB-BFEC-8A4B-A415-00F813DE3439}">
  <dimension ref="A2:K21"/>
  <sheetViews>
    <sheetView zoomScale="138" zoomScaleNormal="138" workbookViewId="0">
      <selection activeCell="H13" sqref="H13"/>
    </sheetView>
  </sheetViews>
  <sheetFormatPr baseColWidth="10" defaultColWidth="16.33203125" defaultRowHeight="16"/>
  <cols>
    <col min="1" max="1" width="12.83203125" style="21" customWidth="1"/>
    <col min="2" max="2" width="4.1640625" customWidth="1"/>
    <col min="3" max="3" width="22" bestFit="1" customWidth="1"/>
    <col min="5" max="5" width="4.6640625" customWidth="1"/>
    <col min="6" max="6" width="28.33203125" bestFit="1" customWidth="1"/>
  </cols>
  <sheetData>
    <row r="2" spans="1:11" ht="30" thickBot="1">
      <c r="C2" s="19" t="s">
        <v>5</v>
      </c>
      <c r="D2" s="20"/>
      <c r="E2" s="20"/>
      <c r="F2" s="20"/>
      <c r="G2" s="20"/>
      <c r="H2" s="20"/>
      <c r="I2" s="20"/>
      <c r="J2" s="20"/>
      <c r="K2" s="20"/>
    </row>
    <row r="4" spans="1:11" ht="21">
      <c r="C4" s="24" t="s">
        <v>9</v>
      </c>
      <c r="D4" s="21"/>
      <c r="E4" s="21"/>
      <c r="F4" s="23" t="s">
        <v>10</v>
      </c>
    </row>
    <row r="5" spans="1:11">
      <c r="C5" t="s">
        <v>4</v>
      </c>
      <c r="D5" s="2">
        <f>AVERAGE(ToothFairy[Inflation-Ajusted  Tooth Fairy Payout (2024£)])</f>
        <v>2.944984119173315</v>
      </c>
      <c r="F5" t="s">
        <v>7</v>
      </c>
      <c r="G5" s="2">
        <f>MAX(ToothFairy[Inflation-Ajusted  Tooth Fairy Payout (2024£)])</f>
        <v>5.6214000000000004</v>
      </c>
    </row>
    <row r="6" spans="1:11">
      <c r="C6" t="s">
        <v>6</v>
      </c>
      <c r="D6" s="1">
        <f>AVERAGE(ToothFairy[Year-On-Year Change])</f>
        <v>2.5120637541628552E-2</v>
      </c>
      <c r="F6" t="s">
        <v>8</v>
      </c>
      <c r="G6" s="2">
        <f>MIN(ToothFairy[Inflation-Ajusted  Tooth Fairy Payout (2024£)])</f>
        <v>1.541808202122636</v>
      </c>
    </row>
    <row r="7" spans="1:11">
      <c r="C7" t="s">
        <v>15</v>
      </c>
      <c r="D7" s="2">
        <f>MEDIAN(ToothFairy[Inflation-Ajusted  Tooth Fairy Payout (2024£)])</f>
        <v>2.5821061095344309</v>
      </c>
      <c r="F7" t="s">
        <v>11</v>
      </c>
      <c r="G7" cm="1">
        <f t="array" ref="G7">_xlfn.XLOOKUP(G5,ToothFairy[[#All],[Inflation-Ajusted  Tooth Fairy Payout (2024£)]],ToothFairy[[#All],[Year]])</f>
        <v>2022</v>
      </c>
    </row>
    <row r="8" spans="1:11">
      <c r="D8" s="2"/>
      <c r="F8" t="s">
        <v>12</v>
      </c>
      <c r="G8" cm="1">
        <f t="array" ref="G8">_xlfn.XLOOKUP(G6,ToothFairy[[#All],[Inflation-Ajusted  Tooth Fairy Payout (2024£)]],ToothFairy[[#All],[Year]])</f>
        <v>1975</v>
      </c>
    </row>
    <row r="9" spans="1:11">
      <c r="F9" t="s">
        <v>20</v>
      </c>
      <c r="G9" s="1">
        <f>MAX(ToothFairy[Year-On-Year Change])</f>
        <v>0.14554098172862123</v>
      </c>
    </row>
    <row r="10" spans="1:11">
      <c r="F10" s="26" t="s">
        <v>21</v>
      </c>
      <c r="G10">
        <f>_xlfn.XLOOKUP(G9,ToothFairy[Year-On-Year Change],ToothFairy[Year])</f>
        <v>2005</v>
      </c>
    </row>
    <row r="13" spans="1:11" ht="21">
      <c r="C13" s="23" t="s">
        <v>13</v>
      </c>
    </row>
    <row r="14" spans="1:11">
      <c r="A14" s="27"/>
      <c r="C14" t="s">
        <v>14</v>
      </c>
      <c r="D14">
        <f>COUNT(ToothFairy[Year])</f>
        <v>50</v>
      </c>
    </row>
    <row r="21" spans="3:3">
      <c r="C2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F506-E295-CF43-B61E-6CD4E06624D2}">
  <dimension ref="A1:K51"/>
  <sheetViews>
    <sheetView topLeftCell="C1" zoomScale="90" zoomScaleNormal="90" workbookViewId="0">
      <selection activeCell="O53" sqref="O53"/>
    </sheetView>
  </sheetViews>
  <sheetFormatPr baseColWidth="10" defaultColWidth="22.33203125" defaultRowHeight="16"/>
  <cols>
    <col min="1" max="1" width="22" style="22" hidden="1" customWidth="1"/>
    <col min="2" max="2" width="6.33203125" style="21" hidden="1" customWidth="1"/>
    <col min="4" max="4" width="22.33203125" style="2"/>
    <col min="5" max="5" width="24.33203125" style="1" customWidth="1"/>
    <col min="6" max="6" width="38.1640625" style="1" bestFit="1" customWidth="1"/>
    <col min="7" max="7" width="48.1640625" bestFit="1" customWidth="1"/>
    <col min="8" max="8" width="38.1640625" style="1" customWidth="1"/>
    <col min="9" max="9" width="38.1640625" style="12" bestFit="1" customWidth="1"/>
  </cols>
  <sheetData>
    <row r="1" spans="1:11" ht="19">
      <c r="A1" s="21"/>
      <c r="C1" s="3" t="s">
        <v>0</v>
      </c>
      <c r="D1" s="5" t="s">
        <v>1</v>
      </c>
      <c r="E1" s="14" t="s">
        <v>3</v>
      </c>
      <c r="F1" s="4" t="s">
        <v>17</v>
      </c>
      <c r="G1" s="4" t="s">
        <v>18</v>
      </c>
      <c r="H1" s="25" t="s">
        <v>16</v>
      </c>
      <c r="I1" s="25" t="s">
        <v>19</v>
      </c>
      <c r="J1" s="17" t="s">
        <v>2</v>
      </c>
      <c r="K1" s="25"/>
    </row>
    <row r="2" spans="1:11">
      <c r="A2" s="21"/>
      <c r="C2" s="6">
        <v>2024</v>
      </c>
      <c r="D2" s="8">
        <v>3.4000000000000002E-2</v>
      </c>
      <c r="E2" s="13">
        <v>1</v>
      </c>
      <c r="F2" s="7">
        <v>5.14</v>
      </c>
      <c r="G2" s="7">
        <v>5.14</v>
      </c>
      <c r="H2" s="7">
        <v>11.25</v>
      </c>
      <c r="I2" s="8">
        <f>ToothFairy[[#This Row],[Average Tooth Fairy Payout (£)]]/ToothFairy[[#This Row],[Average Monthly Pocket Money (£)]]</f>
        <v>0.45688888888888884</v>
      </c>
      <c r="J2" s="15">
        <f t="shared" ref="J2:J33" si="0">(G2-G3) / G3</f>
        <v>-2.80393625148441E-2</v>
      </c>
      <c r="K2" s="2"/>
    </row>
    <row r="3" spans="1:11">
      <c r="A3" s="21"/>
      <c r="C3" s="6">
        <v>2023</v>
      </c>
      <c r="D3" s="8">
        <v>4.0999999999999995E-2</v>
      </c>
      <c r="E3" s="13">
        <v>0.96061479346781953</v>
      </c>
      <c r="F3" s="7">
        <v>5.08</v>
      </c>
      <c r="G3" s="7">
        <v>5.2882799999999994</v>
      </c>
      <c r="H3" s="7">
        <v>11.52</v>
      </c>
      <c r="I3" s="8">
        <f>ToothFairy[[#This Row],[Average Tooth Fairy Payout (£)]]/ToothFairy[[#This Row],[Average Monthly Pocket Money (£)]]</f>
        <v>0.44097222222222227</v>
      </c>
      <c r="J3" s="15">
        <f t="shared" si="0"/>
        <v>-5.9259259259259428E-2</v>
      </c>
      <c r="K3" s="2"/>
    </row>
    <row r="4" spans="1:11">
      <c r="A4" s="21"/>
      <c r="C4" s="6">
        <v>2022</v>
      </c>
      <c r="D4" s="8">
        <v>0.08</v>
      </c>
      <c r="E4" s="13">
        <v>0.88945814209983287</v>
      </c>
      <c r="F4" s="7">
        <v>5</v>
      </c>
      <c r="G4" s="7">
        <v>5.6214000000000004</v>
      </c>
      <c r="H4" s="7">
        <v>11.47</v>
      </c>
      <c r="I4" s="8">
        <f>ToothFairy[[#This Row],[Average Tooth Fairy Payout (£)]]/ToothFairy[[#This Row],[Average Monthly Pocket Money (£)]]</f>
        <v>0.4359197907585004</v>
      </c>
      <c r="J4" s="15">
        <f t="shared" si="0"/>
        <v>6.1233152923697548E-2</v>
      </c>
      <c r="K4" s="2"/>
    </row>
    <row r="5" spans="1:11">
      <c r="A5" s="21"/>
      <c r="C5" s="6">
        <v>2021</v>
      </c>
      <c r="D5" s="8">
        <v>4.7E-2</v>
      </c>
      <c r="E5" s="13">
        <v>0.8495302216808337</v>
      </c>
      <c r="F5" s="7">
        <v>4.5</v>
      </c>
      <c r="G5" s="7">
        <v>5.2970452199999993</v>
      </c>
      <c r="H5" s="7">
        <v>11.72</v>
      </c>
      <c r="I5" s="8">
        <f>ToothFairy[[#This Row],[Average Tooth Fairy Payout (£)]]/ToothFairy[[#This Row],[Average Monthly Pocket Money (£)]]</f>
        <v>0.38395904436860068</v>
      </c>
      <c r="J5" s="15">
        <f t="shared" si="0"/>
        <v>0.10338469384752674</v>
      </c>
      <c r="K5" s="2"/>
    </row>
    <row r="6" spans="1:11">
      <c r="A6" s="21"/>
      <c r="C6" s="6">
        <v>2020</v>
      </c>
      <c r="D6" s="8">
        <v>1.2E-2</v>
      </c>
      <c r="E6" s="13">
        <v>0.83945674079133759</v>
      </c>
      <c r="F6" s="7">
        <v>4.03</v>
      </c>
      <c r="G6" s="7">
        <v>4.8007238540976003</v>
      </c>
      <c r="H6" s="7">
        <v>11.93</v>
      </c>
      <c r="I6" s="8">
        <f>ToothFairy[[#This Row],[Average Tooth Fairy Payout (£)]]/ToothFairy[[#This Row],[Average Monthly Pocket Money (£)]]</f>
        <v>0.33780385582564965</v>
      </c>
      <c r="J6" s="15">
        <f t="shared" si="0"/>
        <v>2.8244839639731484E-2</v>
      </c>
      <c r="K6" s="2"/>
    </row>
    <row r="7" spans="1:11">
      <c r="A7" s="21"/>
      <c r="C7" s="6">
        <v>2019</v>
      </c>
      <c r="D7" s="8">
        <v>1.8000000000000002E-2</v>
      </c>
      <c r="E7" s="13">
        <v>0.82461369429404474</v>
      </c>
      <c r="F7" s="7">
        <v>3.85</v>
      </c>
      <c r="G7" s="7">
        <v>4.6688528539366567</v>
      </c>
      <c r="H7" s="7">
        <v>12.4</v>
      </c>
      <c r="I7" s="8">
        <f>ToothFairy[[#This Row],[Average Tooth Fairy Payout (£)]]/ToothFairy[[#This Row],[Average Monthly Pocket Money (£)]]</f>
        <v>0.31048387096774194</v>
      </c>
      <c r="J7" s="15">
        <f t="shared" si="0"/>
        <v>1.6152871621621864E-2</v>
      </c>
      <c r="K7" s="2"/>
    </row>
    <row r="8" spans="1:11">
      <c r="A8" s="21"/>
      <c r="C8" s="6">
        <v>2018</v>
      </c>
      <c r="D8" s="8">
        <v>2.4E-2</v>
      </c>
      <c r="E8" s="13">
        <v>0.80528681083402809</v>
      </c>
      <c r="F8" s="7">
        <v>3.7</v>
      </c>
      <c r="G8" s="7">
        <v>4.5946362838948573</v>
      </c>
      <c r="H8" s="7">
        <v>12.39</v>
      </c>
      <c r="I8" s="8">
        <f>ToothFairy[[#This Row],[Average Tooth Fairy Payout (£)]]/ToothFairy[[#This Row],[Average Monthly Pocket Money (£)]]</f>
        <v>0.29862792574656982</v>
      </c>
      <c r="J8" s="15">
        <f t="shared" si="0"/>
        <v>5.0405257704154882E-2</v>
      </c>
      <c r="K8" s="2"/>
    </row>
    <row r="9" spans="1:11">
      <c r="A9" s="21"/>
      <c r="C9" s="6">
        <v>2017</v>
      </c>
      <c r="D9" s="8">
        <v>2.1000000000000001E-2</v>
      </c>
      <c r="E9" s="13">
        <v>0.78872361492069365</v>
      </c>
      <c r="F9" s="7">
        <v>3.45</v>
      </c>
      <c r="G9" s="7">
        <v>4.3741558319474159</v>
      </c>
      <c r="H9" s="7">
        <v>12.54</v>
      </c>
      <c r="I9" s="8">
        <f>ToothFairy[[#This Row],[Average Tooth Fairy Payout (£)]]/ToothFairy[[#This Row],[Average Monthly Pocket Money (£)]]</f>
        <v>0.27511961722488043</v>
      </c>
      <c r="J9" s="15">
        <f t="shared" si="0"/>
        <v>3.2038050794220653E-2</v>
      </c>
      <c r="K9" s="2"/>
    </row>
    <row r="10" spans="1:11">
      <c r="A10" s="21"/>
      <c r="C10" s="6">
        <v>2016</v>
      </c>
      <c r="D10" s="8">
        <v>1.3000000000000001E-2</v>
      </c>
      <c r="E10" s="13">
        <v>0.77860179162951004</v>
      </c>
      <c r="F10" s="7">
        <v>3.3</v>
      </c>
      <c r="G10" s="7">
        <v>4.2383668204687002</v>
      </c>
      <c r="H10" s="7">
        <v>12.65</v>
      </c>
      <c r="I10" s="8">
        <f>ToothFairy[[#This Row],[Average Tooth Fairy Payout (£)]]/ToothFairy[[#This Row],[Average Monthly Pocket Money (£)]]</f>
        <v>0.2608695652173913</v>
      </c>
      <c r="J10" s="15">
        <f t="shared" si="0"/>
        <v>3.3449309311378343E-2</v>
      </c>
      <c r="K10" s="2"/>
    </row>
    <row r="11" spans="1:11">
      <c r="A11" s="21"/>
      <c r="C11" s="6">
        <v>2015</v>
      </c>
      <c r="D11" s="8">
        <v>1E-3</v>
      </c>
      <c r="E11" s="13">
        <v>0.77782396766184825</v>
      </c>
      <c r="F11" s="7">
        <v>3.19</v>
      </c>
      <c r="G11" s="7">
        <v>4.1011850143795296</v>
      </c>
      <c r="H11" s="7">
        <v>12.84</v>
      </c>
      <c r="I11" s="8">
        <f>ToothFairy[[#This Row],[Average Tooth Fairy Payout (£)]]/ToothFairy[[#This Row],[Average Monthly Pocket Money (£)]]</f>
        <v>0.24844236760124611</v>
      </c>
      <c r="J11" s="15">
        <f t="shared" si="0"/>
        <v>2.94307473860848E-2</v>
      </c>
      <c r="K11" s="2"/>
    </row>
    <row r="12" spans="1:11">
      <c r="A12" s="21"/>
      <c r="C12" s="6">
        <v>2014</v>
      </c>
      <c r="D12" s="8">
        <v>1.6E-2</v>
      </c>
      <c r="E12" s="13">
        <v>0.76557477132071672</v>
      </c>
      <c r="F12" s="7">
        <v>3.05</v>
      </c>
      <c r="G12" s="7">
        <v>3.9839348346580841</v>
      </c>
      <c r="H12" s="7">
        <v>13</v>
      </c>
      <c r="I12" s="8">
        <f>ToothFairy[[#This Row],[Average Tooth Fairy Payout (£)]]/ToothFairy[[#This Row],[Average Monthly Pocket Money (£)]]</f>
        <v>0.23461538461538461</v>
      </c>
      <c r="J12" s="15">
        <f t="shared" si="0"/>
        <v>3.618141668082233E-2</v>
      </c>
      <c r="K12" s="2"/>
    </row>
    <row r="13" spans="1:11">
      <c r="A13" s="21"/>
      <c r="C13" s="6">
        <v>2013</v>
      </c>
      <c r="D13" s="8">
        <v>1.4999999999999999E-2</v>
      </c>
      <c r="E13" s="13">
        <v>0.75426085844405599</v>
      </c>
      <c r="F13" s="7">
        <v>2.9</v>
      </c>
      <c r="G13" s="7">
        <v>3.8448236674806782</v>
      </c>
      <c r="H13" s="7">
        <v>13</v>
      </c>
      <c r="I13" s="8">
        <f>ToothFairy[[#This Row],[Average Tooth Fairy Payout (£)]]/ToothFairy[[#This Row],[Average Monthly Pocket Money (£)]]</f>
        <v>0.22307692307692306</v>
      </c>
      <c r="J13" s="15">
        <f t="shared" si="0"/>
        <v>1.4411641248076326E-2</v>
      </c>
      <c r="K13" s="2"/>
    </row>
    <row r="14" spans="1:11">
      <c r="C14" s="6">
        <v>2012</v>
      </c>
      <c r="D14" s="8">
        <v>2.1000000000000001E-2</v>
      </c>
      <c r="E14" s="13">
        <v>0.73874716791778261</v>
      </c>
      <c r="F14" s="7">
        <v>2.8</v>
      </c>
      <c r="G14" s="7">
        <v>3.7902006553771588</v>
      </c>
      <c r="H14" s="7">
        <v>13.34</v>
      </c>
      <c r="I14" s="8">
        <f>ToothFairy[[#This Row],[Average Tooth Fairy Payout (£)]]/ToothFairy[[#This Row],[Average Monthly Pocket Money (£)]]</f>
        <v>0.20989505247376311</v>
      </c>
      <c r="J14" s="15">
        <f t="shared" si="0"/>
        <v>4.3530113297554879E-2</v>
      </c>
      <c r="K14" s="2"/>
    </row>
    <row r="15" spans="1:11">
      <c r="C15" s="6">
        <v>2011</v>
      </c>
      <c r="D15" s="8">
        <v>3.2000000000000001E-2</v>
      </c>
      <c r="E15" s="13">
        <v>0.71584027899009939</v>
      </c>
      <c r="F15" s="7">
        <v>2.6</v>
      </c>
      <c r="G15" s="7">
        <v>3.632095142324284</v>
      </c>
      <c r="H15" s="7">
        <v>13.63</v>
      </c>
      <c r="I15" s="8">
        <f>ToothFairy[[#This Row],[Average Tooth Fairy Payout (£)]]/ToothFairy[[#This Row],[Average Monthly Pocket Money (£)]]</f>
        <v>0.19075568598679382</v>
      </c>
      <c r="J15" s="15">
        <f t="shared" si="0"/>
        <v>1.5498062742157185E-2</v>
      </c>
      <c r="K15" s="2"/>
    </row>
    <row r="16" spans="1:11">
      <c r="C16" s="6">
        <v>2010</v>
      </c>
      <c r="D16" s="8">
        <v>1.6E-2</v>
      </c>
      <c r="E16" s="13">
        <v>0.70456720373041282</v>
      </c>
      <c r="F16" s="7">
        <v>2.52</v>
      </c>
      <c r="G16" s="7">
        <v>3.5766637826137351</v>
      </c>
      <c r="H16" s="7">
        <v>13.2</v>
      </c>
      <c r="I16" s="8">
        <f>ToothFairy[[#This Row],[Average Tooth Fairy Payout (£)]]/ToothFairy[[#This Row],[Average Monthly Pocket Money (£)]]</f>
        <v>0.19090909090909092</v>
      </c>
      <c r="J16" s="15">
        <f t="shared" si="0"/>
        <v>7.6647013586260138E-2</v>
      </c>
      <c r="K16" s="2"/>
    </row>
    <row r="17" spans="3:11">
      <c r="C17" s="6">
        <v>2009</v>
      </c>
      <c r="D17" s="8">
        <v>-4.0000000000000001E-3</v>
      </c>
      <c r="E17" s="13">
        <v>0.70739679089398877</v>
      </c>
      <c r="F17" s="7">
        <v>2.35</v>
      </c>
      <c r="G17" s="7">
        <v>3.3220393847562328</v>
      </c>
      <c r="H17" s="7">
        <v>12.3</v>
      </c>
      <c r="I17" s="8">
        <f>ToothFairy[[#This Row],[Average Tooth Fairy Payout (£)]]/ToothFairy[[#This Row],[Average Monthly Pocket Money (£)]]</f>
        <v>0.19105691056910568</v>
      </c>
      <c r="J17" s="15">
        <f t="shared" si="0"/>
        <v>-1.5665577615816363E-2</v>
      </c>
      <c r="K17" s="2"/>
    </row>
    <row r="18" spans="3:11">
      <c r="C18" s="6">
        <v>2008</v>
      </c>
      <c r="D18" s="8">
        <v>3.7999999999999999E-2</v>
      </c>
      <c r="E18" s="13">
        <v>0.68149979854912213</v>
      </c>
      <c r="F18" s="7">
        <v>2.2999999999999998</v>
      </c>
      <c r="G18" s="7">
        <v>3.3749092881561831</v>
      </c>
      <c r="H18" s="7">
        <v>12.25</v>
      </c>
      <c r="I18" s="8">
        <f>ToothFairy[[#This Row],[Average Tooth Fairy Payout (£)]]/ToothFairy[[#This Row],[Average Monthly Pocket Money (£)]]</f>
        <v>0.1877551020408163</v>
      </c>
      <c r="J18" s="15">
        <f t="shared" si="0"/>
        <v>1.6979129819596803E-2</v>
      </c>
      <c r="K18" s="2"/>
    </row>
    <row r="19" spans="3:11">
      <c r="C19" s="6">
        <v>2007</v>
      </c>
      <c r="D19" s="8">
        <v>2.7999999999999997E-2</v>
      </c>
      <c r="E19" s="13">
        <v>0.66293754722677245</v>
      </c>
      <c r="F19" s="7">
        <v>2.2000000000000002</v>
      </c>
      <c r="G19" s="7">
        <v>3.3185629765626188</v>
      </c>
      <c r="H19" s="7">
        <v>12.16</v>
      </c>
      <c r="I19" s="8">
        <f>ToothFairy[[#This Row],[Average Tooth Fairy Payout (£)]]/ToothFairy[[#This Row],[Average Monthly Pocket Money (£)]]</f>
        <v>0.18092105263157895</v>
      </c>
      <c r="J19" s="15">
        <f t="shared" si="0"/>
        <v>1.5134736064968466E-2</v>
      </c>
      <c r="K19" s="2"/>
    </row>
    <row r="20" spans="3:11">
      <c r="C20" s="6">
        <v>2006</v>
      </c>
      <c r="D20" s="8">
        <v>3.2000000000000001E-2</v>
      </c>
      <c r="E20" s="13">
        <v>0.64238134421198878</v>
      </c>
      <c r="F20" s="7">
        <v>2.1</v>
      </c>
      <c r="G20" s="7">
        <v>3.2690862194575039</v>
      </c>
      <c r="H20" s="7">
        <v>12.04</v>
      </c>
      <c r="I20" s="8">
        <f>ToothFairy[[#This Row],[Average Tooth Fairy Payout (£)]]/ToothFairy[[#This Row],[Average Monthly Pocket Money (£)]]</f>
        <v>0.17441860465116282</v>
      </c>
      <c r="J20" s="15">
        <f t="shared" si="0"/>
        <v>1.5473887814313239E-2</v>
      </c>
      <c r="K20" s="2"/>
    </row>
    <row r="21" spans="3:11">
      <c r="C21" s="6">
        <v>2005</v>
      </c>
      <c r="D21" s="8">
        <v>3.4000000000000002E-2</v>
      </c>
      <c r="E21" s="13">
        <v>0.62125855339650748</v>
      </c>
      <c r="F21" s="7">
        <v>2</v>
      </c>
      <c r="G21" s="7">
        <v>3.2192715723038661</v>
      </c>
      <c r="H21" s="7">
        <v>12.07</v>
      </c>
      <c r="I21" s="8">
        <f>ToothFairy[[#This Row],[Average Tooth Fairy Payout (£)]]/ToothFairy[[#This Row],[Average Monthly Pocket Money (£)]]</f>
        <v>0.16570008285004142</v>
      </c>
      <c r="J21" s="15">
        <f t="shared" si="0"/>
        <v>0.14554098172862123</v>
      </c>
      <c r="K21" s="2"/>
    </row>
    <row r="22" spans="3:11">
      <c r="C22" s="6">
        <v>2004</v>
      </c>
      <c r="D22" s="8">
        <v>2.7000000000000003E-2</v>
      </c>
      <c r="E22" s="13">
        <v>0.60492556319036761</v>
      </c>
      <c r="F22" s="7">
        <v>1.7</v>
      </c>
      <c r="G22" s="7">
        <v>2.8102631190426601</v>
      </c>
      <c r="H22" s="7">
        <v>12.25</v>
      </c>
      <c r="I22" s="8">
        <f>ToothFairy[[#This Row],[Average Tooth Fairy Payout (£)]]/ToothFairy[[#This Row],[Average Monthly Pocket Money (£)]]</f>
        <v>0.13877551020408163</v>
      </c>
      <c r="J22" s="15">
        <f t="shared" si="0"/>
        <v>1.9496368793816287E-2</v>
      </c>
      <c r="K22" s="2"/>
    </row>
    <row r="23" spans="3:11">
      <c r="C23" s="6">
        <v>2003</v>
      </c>
      <c r="D23" s="8">
        <v>2.3E-2</v>
      </c>
      <c r="E23" s="13">
        <v>0.59132508620759305</v>
      </c>
      <c r="F23" s="7">
        <v>1.63</v>
      </c>
      <c r="G23" s="7">
        <v>2.756520969630849</v>
      </c>
      <c r="H23" s="7">
        <v>12.06</v>
      </c>
      <c r="I23" s="8">
        <f>ToothFairy[[#This Row],[Average Tooth Fairy Payout (£)]]/ToothFairy[[#This Row],[Average Monthly Pocket Money (£)]]</f>
        <v>0.13515754560530679</v>
      </c>
      <c r="J23" s="15">
        <f t="shared" si="0"/>
        <v>2.7066929133854681E-3</v>
      </c>
      <c r="K23" s="2"/>
    </row>
    <row r="24" spans="3:11">
      <c r="C24" s="6">
        <v>2002</v>
      </c>
      <c r="D24" s="8">
        <v>1.6E-2</v>
      </c>
      <c r="E24" s="13">
        <v>0.58201288012558372</v>
      </c>
      <c r="F24" s="7">
        <v>1.6</v>
      </c>
      <c r="G24" s="7">
        <v>2.749080054130006</v>
      </c>
      <c r="H24" s="7">
        <v>12</v>
      </c>
      <c r="I24" s="8">
        <f>ToothFairy[[#This Row],[Average Tooth Fairy Payout (£)]]/ToothFairy[[#This Row],[Average Monthly Pocket Money (£)]]</f>
        <v>0.13333333333333333</v>
      </c>
      <c r="J24" s="15">
        <f t="shared" si="0"/>
        <v>4.1420861051841952E-3</v>
      </c>
      <c r="K24" s="2"/>
    </row>
    <row r="25" spans="3:11">
      <c r="C25" s="6">
        <v>2001</v>
      </c>
      <c r="D25" s="8">
        <v>2.7999999999999997E-2</v>
      </c>
      <c r="E25" s="13">
        <v>0.56616038922722145</v>
      </c>
      <c r="F25" s="7">
        <v>1.55</v>
      </c>
      <c r="G25" s="7">
        <v>2.7377400989067189</v>
      </c>
      <c r="H25" s="7">
        <v>11.89</v>
      </c>
      <c r="I25" s="8">
        <f>ToothFairy[[#This Row],[Average Tooth Fairy Payout (£)]]/ToothFairy[[#This Row],[Average Monthly Pocket Money (£)]]</f>
        <v>0.13036164844407064</v>
      </c>
      <c r="J25" s="15">
        <f t="shared" si="0"/>
        <v>-6.4474532559662644E-4</v>
      </c>
      <c r="K25" s="2"/>
    </row>
    <row r="26" spans="3:11">
      <c r="C26" s="6">
        <v>2000</v>
      </c>
      <c r="D26" s="8">
        <v>3.4000000000000002E-2</v>
      </c>
      <c r="E26" s="13">
        <v>0.5475438967381252</v>
      </c>
      <c r="F26" s="7">
        <v>1.5</v>
      </c>
      <c r="G26" s="7">
        <v>2.7395063828414981</v>
      </c>
      <c r="H26" s="7">
        <v>11.6</v>
      </c>
      <c r="I26" s="8">
        <f>ToothFairy[[#This Row],[Average Tooth Fairy Payout (£)]]/ToothFairy[[#This Row],[Average Monthly Pocket Money (£)]]</f>
        <v>0.12931034482758622</v>
      </c>
      <c r="J26" s="15">
        <f t="shared" si="0"/>
        <v>0.12900797832304683</v>
      </c>
      <c r="K26" s="2"/>
    </row>
    <row r="27" spans="3:11">
      <c r="C27" s="6">
        <v>1999</v>
      </c>
      <c r="D27" s="8">
        <v>2.2000000000000002E-2</v>
      </c>
      <c r="E27" s="13">
        <v>0.53575723751284265</v>
      </c>
      <c r="F27" s="7">
        <v>1.3</v>
      </c>
      <c r="G27" s="7">
        <v>2.4264721201621429</v>
      </c>
      <c r="H27" s="7">
        <v>11.2</v>
      </c>
      <c r="I27" s="8">
        <f>ToothFairy[[#This Row],[Average Tooth Fairy Payout (£)]]/ToothFairy[[#This Row],[Average Monthly Pocket Money (£)]]</f>
        <v>0.11607142857142859</v>
      </c>
      <c r="J27" s="15">
        <f t="shared" si="0"/>
        <v>6.627296587926515E-2</v>
      </c>
      <c r="K27" s="2"/>
    </row>
    <row r="28" spans="3:11">
      <c r="C28" s="6">
        <v>1998</v>
      </c>
      <c r="D28" s="8">
        <v>1.6E-2</v>
      </c>
      <c r="E28" s="13">
        <v>0.52732011566224668</v>
      </c>
      <c r="F28" s="7">
        <v>1.2</v>
      </c>
      <c r="G28" s="7">
        <v>2.275657545308988</v>
      </c>
      <c r="H28" s="7">
        <v>11.34</v>
      </c>
      <c r="I28" s="8">
        <f>ToothFairy[[#This Row],[Average Tooth Fairy Payout (£)]]/ToothFairy[[#This Row],[Average Monthly Pocket Money (£)]]</f>
        <v>0.10582010582010581</v>
      </c>
      <c r="J28" s="15">
        <f t="shared" si="0"/>
        <v>6.6382298053851985E-2</v>
      </c>
      <c r="K28" s="2"/>
    </row>
    <row r="29" spans="3:11">
      <c r="C29" s="6">
        <v>1997</v>
      </c>
      <c r="D29" s="8">
        <v>2.3E-2</v>
      </c>
      <c r="E29" s="13">
        <v>0.51546443368743566</v>
      </c>
      <c r="F29" s="7">
        <v>1.1000000000000001</v>
      </c>
      <c r="G29" s="7">
        <v>2.1339978631135041</v>
      </c>
      <c r="H29" s="7">
        <v>11.22</v>
      </c>
      <c r="I29" s="8">
        <f>ToothFairy[[#This Row],[Average Tooth Fairy Payout (£)]]/ToothFairy[[#This Row],[Average Monthly Pocket Money (£)]]</f>
        <v>9.8039215686274508E-2</v>
      </c>
      <c r="J29" s="15">
        <f t="shared" si="0"/>
        <v>1.415203060895253E-2</v>
      </c>
      <c r="K29" s="2"/>
    </row>
    <row r="30" spans="3:11">
      <c r="C30" s="6">
        <v>1996</v>
      </c>
      <c r="D30" s="8">
        <v>3.3000000000000002E-2</v>
      </c>
      <c r="E30" s="13">
        <v>0.49899751567031531</v>
      </c>
      <c r="F30" s="7">
        <v>1.05</v>
      </c>
      <c r="G30" s="7">
        <v>2.1042188929327832</v>
      </c>
      <c r="H30" s="7">
        <v>11.03</v>
      </c>
      <c r="I30" s="8">
        <f>ToothFairy[[#This Row],[Average Tooth Fairy Payout (£)]]/ToothFairy[[#This Row],[Average Monthly Pocket Money (£)]]</f>
        <v>9.5194922937443346E-2</v>
      </c>
      <c r="J30" s="15">
        <f t="shared" si="0"/>
        <v>2.1400778210116923E-2</v>
      </c>
      <c r="K30" s="2"/>
    </row>
    <row r="31" spans="3:11">
      <c r="C31" s="6">
        <v>1995</v>
      </c>
      <c r="D31" s="8">
        <v>2.7999999999999997E-2</v>
      </c>
      <c r="E31" s="13">
        <v>0.48540614364816659</v>
      </c>
      <c r="F31" s="7">
        <v>1</v>
      </c>
      <c r="G31" s="7">
        <v>2.0601304970808578</v>
      </c>
      <c r="H31" s="7">
        <v>10.58</v>
      </c>
      <c r="I31" s="8">
        <f>ToothFairy[[#This Row],[Average Tooth Fairy Payout (£)]]/ToothFairy[[#This Row],[Average Monthly Pocket Money (£)]]</f>
        <v>9.4517958412098299E-2</v>
      </c>
      <c r="J31" s="15">
        <f t="shared" si="0"/>
        <v>2.5956704627064849E-2</v>
      </c>
      <c r="K31" s="2"/>
    </row>
    <row r="32" spans="3:11">
      <c r="C32" s="6">
        <v>1994</v>
      </c>
      <c r="D32" s="8">
        <v>2.6000000000000002E-2</v>
      </c>
      <c r="E32" s="13">
        <v>0.47310540316585442</v>
      </c>
      <c r="F32" s="7">
        <v>0.95</v>
      </c>
      <c r="G32" s="7">
        <v>2.0080091955047119</v>
      </c>
      <c r="H32" s="7">
        <v>9.9</v>
      </c>
      <c r="I32" s="8">
        <f>ToothFairy[[#This Row],[Average Tooth Fairy Payout (£)]]/ToothFairy[[#This Row],[Average Monthly Pocket Money (£)]]</f>
        <v>9.5959595959595953E-2</v>
      </c>
      <c r="J32" s="15">
        <f t="shared" si="0"/>
        <v>5.461242115066719E-3</v>
      </c>
      <c r="K32" s="2"/>
    </row>
    <row r="33" spans="3:11">
      <c r="C33" s="6">
        <v>1993</v>
      </c>
      <c r="D33" s="8">
        <v>2.7000000000000003E-2</v>
      </c>
      <c r="E33" s="13">
        <v>0.46066738380316891</v>
      </c>
      <c r="F33" s="7">
        <v>0.92</v>
      </c>
      <c r="G33" s="7">
        <v>1.9971025350322871</v>
      </c>
      <c r="H33" s="7">
        <v>9.8699999999999992</v>
      </c>
      <c r="I33" s="8">
        <f>ToothFairy[[#This Row],[Average Tooth Fairy Payout (£)]]/ToothFairy[[#This Row],[Average Monthly Pocket Money (£)]]</f>
        <v>9.3211752786220889E-2</v>
      </c>
      <c r="J33" s="15">
        <f t="shared" si="0"/>
        <v>-7.5512405609489313E-3</v>
      </c>
      <c r="K33" s="2"/>
    </row>
    <row r="34" spans="3:11">
      <c r="C34" s="6">
        <v>1992</v>
      </c>
      <c r="D34" s="8">
        <v>0.03</v>
      </c>
      <c r="E34" s="13">
        <v>0.44724988718754261</v>
      </c>
      <c r="F34" s="7">
        <v>0.9</v>
      </c>
      <c r="G34" s="7">
        <v>2.012297880407532</v>
      </c>
      <c r="H34" s="7">
        <v>9.8000000000000007</v>
      </c>
      <c r="I34" s="8">
        <f>ToothFairy[[#This Row],[Average Tooth Fairy Payout (£)]]/ToothFairy[[#This Row],[Average Monthly Pocket Money (£)]]</f>
        <v>9.1836734693877542E-2</v>
      </c>
      <c r="J34" s="15">
        <f t="shared" ref="J34:J50" si="1">(G34-G35) / G35</f>
        <v>-1.849589949398054E-2</v>
      </c>
      <c r="K34" s="2"/>
    </row>
    <row r="35" spans="3:11">
      <c r="C35" s="6">
        <v>1991</v>
      </c>
      <c r="D35" s="8">
        <v>4.2000000000000003E-2</v>
      </c>
      <c r="E35" s="13">
        <v>0.42922254048708502</v>
      </c>
      <c r="F35" s="7">
        <v>0.88</v>
      </c>
      <c r="G35" s="7">
        <v>2.0502185160205459</v>
      </c>
      <c r="H35" s="7">
        <v>9.5</v>
      </c>
      <c r="I35" s="8">
        <f>ToothFairy[[#This Row],[Average Tooth Fairy Payout (£)]]/ToothFairy[[#This Row],[Average Monthly Pocket Money (£)]]</f>
        <v>9.2631578947368426E-2</v>
      </c>
      <c r="J35" s="15">
        <f t="shared" si="1"/>
        <v>-1.7747516463891024E-2</v>
      </c>
      <c r="K35" s="2"/>
    </row>
    <row r="36" spans="3:11">
      <c r="C36" s="6">
        <v>1990</v>
      </c>
      <c r="D36" s="8">
        <v>5.4000000000000006E-2</v>
      </c>
      <c r="E36" s="13">
        <v>0.40723201184732921</v>
      </c>
      <c r="F36" s="7">
        <v>0.85</v>
      </c>
      <c r="G36" s="7">
        <v>2.087262236935008</v>
      </c>
      <c r="H36" s="7">
        <v>9.44</v>
      </c>
      <c r="I36" s="8">
        <f>ToothFairy[[#This Row],[Average Tooth Fairy Payout (£)]]/ToothFairy[[#This Row],[Average Monthly Pocket Money (£)]]</f>
        <v>9.0042372881355928E-2</v>
      </c>
      <c r="J36" s="15">
        <f t="shared" si="1"/>
        <v>1.3835877862595661E-2</v>
      </c>
      <c r="K36" s="2"/>
    </row>
    <row r="37" spans="3:11">
      <c r="C37" s="6">
        <v>1989</v>
      </c>
      <c r="D37" s="8">
        <v>4.8000000000000001E-2</v>
      </c>
      <c r="E37" s="13">
        <v>0.38858016397645923</v>
      </c>
      <c r="F37" s="7">
        <v>0.8</v>
      </c>
      <c r="G37" s="7">
        <v>2.0587772464074239</v>
      </c>
      <c r="H37" s="7">
        <v>9</v>
      </c>
      <c r="I37" s="8">
        <f>ToothFairy[[#This Row],[Average Tooth Fairy Payout (£)]]/ToothFairy[[#This Row],[Average Monthly Pocket Money (£)]]</f>
        <v>8.8888888888888892E-2</v>
      </c>
      <c r="J37" s="15">
        <f t="shared" si="1"/>
        <v>-1.9586561373307375E-3</v>
      </c>
      <c r="K37" s="2"/>
    </row>
    <row r="38" spans="3:11">
      <c r="C38" s="6">
        <v>1988</v>
      </c>
      <c r="D38" s="8">
        <v>4.0999999999999995E-2</v>
      </c>
      <c r="E38" s="13">
        <v>0.37327585396393781</v>
      </c>
      <c r="F38" s="7">
        <v>0.77</v>
      </c>
      <c r="G38" s="7">
        <v>2.062817596753499</v>
      </c>
      <c r="H38" s="7">
        <v>8.84</v>
      </c>
      <c r="I38" s="8">
        <f>ToothFairy[[#This Row],[Average Tooth Fairy Payout (£)]]/ToothFairy[[#This Row],[Average Monthly Pocket Money (£)]]</f>
        <v>8.7104072398190055E-2</v>
      </c>
      <c r="J38" s="15">
        <f t="shared" si="1"/>
        <v>1.7159614800333064E-2</v>
      </c>
      <c r="K38" s="2"/>
    </row>
    <row r="39" spans="3:11">
      <c r="C39" s="6">
        <v>1987</v>
      </c>
      <c r="D39" s="8">
        <v>3.7000000000000005E-2</v>
      </c>
      <c r="E39" s="13">
        <v>0.35995742908769313</v>
      </c>
      <c r="F39" s="7">
        <v>0.73</v>
      </c>
      <c r="G39" s="7">
        <v>2.0280175959978779</v>
      </c>
      <c r="H39" s="7">
        <v>8.64</v>
      </c>
      <c r="I39" s="8">
        <f>ToothFairy[[#This Row],[Average Tooth Fairy Payout (£)]]/ToothFairy[[#This Row],[Average Monthly Pocket Money (£)]]</f>
        <v>8.4490740740740727E-2</v>
      </c>
      <c r="J39" s="15">
        <f t="shared" si="1"/>
        <v>2.3412308986401498E-2</v>
      </c>
      <c r="K39" s="2"/>
    </row>
    <row r="40" spans="3:11">
      <c r="C40" s="6">
        <v>1986</v>
      </c>
      <c r="D40" s="8">
        <v>1.9E-2</v>
      </c>
      <c r="E40" s="13">
        <v>0.35324575965426219</v>
      </c>
      <c r="F40" s="7">
        <v>0.7</v>
      </c>
      <c r="G40" s="7">
        <v>1.9816232208565561</v>
      </c>
      <c r="H40" s="7">
        <v>8.4</v>
      </c>
      <c r="I40" s="8">
        <f>ToothFairy[[#This Row],[Average Tooth Fairy Payout (£)]]/ToothFairy[[#This Row],[Average Monthly Pocket Money (£)]]</f>
        <v>8.3333333333333329E-2</v>
      </c>
      <c r="J40" s="15">
        <f t="shared" si="1"/>
        <v>-6.3593004769475171E-3</v>
      </c>
      <c r="K40" s="2"/>
    </row>
    <row r="41" spans="3:11">
      <c r="C41" s="6">
        <v>1985</v>
      </c>
      <c r="D41" s="8">
        <v>3.6000000000000004E-2</v>
      </c>
      <c r="E41" s="13">
        <v>0.34097081047708699</v>
      </c>
      <c r="F41" s="7">
        <v>0.68</v>
      </c>
      <c r="G41" s="7">
        <v>1.994305609470038</v>
      </c>
      <c r="H41" s="7">
        <v>8.41</v>
      </c>
      <c r="I41" s="8">
        <f>ToothFairy[[#This Row],[Average Tooth Fairy Payout (£)]]/ToothFairy[[#This Row],[Average Monthly Pocket Money (£)]]</f>
        <v>8.0856123662306781E-2</v>
      </c>
      <c r="J41" s="15">
        <f t="shared" si="1"/>
        <v>3.0238218157677631E-3</v>
      </c>
      <c r="K41" s="2"/>
    </row>
    <row r="42" spans="3:11">
      <c r="C42" s="6">
        <v>1984</v>
      </c>
      <c r="D42" s="8">
        <v>4.2999999999999997E-2</v>
      </c>
      <c r="E42" s="13">
        <v>0.32691352874121482</v>
      </c>
      <c r="F42" s="7">
        <v>0.65</v>
      </c>
      <c r="G42" s="7">
        <v>1.9882933646179599</v>
      </c>
      <c r="H42" s="7">
        <v>8.4</v>
      </c>
      <c r="I42" s="8">
        <f>ToothFairy[[#This Row],[Average Tooth Fairy Payout (£)]]/ToothFairy[[#This Row],[Average Monthly Pocket Money (£)]]</f>
        <v>7.7380952380952384E-2</v>
      </c>
      <c r="J42" s="15">
        <f t="shared" si="1"/>
        <v>-2.4609326934866812E-4</v>
      </c>
      <c r="K42" s="2"/>
    </row>
    <row r="43" spans="3:11">
      <c r="C43" s="6">
        <v>1983</v>
      </c>
      <c r="D43" s="8">
        <v>3.2000000000000001E-2</v>
      </c>
      <c r="E43" s="13">
        <v>0.31677667513683611</v>
      </c>
      <c r="F43" s="7">
        <v>0.63</v>
      </c>
      <c r="G43" s="7">
        <v>1.988782790676942</v>
      </c>
      <c r="H43" s="7">
        <v>8.3699999999999992</v>
      </c>
      <c r="I43" s="8">
        <f>ToothFairy[[#This Row],[Average Tooth Fairy Payout (£)]]/ToothFairy[[#This Row],[Average Monthly Pocket Money (£)]]</f>
        <v>7.5268817204301078E-2</v>
      </c>
      <c r="J43" s="15">
        <f t="shared" si="1"/>
        <v>-1.0367577756832979E-2</v>
      </c>
      <c r="K43" s="2"/>
    </row>
    <row r="44" spans="3:11">
      <c r="C44" s="6">
        <v>1982</v>
      </c>
      <c r="D44" s="8">
        <v>6.0999999999999999E-2</v>
      </c>
      <c r="E44" s="13">
        <v>0.29856425554838462</v>
      </c>
      <c r="F44" s="7">
        <v>0.6</v>
      </c>
      <c r="G44" s="7">
        <v>2.0096176580078429</v>
      </c>
      <c r="H44" s="7">
        <v>8.32</v>
      </c>
      <c r="I44" s="8">
        <f>ToothFairy[[#This Row],[Average Tooth Fairy Payout (£)]]/ToothFairy[[#This Row],[Average Monthly Pocket Money (£)]]</f>
        <v>7.2115384615384609E-2</v>
      </c>
      <c r="J44" s="15">
        <f t="shared" si="1"/>
        <v>-1.0961839610978652E-2</v>
      </c>
      <c r="K44" s="2"/>
    </row>
    <row r="45" spans="3:11">
      <c r="C45" s="6">
        <v>1981</v>
      </c>
      <c r="D45" s="8">
        <v>0.10300000000000001</v>
      </c>
      <c r="E45" s="13">
        <v>0.27068382189336782</v>
      </c>
      <c r="F45" s="7">
        <v>0.55000000000000004</v>
      </c>
      <c r="G45" s="7">
        <v>2.0318909203840971</v>
      </c>
      <c r="H45" s="7">
        <v>8.25</v>
      </c>
      <c r="I45" s="8">
        <f>ToothFairy[[#This Row],[Average Tooth Fairy Payout (£)]]/ToothFairy[[#This Row],[Average Monthly Pocket Money (£)]]</f>
        <v>6.6666666666666666E-2</v>
      </c>
      <c r="J45" s="15">
        <f t="shared" si="1"/>
        <v>-3.0837004405286216E-2</v>
      </c>
      <c r="K45" s="2"/>
    </row>
    <row r="46" spans="3:11">
      <c r="C46" s="6">
        <v>1980</v>
      </c>
      <c r="D46" s="8">
        <v>0.13500000000000001</v>
      </c>
      <c r="E46" s="13">
        <v>0.23848794880472929</v>
      </c>
      <c r="F46" s="7">
        <v>0.5</v>
      </c>
      <c r="G46" s="7">
        <v>2.0965419951235909</v>
      </c>
      <c r="H46" s="7">
        <v>8.0500000000000007</v>
      </c>
      <c r="I46" s="8">
        <f>ToothFairy[[#This Row],[Average Tooth Fairy Payout (£)]]/ToothFairy[[#This Row],[Average Monthly Pocket Money (£)]]</f>
        <v>6.2111801242236017E-2</v>
      </c>
      <c r="J46" s="15">
        <f t="shared" si="1"/>
        <v>6.9610234030718907E-2</v>
      </c>
      <c r="K46" s="2"/>
    </row>
    <row r="47" spans="3:11">
      <c r="C47" s="6">
        <v>1979</v>
      </c>
      <c r="D47" s="8">
        <v>0.113</v>
      </c>
      <c r="E47" s="13">
        <v>0.21427488661700739</v>
      </c>
      <c r="F47" s="7">
        <v>0.42</v>
      </c>
      <c r="G47" s="7">
        <v>1.9600990420809481</v>
      </c>
      <c r="H47" s="7">
        <v>8.25</v>
      </c>
      <c r="I47" s="8">
        <f>ToothFairy[[#This Row],[Average Tooth Fairy Payout (£)]]/ToothFairy[[#This Row],[Average Monthly Pocket Money (£)]]</f>
        <v>5.0909090909090904E-2</v>
      </c>
      <c r="J47" s="15">
        <f t="shared" si="1"/>
        <v>8.4262701363073414E-2</v>
      </c>
      <c r="K47" s="2"/>
    </row>
    <row r="48" spans="3:11">
      <c r="C48" s="6">
        <v>1978</v>
      </c>
      <c r="D48" s="8">
        <v>7.5999999999999998E-2</v>
      </c>
      <c r="E48" s="13">
        <v>0.19914022919796229</v>
      </c>
      <c r="F48" s="7">
        <v>0.36</v>
      </c>
      <c r="G48" s="7">
        <v>1.8077713450963711</v>
      </c>
      <c r="H48" s="7">
        <v>8.35</v>
      </c>
      <c r="I48" s="8">
        <f>ToothFairy[[#This Row],[Average Tooth Fairy Payout (£)]]/ToothFairy[[#This Row],[Average Monthly Pocket Money (£)]]</f>
        <v>4.3113772455089822E-2</v>
      </c>
      <c r="J48" s="15">
        <f t="shared" si="1"/>
        <v>5.6338028169013982E-2</v>
      </c>
      <c r="K48" s="2"/>
    </row>
    <row r="49" spans="3:11">
      <c r="C49" s="6">
        <v>1977</v>
      </c>
      <c r="D49" s="8">
        <v>6.5000000000000002E-2</v>
      </c>
      <c r="E49" s="13">
        <v>0.18698613070231199</v>
      </c>
      <c r="F49" s="7">
        <v>0.32</v>
      </c>
      <c r="G49" s="7">
        <v>1.7113568733578981</v>
      </c>
      <c r="H49" s="7">
        <v>8.2200000000000006</v>
      </c>
      <c r="I49" s="8">
        <f>ToothFairy[[#This Row],[Average Tooth Fairy Payout (£)]]/ToothFairy[[#This Row],[Average Monthly Pocket Money (£)]]</f>
        <v>3.8929440389294405E-2</v>
      </c>
      <c r="J49" s="15">
        <f t="shared" si="1"/>
        <v>8.1227192863900594E-2</v>
      </c>
      <c r="K49" s="2"/>
    </row>
    <row r="50" spans="3:11">
      <c r="C50" s="6">
        <v>1976</v>
      </c>
      <c r="D50" s="8">
        <v>5.7000000000000002E-2</v>
      </c>
      <c r="E50" s="13">
        <v>0.17690267805327531</v>
      </c>
      <c r="F50" s="7">
        <v>0.28000000000000003</v>
      </c>
      <c r="G50" s="7">
        <v>1.5827911882468859</v>
      </c>
      <c r="H50" s="7">
        <v>8.16</v>
      </c>
      <c r="I50" s="8">
        <f>ToothFairy[[#This Row],[Average Tooth Fairy Payout (£)]]/ToothFairy[[#This Row],[Average Monthly Pocket Money (£)]]</f>
        <v>3.4313725490196081E-2</v>
      </c>
      <c r="J50" s="15">
        <f t="shared" si="1"/>
        <v>2.6581118240146764E-2</v>
      </c>
      <c r="K50" s="2"/>
    </row>
    <row r="51" spans="3:11">
      <c r="C51" s="9">
        <v>1975</v>
      </c>
      <c r="D51" s="11">
        <v>9.0999999999999998E-2</v>
      </c>
      <c r="E51" s="16">
        <v>0.16214727594250719</v>
      </c>
      <c r="F51" s="10">
        <v>0.25</v>
      </c>
      <c r="G51" s="10">
        <v>1.541808202122636</v>
      </c>
      <c r="H51" s="7">
        <v>8</v>
      </c>
      <c r="I51" s="8">
        <f>ToothFairy[[#This Row],[Average Tooth Fairy Payout (£)]]/ToothFairy[[#This Row],[Average Monthly Pocket Money (£)]]</f>
        <v>3.125E-2</v>
      </c>
      <c r="J51" s="15">
        <v>0</v>
      </c>
      <c r="K51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Metrics</vt:lpstr>
      <vt:lpstr>Tooth_Fairy_Data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Fallon</dc:creator>
  <cp:lastModifiedBy>George Fallon</cp:lastModifiedBy>
  <dcterms:created xsi:type="dcterms:W3CDTF">2025-05-13T19:35:53Z</dcterms:created>
  <dcterms:modified xsi:type="dcterms:W3CDTF">2025-05-25T20:16:02Z</dcterms:modified>
</cp:coreProperties>
</file>