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680" yWindow="20" windowWidth="25740" windowHeight="14260" tabRatio="589" activeTab="1"/>
  </bookViews>
  <sheets>
    <sheet name="A" sheetId="2" r:id="rId1"/>
    <sheet name="B" sheetId="3" r:id="rId2"/>
    <sheet name="C" sheetId="4" r:id="rId3"/>
    <sheet name="agreement" sheetId="1" r:id="rId4"/>
    <sheet name="agreement (2)" sheetId="6"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X2" i="6" l="1"/>
  <c r="Y2" i="6"/>
  <c r="X3" i="6"/>
  <c r="Y3" i="6"/>
  <c r="X4" i="6"/>
  <c r="Y4" i="6"/>
  <c r="X5" i="6"/>
  <c r="Y5" i="6"/>
  <c r="X6" i="6"/>
  <c r="Y6" i="6"/>
  <c r="X7" i="6"/>
  <c r="Y7" i="6"/>
  <c r="X8" i="6"/>
  <c r="Y8" i="6"/>
  <c r="X9" i="6"/>
  <c r="Y9" i="6"/>
  <c r="X10" i="6"/>
  <c r="Y10" i="6"/>
  <c r="X11" i="6"/>
  <c r="Y11" i="6"/>
  <c r="X12" i="6"/>
  <c r="Y12" i="6"/>
  <c r="X13" i="6"/>
  <c r="Y13" i="6"/>
  <c r="X14" i="6"/>
  <c r="Y14" i="6"/>
  <c r="X15" i="6"/>
  <c r="Y15" i="6"/>
  <c r="X16" i="6"/>
  <c r="Y16" i="6"/>
  <c r="X17" i="6"/>
  <c r="Y17" i="6"/>
  <c r="X18" i="6"/>
  <c r="Y18" i="6"/>
  <c r="X19" i="6"/>
  <c r="Y19" i="6"/>
  <c r="X20" i="6"/>
  <c r="Y20" i="6"/>
  <c r="X21" i="6"/>
  <c r="Y21" i="6"/>
  <c r="X22" i="6"/>
  <c r="Y22" i="6"/>
  <c r="X23" i="6"/>
  <c r="Y23" i="6"/>
  <c r="X24" i="6"/>
  <c r="Y24" i="6"/>
  <c r="X25" i="6"/>
  <c r="Y25" i="6"/>
  <c r="X26" i="6"/>
  <c r="Y26" i="6"/>
  <c r="X27" i="6"/>
  <c r="Y27" i="6"/>
  <c r="X28" i="6"/>
  <c r="Y28" i="6"/>
  <c r="X29" i="6"/>
  <c r="Y29" i="6"/>
  <c r="X30" i="6"/>
  <c r="Y30" i="6"/>
  <c r="X31" i="6"/>
  <c r="Y31" i="6"/>
  <c r="X32" i="6"/>
  <c r="Y32" i="6"/>
  <c r="X33" i="6"/>
  <c r="Y33" i="6"/>
  <c r="X34" i="6"/>
  <c r="Y34" i="6"/>
  <c r="X35" i="6"/>
  <c r="Y35" i="6"/>
  <c r="X36" i="6"/>
  <c r="Y36" i="6"/>
  <c r="X37" i="6"/>
  <c r="Y37" i="6"/>
  <c r="X38" i="6"/>
  <c r="Y38" i="6"/>
  <c r="X39" i="6"/>
  <c r="Y39" i="6"/>
  <c r="X40" i="6"/>
  <c r="Y40" i="6"/>
  <c r="X41" i="6"/>
  <c r="Y41" i="6"/>
  <c r="X42" i="6"/>
  <c r="Y42" i="6"/>
  <c r="X43" i="6"/>
  <c r="Y43" i="6"/>
  <c r="X44" i="6"/>
  <c r="Y44" i="6"/>
  <c r="X45" i="6"/>
  <c r="Y45" i="6"/>
  <c r="X46" i="6"/>
  <c r="Y46" i="6"/>
  <c r="X47" i="6"/>
  <c r="Y47" i="6"/>
  <c r="X48" i="6"/>
  <c r="Y48" i="6"/>
  <c r="X49" i="6"/>
  <c r="Y49" i="6"/>
  <c r="X50" i="6"/>
  <c r="Y50" i="6"/>
  <c r="X51" i="6"/>
  <c r="Y51" i="6"/>
  <c r="X52" i="6"/>
  <c r="Y52" i="6"/>
  <c r="X53" i="6"/>
  <c r="Y53" i="6"/>
  <c r="X54" i="6"/>
  <c r="Y54" i="6"/>
  <c r="X55" i="6"/>
  <c r="Y55" i="6"/>
  <c r="X56" i="6"/>
  <c r="Y56" i="6"/>
  <c r="X57" i="6"/>
  <c r="Y57" i="6"/>
  <c r="X58" i="6"/>
  <c r="Y58" i="6"/>
  <c r="X59" i="6"/>
  <c r="Y59" i="6"/>
  <c r="X60" i="6"/>
  <c r="Y60" i="6"/>
  <c r="X61" i="6"/>
  <c r="Y61" i="6"/>
  <c r="X62" i="6"/>
  <c r="Y62" i="6"/>
  <c r="X63" i="6"/>
  <c r="Y63" i="6"/>
  <c r="X64" i="6"/>
  <c r="Y64" i="6"/>
  <c r="X65" i="6"/>
  <c r="Y65" i="6"/>
  <c r="X66" i="6"/>
  <c r="Y66" i="6"/>
  <c r="X67" i="6"/>
  <c r="Y67" i="6"/>
  <c r="X68" i="6"/>
  <c r="Y68" i="6"/>
  <c r="X69" i="6"/>
  <c r="Y69" i="6"/>
  <c r="X70" i="6"/>
  <c r="Y70" i="6"/>
  <c r="X71" i="6"/>
  <c r="Y71" i="6"/>
  <c r="X72" i="6"/>
  <c r="Y72" i="6"/>
  <c r="X73" i="6"/>
  <c r="Y73" i="6"/>
  <c r="X74" i="6"/>
  <c r="Y74" i="6"/>
  <c r="X75" i="6"/>
  <c r="Y75" i="6"/>
  <c r="X76" i="6"/>
  <c r="Y76" i="6"/>
  <c r="X77" i="6"/>
  <c r="Y77" i="6"/>
  <c r="X78" i="6"/>
  <c r="Y78" i="6"/>
  <c r="X79" i="6"/>
  <c r="Y79" i="6"/>
  <c r="X80" i="6"/>
  <c r="Y80" i="6"/>
  <c r="X81" i="6"/>
  <c r="Y81" i="6"/>
  <c r="X82" i="6"/>
  <c r="Y82" i="6"/>
  <c r="X83" i="6"/>
  <c r="Y83" i="6"/>
  <c r="X84" i="6"/>
  <c r="Y84" i="6"/>
  <c r="X85" i="6"/>
  <c r="Y85" i="6"/>
  <c r="X86" i="6"/>
  <c r="Y86" i="6"/>
  <c r="X87" i="6"/>
  <c r="Y87" i="6"/>
  <c r="X88" i="6"/>
  <c r="Y88" i="6"/>
  <c r="X89" i="6"/>
  <c r="Y89" i="6"/>
  <c r="X90" i="6"/>
  <c r="Y90" i="6"/>
  <c r="X91" i="6"/>
  <c r="Y91" i="6"/>
  <c r="X92" i="6"/>
  <c r="Y92" i="6"/>
  <c r="X93" i="6"/>
  <c r="Y93" i="6"/>
  <c r="X94" i="6"/>
  <c r="Y94" i="6"/>
  <c r="X95" i="6"/>
  <c r="Y95" i="6"/>
  <c r="X96" i="6"/>
  <c r="Y96" i="6"/>
  <c r="X97" i="6"/>
  <c r="Y97" i="6"/>
  <c r="X98" i="6"/>
  <c r="Y98" i="6"/>
  <c r="X99" i="6"/>
  <c r="Y99" i="6"/>
  <c r="X100" i="6"/>
  <c r="Y100" i="6"/>
  <c r="X101" i="6"/>
  <c r="Y101" i="6"/>
  <c r="X102" i="6"/>
  <c r="Y102" i="6"/>
  <c r="X103" i="6"/>
  <c r="Y103" i="6"/>
  <c r="X104" i="6"/>
  <c r="Y104" i="6"/>
  <c r="X105" i="6"/>
  <c r="Y105" i="6"/>
  <c r="X106" i="6"/>
  <c r="Y106" i="6"/>
  <c r="X107" i="6"/>
  <c r="Y107" i="6"/>
  <c r="X108" i="6"/>
  <c r="Y108" i="6"/>
  <c r="X109" i="6"/>
  <c r="Y109" i="6"/>
  <c r="X110" i="6"/>
  <c r="Y110" i="6"/>
  <c r="X111" i="6"/>
  <c r="Y111" i="6"/>
  <c r="X112" i="6"/>
  <c r="Y112" i="6"/>
  <c r="X113" i="6"/>
  <c r="Y113" i="6"/>
  <c r="X114" i="6"/>
  <c r="Y114" i="6"/>
  <c r="X115" i="6"/>
  <c r="Y115" i="6"/>
  <c r="X116" i="6"/>
  <c r="Y116" i="6"/>
  <c r="X117" i="6"/>
  <c r="Y117" i="6"/>
  <c r="X118" i="6"/>
  <c r="Y118" i="6"/>
  <c r="X119" i="6"/>
  <c r="Y119" i="6"/>
  <c r="X120" i="6"/>
  <c r="Y120" i="6"/>
  <c r="X121" i="6"/>
  <c r="Y121" i="6"/>
  <c r="X122" i="6"/>
  <c r="Y122" i="6"/>
  <c r="X123" i="6"/>
  <c r="Y123" i="6"/>
  <c r="X124" i="6"/>
  <c r="Y124" i="6"/>
  <c r="X125" i="6"/>
  <c r="Y125" i="6"/>
  <c r="X126" i="6"/>
  <c r="Y126" i="6"/>
  <c r="X127" i="6"/>
  <c r="Y127" i="6"/>
  <c r="X128" i="6"/>
  <c r="Y128" i="6"/>
  <c r="X129" i="6"/>
  <c r="Y129" i="6"/>
  <c r="X130" i="6"/>
  <c r="Y130" i="6"/>
  <c r="X131" i="6"/>
  <c r="Y131" i="6"/>
  <c r="X132" i="6"/>
  <c r="Y132" i="6"/>
  <c r="X133" i="6"/>
  <c r="Y133" i="6"/>
  <c r="X134" i="6"/>
  <c r="Y134" i="6"/>
  <c r="X135" i="6"/>
  <c r="Y135" i="6"/>
  <c r="X136" i="6"/>
  <c r="Y136" i="6"/>
  <c r="X137" i="6"/>
  <c r="Y137" i="6"/>
  <c r="X138" i="6"/>
  <c r="Y138" i="6"/>
  <c r="X139" i="6"/>
  <c r="Y139" i="6"/>
  <c r="X140" i="6"/>
  <c r="Y140" i="6"/>
  <c r="X141" i="6"/>
  <c r="Y141" i="6"/>
  <c r="X142" i="6"/>
  <c r="Y142" i="6"/>
  <c r="X143" i="6"/>
  <c r="Y143" i="6"/>
  <c r="X144" i="6"/>
  <c r="Y144" i="6"/>
  <c r="X145" i="6"/>
  <c r="Y145" i="6"/>
  <c r="X146" i="6"/>
  <c r="Y146" i="6"/>
  <c r="X147" i="6"/>
  <c r="Y147" i="6"/>
  <c r="X148" i="6"/>
  <c r="Y148" i="6"/>
  <c r="X149" i="6"/>
  <c r="Y149" i="6"/>
  <c r="X150" i="6"/>
  <c r="Y150" i="6"/>
  <c r="X151" i="6"/>
  <c r="Y151" i="6"/>
  <c r="X152" i="6"/>
  <c r="Y152" i="6"/>
  <c r="X153" i="6"/>
  <c r="Y153" i="6"/>
  <c r="X154" i="6"/>
  <c r="Y154" i="6"/>
  <c r="X155" i="6"/>
  <c r="Y155" i="6"/>
  <c r="X156" i="6"/>
  <c r="Y156" i="6"/>
  <c r="X157" i="6"/>
  <c r="Y157" i="6"/>
  <c r="X158" i="6"/>
  <c r="Y158" i="6"/>
  <c r="X159" i="6"/>
  <c r="Y159" i="6"/>
  <c r="X160" i="6"/>
  <c r="Y160" i="6"/>
  <c r="X161" i="6"/>
  <c r="Y161" i="6"/>
  <c r="X162" i="6"/>
  <c r="Y162" i="6"/>
  <c r="X163" i="6"/>
  <c r="Y163" i="6"/>
  <c r="X164" i="6"/>
  <c r="Y164" i="6"/>
  <c r="X165" i="6"/>
  <c r="Y165" i="6"/>
  <c r="X166" i="6"/>
  <c r="Y166" i="6"/>
  <c r="X167" i="6"/>
  <c r="Y167" i="6"/>
  <c r="X168" i="6"/>
  <c r="Y168" i="6"/>
  <c r="X169" i="6"/>
  <c r="Y169" i="6"/>
  <c r="X170" i="6"/>
  <c r="Y170" i="6"/>
  <c r="X171" i="6"/>
  <c r="Y171" i="6"/>
  <c r="X172" i="6"/>
  <c r="Y172" i="6"/>
  <c r="X173" i="6"/>
  <c r="Y173" i="6"/>
  <c r="X174" i="6"/>
  <c r="Y174" i="6"/>
  <c r="X175" i="6"/>
  <c r="Y175" i="6"/>
  <c r="X176" i="6"/>
  <c r="Y176" i="6"/>
  <c r="X177" i="6"/>
  <c r="Y177" i="6"/>
  <c r="X178" i="6"/>
  <c r="Y178" i="6"/>
  <c r="X179" i="6"/>
  <c r="Y179" i="6"/>
  <c r="X180" i="6"/>
  <c r="Y180" i="6"/>
  <c r="X181" i="6"/>
  <c r="Y181" i="6"/>
  <c r="X182" i="6"/>
  <c r="Y182" i="6"/>
  <c r="X183" i="6"/>
  <c r="Y183" i="6"/>
  <c r="X184" i="6"/>
  <c r="Y184" i="6"/>
  <c r="X185" i="6"/>
  <c r="Y185" i="6"/>
  <c r="X186" i="6"/>
  <c r="Y186" i="6"/>
  <c r="X187" i="6"/>
  <c r="Y187" i="6"/>
  <c r="X188" i="6"/>
  <c r="Y188" i="6"/>
  <c r="X189" i="6"/>
  <c r="Y189" i="6"/>
  <c r="X190" i="6"/>
  <c r="Y190" i="6"/>
  <c r="X191" i="6"/>
  <c r="Y191" i="6"/>
  <c r="X192" i="6"/>
  <c r="Y192" i="6"/>
  <c r="X193" i="6"/>
  <c r="Y193" i="6"/>
  <c r="X194" i="6"/>
  <c r="Y194" i="6"/>
  <c r="X195" i="6"/>
  <c r="Y195" i="6"/>
  <c r="X196" i="6"/>
  <c r="Y196" i="6"/>
  <c r="X197" i="6"/>
  <c r="Y197" i="6"/>
  <c r="X198" i="6"/>
  <c r="Y198" i="6"/>
  <c r="X199" i="6"/>
  <c r="Y199" i="6"/>
  <c r="X200" i="6"/>
  <c r="Y200" i="6"/>
  <c r="X201" i="6"/>
  <c r="Y201" i="6"/>
  <c r="X202" i="6"/>
  <c r="Y202" i="6"/>
  <c r="X203" i="6"/>
  <c r="Y203"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3"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3" i="6"/>
  <c r="G202" i="6"/>
  <c r="F202" i="6"/>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 i="1"/>
  <c r="J203"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 i="1"/>
  <c r="G203" i="1"/>
  <c r="F203" i="1"/>
  <c r="G202" i="1"/>
  <c r="F20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AC2" i="6"/>
  <c r="W2" i="6"/>
  <c r="AF2" i="6"/>
  <c r="AA2" i="6"/>
  <c r="AC3" i="6"/>
  <c r="W3" i="6"/>
  <c r="AF3" i="6"/>
  <c r="AA3" i="6"/>
  <c r="AC4" i="6"/>
  <c r="W4" i="6"/>
  <c r="AF4" i="6"/>
  <c r="AA4" i="6"/>
  <c r="AC5" i="6"/>
  <c r="W5" i="6"/>
  <c r="AF5" i="6"/>
  <c r="AA5" i="6"/>
  <c r="AC6" i="6"/>
  <c r="W6" i="6"/>
  <c r="AF6" i="6"/>
  <c r="AA6" i="6"/>
  <c r="AC7" i="6"/>
  <c r="W7" i="6"/>
  <c r="AF7" i="6"/>
  <c r="AA7" i="6"/>
  <c r="AC8" i="6"/>
  <c r="W8" i="6"/>
  <c r="AF8" i="6"/>
  <c r="AA8" i="6"/>
  <c r="AC9" i="6"/>
  <c r="W9" i="6"/>
  <c r="AF9" i="6"/>
  <c r="AA9" i="6"/>
  <c r="AC10" i="6"/>
  <c r="W10" i="6"/>
  <c r="AF10" i="6"/>
  <c r="AA10" i="6"/>
  <c r="AC11" i="6"/>
  <c r="W11" i="6"/>
  <c r="AF11" i="6"/>
  <c r="AA11" i="6"/>
  <c r="AC12" i="6"/>
  <c r="W12" i="6"/>
  <c r="AF12" i="6"/>
  <c r="AA12" i="6"/>
  <c r="AC13" i="6"/>
  <c r="W13" i="6"/>
  <c r="AF13" i="6"/>
  <c r="AA13" i="6"/>
  <c r="AC14" i="6"/>
  <c r="W14" i="6"/>
  <c r="AF14" i="6"/>
  <c r="AA14" i="6"/>
  <c r="AC15" i="6"/>
  <c r="W15" i="6"/>
  <c r="AF15" i="6"/>
  <c r="AA15" i="6"/>
  <c r="AC16" i="6"/>
  <c r="W16" i="6"/>
  <c r="AF16" i="6"/>
  <c r="AA16" i="6"/>
  <c r="AC17" i="6"/>
  <c r="W17" i="6"/>
  <c r="AF17" i="6"/>
  <c r="AA17" i="6"/>
  <c r="AC18" i="6"/>
  <c r="W18" i="6"/>
  <c r="AF18" i="6"/>
  <c r="AA18" i="6"/>
  <c r="AC19" i="6"/>
  <c r="W19" i="6"/>
  <c r="AF19" i="6"/>
  <c r="AA19" i="6"/>
  <c r="AC20" i="6"/>
  <c r="W20" i="6"/>
  <c r="AF20" i="6"/>
  <c r="AA20" i="6"/>
  <c r="AC21" i="6"/>
  <c r="W21" i="6"/>
  <c r="AF21" i="6"/>
  <c r="AA21" i="6"/>
  <c r="AC22" i="6"/>
  <c r="W22" i="6"/>
  <c r="AF22" i="6"/>
  <c r="AA22" i="6"/>
  <c r="AC23" i="6"/>
  <c r="W23" i="6"/>
  <c r="AF23" i="6"/>
  <c r="AA23" i="6"/>
  <c r="AC24" i="6"/>
  <c r="W24" i="6"/>
  <c r="AF24" i="6"/>
  <c r="AA24" i="6"/>
  <c r="AC25" i="6"/>
  <c r="W25" i="6"/>
  <c r="AF25" i="6"/>
  <c r="AA25" i="6"/>
  <c r="AC26" i="6"/>
  <c r="W26" i="6"/>
  <c r="AF26" i="6"/>
  <c r="AA26" i="6"/>
  <c r="AC27" i="6"/>
  <c r="W27" i="6"/>
  <c r="AF27" i="6"/>
  <c r="AA27" i="6"/>
  <c r="AC28" i="6"/>
  <c r="W28" i="6"/>
  <c r="AF28" i="6"/>
  <c r="AA28" i="6"/>
  <c r="AC29" i="6"/>
  <c r="W29" i="6"/>
  <c r="AF29" i="6"/>
  <c r="AA29" i="6"/>
  <c r="AC30" i="6"/>
  <c r="W30" i="6"/>
  <c r="AF30" i="6"/>
  <c r="AA30" i="6"/>
  <c r="AC31" i="6"/>
  <c r="W31" i="6"/>
  <c r="AF31" i="6"/>
  <c r="AA31" i="6"/>
  <c r="AC32" i="6"/>
  <c r="W32" i="6"/>
  <c r="AF32" i="6"/>
  <c r="AA32" i="6"/>
  <c r="AC33" i="6"/>
  <c r="W33" i="6"/>
  <c r="AF33" i="6"/>
  <c r="AA33" i="6"/>
  <c r="AC34" i="6"/>
  <c r="W34" i="6"/>
  <c r="AF34" i="6"/>
  <c r="AA34" i="6"/>
  <c r="AC35" i="6"/>
  <c r="W35" i="6"/>
  <c r="AF35" i="6"/>
  <c r="AA35" i="6"/>
  <c r="AC36" i="6"/>
  <c r="W36" i="6"/>
  <c r="AF36" i="6"/>
  <c r="AA36" i="6"/>
  <c r="AC37" i="6"/>
  <c r="W37" i="6"/>
  <c r="AF37" i="6"/>
  <c r="AA37" i="6"/>
  <c r="AC38" i="6"/>
  <c r="W38" i="6"/>
  <c r="AF38" i="6"/>
  <c r="AA38" i="6"/>
  <c r="AC39" i="6"/>
  <c r="W39" i="6"/>
  <c r="AF39" i="6"/>
  <c r="AA39" i="6"/>
  <c r="AC40" i="6"/>
  <c r="W40" i="6"/>
  <c r="AF40" i="6"/>
  <c r="AA40" i="6"/>
  <c r="AC41" i="6"/>
  <c r="W41" i="6"/>
  <c r="AF41" i="6"/>
  <c r="AA41" i="6"/>
  <c r="AC42" i="6"/>
  <c r="W42" i="6"/>
  <c r="AF42" i="6"/>
  <c r="AA42" i="6"/>
  <c r="AC43" i="6"/>
  <c r="W43" i="6"/>
  <c r="AF43" i="6"/>
  <c r="AA43" i="6"/>
  <c r="AC44" i="6"/>
  <c r="W44" i="6"/>
  <c r="AF44" i="6"/>
  <c r="AA44" i="6"/>
  <c r="AC45" i="6"/>
  <c r="W45" i="6"/>
  <c r="AF45" i="6"/>
  <c r="AA45" i="6"/>
  <c r="AC46" i="6"/>
  <c r="W46" i="6"/>
  <c r="AF46" i="6"/>
  <c r="AA46" i="6"/>
  <c r="AC47" i="6"/>
  <c r="W47" i="6"/>
  <c r="AF47" i="6"/>
  <c r="AA47" i="6"/>
  <c r="AC48" i="6"/>
  <c r="W48" i="6"/>
  <c r="AF48" i="6"/>
  <c r="AA48" i="6"/>
  <c r="AC49" i="6"/>
  <c r="W49" i="6"/>
  <c r="AF49" i="6"/>
  <c r="AA49" i="6"/>
  <c r="AC50" i="6"/>
  <c r="W50" i="6"/>
  <c r="AF50" i="6"/>
  <c r="AA50" i="6"/>
  <c r="AC51" i="6"/>
  <c r="W51" i="6"/>
  <c r="AF51" i="6"/>
  <c r="AA51" i="6"/>
  <c r="AC52" i="6"/>
  <c r="W52" i="6"/>
  <c r="AF52" i="6"/>
  <c r="AA52" i="6"/>
  <c r="AC53" i="6"/>
  <c r="W53" i="6"/>
  <c r="AF53" i="6"/>
  <c r="AA53" i="6"/>
  <c r="AC54" i="6"/>
  <c r="W54" i="6"/>
  <c r="AF54" i="6"/>
  <c r="AA54" i="6"/>
  <c r="AC55" i="6"/>
  <c r="W55" i="6"/>
  <c r="AF55" i="6"/>
  <c r="AA55" i="6"/>
  <c r="AC56" i="6"/>
  <c r="W56" i="6"/>
  <c r="AF56" i="6"/>
  <c r="AA56" i="6"/>
  <c r="AC57" i="6"/>
  <c r="W57" i="6"/>
  <c r="AF57" i="6"/>
  <c r="AA57" i="6"/>
  <c r="AC58" i="6"/>
  <c r="W58" i="6"/>
  <c r="AF58" i="6"/>
  <c r="AA58" i="6"/>
  <c r="AC59" i="6"/>
  <c r="W59" i="6"/>
  <c r="AF59" i="6"/>
  <c r="AA59" i="6"/>
  <c r="AC60" i="6"/>
  <c r="W60" i="6"/>
  <c r="AF60" i="6"/>
  <c r="AA60" i="6"/>
  <c r="AC61" i="6"/>
  <c r="W61" i="6"/>
  <c r="AF61" i="6"/>
  <c r="AA61" i="6"/>
  <c r="AC62" i="6"/>
  <c r="W62" i="6"/>
  <c r="AF62" i="6"/>
  <c r="AA62" i="6"/>
  <c r="AC63" i="6"/>
  <c r="W63" i="6"/>
  <c r="AF63" i="6"/>
  <c r="AA63" i="6"/>
  <c r="AC64" i="6"/>
  <c r="W64" i="6"/>
  <c r="AF64" i="6"/>
  <c r="AA64" i="6"/>
  <c r="AC65" i="6"/>
  <c r="W65" i="6"/>
  <c r="AF65" i="6"/>
  <c r="AA65" i="6"/>
  <c r="AC66" i="6"/>
  <c r="W66" i="6"/>
  <c r="AF66" i="6"/>
  <c r="AA66" i="6"/>
  <c r="AC67" i="6"/>
  <c r="W67" i="6"/>
  <c r="AF67" i="6"/>
  <c r="AA67" i="6"/>
  <c r="AC68" i="6"/>
  <c r="W68" i="6"/>
  <c r="AF68" i="6"/>
  <c r="AA68" i="6"/>
  <c r="AC69" i="6"/>
  <c r="W69" i="6"/>
  <c r="AF69" i="6"/>
  <c r="AA69" i="6"/>
  <c r="AC70" i="6"/>
  <c r="W70" i="6"/>
  <c r="AF70" i="6"/>
  <c r="AA70" i="6"/>
  <c r="AC71" i="6"/>
  <c r="W71" i="6"/>
  <c r="AF71" i="6"/>
  <c r="AA71" i="6"/>
  <c r="AC72" i="6"/>
  <c r="W72" i="6"/>
  <c r="AF72" i="6"/>
  <c r="AA72" i="6"/>
  <c r="AC73" i="6"/>
  <c r="W73" i="6"/>
  <c r="AF73" i="6"/>
  <c r="AA73" i="6"/>
  <c r="AC74" i="6"/>
  <c r="W74" i="6"/>
  <c r="AF74" i="6"/>
  <c r="AA74" i="6"/>
  <c r="AC75" i="6"/>
  <c r="W75" i="6"/>
  <c r="AF75" i="6"/>
  <c r="AA75" i="6"/>
  <c r="AC76" i="6"/>
  <c r="W76" i="6"/>
  <c r="AF76" i="6"/>
  <c r="AA76" i="6"/>
  <c r="AC77" i="6"/>
  <c r="W77" i="6"/>
  <c r="AF77" i="6"/>
  <c r="AA77" i="6"/>
  <c r="AC78" i="6"/>
  <c r="W78" i="6"/>
  <c r="AF78" i="6"/>
  <c r="AA78" i="6"/>
  <c r="AC79" i="6"/>
  <c r="W79" i="6"/>
  <c r="AF79" i="6"/>
  <c r="AA79" i="6"/>
  <c r="AC80" i="6"/>
  <c r="W80" i="6"/>
  <c r="AF80" i="6"/>
  <c r="AA80" i="6"/>
  <c r="AC81" i="6"/>
  <c r="W81" i="6"/>
  <c r="AF81" i="6"/>
  <c r="AA81" i="6"/>
  <c r="AC82" i="6"/>
  <c r="W82" i="6"/>
  <c r="AF82" i="6"/>
  <c r="AA82" i="6"/>
  <c r="AC83" i="6"/>
  <c r="W83" i="6"/>
  <c r="AF83" i="6"/>
  <c r="AA83" i="6"/>
  <c r="AC84" i="6"/>
  <c r="W84" i="6"/>
  <c r="AF84" i="6"/>
  <c r="AA84" i="6"/>
  <c r="AC85" i="6"/>
  <c r="W85" i="6"/>
  <c r="AF85" i="6"/>
  <c r="AA85" i="6"/>
  <c r="AC86" i="6"/>
  <c r="W86" i="6"/>
  <c r="AF86" i="6"/>
  <c r="AA86" i="6"/>
  <c r="AC87" i="6"/>
  <c r="W87" i="6"/>
  <c r="AF87" i="6"/>
  <c r="AA87" i="6"/>
  <c r="AC88" i="6"/>
  <c r="W88" i="6"/>
  <c r="AF88" i="6"/>
  <c r="AA88" i="6"/>
  <c r="AC89" i="6"/>
  <c r="W89" i="6"/>
  <c r="AF89" i="6"/>
  <c r="AA89" i="6"/>
  <c r="AC90" i="6"/>
  <c r="W90" i="6"/>
  <c r="AF90" i="6"/>
  <c r="AA90" i="6"/>
  <c r="AC91" i="6"/>
  <c r="W91" i="6"/>
  <c r="AF91" i="6"/>
  <c r="AA91" i="6"/>
  <c r="AC92" i="6"/>
  <c r="W92" i="6"/>
  <c r="AF92" i="6"/>
  <c r="AA92" i="6"/>
  <c r="AC93" i="6"/>
  <c r="W93" i="6"/>
  <c r="AF93" i="6"/>
  <c r="AA93" i="6"/>
  <c r="AC94" i="6"/>
  <c r="W94" i="6"/>
  <c r="AF94" i="6"/>
  <c r="AA94" i="6"/>
  <c r="AC95" i="6"/>
  <c r="W95" i="6"/>
  <c r="AF95" i="6"/>
  <c r="AA95" i="6"/>
  <c r="AC96" i="6"/>
  <c r="W96" i="6"/>
  <c r="AF96" i="6"/>
  <c r="AA96" i="6"/>
  <c r="AC97" i="6"/>
  <c r="W97" i="6"/>
  <c r="AF97" i="6"/>
  <c r="AA97" i="6"/>
  <c r="AC98" i="6"/>
  <c r="W98" i="6"/>
  <c r="AF98" i="6"/>
  <c r="AA98" i="6"/>
  <c r="AC99" i="6"/>
  <c r="W99" i="6"/>
  <c r="AF99" i="6"/>
  <c r="AA99" i="6"/>
  <c r="AC100" i="6"/>
  <c r="W100" i="6"/>
  <c r="AF100" i="6"/>
  <c r="AA100" i="6"/>
  <c r="AC101" i="6"/>
  <c r="W101" i="6"/>
  <c r="AF101" i="6"/>
  <c r="AA101" i="6"/>
  <c r="AC102" i="6"/>
  <c r="W102" i="6"/>
  <c r="AF102" i="6"/>
  <c r="AA102" i="6"/>
  <c r="AC103" i="6"/>
  <c r="W103" i="6"/>
  <c r="AF103" i="6"/>
  <c r="AA103" i="6"/>
  <c r="AC104" i="6"/>
  <c r="W104" i="6"/>
  <c r="AF104" i="6"/>
  <c r="AA104" i="6"/>
  <c r="AC105" i="6"/>
  <c r="W105" i="6"/>
  <c r="AF105" i="6"/>
  <c r="AA105" i="6"/>
  <c r="AC106" i="6"/>
  <c r="W106" i="6"/>
  <c r="AF106" i="6"/>
  <c r="AA106" i="6"/>
  <c r="AC107" i="6"/>
  <c r="W107" i="6"/>
  <c r="AF107" i="6"/>
  <c r="AA107" i="6"/>
  <c r="AC108" i="6"/>
  <c r="W108" i="6"/>
  <c r="AF108" i="6"/>
  <c r="AA108" i="6"/>
  <c r="AC109" i="6"/>
  <c r="W109" i="6"/>
  <c r="AF109" i="6"/>
  <c r="AA109" i="6"/>
  <c r="AC110" i="6"/>
  <c r="W110" i="6"/>
  <c r="AF110" i="6"/>
  <c r="AA110" i="6"/>
  <c r="AC111" i="6"/>
  <c r="W111" i="6"/>
  <c r="AF111" i="6"/>
  <c r="AA111" i="6"/>
  <c r="AC112" i="6"/>
  <c r="W112" i="6"/>
  <c r="AF112" i="6"/>
  <c r="AA112" i="6"/>
  <c r="AC113" i="6"/>
  <c r="W113" i="6"/>
  <c r="AF113" i="6"/>
  <c r="AA113" i="6"/>
  <c r="AC114" i="6"/>
  <c r="W114" i="6"/>
  <c r="AF114" i="6"/>
  <c r="AA114" i="6"/>
  <c r="AC115" i="6"/>
  <c r="W115" i="6"/>
  <c r="AF115" i="6"/>
  <c r="AA115" i="6"/>
  <c r="AC116" i="6"/>
  <c r="W116" i="6"/>
  <c r="AF116" i="6"/>
  <c r="AA116" i="6"/>
  <c r="AC117" i="6"/>
  <c r="W117" i="6"/>
  <c r="AF117" i="6"/>
  <c r="AA117" i="6"/>
  <c r="AC118" i="6"/>
  <c r="W118" i="6"/>
  <c r="AF118" i="6"/>
  <c r="AA118" i="6"/>
  <c r="AC119" i="6"/>
  <c r="W119" i="6"/>
  <c r="AF119" i="6"/>
  <c r="AA119" i="6"/>
  <c r="AC120" i="6"/>
  <c r="W120" i="6"/>
  <c r="AF120" i="6"/>
  <c r="AA120" i="6"/>
  <c r="AC121" i="6"/>
  <c r="W121" i="6"/>
  <c r="AF121" i="6"/>
  <c r="AA121" i="6"/>
  <c r="AC122" i="6"/>
  <c r="W122" i="6"/>
  <c r="AF122" i="6"/>
  <c r="AA122" i="6"/>
  <c r="AC123" i="6"/>
  <c r="W123" i="6"/>
  <c r="AF123" i="6"/>
  <c r="AA123" i="6"/>
  <c r="AC124" i="6"/>
  <c r="W124" i="6"/>
  <c r="AF124" i="6"/>
  <c r="AA124" i="6"/>
  <c r="AC125" i="6"/>
  <c r="W125" i="6"/>
  <c r="AF125" i="6"/>
  <c r="AA125" i="6"/>
  <c r="AC126" i="6"/>
  <c r="W126" i="6"/>
  <c r="AF126" i="6"/>
  <c r="AA126" i="6"/>
  <c r="AC127" i="6"/>
  <c r="W127" i="6"/>
  <c r="AF127" i="6"/>
  <c r="AA127" i="6"/>
  <c r="AC128" i="6"/>
  <c r="W128" i="6"/>
  <c r="AF128" i="6"/>
  <c r="AA128" i="6"/>
  <c r="AC129" i="6"/>
  <c r="W129" i="6"/>
  <c r="AF129" i="6"/>
  <c r="AA129" i="6"/>
  <c r="AC130" i="6"/>
  <c r="W130" i="6"/>
  <c r="AF130" i="6"/>
  <c r="AA130" i="6"/>
  <c r="AC131" i="6"/>
  <c r="W131" i="6"/>
  <c r="AF131" i="6"/>
  <c r="AA131" i="6"/>
  <c r="AC132" i="6"/>
  <c r="W132" i="6"/>
  <c r="AF132" i="6"/>
  <c r="AA132" i="6"/>
  <c r="AC133" i="6"/>
  <c r="W133" i="6"/>
  <c r="AF133" i="6"/>
  <c r="AA133" i="6"/>
  <c r="AC134" i="6"/>
  <c r="W134" i="6"/>
  <c r="AF134" i="6"/>
  <c r="AA134" i="6"/>
  <c r="AC135" i="6"/>
  <c r="W135" i="6"/>
  <c r="AF135" i="6"/>
  <c r="AA135" i="6"/>
  <c r="AC136" i="6"/>
  <c r="W136" i="6"/>
  <c r="AF136" i="6"/>
  <c r="AA136" i="6"/>
  <c r="AC137" i="6"/>
  <c r="W137" i="6"/>
  <c r="AF137" i="6"/>
  <c r="AA137" i="6"/>
  <c r="AC138" i="6"/>
  <c r="W138" i="6"/>
  <c r="AF138" i="6"/>
  <c r="AA138" i="6"/>
  <c r="AC139" i="6"/>
  <c r="W139" i="6"/>
  <c r="AF139" i="6"/>
  <c r="AA139" i="6"/>
  <c r="AC140" i="6"/>
  <c r="W140" i="6"/>
  <c r="AF140" i="6"/>
  <c r="AA140" i="6"/>
  <c r="AC141" i="6"/>
  <c r="W141" i="6"/>
  <c r="AF141" i="6"/>
  <c r="AA141" i="6"/>
  <c r="AC142" i="6"/>
  <c r="W142" i="6"/>
  <c r="AF142" i="6"/>
  <c r="AA142" i="6"/>
  <c r="AC143" i="6"/>
  <c r="W143" i="6"/>
  <c r="AF143" i="6"/>
  <c r="AA143" i="6"/>
  <c r="AC144" i="6"/>
  <c r="W144" i="6"/>
  <c r="AF144" i="6"/>
  <c r="AA144" i="6"/>
  <c r="AC145" i="6"/>
  <c r="W145" i="6"/>
  <c r="AF145" i="6"/>
  <c r="AA145" i="6"/>
  <c r="AC146" i="6"/>
  <c r="W146" i="6"/>
  <c r="AF146" i="6"/>
  <c r="AA146" i="6"/>
  <c r="AC147" i="6"/>
  <c r="W147" i="6"/>
  <c r="AF147" i="6"/>
  <c r="AA147" i="6"/>
  <c r="AC148" i="6"/>
  <c r="W148" i="6"/>
  <c r="AF148" i="6"/>
  <c r="AA148" i="6"/>
  <c r="AC149" i="6"/>
  <c r="W149" i="6"/>
  <c r="AF149" i="6"/>
  <c r="AA149" i="6"/>
  <c r="AC150" i="6"/>
  <c r="W150" i="6"/>
  <c r="AF150" i="6"/>
  <c r="AA150" i="6"/>
  <c r="AC151" i="6"/>
  <c r="W151" i="6"/>
  <c r="AF151" i="6"/>
  <c r="AA151" i="6"/>
  <c r="AC152" i="6"/>
  <c r="W152" i="6"/>
  <c r="AF152" i="6"/>
  <c r="AA152" i="6"/>
  <c r="AC153" i="6"/>
  <c r="W153" i="6"/>
  <c r="AF153" i="6"/>
  <c r="AA153" i="6"/>
  <c r="AC154" i="6"/>
  <c r="W154" i="6"/>
  <c r="AF154" i="6"/>
  <c r="AA154" i="6"/>
  <c r="AC155" i="6"/>
  <c r="W155" i="6"/>
  <c r="AF155" i="6"/>
  <c r="AA155" i="6"/>
  <c r="AC156" i="6"/>
  <c r="W156" i="6"/>
  <c r="AF156" i="6"/>
  <c r="AA156" i="6"/>
  <c r="AC157" i="6"/>
  <c r="W157" i="6"/>
  <c r="AF157" i="6"/>
  <c r="AA157" i="6"/>
  <c r="AC158" i="6"/>
  <c r="W158" i="6"/>
  <c r="AF158" i="6"/>
  <c r="AA158" i="6"/>
  <c r="AC159" i="6"/>
  <c r="W159" i="6"/>
  <c r="AF159" i="6"/>
  <c r="AA159" i="6"/>
  <c r="AC160" i="6"/>
  <c r="W160" i="6"/>
  <c r="AF160" i="6"/>
  <c r="AA160" i="6"/>
  <c r="AC161" i="6"/>
  <c r="W161" i="6"/>
  <c r="AF161" i="6"/>
  <c r="AA161" i="6"/>
  <c r="AC162" i="6"/>
  <c r="W162" i="6"/>
  <c r="AF162" i="6"/>
  <c r="AA162" i="6"/>
  <c r="AC163" i="6"/>
  <c r="W163" i="6"/>
  <c r="AF163" i="6"/>
  <c r="AA163" i="6"/>
  <c r="AC164" i="6"/>
  <c r="W164" i="6"/>
  <c r="AF164" i="6"/>
  <c r="AA164" i="6"/>
  <c r="AC165" i="6"/>
  <c r="W165" i="6"/>
  <c r="AF165" i="6"/>
  <c r="AA165" i="6"/>
  <c r="AC166" i="6"/>
  <c r="W166" i="6"/>
  <c r="AF166" i="6"/>
  <c r="AA166" i="6"/>
  <c r="AC167" i="6"/>
  <c r="W167" i="6"/>
  <c r="AF167" i="6"/>
  <c r="AA167" i="6"/>
  <c r="AC168" i="6"/>
  <c r="W168" i="6"/>
  <c r="AF168" i="6"/>
  <c r="AA168" i="6"/>
  <c r="AC169" i="6"/>
  <c r="W169" i="6"/>
  <c r="AF169" i="6"/>
  <c r="AA169" i="6"/>
  <c r="AC170" i="6"/>
  <c r="W170" i="6"/>
  <c r="AF170" i="6"/>
  <c r="AA170" i="6"/>
  <c r="AC171" i="6"/>
  <c r="W171" i="6"/>
  <c r="AF171" i="6"/>
  <c r="AA171" i="6"/>
  <c r="AC172" i="6"/>
  <c r="W172" i="6"/>
  <c r="AF172" i="6"/>
  <c r="AA172" i="6"/>
  <c r="AC173" i="6"/>
  <c r="W173" i="6"/>
  <c r="AF173" i="6"/>
  <c r="AA173" i="6"/>
  <c r="AC174" i="6"/>
  <c r="W174" i="6"/>
  <c r="AF174" i="6"/>
  <c r="AA174" i="6"/>
  <c r="AC175" i="6"/>
  <c r="W175" i="6"/>
  <c r="AF175" i="6"/>
  <c r="AA175" i="6"/>
  <c r="AC176" i="6"/>
  <c r="W176" i="6"/>
  <c r="AF176" i="6"/>
  <c r="AA176" i="6"/>
  <c r="AC177" i="6"/>
  <c r="W177" i="6"/>
  <c r="AF177" i="6"/>
  <c r="AA177" i="6"/>
  <c r="AC178" i="6"/>
  <c r="W178" i="6"/>
  <c r="AF178" i="6"/>
  <c r="AA178" i="6"/>
  <c r="AC179" i="6"/>
  <c r="W179" i="6"/>
  <c r="AF179" i="6"/>
  <c r="AA179" i="6"/>
  <c r="AC180" i="6"/>
  <c r="W180" i="6"/>
  <c r="AF180" i="6"/>
  <c r="AA180" i="6"/>
  <c r="AC181" i="6"/>
  <c r="W181" i="6"/>
  <c r="AF181" i="6"/>
  <c r="AA181" i="6"/>
  <c r="AC182" i="6"/>
  <c r="W182" i="6"/>
  <c r="AF182" i="6"/>
  <c r="AA182" i="6"/>
  <c r="AC183" i="6"/>
  <c r="W183" i="6"/>
  <c r="AF183" i="6"/>
  <c r="AA183" i="6"/>
  <c r="AC184" i="6"/>
  <c r="W184" i="6"/>
  <c r="AF184" i="6"/>
  <c r="AA184" i="6"/>
  <c r="AC185" i="6"/>
  <c r="W185" i="6"/>
  <c r="AF185" i="6"/>
  <c r="AA185" i="6"/>
  <c r="AC186" i="6"/>
  <c r="W186" i="6"/>
  <c r="AF186" i="6"/>
  <c r="AA186" i="6"/>
  <c r="AC187" i="6"/>
  <c r="W187" i="6"/>
  <c r="AF187" i="6"/>
  <c r="AA187" i="6"/>
  <c r="AC188" i="6"/>
  <c r="W188" i="6"/>
  <c r="AF188" i="6"/>
  <c r="AA188" i="6"/>
  <c r="AC189" i="6"/>
  <c r="W189" i="6"/>
  <c r="AF189" i="6"/>
  <c r="AA189" i="6"/>
  <c r="AC190" i="6"/>
  <c r="W190" i="6"/>
  <c r="AF190" i="6"/>
  <c r="AA190" i="6"/>
  <c r="AC191" i="6"/>
  <c r="W191" i="6"/>
  <c r="AF191" i="6"/>
  <c r="AA191" i="6"/>
  <c r="AC192" i="6"/>
  <c r="W192" i="6"/>
  <c r="AF192" i="6"/>
  <c r="AA192" i="6"/>
  <c r="AC193" i="6"/>
  <c r="W193" i="6"/>
  <c r="AF193" i="6"/>
  <c r="AA193" i="6"/>
  <c r="AC194" i="6"/>
  <c r="W194" i="6"/>
  <c r="AF194" i="6"/>
  <c r="AA194" i="6"/>
  <c r="AC195" i="6"/>
  <c r="W195" i="6"/>
  <c r="AF195" i="6"/>
  <c r="AA195" i="6"/>
  <c r="AC196" i="6"/>
  <c r="W196" i="6"/>
  <c r="AF196" i="6"/>
  <c r="AA196" i="6"/>
  <c r="AC197" i="6"/>
  <c r="W197" i="6"/>
  <c r="AF197" i="6"/>
  <c r="AA197" i="6"/>
  <c r="AC198" i="6"/>
  <c r="W198" i="6"/>
  <c r="AF198" i="6"/>
  <c r="AA198" i="6"/>
  <c r="AC199" i="6"/>
  <c r="W199" i="6"/>
  <c r="AF199" i="6"/>
  <c r="AA199" i="6"/>
  <c r="AC200" i="6"/>
  <c r="W200" i="6"/>
  <c r="AF200" i="6"/>
  <c r="AA200" i="6"/>
  <c r="AC201" i="6"/>
  <c r="W201" i="6"/>
  <c r="AF201" i="6"/>
  <c r="AA201" i="6"/>
  <c r="AA202" i="6"/>
  <c r="AI2" i="6"/>
  <c r="AI202" i="6"/>
  <c r="AJ202" i="6"/>
  <c r="AI3" i="6"/>
  <c r="AJ3" i="6"/>
  <c r="AK3" i="6"/>
  <c r="AI4" i="6"/>
  <c r="AJ4" i="6"/>
  <c r="AK4" i="6"/>
  <c r="AI5" i="6"/>
  <c r="AJ5" i="6"/>
  <c r="AK5" i="6"/>
  <c r="AI6" i="6"/>
  <c r="AJ6" i="6"/>
  <c r="AK6" i="6"/>
  <c r="AI7" i="6"/>
  <c r="AJ7" i="6"/>
  <c r="AK7" i="6"/>
  <c r="AI8" i="6"/>
  <c r="AJ8" i="6"/>
  <c r="AK8" i="6"/>
  <c r="AI9" i="6"/>
  <c r="AJ9" i="6"/>
  <c r="AK9" i="6"/>
  <c r="AI10" i="6"/>
  <c r="AJ10" i="6"/>
  <c r="AK10" i="6"/>
  <c r="AI11" i="6"/>
  <c r="AJ11" i="6"/>
  <c r="AK11" i="6"/>
  <c r="AI12" i="6"/>
  <c r="AJ12" i="6"/>
  <c r="AK12" i="6"/>
  <c r="AI13" i="6"/>
  <c r="AJ13" i="6"/>
  <c r="AK13" i="6"/>
  <c r="AI14" i="6"/>
  <c r="AJ14" i="6"/>
  <c r="AK14" i="6"/>
  <c r="AI15" i="6"/>
  <c r="AJ15" i="6"/>
  <c r="AK15" i="6"/>
  <c r="AI16" i="6"/>
  <c r="AJ16" i="6"/>
  <c r="AK16" i="6"/>
  <c r="AI17" i="6"/>
  <c r="AJ17" i="6"/>
  <c r="AK17" i="6"/>
  <c r="AI18" i="6"/>
  <c r="AJ18" i="6"/>
  <c r="AK18" i="6"/>
  <c r="AI19" i="6"/>
  <c r="AJ19" i="6"/>
  <c r="AK19" i="6"/>
  <c r="AI20" i="6"/>
  <c r="AJ20" i="6"/>
  <c r="AK20" i="6"/>
  <c r="AI21" i="6"/>
  <c r="AJ21" i="6"/>
  <c r="AK21" i="6"/>
  <c r="AI22" i="6"/>
  <c r="AJ22" i="6"/>
  <c r="AK22" i="6"/>
  <c r="AI23" i="6"/>
  <c r="AJ23" i="6"/>
  <c r="AK23" i="6"/>
  <c r="AI24" i="6"/>
  <c r="AJ24" i="6"/>
  <c r="AK24" i="6"/>
  <c r="AI25" i="6"/>
  <c r="AJ25" i="6"/>
  <c r="AK25" i="6"/>
  <c r="AI26" i="6"/>
  <c r="AJ26" i="6"/>
  <c r="AK26" i="6"/>
  <c r="AI27" i="6"/>
  <c r="AJ27" i="6"/>
  <c r="AK27" i="6"/>
  <c r="AI28" i="6"/>
  <c r="AJ28" i="6"/>
  <c r="AK28" i="6"/>
  <c r="AI29" i="6"/>
  <c r="AJ29" i="6"/>
  <c r="AK29" i="6"/>
  <c r="AI30" i="6"/>
  <c r="AJ30" i="6"/>
  <c r="AK30" i="6"/>
  <c r="AI31" i="6"/>
  <c r="AJ31" i="6"/>
  <c r="AK31" i="6"/>
  <c r="AI32" i="6"/>
  <c r="AJ32" i="6"/>
  <c r="AK32" i="6"/>
  <c r="AI33" i="6"/>
  <c r="AJ33" i="6"/>
  <c r="AK33" i="6"/>
  <c r="AI34" i="6"/>
  <c r="AJ34" i="6"/>
  <c r="AK34" i="6"/>
  <c r="AI35" i="6"/>
  <c r="AJ35" i="6"/>
  <c r="AK35" i="6"/>
  <c r="AI36" i="6"/>
  <c r="AJ36" i="6"/>
  <c r="AK36" i="6"/>
  <c r="AI37" i="6"/>
  <c r="AJ37" i="6"/>
  <c r="AK37" i="6"/>
  <c r="AI38" i="6"/>
  <c r="AJ38" i="6"/>
  <c r="AK38" i="6"/>
  <c r="AI39" i="6"/>
  <c r="AJ39" i="6"/>
  <c r="AK39" i="6"/>
  <c r="AI40" i="6"/>
  <c r="AJ40" i="6"/>
  <c r="AK40" i="6"/>
  <c r="AI41" i="6"/>
  <c r="AJ41" i="6"/>
  <c r="AK41" i="6"/>
  <c r="AI42" i="6"/>
  <c r="AJ42" i="6"/>
  <c r="AK42" i="6"/>
  <c r="AI43" i="6"/>
  <c r="AJ43" i="6"/>
  <c r="AK43" i="6"/>
  <c r="AI44" i="6"/>
  <c r="AJ44" i="6"/>
  <c r="AK44" i="6"/>
  <c r="AI45" i="6"/>
  <c r="AJ45" i="6"/>
  <c r="AK45" i="6"/>
  <c r="AI46" i="6"/>
  <c r="AJ46" i="6"/>
  <c r="AK46" i="6"/>
  <c r="AI47" i="6"/>
  <c r="AJ47" i="6"/>
  <c r="AK47" i="6"/>
  <c r="AI48" i="6"/>
  <c r="AJ48" i="6"/>
  <c r="AK48" i="6"/>
  <c r="AI49" i="6"/>
  <c r="AJ49" i="6"/>
  <c r="AK49" i="6"/>
  <c r="AI50" i="6"/>
  <c r="AJ50" i="6"/>
  <c r="AK50" i="6"/>
  <c r="AI51" i="6"/>
  <c r="AJ51" i="6"/>
  <c r="AK51" i="6"/>
  <c r="AI52" i="6"/>
  <c r="AJ52" i="6"/>
  <c r="AK52" i="6"/>
  <c r="AI53" i="6"/>
  <c r="AJ53" i="6"/>
  <c r="AK53" i="6"/>
  <c r="AI54" i="6"/>
  <c r="AJ54" i="6"/>
  <c r="AK54" i="6"/>
  <c r="AI55" i="6"/>
  <c r="AJ55" i="6"/>
  <c r="AK55" i="6"/>
  <c r="AI56" i="6"/>
  <c r="AJ56" i="6"/>
  <c r="AK56" i="6"/>
  <c r="AI57" i="6"/>
  <c r="AJ57" i="6"/>
  <c r="AK57" i="6"/>
  <c r="AI58" i="6"/>
  <c r="AJ58" i="6"/>
  <c r="AK58" i="6"/>
  <c r="AI59" i="6"/>
  <c r="AJ59" i="6"/>
  <c r="AK59" i="6"/>
  <c r="AI60" i="6"/>
  <c r="AJ60" i="6"/>
  <c r="AK60" i="6"/>
  <c r="AI61" i="6"/>
  <c r="AJ61" i="6"/>
  <c r="AK61" i="6"/>
  <c r="AI62" i="6"/>
  <c r="AJ62" i="6"/>
  <c r="AK62" i="6"/>
  <c r="AI63" i="6"/>
  <c r="AJ63" i="6"/>
  <c r="AK63" i="6"/>
  <c r="AI64" i="6"/>
  <c r="AJ64" i="6"/>
  <c r="AK64" i="6"/>
  <c r="AI65" i="6"/>
  <c r="AJ65" i="6"/>
  <c r="AK65" i="6"/>
  <c r="AI66" i="6"/>
  <c r="AJ66" i="6"/>
  <c r="AK66" i="6"/>
  <c r="AI67" i="6"/>
  <c r="AJ67" i="6"/>
  <c r="AK67" i="6"/>
  <c r="AI68" i="6"/>
  <c r="AJ68" i="6"/>
  <c r="AK68" i="6"/>
  <c r="AI69" i="6"/>
  <c r="AJ69" i="6"/>
  <c r="AK69" i="6"/>
  <c r="AI70" i="6"/>
  <c r="AJ70" i="6"/>
  <c r="AK70" i="6"/>
  <c r="AI71" i="6"/>
  <c r="AJ71" i="6"/>
  <c r="AK71" i="6"/>
  <c r="AI72" i="6"/>
  <c r="AJ72" i="6"/>
  <c r="AK72" i="6"/>
  <c r="AI73" i="6"/>
  <c r="AJ73" i="6"/>
  <c r="AK73" i="6"/>
  <c r="AI74" i="6"/>
  <c r="AJ74" i="6"/>
  <c r="AK74" i="6"/>
  <c r="AI75" i="6"/>
  <c r="AJ75" i="6"/>
  <c r="AK75" i="6"/>
  <c r="AI76" i="6"/>
  <c r="AJ76" i="6"/>
  <c r="AK76" i="6"/>
  <c r="AI77" i="6"/>
  <c r="AJ77" i="6"/>
  <c r="AK77" i="6"/>
  <c r="AI78" i="6"/>
  <c r="AJ78" i="6"/>
  <c r="AK78" i="6"/>
  <c r="AI79" i="6"/>
  <c r="AJ79" i="6"/>
  <c r="AK79" i="6"/>
  <c r="AI80" i="6"/>
  <c r="AJ80" i="6"/>
  <c r="AK80" i="6"/>
  <c r="AI81" i="6"/>
  <c r="AJ81" i="6"/>
  <c r="AK81" i="6"/>
  <c r="AI82" i="6"/>
  <c r="AJ82" i="6"/>
  <c r="AK82" i="6"/>
  <c r="AI83" i="6"/>
  <c r="AJ83" i="6"/>
  <c r="AK83" i="6"/>
  <c r="AI84" i="6"/>
  <c r="AJ84" i="6"/>
  <c r="AK84" i="6"/>
  <c r="AI85" i="6"/>
  <c r="AJ85" i="6"/>
  <c r="AK85" i="6"/>
  <c r="AI86" i="6"/>
  <c r="AJ86" i="6"/>
  <c r="AK86" i="6"/>
  <c r="AI87" i="6"/>
  <c r="AJ87" i="6"/>
  <c r="AK87" i="6"/>
  <c r="AI88" i="6"/>
  <c r="AJ88" i="6"/>
  <c r="AK88" i="6"/>
  <c r="AI89" i="6"/>
  <c r="AJ89" i="6"/>
  <c r="AK89" i="6"/>
  <c r="AI90" i="6"/>
  <c r="AJ90" i="6"/>
  <c r="AK90" i="6"/>
  <c r="AI91" i="6"/>
  <c r="AJ91" i="6"/>
  <c r="AK91" i="6"/>
  <c r="AI92" i="6"/>
  <c r="AJ92" i="6"/>
  <c r="AK92" i="6"/>
  <c r="AI93" i="6"/>
  <c r="AJ93" i="6"/>
  <c r="AK93" i="6"/>
  <c r="AI94" i="6"/>
  <c r="AJ94" i="6"/>
  <c r="AK94" i="6"/>
  <c r="AI95" i="6"/>
  <c r="AJ95" i="6"/>
  <c r="AK95" i="6"/>
  <c r="AI96" i="6"/>
  <c r="AJ96" i="6"/>
  <c r="AK96" i="6"/>
  <c r="AI97" i="6"/>
  <c r="AJ97" i="6"/>
  <c r="AK97" i="6"/>
  <c r="AI98" i="6"/>
  <c r="AJ98" i="6"/>
  <c r="AK98" i="6"/>
  <c r="AI99" i="6"/>
  <c r="AJ99" i="6"/>
  <c r="AK99" i="6"/>
  <c r="AI100" i="6"/>
  <c r="AJ100" i="6"/>
  <c r="AK100" i="6"/>
  <c r="AI101" i="6"/>
  <c r="AJ101" i="6"/>
  <c r="AK101" i="6"/>
  <c r="AI102" i="6"/>
  <c r="AJ102" i="6"/>
  <c r="AK102" i="6"/>
  <c r="AI103" i="6"/>
  <c r="AJ103" i="6"/>
  <c r="AK103" i="6"/>
  <c r="AI104" i="6"/>
  <c r="AJ104" i="6"/>
  <c r="AK104" i="6"/>
  <c r="AI105" i="6"/>
  <c r="AJ105" i="6"/>
  <c r="AK105" i="6"/>
  <c r="AI106" i="6"/>
  <c r="AJ106" i="6"/>
  <c r="AK106" i="6"/>
  <c r="AI107" i="6"/>
  <c r="AJ107" i="6"/>
  <c r="AK107" i="6"/>
  <c r="AI108" i="6"/>
  <c r="AJ108" i="6"/>
  <c r="AK108" i="6"/>
  <c r="AI109" i="6"/>
  <c r="AJ109" i="6"/>
  <c r="AK109" i="6"/>
  <c r="AI110" i="6"/>
  <c r="AJ110" i="6"/>
  <c r="AK110" i="6"/>
  <c r="AI111" i="6"/>
  <c r="AJ111" i="6"/>
  <c r="AK111" i="6"/>
  <c r="AI112" i="6"/>
  <c r="AJ112" i="6"/>
  <c r="AK112" i="6"/>
  <c r="AI113" i="6"/>
  <c r="AJ113" i="6"/>
  <c r="AK113" i="6"/>
  <c r="AI114" i="6"/>
  <c r="AJ114" i="6"/>
  <c r="AK114" i="6"/>
  <c r="AI115" i="6"/>
  <c r="AJ115" i="6"/>
  <c r="AK115" i="6"/>
  <c r="AI116" i="6"/>
  <c r="AJ116" i="6"/>
  <c r="AK116" i="6"/>
  <c r="AI117" i="6"/>
  <c r="AJ117" i="6"/>
  <c r="AK117" i="6"/>
  <c r="AI118" i="6"/>
  <c r="AJ118" i="6"/>
  <c r="AK118" i="6"/>
  <c r="AI119" i="6"/>
  <c r="AJ119" i="6"/>
  <c r="AK119" i="6"/>
  <c r="AI120" i="6"/>
  <c r="AJ120" i="6"/>
  <c r="AK120" i="6"/>
  <c r="AI121" i="6"/>
  <c r="AJ121" i="6"/>
  <c r="AK121" i="6"/>
  <c r="AI122" i="6"/>
  <c r="AJ122" i="6"/>
  <c r="AK122" i="6"/>
  <c r="AI123" i="6"/>
  <c r="AJ123" i="6"/>
  <c r="AK123" i="6"/>
  <c r="AI124" i="6"/>
  <c r="AJ124" i="6"/>
  <c r="AK124" i="6"/>
  <c r="AI125" i="6"/>
  <c r="AJ125" i="6"/>
  <c r="AK125" i="6"/>
  <c r="AI126" i="6"/>
  <c r="AJ126" i="6"/>
  <c r="AK126" i="6"/>
  <c r="AI127" i="6"/>
  <c r="AJ127" i="6"/>
  <c r="AK127" i="6"/>
  <c r="AI128" i="6"/>
  <c r="AJ128" i="6"/>
  <c r="AK128" i="6"/>
  <c r="AI129" i="6"/>
  <c r="AJ129" i="6"/>
  <c r="AK129" i="6"/>
  <c r="AI130" i="6"/>
  <c r="AJ130" i="6"/>
  <c r="AK130" i="6"/>
  <c r="AI131" i="6"/>
  <c r="AJ131" i="6"/>
  <c r="AK131" i="6"/>
  <c r="AI132" i="6"/>
  <c r="AJ132" i="6"/>
  <c r="AK132" i="6"/>
  <c r="AI133" i="6"/>
  <c r="AJ133" i="6"/>
  <c r="AK133" i="6"/>
  <c r="AI134" i="6"/>
  <c r="AJ134" i="6"/>
  <c r="AK134" i="6"/>
  <c r="AI135" i="6"/>
  <c r="AJ135" i="6"/>
  <c r="AK135" i="6"/>
  <c r="AI136" i="6"/>
  <c r="AJ136" i="6"/>
  <c r="AK136" i="6"/>
  <c r="AI137" i="6"/>
  <c r="AJ137" i="6"/>
  <c r="AK137" i="6"/>
  <c r="AI138" i="6"/>
  <c r="AJ138" i="6"/>
  <c r="AK138" i="6"/>
  <c r="AI139" i="6"/>
  <c r="AJ139" i="6"/>
  <c r="AK139" i="6"/>
  <c r="AI140" i="6"/>
  <c r="AJ140" i="6"/>
  <c r="AK140" i="6"/>
  <c r="AI141" i="6"/>
  <c r="AJ141" i="6"/>
  <c r="AK141" i="6"/>
  <c r="AI142" i="6"/>
  <c r="AJ142" i="6"/>
  <c r="AK142" i="6"/>
  <c r="AI143" i="6"/>
  <c r="AJ143" i="6"/>
  <c r="AK143" i="6"/>
  <c r="AI144" i="6"/>
  <c r="AJ144" i="6"/>
  <c r="AK144" i="6"/>
  <c r="AI145" i="6"/>
  <c r="AJ145" i="6"/>
  <c r="AK145" i="6"/>
  <c r="AI146" i="6"/>
  <c r="AJ146" i="6"/>
  <c r="AK146" i="6"/>
  <c r="AI147" i="6"/>
  <c r="AJ147" i="6"/>
  <c r="AK147" i="6"/>
  <c r="AI148" i="6"/>
  <c r="AJ148" i="6"/>
  <c r="AK148" i="6"/>
  <c r="AI149" i="6"/>
  <c r="AJ149" i="6"/>
  <c r="AK149" i="6"/>
  <c r="AI150" i="6"/>
  <c r="AJ150" i="6"/>
  <c r="AK150" i="6"/>
  <c r="AI151" i="6"/>
  <c r="AJ151" i="6"/>
  <c r="AK151" i="6"/>
  <c r="AI152" i="6"/>
  <c r="AJ152" i="6"/>
  <c r="AK152" i="6"/>
  <c r="AI153" i="6"/>
  <c r="AJ153" i="6"/>
  <c r="AK153" i="6"/>
  <c r="AI154" i="6"/>
  <c r="AJ154" i="6"/>
  <c r="AK154" i="6"/>
  <c r="AI155" i="6"/>
  <c r="AJ155" i="6"/>
  <c r="AK155" i="6"/>
  <c r="AI156" i="6"/>
  <c r="AJ156" i="6"/>
  <c r="AK156" i="6"/>
  <c r="AI157" i="6"/>
  <c r="AJ157" i="6"/>
  <c r="AK157" i="6"/>
  <c r="AI158" i="6"/>
  <c r="AJ158" i="6"/>
  <c r="AK158" i="6"/>
  <c r="AI159" i="6"/>
  <c r="AJ159" i="6"/>
  <c r="AK159" i="6"/>
  <c r="AI160" i="6"/>
  <c r="AJ160" i="6"/>
  <c r="AK160" i="6"/>
  <c r="AI161" i="6"/>
  <c r="AJ161" i="6"/>
  <c r="AK161" i="6"/>
  <c r="AI162" i="6"/>
  <c r="AJ162" i="6"/>
  <c r="AK162" i="6"/>
  <c r="AI163" i="6"/>
  <c r="AJ163" i="6"/>
  <c r="AK163" i="6"/>
  <c r="AI164" i="6"/>
  <c r="AJ164" i="6"/>
  <c r="AK164" i="6"/>
  <c r="AI165" i="6"/>
  <c r="AJ165" i="6"/>
  <c r="AK165" i="6"/>
  <c r="AI166" i="6"/>
  <c r="AJ166" i="6"/>
  <c r="AK166" i="6"/>
  <c r="AI167" i="6"/>
  <c r="AJ167" i="6"/>
  <c r="AK167" i="6"/>
  <c r="AI168" i="6"/>
  <c r="AJ168" i="6"/>
  <c r="AK168" i="6"/>
  <c r="AI169" i="6"/>
  <c r="AJ169" i="6"/>
  <c r="AK169" i="6"/>
  <c r="AI170" i="6"/>
  <c r="AJ170" i="6"/>
  <c r="AK170" i="6"/>
  <c r="AI171" i="6"/>
  <c r="AJ171" i="6"/>
  <c r="AK171" i="6"/>
  <c r="AI172" i="6"/>
  <c r="AJ172" i="6"/>
  <c r="AK172" i="6"/>
  <c r="AI173" i="6"/>
  <c r="AJ173" i="6"/>
  <c r="AK173" i="6"/>
  <c r="AI174" i="6"/>
  <c r="AJ174" i="6"/>
  <c r="AK174" i="6"/>
  <c r="AI175" i="6"/>
  <c r="AJ175" i="6"/>
  <c r="AK175" i="6"/>
  <c r="AI176" i="6"/>
  <c r="AJ176" i="6"/>
  <c r="AK176" i="6"/>
  <c r="AI177" i="6"/>
  <c r="AJ177" i="6"/>
  <c r="AK177" i="6"/>
  <c r="AI178" i="6"/>
  <c r="AJ178" i="6"/>
  <c r="AK178" i="6"/>
  <c r="AI179" i="6"/>
  <c r="AJ179" i="6"/>
  <c r="AK179" i="6"/>
  <c r="AI180" i="6"/>
  <c r="AJ180" i="6"/>
  <c r="AK180" i="6"/>
  <c r="AI181" i="6"/>
  <c r="AJ181" i="6"/>
  <c r="AK181" i="6"/>
  <c r="AI182" i="6"/>
  <c r="AJ182" i="6"/>
  <c r="AK182" i="6"/>
  <c r="AI183" i="6"/>
  <c r="AJ183" i="6"/>
  <c r="AK183" i="6"/>
  <c r="AI184" i="6"/>
  <c r="AJ184" i="6"/>
  <c r="AK184" i="6"/>
  <c r="AI185" i="6"/>
  <c r="AJ185" i="6"/>
  <c r="AK185" i="6"/>
  <c r="AI186" i="6"/>
  <c r="AJ186" i="6"/>
  <c r="AK186" i="6"/>
  <c r="AI187" i="6"/>
  <c r="AJ187" i="6"/>
  <c r="AK187" i="6"/>
  <c r="AI188" i="6"/>
  <c r="AJ188" i="6"/>
  <c r="AK188" i="6"/>
  <c r="AI189" i="6"/>
  <c r="AJ189" i="6"/>
  <c r="AK189" i="6"/>
  <c r="AI190" i="6"/>
  <c r="AJ190" i="6"/>
  <c r="AK190" i="6"/>
  <c r="AI191" i="6"/>
  <c r="AJ191" i="6"/>
  <c r="AK191" i="6"/>
  <c r="AI192" i="6"/>
  <c r="AJ192" i="6"/>
  <c r="AK192" i="6"/>
  <c r="AI193" i="6"/>
  <c r="AJ193" i="6"/>
  <c r="AK193" i="6"/>
  <c r="AI194" i="6"/>
  <c r="AJ194" i="6"/>
  <c r="AK194" i="6"/>
  <c r="AI195" i="6"/>
  <c r="AJ195" i="6"/>
  <c r="AK195" i="6"/>
  <c r="AI196" i="6"/>
  <c r="AJ196" i="6"/>
  <c r="AK196" i="6"/>
  <c r="AI197" i="6"/>
  <c r="AJ197" i="6"/>
  <c r="AK197" i="6"/>
  <c r="AI198" i="6"/>
  <c r="AJ198" i="6"/>
  <c r="AK198" i="6"/>
  <c r="AI199" i="6"/>
  <c r="AJ199" i="6"/>
  <c r="AK199" i="6"/>
  <c r="AI200" i="6"/>
  <c r="AJ200" i="6"/>
  <c r="AK200" i="6"/>
  <c r="AI201" i="6"/>
  <c r="AJ201" i="6"/>
  <c r="AK201" i="6"/>
  <c r="AK2" i="6"/>
  <c r="AJ2" i="6"/>
  <c r="AD22" i="6"/>
  <c r="AG22" i="6"/>
  <c r="AB22" i="6"/>
  <c r="N22" i="6"/>
  <c r="O130" i="6"/>
  <c r="O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AD130" i="6"/>
  <c r="AG130" i="6"/>
  <c r="AB130" i="6"/>
  <c r="N130" i="6"/>
  <c r="AD2" i="6"/>
  <c r="AG2" i="6"/>
  <c r="AB2" i="6"/>
  <c r="N2" i="6"/>
  <c r="AD3" i="6"/>
  <c r="AG3" i="6"/>
  <c r="AB3" i="6"/>
  <c r="N3" i="6"/>
  <c r="AD4" i="6"/>
  <c r="AG4" i="6"/>
  <c r="AB4" i="6"/>
  <c r="N4" i="6"/>
  <c r="AD5" i="6"/>
  <c r="AG5" i="6"/>
  <c r="AB5" i="6"/>
  <c r="N5" i="6"/>
  <c r="AD6" i="6"/>
  <c r="AG6" i="6"/>
  <c r="AB6" i="6"/>
  <c r="N6" i="6"/>
  <c r="AD7" i="6"/>
  <c r="AG7" i="6"/>
  <c r="AB7" i="6"/>
  <c r="N7" i="6"/>
  <c r="AD8" i="6"/>
  <c r="AG8" i="6"/>
  <c r="AB8" i="6"/>
  <c r="N8" i="6"/>
  <c r="AD9" i="6"/>
  <c r="AG9" i="6"/>
  <c r="AB9" i="6"/>
  <c r="N9" i="6"/>
  <c r="AD10" i="6"/>
  <c r="AG10" i="6"/>
  <c r="AB10" i="6"/>
  <c r="N10" i="6"/>
  <c r="AD11" i="6"/>
  <c r="AG11" i="6"/>
  <c r="AB11" i="6"/>
  <c r="N11" i="6"/>
  <c r="AD12" i="6"/>
  <c r="AG12" i="6"/>
  <c r="AB12" i="6"/>
  <c r="N12" i="6"/>
  <c r="AD13" i="6"/>
  <c r="AG13" i="6"/>
  <c r="AB13" i="6"/>
  <c r="N13" i="6"/>
  <c r="AD14" i="6"/>
  <c r="AG14" i="6"/>
  <c r="AB14" i="6"/>
  <c r="N14" i="6"/>
  <c r="AD15" i="6"/>
  <c r="AG15" i="6"/>
  <c r="AB15" i="6"/>
  <c r="N15" i="6"/>
  <c r="AD16" i="6"/>
  <c r="AG16" i="6"/>
  <c r="AB16" i="6"/>
  <c r="N16" i="6"/>
  <c r="AD17" i="6"/>
  <c r="AG17" i="6"/>
  <c r="AB17" i="6"/>
  <c r="N17" i="6"/>
  <c r="AD18" i="6"/>
  <c r="AG18" i="6"/>
  <c r="AB18" i="6"/>
  <c r="N18" i="6"/>
  <c r="AD19" i="6"/>
  <c r="AG19" i="6"/>
  <c r="AB19" i="6"/>
  <c r="N19" i="6"/>
  <c r="AD20" i="6"/>
  <c r="AG20" i="6"/>
  <c r="AB20" i="6"/>
  <c r="N20" i="6"/>
  <c r="AD21" i="6"/>
  <c r="AG21" i="6"/>
  <c r="AB21" i="6"/>
  <c r="N21" i="6"/>
  <c r="AD24" i="6"/>
  <c r="AG24" i="6"/>
  <c r="AB24" i="6"/>
  <c r="N24" i="6"/>
  <c r="AD25" i="6"/>
  <c r="AG25" i="6"/>
  <c r="AB25" i="6"/>
  <c r="N25" i="6"/>
  <c r="AD26" i="6"/>
  <c r="AG26" i="6"/>
  <c r="AB26" i="6"/>
  <c r="N26" i="6"/>
  <c r="AD27" i="6"/>
  <c r="AG27" i="6"/>
  <c r="AB27" i="6"/>
  <c r="N27" i="6"/>
  <c r="AD28" i="6"/>
  <c r="AG28" i="6"/>
  <c r="AB28" i="6"/>
  <c r="N28" i="6"/>
  <c r="AD29" i="6"/>
  <c r="AG29" i="6"/>
  <c r="AB29" i="6"/>
  <c r="N29" i="6"/>
  <c r="AD30" i="6"/>
  <c r="AG30" i="6"/>
  <c r="AB30" i="6"/>
  <c r="N30" i="6"/>
  <c r="AD31" i="6"/>
  <c r="AG31" i="6"/>
  <c r="AB31" i="6"/>
  <c r="N31" i="6"/>
  <c r="AD32" i="6"/>
  <c r="AG32" i="6"/>
  <c r="AB32" i="6"/>
  <c r="N32" i="6"/>
  <c r="AD33" i="6"/>
  <c r="AG33" i="6"/>
  <c r="AB33" i="6"/>
  <c r="N33" i="6"/>
  <c r="AD34" i="6"/>
  <c r="AG34" i="6"/>
  <c r="AB34" i="6"/>
  <c r="N34" i="6"/>
  <c r="AD35" i="6"/>
  <c r="AG35" i="6"/>
  <c r="AB35" i="6"/>
  <c r="N35" i="6"/>
  <c r="AD36" i="6"/>
  <c r="AG36" i="6"/>
  <c r="AB36" i="6"/>
  <c r="N36" i="6"/>
  <c r="AD37" i="6"/>
  <c r="AG37" i="6"/>
  <c r="AB37" i="6"/>
  <c r="N37" i="6"/>
  <c r="AD38" i="6"/>
  <c r="AG38" i="6"/>
  <c r="AB38" i="6"/>
  <c r="N38" i="6"/>
  <c r="AD39" i="6"/>
  <c r="AG39" i="6"/>
  <c r="AB39" i="6"/>
  <c r="N39" i="6"/>
  <c r="AD40" i="6"/>
  <c r="AG40" i="6"/>
  <c r="AB40" i="6"/>
  <c r="N40" i="6"/>
  <c r="AD42" i="6"/>
  <c r="AG42" i="6"/>
  <c r="AB42" i="6"/>
  <c r="N42" i="6"/>
  <c r="AD43" i="6"/>
  <c r="AG43" i="6"/>
  <c r="AB43" i="6"/>
  <c r="N43" i="6"/>
  <c r="AD44" i="6"/>
  <c r="AG44" i="6"/>
  <c r="AB44" i="6"/>
  <c r="N44" i="6"/>
  <c r="AD45" i="6"/>
  <c r="AG45" i="6"/>
  <c r="AB45" i="6"/>
  <c r="N45" i="6"/>
  <c r="AD46" i="6"/>
  <c r="AG46" i="6"/>
  <c r="AB46" i="6"/>
  <c r="N46" i="6"/>
  <c r="AD47" i="6"/>
  <c r="AG47" i="6"/>
  <c r="AB47" i="6"/>
  <c r="N47" i="6"/>
  <c r="AD48" i="6"/>
  <c r="AG48" i="6"/>
  <c r="AB48" i="6"/>
  <c r="N48" i="6"/>
  <c r="AD49" i="6"/>
  <c r="AG49" i="6"/>
  <c r="AB49" i="6"/>
  <c r="N49" i="6"/>
  <c r="AD50" i="6"/>
  <c r="AG50" i="6"/>
  <c r="AB50" i="6"/>
  <c r="N50" i="6"/>
  <c r="AD51" i="6"/>
  <c r="AG51" i="6"/>
  <c r="AB51" i="6"/>
  <c r="N51" i="6"/>
  <c r="AD52" i="6"/>
  <c r="AG52" i="6"/>
  <c r="AB52" i="6"/>
  <c r="N52" i="6"/>
  <c r="AD53" i="6"/>
  <c r="AG53" i="6"/>
  <c r="AB53" i="6"/>
  <c r="N53" i="6"/>
  <c r="AD54" i="6"/>
  <c r="AG54" i="6"/>
  <c r="AB54" i="6"/>
  <c r="N54" i="6"/>
  <c r="AD55" i="6"/>
  <c r="AG55" i="6"/>
  <c r="AB55" i="6"/>
  <c r="N55" i="6"/>
  <c r="AD56" i="6"/>
  <c r="AG56" i="6"/>
  <c r="AB56" i="6"/>
  <c r="N56" i="6"/>
  <c r="AD57" i="6"/>
  <c r="AG57" i="6"/>
  <c r="AB57" i="6"/>
  <c r="N57" i="6"/>
  <c r="AD58" i="6"/>
  <c r="AG58" i="6"/>
  <c r="AB58" i="6"/>
  <c r="N58" i="6"/>
  <c r="AD59" i="6"/>
  <c r="AG59" i="6"/>
  <c r="AB59" i="6"/>
  <c r="N59" i="6"/>
  <c r="AD60" i="6"/>
  <c r="AG60" i="6"/>
  <c r="AB60" i="6"/>
  <c r="N60" i="6"/>
  <c r="AD61" i="6"/>
  <c r="AG61" i="6"/>
  <c r="AB61" i="6"/>
  <c r="N61" i="6"/>
  <c r="AD62" i="6"/>
  <c r="AG62" i="6"/>
  <c r="AB62" i="6"/>
  <c r="N62" i="6"/>
  <c r="AD63" i="6"/>
  <c r="AG63" i="6"/>
  <c r="AB63" i="6"/>
  <c r="N63" i="6"/>
  <c r="AD64" i="6"/>
  <c r="AG64" i="6"/>
  <c r="AB64" i="6"/>
  <c r="N64" i="6"/>
  <c r="AD65" i="6"/>
  <c r="AG65" i="6"/>
  <c r="AB65" i="6"/>
  <c r="N65" i="6"/>
  <c r="AD66" i="6"/>
  <c r="AG66" i="6"/>
  <c r="AB66" i="6"/>
  <c r="N66" i="6"/>
  <c r="AD67" i="6"/>
  <c r="AG67" i="6"/>
  <c r="AB67" i="6"/>
  <c r="N67" i="6"/>
  <c r="AD68" i="6"/>
  <c r="AG68" i="6"/>
  <c r="AB68" i="6"/>
  <c r="N68" i="6"/>
  <c r="AD69" i="6"/>
  <c r="AG69" i="6"/>
  <c r="AB69" i="6"/>
  <c r="N69" i="6"/>
  <c r="AD70" i="6"/>
  <c r="AG70" i="6"/>
  <c r="AB70" i="6"/>
  <c r="N70" i="6"/>
  <c r="AD71" i="6"/>
  <c r="AG71" i="6"/>
  <c r="AB71" i="6"/>
  <c r="N71" i="6"/>
  <c r="AD72" i="6"/>
  <c r="AG72" i="6"/>
  <c r="AB72" i="6"/>
  <c r="N72" i="6"/>
  <c r="AD73" i="6"/>
  <c r="AG73" i="6"/>
  <c r="AB73" i="6"/>
  <c r="N73" i="6"/>
  <c r="AD74" i="6"/>
  <c r="AG74" i="6"/>
  <c r="AB74" i="6"/>
  <c r="N74" i="6"/>
  <c r="AD75" i="6"/>
  <c r="AG75" i="6"/>
  <c r="AB75" i="6"/>
  <c r="N75" i="6"/>
  <c r="AD76" i="6"/>
  <c r="AG76" i="6"/>
  <c r="AB76" i="6"/>
  <c r="N76" i="6"/>
  <c r="AD77" i="6"/>
  <c r="AG77" i="6"/>
  <c r="AB77" i="6"/>
  <c r="N77" i="6"/>
  <c r="AD78" i="6"/>
  <c r="AG78" i="6"/>
  <c r="AB78" i="6"/>
  <c r="N78" i="6"/>
  <c r="AD79" i="6"/>
  <c r="AG79" i="6"/>
  <c r="AB79" i="6"/>
  <c r="N79" i="6"/>
  <c r="AD80" i="6"/>
  <c r="AG80" i="6"/>
  <c r="AB80" i="6"/>
  <c r="N80" i="6"/>
  <c r="AD81" i="6"/>
  <c r="AG81" i="6"/>
  <c r="AB81" i="6"/>
  <c r="N81" i="6"/>
  <c r="AD82" i="6"/>
  <c r="AG82" i="6"/>
  <c r="AB82" i="6"/>
  <c r="N82" i="6"/>
  <c r="AD83" i="6"/>
  <c r="AG83" i="6"/>
  <c r="AB83" i="6"/>
  <c r="N83" i="6"/>
  <c r="AD84" i="6"/>
  <c r="AG84" i="6"/>
  <c r="AB84" i="6"/>
  <c r="N84" i="6"/>
  <c r="AD85" i="6"/>
  <c r="AG85" i="6"/>
  <c r="AB85" i="6"/>
  <c r="N85" i="6"/>
  <c r="AD86" i="6"/>
  <c r="AG86" i="6"/>
  <c r="AB86" i="6"/>
  <c r="N86" i="6"/>
  <c r="AD87" i="6"/>
  <c r="AG87" i="6"/>
  <c r="AB87" i="6"/>
  <c r="N87" i="6"/>
  <c r="AD88" i="6"/>
  <c r="AG88" i="6"/>
  <c r="AB88" i="6"/>
  <c r="N88" i="6"/>
  <c r="AD89" i="6"/>
  <c r="AG89" i="6"/>
  <c r="AB89" i="6"/>
  <c r="N89" i="6"/>
  <c r="AD90" i="6"/>
  <c r="AG90" i="6"/>
  <c r="AB90" i="6"/>
  <c r="N90" i="6"/>
  <c r="AD91" i="6"/>
  <c r="AG91" i="6"/>
  <c r="AB91" i="6"/>
  <c r="N91" i="6"/>
  <c r="AD92" i="6"/>
  <c r="AG92" i="6"/>
  <c r="AB92" i="6"/>
  <c r="N92" i="6"/>
  <c r="AD93" i="6"/>
  <c r="AG93" i="6"/>
  <c r="AB93" i="6"/>
  <c r="N93" i="6"/>
  <c r="AD94" i="6"/>
  <c r="AG94" i="6"/>
  <c r="AB94" i="6"/>
  <c r="N94" i="6"/>
  <c r="AD95" i="6"/>
  <c r="AG95" i="6"/>
  <c r="AB95" i="6"/>
  <c r="N95" i="6"/>
  <c r="AD96" i="6"/>
  <c r="AG96" i="6"/>
  <c r="AB96" i="6"/>
  <c r="N96" i="6"/>
  <c r="AD97" i="6"/>
  <c r="AG97" i="6"/>
  <c r="AB97" i="6"/>
  <c r="N97" i="6"/>
  <c r="AD98" i="6"/>
  <c r="AG98" i="6"/>
  <c r="AB98" i="6"/>
  <c r="N98" i="6"/>
  <c r="AD99" i="6"/>
  <c r="AG99" i="6"/>
  <c r="AB99" i="6"/>
  <c r="N99" i="6"/>
  <c r="AD100" i="6"/>
  <c r="AG100" i="6"/>
  <c r="AB100" i="6"/>
  <c r="N100" i="6"/>
  <c r="AD101" i="6"/>
  <c r="AG101" i="6"/>
  <c r="AB101" i="6"/>
  <c r="N101" i="6"/>
  <c r="AD102" i="6"/>
  <c r="AG102" i="6"/>
  <c r="AB102" i="6"/>
  <c r="N102" i="6"/>
  <c r="AD104" i="6"/>
  <c r="AG104" i="6"/>
  <c r="AB104" i="6"/>
  <c r="N104" i="6"/>
  <c r="AD105" i="6"/>
  <c r="AG105" i="6"/>
  <c r="AB105" i="6"/>
  <c r="N105" i="6"/>
  <c r="AD106" i="6"/>
  <c r="AG106" i="6"/>
  <c r="AB106" i="6"/>
  <c r="N106" i="6"/>
  <c r="AD107" i="6"/>
  <c r="AG107" i="6"/>
  <c r="AB107" i="6"/>
  <c r="N107" i="6"/>
  <c r="AD108" i="6"/>
  <c r="AG108" i="6"/>
  <c r="AB108" i="6"/>
  <c r="N108" i="6"/>
  <c r="AD109" i="6"/>
  <c r="AG109" i="6"/>
  <c r="AB109" i="6"/>
  <c r="N109" i="6"/>
  <c r="AD110" i="6"/>
  <c r="AG110" i="6"/>
  <c r="AB110" i="6"/>
  <c r="N110" i="6"/>
  <c r="AD111" i="6"/>
  <c r="AG111" i="6"/>
  <c r="AB111" i="6"/>
  <c r="N111" i="6"/>
  <c r="AD112" i="6"/>
  <c r="AG112" i="6"/>
  <c r="AB112" i="6"/>
  <c r="N112" i="6"/>
  <c r="AD113" i="6"/>
  <c r="AG113" i="6"/>
  <c r="AB113" i="6"/>
  <c r="N113" i="6"/>
  <c r="AD114" i="6"/>
  <c r="AG114" i="6"/>
  <c r="AB114" i="6"/>
  <c r="N114" i="6"/>
  <c r="AD115" i="6"/>
  <c r="AG115" i="6"/>
  <c r="AB115" i="6"/>
  <c r="N115" i="6"/>
  <c r="AD116" i="6"/>
  <c r="AG116" i="6"/>
  <c r="AB116" i="6"/>
  <c r="N116" i="6"/>
  <c r="AD117" i="6"/>
  <c r="AG117" i="6"/>
  <c r="AB117" i="6"/>
  <c r="N117" i="6"/>
  <c r="AD118" i="6"/>
  <c r="AG118" i="6"/>
  <c r="AB118" i="6"/>
  <c r="N118" i="6"/>
  <c r="AD119" i="6"/>
  <c r="AG119" i="6"/>
  <c r="AB119" i="6"/>
  <c r="N119" i="6"/>
  <c r="AD120" i="6"/>
  <c r="AG120" i="6"/>
  <c r="AB120" i="6"/>
  <c r="N120" i="6"/>
  <c r="AD121" i="6"/>
  <c r="AG121" i="6"/>
  <c r="AB121" i="6"/>
  <c r="N121" i="6"/>
  <c r="AD122" i="6"/>
  <c r="AG122" i="6"/>
  <c r="AB122" i="6"/>
  <c r="N122" i="6"/>
  <c r="AD123" i="6"/>
  <c r="AG123" i="6"/>
  <c r="AB123" i="6"/>
  <c r="N123" i="6"/>
  <c r="AD124" i="6"/>
  <c r="AG124" i="6"/>
  <c r="AB124" i="6"/>
  <c r="N124" i="6"/>
  <c r="AD125" i="6"/>
  <c r="AG125" i="6"/>
  <c r="AB125" i="6"/>
  <c r="N125" i="6"/>
  <c r="AD126" i="6"/>
  <c r="AG126" i="6"/>
  <c r="AB126" i="6"/>
  <c r="N126" i="6"/>
  <c r="AD127" i="6"/>
  <c r="AG127" i="6"/>
  <c r="AB127" i="6"/>
  <c r="N127" i="6"/>
  <c r="AD128" i="6"/>
  <c r="AG128" i="6"/>
  <c r="AB128" i="6"/>
  <c r="N128" i="6"/>
  <c r="AD129" i="6"/>
  <c r="AG129" i="6"/>
  <c r="AB129" i="6"/>
  <c r="N129" i="6"/>
  <c r="AD131" i="6"/>
  <c r="AG131" i="6"/>
  <c r="AB131" i="6"/>
  <c r="N131" i="6"/>
  <c r="AD132" i="6"/>
  <c r="AG132" i="6"/>
  <c r="AB132" i="6"/>
  <c r="N132" i="6"/>
  <c r="AD133" i="6"/>
  <c r="AG133" i="6"/>
  <c r="AB133" i="6"/>
  <c r="N133" i="6"/>
  <c r="AD134" i="6"/>
  <c r="AG134" i="6"/>
  <c r="AB134" i="6"/>
  <c r="N134" i="6"/>
  <c r="AD135" i="6"/>
  <c r="AG135" i="6"/>
  <c r="AB135" i="6"/>
  <c r="N135" i="6"/>
  <c r="AD136" i="6"/>
  <c r="AG136" i="6"/>
  <c r="AB136" i="6"/>
  <c r="N136" i="6"/>
  <c r="AD137" i="6"/>
  <c r="AG137" i="6"/>
  <c r="AB137" i="6"/>
  <c r="N137" i="6"/>
  <c r="AD138" i="6"/>
  <c r="AG138" i="6"/>
  <c r="AB138" i="6"/>
  <c r="N138" i="6"/>
  <c r="AD139" i="6"/>
  <c r="AG139" i="6"/>
  <c r="AB139" i="6"/>
  <c r="N139" i="6"/>
  <c r="AD140" i="6"/>
  <c r="AG140" i="6"/>
  <c r="AB140" i="6"/>
  <c r="N140" i="6"/>
  <c r="AD141" i="6"/>
  <c r="AG141" i="6"/>
  <c r="AB141" i="6"/>
  <c r="N141" i="6"/>
  <c r="AD142" i="6"/>
  <c r="AG142" i="6"/>
  <c r="AB142" i="6"/>
  <c r="N142" i="6"/>
  <c r="AD143" i="6"/>
  <c r="AG143" i="6"/>
  <c r="AB143" i="6"/>
  <c r="N143" i="6"/>
  <c r="AD144" i="6"/>
  <c r="AG144" i="6"/>
  <c r="AB144" i="6"/>
  <c r="N144" i="6"/>
  <c r="AD145" i="6"/>
  <c r="AG145" i="6"/>
  <c r="AB145" i="6"/>
  <c r="N145" i="6"/>
  <c r="AD146" i="6"/>
  <c r="AG146" i="6"/>
  <c r="AB146" i="6"/>
  <c r="N146" i="6"/>
  <c r="AD147" i="6"/>
  <c r="AG147" i="6"/>
  <c r="AB147" i="6"/>
  <c r="N147" i="6"/>
  <c r="AD148" i="6"/>
  <c r="AG148" i="6"/>
  <c r="AB148" i="6"/>
  <c r="N148" i="6"/>
  <c r="AD149" i="6"/>
  <c r="AG149" i="6"/>
  <c r="AB149" i="6"/>
  <c r="N149" i="6"/>
  <c r="AD150" i="6"/>
  <c r="AG150" i="6"/>
  <c r="AB150" i="6"/>
  <c r="N150" i="6"/>
  <c r="AD151" i="6"/>
  <c r="AG151" i="6"/>
  <c r="AB151" i="6"/>
  <c r="N151" i="6"/>
  <c r="AD152" i="6"/>
  <c r="AG152" i="6"/>
  <c r="AB152" i="6"/>
  <c r="N152" i="6"/>
  <c r="AD153" i="6"/>
  <c r="AG153" i="6"/>
  <c r="AB153" i="6"/>
  <c r="N153" i="6"/>
  <c r="AD154" i="6"/>
  <c r="AG154" i="6"/>
  <c r="AB154" i="6"/>
  <c r="N154" i="6"/>
  <c r="AD155" i="6"/>
  <c r="AG155" i="6"/>
  <c r="AB155" i="6"/>
  <c r="N155" i="6"/>
  <c r="AD156" i="6"/>
  <c r="AG156" i="6"/>
  <c r="AB156" i="6"/>
  <c r="N156" i="6"/>
  <c r="AD157" i="6"/>
  <c r="AG157" i="6"/>
  <c r="AB157" i="6"/>
  <c r="N157" i="6"/>
  <c r="AD158" i="6"/>
  <c r="AG158" i="6"/>
  <c r="AB158" i="6"/>
  <c r="N158" i="6"/>
  <c r="AD159" i="6"/>
  <c r="AG159" i="6"/>
  <c r="AB159" i="6"/>
  <c r="N159" i="6"/>
  <c r="AD160" i="6"/>
  <c r="AG160" i="6"/>
  <c r="AB160" i="6"/>
  <c r="N160" i="6"/>
  <c r="AD161" i="6"/>
  <c r="AG161" i="6"/>
  <c r="AB161" i="6"/>
  <c r="N161" i="6"/>
  <c r="AD162" i="6"/>
  <c r="AG162" i="6"/>
  <c r="AB162" i="6"/>
  <c r="N162" i="6"/>
  <c r="AD163" i="6"/>
  <c r="AG163" i="6"/>
  <c r="AB163" i="6"/>
  <c r="N163" i="6"/>
  <c r="AD164" i="6"/>
  <c r="AG164" i="6"/>
  <c r="AB164" i="6"/>
  <c r="N164" i="6"/>
  <c r="AD165" i="6"/>
  <c r="AG165" i="6"/>
  <c r="AB165" i="6"/>
  <c r="N165" i="6"/>
  <c r="AD166" i="6"/>
  <c r="AG166" i="6"/>
  <c r="AB166" i="6"/>
  <c r="N166" i="6"/>
  <c r="AD167" i="6"/>
  <c r="AG167" i="6"/>
  <c r="AB167" i="6"/>
  <c r="N167" i="6"/>
  <c r="AD168" i="6"/>
  <c r="AG168" i="6"/>
  <c r="AB168" i="6"/>
  <c r="N168" i="6"/>
  <c r="AD169" i="6"/>
  <c r="AG169" i="6"/>
  <c r="AB169" i="6"/>
  <c r="N169" i="6"/>
  <c r="AD170" i="6"/>
  <c r="AG170" i="6"/>
  <c r="AB170" i="6"/>
  <c r="N170" i="6"/>
  <c r="AD171" i="6"/>
  <c r="AG171" i="6"/>
  <c r="AB171" i="6"/>
  <c r="N171" i="6"/>
  <c r="AD172" i="6"/>
  <c r="AG172" i="6"/>
  <c r="AB172" i="6"/>
  <c r="N172" i="6"/>
  <c r="AD173" i="6"/>
  <c r="AG173" i="6"/>
  <c r="AB173" i="6"/>
  <c r="N173" i="6"/>
  <c r="AD174" i="6"/>
  <c r="AG174" i="6"/>
  <c r="AB174" i="6"/>
  <c r="N174" i="6"/>
  <c r="AD175" i="6"/>
  <c r="AG175" i="6"/>
  <c r="AB175" i="6"/>
  <c r="N175" i="6"/>
  <c r="AD176" i="6"/>
  <c r="AG176" i="6"/>
  <c r="AB176" i="6"/>
  <c r="N176" i="6"/>
  <c r="AD177" i="6"/>
  <c r="AG177" i="6"/>
  <c r="AB177" i="6"/>
  <c r="N177" i="6"/>
  <c r="AD178" i="6"/>
  <c r="AG178" i="6"/>
  <c r="AB178" i="6"/>
  <c r="N178" i="6"/>
  <c r="AD179" i="6"/>
  <c r="AG179" i="6"/>
  <c r="AB179" i="6"/>
  <c r="N179" i="6"/>
  <c r="AD180" i="6"/>
  <c r="AG180" i="6"/>
  <c r="AB180" i="6"/>
  <c r="N180" i="6"/>
  <c r="AD181" i="6"/>
  <c r="AG181" i="6"/>
  <c r="AB181" i="6"/>
  <c r="N181" i="6"/>
  <c r="AD182" i="6"/>
  <c r="AG182" i="6"/>
  <c r="AB182" i="6"/>
  <c r="N182" i="6"/>
  <c r="AD183" i="6"/>
  <c r="AG183" i="6"/>
  <c r="AB183" i="6"/>
  <c r="N183" i="6"/>
  <c r="AD184" i="6"/>
  <c r="AG184" i="6"/>
  <c r="AB184" i="6"/>
  <c r="N184" i="6"/>
  <c r="AD185" i="6"/>
  <c r="AG185" i="6"/>
  <c r="AB185" i="6"/>
  <c r="N185" i="6"/>
  <c r="AD186" i="6"/>
  <c r="AG186" i="6"/>
  <c r="AB186" i="6"/>
  <c r="N186" i="6"/>
  <c r="AD187" i="6"/>
  <c r="AG187" i="6"/>
  <c r="AB187" i="6"/>
  <c r="N187" i="6"/>
  <c r="AD188" i="6"/>
  <c r="AG188" i="6"/>
  <c r="AB188" i="6"/>
  <c r="N188" i="6"/>
  <c r="AD189" i="6"/>
  <c r="AG189" i="6"/>
  <c r="AB189" i="6"/>
  <c r="N189" i="6"/>
  <c r="AD190" i="6"/>
  <c r="AG190" i="6"/>
  <c r="AB190" i="6"/>
  <c r="N190" i="6"/>
  <c r="AD191" i="6"/>
  <c r="AG191" i="6"/>
  <c r="AB191" i="6"/>
  <c r="N191" i="6"/>
  <c r="AD192" i="6"/>
  <c r="AG192" i="6"/>
  <c r="AB192" i="6"/>
  <c r="N192" i="6"/>
  <c r="AD193" i="6"/>
  <c r="AG193" i="6"/>
  <c r="AB193" i="6"/>
  <c r="N193" i="6"/>
  <c r="AD194" i="6"/>
  <c r="AG194" i="6"/>
  <c r="AB194" i="6"/>
  <c r="N194" i="6"/>
  <c r="AD195" i="6"/>
  <c r="AG195" i="6"/>
  <c r="AB195" i="6"/>
  <c r="N195" i="6"/>
  <c r="AD196" i="6"/>
  <c r="AG196" i="6"/>
  <c r="AB196" i="6"/>
  <c r="N196" i="6"/>
  <c r="AD197" i="6"/>
  <c r="AG197" i="6"/>
  <c r="AB197" i="6"/>
  <c r="N197" i="6"/>
  <c r="AD198" i="6"/>
  <c r="AG198" i="6"/>
  <c r="AB198" i="6"/>
  <c r="N198" i="6"/>
  <c r="AD199" i="6"/>
  <c r="AG199" i="6"/>
  <c r="AB199" i="6"/>
  <c r="N199" i="6"/>
  <c r="AD200" i="6"/>
  <c r="AG200" i="6"/>
  <c r="AB200" i="6"/>
  <c r="N200" i="6"/>
  <c r="AD201" i="6"/>
  <c r="AG201" i="6"/>
  <c r="AB201" i="6"/>
  <c r="N201" i="6"/>
  <c r="N202" i="6"/>
  <c r="AD23" i="6"/>
  <c r="AG23" i="6"/>
  <c r="AB23" i="6"/>
  <c r="AD41" i="6"/>
  <c r="AG41" i="6"/>
  <c r="AB41" i="6"/>
  <c r="AD103" i="6"/>
  <c r="AG103" i="6"/>
  <c r="AB103" i="6"/>
  <c r="AB202" i="6"/>
  <c r="AG202" i="6"/>
  <c r="AF202" i="6"/>
  <c r="W203" i="6"/>
  <c r="V4" i="6"/>
  <c r="V2" i="6"/>
  <c r="V3"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3" i="6"/>
  <c r="U203" i="6"/>
  <c r="AD202" i="6"/>
  <c r="AC202" i="6"/>
  <c r="K3" i="6"/>
  <c r="L3" i="6"/>
  <c r="M3" i="6"/>
  <c r="K4" i="6"/>
  <c r="L4" i="6"/>
  <c r="M4" i="6"/>
  <c r="K5" i="6"/>
  <c r="L5" i="6"/>
  <c r="M5" i="6"/>
  <c r="K6" i="6"/>
  <c r="L6" i="6"/>
  <c r="M6" i="6"/>
  <c r="K7" i="6"/>
  <c r="L7" i="6"/>
  <c r="M7" i="6"/>
  <c r="K8" i="6"/>
  <c r="L8" i="6"/>
  <c r="M8" i="6"/>
  <c r="K9" i="6"/>
  <c r="L9" i="6"/>
  <c r="M9" i="6"/>
  <c r="K10" i="6"/>
  <c r="L10" i="6"/>
  <c r="M10" i="6"/>
  <c r="K11" i="6"/>
  <c r="L11" i="6"/>
  <c r="M11" i="6"/>
  <c r="K12" i="6"/>
  <c r="L12" i="6"/>
  <c r="M12" i="6"/>
  <c r="K13" i="6"/>
  <c r="L13" i="6"/>
  <c r="M13" i="6"/>
  <c r="K14" i="6"/>
  <c r="L14" i="6"/>
  <c r="M14" i="6"/>
  <c r="K15" i="6"/>
  <c r="L15" i="6"/>
  <c r="M15" i="6"/>
  <c r="K16" i="6"/>
  <c r="L16" i="6"/>
  <c r="M16" i="6"/>
  <c r="K17" i="6"/>
  <c r="L17" i="6"/>
  <c r="M17" i="6"/>
  <c r="K18" i="6"/>
  <c r="M18" i="6"/>
  <c r="K19" i="6"/>
  <c r="L19" i="6"/>
  <c r="M19" i="6"/>
  <c r="K20" i="6"/>
  <c r="L20" i="6"/>
  <c r="M20" i="6"/>
  <c r="K21" i="6"/>
  <c r="L21" i="6"/>
  <c r="M21" i="6"/>
  <c r="K22" i="6"/>
  <c r="L22" i="6"/>
  <c r="M22" i="6"/>
  <c r="K23" i="6"/>
  <c r="L23" i="6"/>
  <c r="M23" i="6"/>
  <c r="K24" i="6"/>
  <c r="L24" i="6"/>
  <c r="M24"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M37" i="6"/>
  <c r="K38" i="6"/>
  <c r="L38" i="6"/>
  <c r="M38" i="6"/>
  <c r="K39" i="6"/>
  <c r="L39" i="6"/>
  <c r="M39" i="6"/>
  <c r="K40" i="6"/>
  <c r="L40" i="6"/>
  <c r="M40" i="6"/>
  <c r="K41" i="6"/>
  <c r="L41" i="6"/>
  <c r="M41" i="6"/>
  <c r="K42" i="6"/>
  <c r="L42" i="6"/>
  <c r="M42" i="6"/>
  <c r="K43" i="6"/>
  <c r="L43" i="6"/>
  <c r="M43" i="6"/>
  <c r="K44" i="6"/>
  <c r="L44" i="6"/>
  <c r="M44" i="6"/>
  <c r="K45" i="6"/>
  <c r="L45" i="6"/>
  <c r="M45"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6" i="6"/>
  <c r="L56" i="6"/>
  <c r="M56"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K68" i="6"/>
  <c r="L68" i="6"/>
  <c r="M68" i="6"/>
  <c r="K69" i="6"/>
  <c r="L69" i="6"/>
  <c r="M69" i="6"/>
  <c r="K70" i="6"/>
  <c r="L70" i="6"/>
  <c r="M70" i="6"/>
  <c r="K71" i="6"/>
  <c r="L71" i="6"/>
  <c r="M71" i="6"/>
  <c r="K72" i="6"/>
  <c r="L72" i="6"/>
  <c r="M72" i="6"/>
  <c r="K73" i="6"/>
  <c r="L73" i="6"/>
  <c r="M73" i="6"/>
  <c r="K74" i="6"/>
  <c r="L74" i="6"/>
  <c r="M74" i="6"/>
  <c r="K75" i="6"/>
  <c r="L75" i="6"/>
  <c r="M75" i="6"/>
  <c r="K76" i="6"/>
  <c r="L76" i="6"/>
  <c r="M76" i="6"/>
  <c r="K77" i="6"/>
  <c r="L77" i="6"/>
  <c r="M77" i="6"/>
  <c r="K78" i="6"/>
  <c r="L78" i="6"/>
  <c r="M78" i="6"/>
  <c r="K79" i="6"/>
  <c r="L79" i="6"/>
  <c r="M79" i="6"/>
  <c r="K80" i="6"/>
  <c r="L80" i="6"/>
  <c r="M80" i="6"/>
  <c r="K81" i="6"/>
  <c r="L81" i="6"/>
  <c r="M81" i="6"/>
  <c r="K82" i="6"/>
  <c r="L82" i="6"/>
  <c r="M82" i="6"/>
  <c r="K83" i="6"/>
  <c r="L83" i="6"/>
  <c r="M83" i="6"/>
  <c r="K84" i="6"/>
  <c r="L84" i="6"/>
  <c r="M84" i="6"/>
  <c r="K85" i="6"/>
  <c r="L85" i="6"/>
  <c r="M85" i="6"/>
  <c r="K86" i="6"/>
  <c r="L86" i="6"/>
  <c r="M86" i="6"/>
  <c r="K87" i="6"/>
  <c r="L87" i="6"/>
  <c r="M87" i="6"/>
  <c r="K88" i="6"/>
  <c r="L88" i="6"/>
  <c r="M88"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K101" i="6"/>
  <c r="L101" i="6"/>
  <c r="M101" i="6"/>
  <c r="K102" i="6"/>
  <c r="L102" i="6"/>
  <c r="M102" i="6"/>
  <c r="K103" i="6"/>
  <c r="L103" i="6"/>
  <c r="M103" i="6"/>
  <c r="K104" i="6"/>
  <c r="L104" i="6"/>
  <c r="M104" i="6"/>
  <c r="K105" i="6"/>
  <c r="L105" i="6"/>
  <c r="M105" i="6"/>
  <c r="K106" i="6"/>
  <c r="L106" i="6"/>
  <c r="M106" i="6"/>
  <c r="K107" i="6"/>
  <c r="L107" i="6"/>
  <c r="M107" i="6"/>
  <c r="K108" i="6"/>
  <c r="L108" i="6"/>
  <c r="M108" i="6"/>
  <c r="K109" i="6"/>
  <c r="L109" i="6"/>
  <c r="M109" i="6"/>
  <c r="K110" i="6"/>
  <c r="L110" i="6"/>
  <c r="M110" i="6"/>
  <c r="K111" i="6"/>
  <c r="L111" i="6"/>
  <c r="M111" i="6"/>
  <c r="K112" i="6"/>
  <c r="L112" i="6"/>
  <c r="M112" i="6"/>
  <c r="K113" i="6"/>
  <c r="L113" i="6"/>
  <c r="M113" i="6"/>
  <c r="K114" i="6"/>
  <c r="L114" i="6"/>
  <c r="M114" i="6"/>
  <c r="K115" i="6"/>
  <c r="L115" i="6"/>
  <c r="M115" i="6"/>
  <c r="K116" i="6"/>
  <c r="L116" i="6"/>
  <c r="M116" i="6"/>
  <c r="K117" i="6"/>
  <c r="L117" i="6"/>
  <c r="M117" i="6"/>
  <c r="K118" i="6"/>
  <c r="L118" i="6"/>
  <c r="M118" i="6"/>
  <c r="K119" i="6"/>
  <c r="L119" i="6"/>
  <c r="M119" i="6"/>
  <c r="K120" i="6"/>
  <c r="L120" i="6"/>
  <c r="M120"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L130" i="6"/>
  <c r="M130" i="6"/>
  <c r="K131" i="6"/>
  <c r="L131" i="6"/>
  <c r="M131" i="6"/>
  <c r="K132" i="6"/>
  <c r="L132" i="6"/>
  <c r="M132" i="6"/>
  <c r="K133" i="6"/>
  <c r="L133" i="6"/>
  <c r="M133" i="6"/>
  <c r="K134" i="6"/>
  <c r="L134" i="6"/>
  <c r="M134" i="6"/>
  <c r="K135" i="6"/>
  <c r="L135" i="6"/>
  <c r="M135" i="6"/>
  <c r="K136" i="6"/>
  <c r="L136" i="6"/>
  <c r="M136" i="6"/>
  <c r="K137" i="6"/>
  <c r="L137" i="6"/>
  <c r="M137" i="6"/>
  <c r="K138" i="6"/>
  <c r="L138" i="6"/>
  <c r="M138" i="6"/>
  <c r="K139" i="6"/>
  <c r="L139" i="6"/>
  <c r="M139" i="6"/>
  <c r="K140" i="6"/>
  <c r="L140" i="6"/>
  <c r="M140" i="6"/>
  <c r="K141" i="6"/>
  <c r="L141" i="6"/>
  <c r="M141" i="6"/>
  <c r="K142" i="6"/>
  <c r="L142" i="6"/>
  <c r="M142" i="6"/>
  <c r="K143" i="6"/>
  <c r="L143" i="6"/>
  <c r="M143" i="6"/>
  <c r="K144" i="6"/>
  <c r="L144" i="6"/>
  <c r="M144" i="6"/>
  <c r="K145" i="6"/>
  <c r="L145" i="6"/>
  <c r="M145" i="6"/>
  <c r="K146" i="6"/>
  <c r="L146" i="6"/>
  <c r="M146" i="6"/>
  <c r="K147" i="6"/>
  <c r="L147" i="6"/>
  <c r="M147" i="6"/>
  <c r="K148" i="6"/>
  <c r="L148" i="6"/>
  <c r="M148" i="6"/>
  <c r="K149" i="6"/>
  <c r="L149" i="6"/>
  <c r="M149" i="6"/>
  <c r="K150" i="6"/>
  <c r="L150" i="6"/>
  <c r="M150" i="6"/>
  <c r="K151" i="6"/>
  <c r="L151" i="6"/>
  <c r="M151" i="6"/>
  <c r="K152" i="6"/>
  <c r="L152" i="6"/>
  <c r="M152" i="6"/>
  <c r="K153" i="6"/>
  <c r="L153" i="6"/>
  <c r="M153" i="6"/>
  <c r="K154" i="6"/>
  <c r="L154" i="6"/>
  <c r="M154" i="6"/>
  <c r="K155" i="6"/>
  <c r="L155" i="6"/>
  <c r="M155" i="6"/>
  <c r="K156" i="6"/>
  <c r="L156" i="6"/>
  <c r="M156" i="6"/>
  <c r="K157" i="6"/>
  <c r="L157" i="6"/>
  <c r="M157" i="6"/>
  <c r="K158" i="6"/>
  <c r="L158" i="6"/>
  <c r="M158" i="6"/>
  <c r="K159" i="6"/>
  <c r="L159" i="6"/>
  <c r="M159" i="6"/>
  <c r="K160" i="6"/>
  <c r="L160" i="6"/>
  <c r="M160" i="6"/>
  <c r="K161" i="6"/>
  <c r="L161" i="6"/>
  <c r="M161" i="6"/>
  <c r="K162" i="6"/>
  <c r="L162" i="6"/>
  <c r="M162" i="6"/>
  <c r="K163" i="6"/>
  <c r="L163" i="6"/>
  <c r="M163" i="6"/>
  <c r="K164" i="6"/>
  <c r="L164" i="6"/>
  <c r="M164" i="6"/>
  <c r="K165" i="6"/>
  <c r="L165" i="6"/>
  <c r="M165" i="6"/>
  <c r="K166" i="6"/>
  <c r="L166" i="6"/>
  <c r="M166" i="6"/>
  <c r="K167" i="6"/>
  <c r="L167" i="6"/>
  <c r="M167" i="6"/>
  <c r="K168" i="6"/>
  <c r="L168" i="6"/>
  <c r="M168" i="6"/>
  <c r="K169" i="6"/>
  <c r="L169" i="6"/>
  <c r="M169" i="6"/>
  <c r="K170" i="6"/>
  <c r="L170" i="6"/>
  <c r="M170" i="6"/>
  <c r="K171" i="6"/>
  <c r="M171" i="6"/>
  <c r="K172" i="6"/>
  <c r="L172" i="6"/>
  <c r="M172" i="6"/>
  <c r="K173" i="6"/>
  <c r="L173" i="6"/>
  <c r="M173" i="6"/>
  <c r="K174" i="6"/>
  <c r="L174" i="6"/>
  <c r="M174" i="6"/>
  <c r="K175" i="6"/>
  <c r="L175" i="6"/>
  <c r="M175" i="6"/>
  <c r="K176" i="6"/>
  <c r="L176" i="6"/>
  <c r="M176" i="6"/>
  <c r="K177" i="6"/>
  <c r="L177" i="6"/>
  <c r="M177" i="6"/>
  <c r="K178" i="6"/>
  <c r="L178" i="6"/>
  <c r="M178" i="6"/>
  <c r="K179" i="6"/>
  <c r="L179" i="6"/>
  <c r="M179" i="6"/>
  <c r="K180" i="6"/>
  <c r="L180" i="6"/>
  <c r="M180" i="6"/>
  <c r="K181" i="6"/>
  <c r="L181" i="6"/>
  <c r="M181" i="6"/>
  <c r="K182" i="6"/>
  <c r="L182" i="6"/>
  <c r="M182" i="6"/>
  <c r="K183" i="6"/>
  <c r="L183" i="6"/>
  <c r="M183" i="6"/>
  <c r="K184" i="6"/>
  <c r="L184" i="6"/>
  <c r="M184" i="6"/>
  <c r="K185" i="6"/>
  <c r="L185" i="6"/>
  <c r="M185" i="6"/>
  <c r="K186" i="6"/>
  <c r="L186" i="6"/>
  <c r="M186" i="6"/>
  <c r="K187" i="6"/>
  <c r="L187" i="6"/>
  <c r="M187" i="6"/>
  <c r="K188" i="6"/>
  <c r="L188" i="6"/>
  <c r="M188" i="6"/>
  <c r="K189" i="6"/>
  <c r="L189" i="6"/>
  <c r="M189" i="6"/>
  <c r="K190" i="6"/>
  <c r="L190" i="6"/>
  <c r="M190" i="6"/>
  <c r="K191" i="6"/>
  <c r="L191" i="6"/>
  <c r="M191" i="6"/>
  <c r="K192" i="6"/>
  <c r="L192" i="6"/>
  <c r="M192" i="6"/>
  <c r="K193" i="6"/>
  <c r="L193" i="6"/>
  <c r="M193" i="6"/>
  <c r="K194" i="6"/>
  <c r="L194" i="6"/>
  <c r="M194" i="6"/>
  <c r="K195" i="6"/>
  <c r="L195" i="6"/>
  <c r="M195" i="6"/>
  <c r="K196" i="6"/>
  <c r="L196" i="6"/>
  <c r="M196" i="6"/>
  <c r="K197" i="6"/>
  <c r="L197" i="6"/>
  <c r="M197" i="6"/>
  <c r="K198" i="6"/>
  <c r="L198" i="6"/>
  <c r="M198" i="6"/>
  <c r="K199" i="6"/>
  <c r="L199" i="6"/>
  <c r="M199" i="6"/>
  <c r="K200" i="6"/>
  <c r="L200" i="6"/>
  <c r="M200" i="6"/>
  <c r="K201" i="6"/>
  <c r="L201" i="6"/>
  <c r="M201" i="6"/>
  <c r="M2" i="6"/>
  <c r="L2" i="6"/>
  <c r="K2" i="6"/>
  <c r="H3" i="6"/>
  <c r="I3" i="6"/>
  <c r="J3" i="6"/>
  <c r="H4" i="6"/>
  <c r="I4" i="6"/>
  <c r="J4" i="6"/>
  <c r="H5" i="6"/>
  <c r="I5" i="6"/>
  <c r="J5" i="6"/>
  <c r="H6" i="6"/>
  <c r="I6" i="6"/>
  <c r="J6" i="6"/>
  <c r="H7" i="6"/>
  <c r="I7" i="6"/>
  <c r="J7" i="6"/>
  <c r="H8" i="6"/>
  <c r="I8" i="6"/>
  <c r="J8" i="6"/>
  <c r="H9" i="6"/>
  <c r="I9" i="6"/>
  <c r="J9" i="6"/>
  <c r="H10" i="6"/>
  <c r="I10" i="6"/>
  <c r="J10" i="6"/>
  <c r="H11" i="6"/>
  <c r="I11" i="6"/>
  <c r="J11" i="6"/>
  <c r="H12" i="6"/>
  <c r="I12" i="6"/>
  <c r="J12" i="6"/>
  <c r="H13" i="6"/>
  <c r="I13" i="6"/>
  <c r="J13" i="6"/>
  <c r="H14" i="6"/>
  <c r="I14" i="6"/>
  <c r="J14" i="6"/>
  <c r="H15" i="6"/>
  <c r="I15" i="6"/>
  <c r="J15" i="6"/>
  <c r="H16" i="6"/>
  <c r="I16" i="6"/>
  <c r="J16" i="6"/>
  <c r="H17" i="6"/>
  <c r="I17" i="6"/>
  <c r="J17" i="6"/>
  <c r="H18" i="6"/>
  <c r="I18" i="6"/>
  <c r="J18" i="6"/>
  <c r="H19" i="6"/>
  <c r="I19" i="6"/>
  <c r="J19" i="6"/>
  <c r="H20" i="6"/>
  <c r="I20" i="6"/>
  <c r="J20" i="6"/>
  <c r="H21" i="6"/>
  <c r="I21" i="6"/>
  <c r="J21" i="6"/>
  <c r="H22" i="6"/>
  <c r="I22" i="6"/>
  <c r="J22" i="6"/>
  <c r="H23" i="6"/>
  <c r="I23" i="6"/>
  <c r="J23" i="6"/>
  <c r="H24" i="6"/>
  <c r="I24" i="6"/>
  <c r="J24" i="6"/>
  <c r="H25" i="6"/>
  <c r="I25" i="6"/>
  <c r="J25" i="6"/>
  <c r="H26" i="6"/>
  <c r="I26" i="6"/>
  <c r="J26" i="6"/>
  <c r="H27" i="6"/>
  <c r="I27" i="6"/>
  <c r="J27" i="6"/>
  <c r="H28" i="6"/>
  <c r="I28" i="6"/>
  <c r="J28" i="6"/>
  <c r="H29" i="6"/>
  <c r="I29" i="6"/>
  <c r="J29" i="6"/>
  <c r="H30" i="6"/>
  <c r="I30" i="6"/>
  <c r="J30" i="6"/>
  <c r="H31" i="6"/>
  <c r="I31" i="6"/>
  <c r="J31" i="6"/>
  <c r="H32" i="6"/>
  <c r="I32" i="6"/>
  <c r="J32" i="6"/>
  <c r="H33" i="6"/>
  <c r="I33" i="6"/>
  <c r="J33" i="6"/>
  <c r="H34" i="6"/>
  <c r="I34" i="6"/>
  <c r="J34" i="6"/>
  <c r="H35" i="6"/>
  <c r="I35" i="6"/>
  <c r="J35" i="6"/>
  <c r="H36" i="6"/>
  <c r="I36" i="6"/>
  <c r="J36" i="6"/>
  <c r="H37" i="6"/>
  <c r="I37" i="6"/>
  <c r="J37" i="6"/>
  <c r="H38" i="6"/>
  <c r="I38" i="6"/>
  <c r="J38" i="6"/>
  <c r="H39" i="6"/>
  <c r="I39" i="6"/>
  <c r="J39" i="6"/>
  <c r="H40" i="6"/>
  <c r="I40" i="6"/>
  <c r="J40" i="6"/>
  <c r="H41" i="6"/>
  <c r="I41" i="6"/>
  <c r="J41" i="6"/>
  <c r="H42" i="6"/>
  <c r="I42" i="6"/>
  <c r="J42" i="6"/>
  <c r="H43" i="6"/>
  <c r="I43" i="6"/>
  <c r="J43" i="6"/>
  <c r="H44" i="6"/>
  <c r="I44" i="6"/>
  <c r="J44" i="6"/>
  <c r="H45" i="6"/>
  <c r="I45" i="6"/>
  <c r="J45" i="6"/>
  <c r="H46" i="6"/>
  <c r="I46" i="6"/>
  <c r="J46" i="6"/>
  <c r="H47" i="6"/>
  <c r="I47" i="6"/>
  <c r="J47" i="6"/>
  <c r="H48" i="6"/>
  <c r="I48" i="6"/>
  <c r="J48" i="6"/>
  <c r="H49" i="6"/>
  <c r="I49" i="6"/>
  <c r="J49" i="6"/>
  <c r="H50" i="6"/>
  <c r="I50" i="6"/>
  <c r="J50" i="6"/>
  <c r="H51" i="6"/>
  <c r="I51" i="6"/>
  <c r="J51" i="6"/>
  <c r="H52" i="6"/>
  <c r="I52" i="6"/>
  <c r="J52" i="6"/>
  <c r="H53" i="6"/>
  <c r="I53" i="6"/>
  <c r="J53" i="6"/>
  <c r="H54" i="6"/>
  <c r="I54" i="6"/>
  <c r="J54" i="6"/>
  <c r="H55" i="6"/>
  <c r="I55" i="6"/>
  <c r="J55" i="6"/>
  <c r="H56" i="6"/>
  <c r="I56" i="6"/>
  <c r="J56" i="6"/>
  <c r="H57" i="6"/>
  <c r="I57" i="6"/>
  <c r="J57" i="6"/>
  <c r="H58" i="6"/>
  <c r="I58" i="6"/>
  <c r="J58" i="6"/>
  <c r="H59" i="6"/>
  <c r="I59" i="6"/>
  <c r="J59" i="6"/>
  <c r="H60" i="6"/>
  <c r="I60" i="6"/>
  <c r="J60" i="6"/>
  <c r="H61" i="6"/>
  <c r="I61" i="6"/>
  <c r="J61" i="6"/>
  <c r="H62" i="6"/>
  <c r="I62" i="6"/>
  <c r="J62" i="6"/>
  <c r="H63" i="6"/>
  <c r="I63" i="6"/>
  <c r="J63" i="6"/>
  <c r="H64" i="6"/>
  <c r="I64" i="6"/>
  <c r="J64" i="6"/>
  <c r="H65" i="6"/>
  <c r="I65" i="6"/>
  <c r="J65" i="6"/>
  <c r="H66" i="6"/>
  <c r="I66" i="6"/>
  <c r="J66" i="6"/>
  <c r="H67" i="6"/>
  <c r="I67" i="6"/>
  <c r="J67" i="6"/>
  <c r="H68" i="6"/>
  <c r="I68" i="6"/>
  <c r="J68" i="6"/>
  <c r="H69" i="6"/>
  <c r="I69" i="6"/>
  <c r="J69" i="6"/>
  <c r="H70" i="6"/>
  <c r="I70" i="6"/>
  <c r="J70" i="6"/>
  <c r="H71" i="6"/>
  <c r="I71" i="6"/>
  <c r="J71" i="6"/>
  <c r="H72" i="6"/>
  <c r="I72" i="6"/>
  <c r="J72" i="6"/>
  <c r="H73" i="6"/>
  <c r="I73" i="6"/>
  <c r="J73" i="6"/>
  <c r="H74" i="6"/>
  <c r="I74" i="6"/>
  <c r="J74" i="6"/>
  <c r="H75" i="6"/>
  <c r="I75" i="6"/>
  <c r="J75" i="6"/>
  <c r="H76" i="6"/>
  <c r="I76" i="6"/>
  <c r="J76" i="6"/>
  <c r="H77" i="6"/>
  <c r="I77" i="6"/>
  <c r="J77" i="6"/>
  <c r="H78" i="6"/>
  <c r="I78" i="6"/>
  <c r="J78" i="6"/>
  <c r="H79" i="6"/>
  <c r="I79" i="6"/>
  <c r="J79" i="6"/>
  <c r="H80" i="6"/>
  <c r="I80" i="6"/>
  <c r="J80" i="6"/>
  <c r="H81" i="6"/>
  <c r="I81" i="6"/>
  <c r="J81" i="6"/>
  <c r="H82" i="6"/>
  <c r="I82" i="6"/>
  <c r="J82" i="6"/>
  <c r="H83" i="6"/>
  <c r="I83" i="6"/>
  <c r="J83" i="6"/>
  <c r="H84" i="6"/>
  <c r="I84" i="6"/>
  <c r="J84" i="6"/>
  <c r="H85" i="6"/>
  <c r="I85" i="6"/>
  <c r="J85" i="6"/>
  <c r="H86" i="6"/>
  <c r="I86" i="6"/>
  <c r="J86" i="6"/>
  <c r="H87" i="6"/>
  <c r="I87" i="6"/>
  <c r="J87" i="6"/>
  <c r="H88" i="6"/>
  <c r="I88" i="6"/>
  <c r="J88" i="6"/>
  <c r="H89" i="6"/>
  <c r="I89" i="6"/>
  <c r="J89" i="6"/>
  <c r="H90" i="6"/>
  <c r="I90" i="6"/>
  <c r="J90" i="6"/>
  <c r="H91" i="6"/>
  <c r="I91" i="6"/>
  <c r="J91" i="6"/>
  <c r="H92" i="6"/>
  <c r="I92" i="6"/>
  <c r="J92" i="6"/>
  <c r="H93" i="6"/>
  <c r="I93" i="6"/>
  <c r="J93" i="6"/>
  <c r="H94" i="6"/>
  <c r="I94" i="6"/>
  <c r="J94" i="6"/>
  <c r="H95" i="6"/>
  <c r="I95" i="6"/>
  <c r="J95" i="6"/>
  <c r="H96" i="6"/>
  <c r="I96" i="6"/>
  <c r="J96" i="6"/>
  <c r="H97" i="6"/>
  <c r="I97" i="6"/>
  <c r="J97" i="6"/>
  <c r="H98" i="6"/>
  <c r="I98" i="6"/>
  <c r="J98" i="6"/>
  <c r="H99" i="6"/>
  <c r="I99" i="6"/>
  <c r="J99" i="6"/>
  <c r="H100" i="6"/>
  <c r="I100" i="6"/>
  <c r="J100" i="6"/>
  <c r="H101" i="6"/>
  <c r="I101" i="6"/>
  <c r="J101" i="6"/>
  <c r="H102" i="6"/>
  <c r="I102" i="6"/>
  <c r="J102" i="6"/>
  <c r="H103" i="6"/>
  <c r="I103" i="6"/>
  <c r="J103" i="6"/>
  <c r="H104" i="6"/>
  <c r="I104" i="6"/>
  <c r="J104" i="6"/>
  <c r="H105" i="6"/>
  <c r="I105" i="6"/>
  <c r="J105" i="6"/>
  <c r="H106" i="6"/>
  <c r="I106" i="6"/>
  <c r="J106" i="6"/>
  <c r="H107" i="6"/>
  <c r="I107" i="6"/>
  <c r="J107" i="6"/>
  <c r="H108" i="6"/>
  <c r="I108" i="6"/>
  <c r="J108" i="6"/>
  <c r="H109" i="6"/>
  <c r="I109" i="6"/>
  <c r="J109" i="6"/>
  <c r="H110" i="6"/>
  <c r="I110" i="6"/>
  <c r="J110" i="6"/>
  <c r="H111" i="6"/>
  <c r="I111" i="6"/>
  <c r="J111" i="6"/>
  <c r="H112" i="6"/>
  <c r="I112" i="6"/>
  <c r="J112" i="6"/>
  <c r="H113" i="6"/>
  <c r="I113" i="6"/>
  <c r="J113" i="6"/>
  <c r="H114" i="6"/>
  <c r="I114" i="6"/>
  <c r="J114" i="6"/>
  <c r="H115" i="6"/>
  <c r="I115" i="6"/>
  <c r="J115" i="6"/>
  <c r="H116" i="6"/>
  <c r="I116" i="6"/>
  <c r="J116" i="6"/>
  <c r="H117" i="6"/>
  <c r="I117" i="6"/>
  <c r="J117" i="6"/>
  <c r="H118" i="6"/>
  <c r="I118" i="6"/>
  <c r="J118" i="6"/>
  <c r="H119" i="6"/>
  <c r="I119" i="6"/>
  <c r="J119" i="6"/>
  <c r="H120" i="6"/>
  <c r="I120" i="6"/>
  <c r="J120" i="6"/>
  <c r="H121" i="6"/>
  <c r="I121" i="6"/>
  <c r="J121" i="6"/>
  <c r="H122" i="6"/>
  <c r="I122" i="6"/>
  <c r="J122" i="6"/>
  <c r="H123" i="6"/>
  <c r="I123" i="6"/>
  <c r="J123" i="6"/>
  <c r="H124" i="6"/>
  <c r="I124" i="6"/>
  <c r="J124" i="6"/>
  <c r="H125" i="6"/>
  <c r="I125" i="6"/>
  <c r="J125" i="6"/>
  <c r="H126" i="6"/>
  <c r="I126" i="6"/>
  <c r="J126" i="6"/>
  <c r="H127" i="6"/>
  <c r="I127" i="6"/>
  <c r="J127" i="6"/>
  <c r="H128" i="6"/>
  <c r="I128" i="6"/>
  <c r="J128" i="6"/>
  <c r="H129" i="6"/>
  <c r="I129" i="6"/>
  <c r="J129" i="6"/>
  <c r="H130" i="6"/>
  <c r="I130" i="6"/>
  <c r="J130" i="6"/>
  <c r="H131" i="6"/>
  <c r="I131" i="6"/>
  <c r="J131" i="6"/>
  <c r="H132" i="6"/>
  <c r="I132" i="6"/>
  <c r="J132" i="6"/>
  <c r="H133" i="6"/>
  <c r="I133" i="6"/>
  <c r="J133" i="6"/>
  <c r="H134" i="6"/>
  <c r="I134" i="6"/>
  <c r="J134" i="6"/>
  <c r="H135" i="6"/>
  <c r="I135" i="6"/>
  <c r="J135" i="6"/>
  <c r="H136" i="6"/>
  <c r="I136" i="6"/>
  <c r="J136" i="6"/>
  <c r="H137" i="6"/>
  <c r="I137" i="6"/>
  <c r="J137" i="6"/>
  <c r="H138" i="6"/>
  <c r="I138" i="6"/>
  <c r="J138" i="6"/>
  <c r="H139" i="6"/>
  <c r="I139" i="6"/>
  <c r="J139" i="6"/>
  <c r="H140" i="6"/>
  <c r="I140" i="6"/>
  <c r="J140" i="6"/>
  <c r="H141" i="6"/>
  <c r="I141" i="6"/>
  <c r="J141" i="6"/>
  <c r="H142" i="6"/>
  <c r="I142" i="6"/>
  <c r="J142" i="6"/>
  <c r="H143" i="6"/>
  <c r="I143" i="6"/>
  <c r="J143" i="6"/>
  <c r="H144" i="6"/>
  <c r="I144" i="6"/>
  <c r="J144" i="6"/>
  <c r="H145" i="6"/>
  <c r="I145" i="6"/>
  <c r="J145" i="6"/>
  <c r="H146" i="6"/>
  <c r="I146" i="6"/>
  <c r="J146" i="6"/>
  <c r="H147" i="6"/>
  <c r="I147" i="6"/>
  <c r="J147" i="6"/>
  <c r="H148" i="6"/>
  <c r="I148" i="6"/>
  <c r="J148" i="6"/>
  <c r="H149" i="6"/>
  <c r="I149" i="6"/>
  <c r="J149" i="6"/>
  <c r="H150" i="6"/>
  <c r="I150" i="6"/>
  <c r="J150" i="6"/>
  <c r="H151" i="6"/>
  <c r="I151" i="6"/>
  <c r="J151" i="6"/>
  <c r="H152" i="6"/>
  <c r="I152" i="6"/>
  <c r="J152" i="6"/>
  <c r="H153" i="6"/>
  <c r="I153" i="6"/>
  <c r="J153" i="6"/>
  <c r="H154" i="6"/>
  <c r="I154" i="6"/>
  <c r="J154" i="6"/>
  <c r="H155" i="6"/>
  <c r="I155" i="6"/>
  <c r="J155" i="6"/>
  <c r="H156" i="6"/>
  <c r="I156" i="6"/>
  <c r="J156" i="6"/>
  <c r="H157" i="6"/>
  <c r="I157" i="6"/>
  <c r="J157" i="6"/>
  <c r="H158" i="6"/>
  <c r="I158" i="6"/>
  <c r="J158" i="6"/>
  <c r="H159" i="6"/>
  <c r="I159" i="6"/>
  <c r="J159" i="6"/>
  <c r="H160" i="6"/>
  <c r="I160" i="6"/>
  <c r="J160" i="6"/>
  <c r="H161" i="6"/>
  <c r="I161" i="6"/>
  <c r="J161" i="6"/>
  <c r="H162" i="6"/>
  <c r="I162" i="6"/>
  <c r="J162" i="6"/>
  <c r="H163" i="6"/>
  <c r="I163" i="6"/>
  <c r="J163" i="6"/>
  <c r="H164" i="6"/>
  <c r="I164" i="6"/>
  <c r="J164" i="6"/>
  <c r="H165" i="6"/>
  <c r="I165" i="6"/>
  <c r="J165" i="6"/>
  <c r="H166" i="6"/>
  <c r="I166" i="6"/>
  <c r="J166" i="6"/>
  <c r="H167" i="6"/>
  <c r="I167" i="6"/>
  <c r="J167" i="6"/>
  <c r="H168" i="6"/>
  <c r="I168" i="6"/>
  <c r="J168" i="6"/>
  <c r="H169" i="6"/>
  <c r="I169" i="6"/>
  <c r="J169" i="6"/>
  <c r="H170" i="6"/>
  <c r="I170" i="6"/>
  <c r="J170" i="6"/>
  <c r="H171" i="6"/>
  <c r="I171" i="6"/>
  <c r="J171" i="6"/>
  <c r="H172" i="6"/>
  <c r="I172" i="6"/>
  <c r="J172" i="6"/>
  <c r="H173" i="6"/>
  <c r="I173" i="6"/>
  <c r="J173" i="6"/>
  <c r="H174" i="6"/>
  <c r="I174" i="6"/>
  <c r="J174" i="6"/>
  <c r="H175" i="6"/>
  <c r="I175" i="6"/>
  <c r="J175" i="6"/>
  <c r="H176" i="6"/>
  <c r="I176" i="6"/>
  <c r="J176" i="6"/>
  <c r="H177" i="6"/>
  <c r="I177" i="6"/>
  <c r="J177" i="6"/>
  <c r="H178" i="6"/>
  <c r="I178" i="6"/>
  <c r="J178" i="6"/>
  <c r="H179" i="6"/>
  <c r="I179" i="6"/>
  <c r="J179" i="6"/>
  <c r="H180" i="6"/>
  <c r="I180" i="6"/>
  <c r="J180" i="6"/>
  <c r="H181" i="6"/>
  <c r="I181" i="6"/>
  <c r="J181" i="6"/>
  <c r="H182" i="6"/>
  <c r="I182" i="6"/>
  <c r="J182" i="6"/>
  <c r="H183" i="6"/>
  <c r="I183" i="6"/>
  <c r="J183" i="6"/>
  <c r="H184" i="6"/>
  <c r="I184" i="6"/>
  <c r="J184" i="6"/>
  <c r="H185" i="6"/>
  <c r="I185" i="6"/>
  <c r="J185" i="6"/>
  <c r="H186" i="6"/>
  <c r="I186" i="6"/>
  <c r="J186" i="6"/>
  <c r="H187" i="6"/>
  <c r="I187" i="6"/>
  <c r="J187" i="6"/>
  <c r="H188" i="6"/>
  <c r="I188" i="6"/>
  <c r="J188" i="6"/>
  <c r="H189" i="6"/>
  <c r="I189" i="6"/>
  <c r="J189" i="6"/>
  <c r="H190" i="6"/>
  <c r="I190" i="6"/>
  <c r="J190" i="6"/>
  <c r="H191" i="6"/>
  <c r="I191" i="6"/>
  <c r="J191" i="6"/>
  <c r="H192" i="6"/>
  <c r="I192" i="6"/>
  <c r="J192" i="6"/>
  <c r="H193" i="6"/>
  <c r="I193" i="6"/>
  <c r="J193" i="6"/>
  <c r="H194" i="6"/>
  <c r="I194" i="6"/>
  <c r="J194" i="6"/>
  <c r="H195" i="6"/>
  <c r="I195" i="6"/>
  <c r="J195" i="6"/>
  <c r="H196" i="6"/>
  <c r="I196" i="6"/>
  <c r="J196" i="6"/>
  <c r="H197" i="6"/>
  <c r="I197" i="6"/>
  <c r="J197" i="6"/>
  <c r="H198" i="6"/>
  <c r="I198" i="6"/>
  <c r="J198" i="6"/>
  <c r="H199" i="6"/>
  <c r="I199" i="6"/>
  <c r="J199" i="6"/>
  <c r="H200" i="6"/>
  <c r="I200" i="6"/>
  <c r="J200" i="6"/>
  <c r="H201" i="6"/>
  <c r="I201" i="6"/>
  <c r="J201" i="6"/>
  <c r="J2" i="6"/>
  <c r="I2" i="6"/>
  <c r="H2" i="6"/>
  <c r="S201" i="6"/>
  <c r="R201" i="6"/>
  <c r="Q201" i="6"/>
  <c r="S200" i="6"/>
  <c r="R200" i="6"/>
  <c r="Q200" i="6"/>
  <c r="S199" i="6"/>
  <c r="R199" i="6"/>
  <c r="Q199" i="6"/>
  <c r="S198" i="6"/>
  <c r="R198" i="6"/>
  <c r="Q198" i="6"/>
  <c r="S197" i="6"/>
  <c r="R197" i="6"/>
  <c r="Q197" i="6"/>
  <c r="S196" i="6"/>
  <c r="R196" i="6"/>
  <c r="Q196" i="6"/>
  <c r="S195" i="6"/>
  <c r="R195" i="6"/>
  <c r="Q195" i="6"/>
  <c r="S194" i="6"/>
  <c r="R194" i="6"/>
  <c r="Q194" i="6"/>
  <c r="S193" i="6"/>
  <c r="R193" i="6"/>
  <c r="Q193" i="6"/>
  <c r="S192" i="6"/>
  <c r="R192" i="6"/>
  <c r="Q192" i="6"/>
  <c r="S191" i="6"/>
  <c r="R191" i="6"/>
  <c r="Q191" i="6"/>
  <c r="S190" i="6"/>
  <c r="R190" i="6"/>
  <c r="Q190" i="6"/>
  <c r="S189" i="6"/>
  <c r="R189" i="6"/>
  <c r="Q189" i="6"/>
  <c r="S188" i="6"/>
  <c r="R188" i="6"/>
  <c r="Q188" i="6"/>
  <c r="S187" i="6"/>
  <c r="R187" i="6"/>
  <c r="Q187" i="6"/>
  <c r="S186" i="6"/>
  <c r="R186" i="6"/>
  <c r="Q186" i="6"/>
  <c r="S185" i="6"/>
  <c r="R185" i="6"/>
  <c r="Q185" i="6"/>
  <c r="S184" i="6"/>
  <c r="R184" i="6"/>
  <c r="Q184" i="6"/>
  <c r="S183" i="6"/>
  <c r="R183" i="6"/>
  <c r="Q183" i="6"/>
  <c r="S182" i="6"/>
  <c r="R182" i="6"/>
  <c r="Q182" i="6"/>
  <c r="S181" i="6"/>
  <c r="R181" i="6"/>
  <c r="Q181" i="6"/>
  <c r="S180" i="6"/>
  <c r="R180" i="6"/>
  <c r="Q180" i="6"/>
  <c r="S179" i="6"/>
  <c r="R179" i="6"/>
  <c r="Q179" i="6"/>
  <c r="S178" i="6"/>
  <c r="R178" i="6"/>
  <c r="Q178" i="6"/>
  <c r="S177" i="6"/>
  <c r="R177" i="6"/>
  <c r="Q177" i="6"/>
  <c r="S176" i="6"/>
  <c r="R176" i="6"/>
  <c r="Q176" i="6"/>
  <c r="S175" i="6"/>
  <c r="R175" i="6"/>
  <c r="Q175" i="6"/>
  <c r="S174" i="6"/>
  <c r="R174" i="6"/>
  <c r="Q174" i="6"/>
  <c r="S173" i="6"/>
  <c r="R173" i="6"/>
  <c r="Q173" i="6"/>
  <c r="S172" i="6"/>
  <c r="R172" i="6"/>
  <c r="Q172" i="6"/>
  <c r="S171" i="6"/>
  <c r="R171" i="6"/>
  <c r="Q171" i="6"/>
  <c r="S170" i="6"/>
  <c r="R170" i="6"/>
  <c r="Q170" i="6"/>
  <c r="S169" i="6"/>
  <c r="R169" i="6"/>
  <c r="Q169" i="6"/>
  <c r="S168" i="6"/>
  <c r="R168" i="6"/>
  <c r="Q168" i="6"/>
  <c r="S167" i="6"/>
  <c r="R167" i="6"/>
  <c r="Q167" i="6"/>
  <c r="S166" i="6"/>
  <c r="R166" i="6"/>
  <c r="Q166" i="6"/>
  <c r="S165" i="6"/>
  <c r="R165" i="6"/>
  <c r="Q165" i="6"/>
  <c r="S164" i="6"/>
  <c r="R164" i="6"/>
  <c r="Q164" i="6"/>
  <c r="S163" i="6"/>
  <c r="R163" i="6"/>
  <c r="Q163" i="6"/>
  <c r="S162" i="6"/>
  <c r="R162" i="6"/>
  <c r="Q162" i="6"/>
  <c r="S161" i="6"/>
  <c r="R161" i="6"/>
  <c r="Q161" i="6"/>
  <c r="S160" i="6"/>
  <c r="R160" i="6"/>
  <c r="Q160" i="6"/>
  <c r="S159" i="6"/>
  <c r="R159" i="6"/>
  <c r="Q159" i="6"/>
  <c r="S158" i="6"/>
  <c r="R158" i="6"/>
  <c r="Q158" i="6"/>
  <c r="S157" i="6"/>
  <c r="R157" i="6"/>
  <c r="Q157" i="6"/>
  <c r="S156" i="6"/>
  <c r="R156" i="6"/>
  <c r="Q156" i="6"/>
  <c r="S155" i="6"/>
  <c r="R155" i="6"/>
  <c r="Q155" i="6"/>
  <c r="S154" i="6"/>
  <c r="R154" i="6"/>
  <c r="Q154" i="6"/>
  <c r="S153" i="6"/>
  <c r="R153" i="6"/>
  <c r="Q153" i="6"/>
  <c r="S152" i="6"/>
  <c r="R152" i="6"/>
  <c r="Q152" i="6"/>
  <c r="S151" i="6"/>
  <c r="R151" i="6"/>
  <c r="Q151" i="6"/>
  <c r="S150" i="6"/>
  <c r="R150" i="6"/>
  <c r="Q150" i="6"/>
  <c r="S149" i="6"/>
  <c r="R149" i="6"/>
  <c r="Q149" i="6"/>
  <c r="S148" i="6"/>
  <c r="R148" i="6"/>
  <c r="Q148" i="6"/>
  <c r="S147" i="6"/>
  <c r="R147" i="6"/>
  <c r="Q147" i="6"/>
  <c r="S146" i="6"/>
  <c r="R146" i="6"/>
  <c r="Q146" i="6"/>
  <c r="S145" i="6"/>
  <c r="R145" i="6"/>
  <c r="Q145" i="6"/>
  <c r="S144" i="6"/>
  <c r="R144" i="6"/>
  <c r="Q144" i="6"/>
  <c r="S143" i="6"/>
  <c r="R143" i="6"/>
  <c r="Q143" i="6"/>
  <c r="S142" i="6"/>
  <c r="R142" i="6"/>
  <c r="Q142" i="6"/>
  <c r="S141" i="6"/>
  <c r="R141" i="6"/>
  <c r="Q141" i="6"/>
  <c r="S140" i="6"/>
  <c r="R140" i="6"/>
  <c r="Q140" i="6"/>
  <c r="S139" i="6"/>
  <c r="R139" i="6"/>
  <c r="Q139" i="6"/>
  <c r="S138" i="6"/>
  <c r="R138" i="6"/>
  <c r="Q138" i="6"/>
  <c r="S137" i="6"/>
  <c r="R137" i="6"/>
  <c r="Q137" i="6"/>
  <c r="S136" i="6"/>
  <c r="R136" i="6"/>
  <c r="Q136" i="6"/>
  <c r="S135" i="6"/>
  <c r="R135" i="6"/>
  <c r="Q135" i="6"/>
  <c r="S134" i="6"/>
  <c r="R134" i="6"/>
  <c r="Q134" i="6"/>
  <c r="S133" i="6"/>
  <c r="R133" i="6"/>
  <c r="Q133" i="6"/>
  <c r="S132" i="6"/>
  <c r="R132" i="6"/>
  <c r="Q132" i="6"/>
  <c r="S131" i="6"/>
  <c r="R131" i="6"/>
  <c r="Q131" i="6"/>
  <c r="S130" i="6"/>
  <c r="R130" i="6"/>
  <c r="Q130" i="6"/>
  <c r="S129" i="6"/>
  <c r="R129" i="6"/>
  <c r="Q129" i="6"/>
  <c r="S128" i="6"/>
  <c r="R128" i="6"/>
  <c r="Q128" i="6"/>
  <c r="S127" i="6"/>
  <c r="R127" i="6"/>
  <c r="Q127" i="6"/>
  <c r="S126" i="6"/>
  <c r="R126" i="6"/>
  <c r="Q126" i="6"/>
  <c r="S125" i="6"/>
  <c r="R125" i="6"/>
  <c r="Q125" i="6"/>
  <c r="S124" i="6"/>
  <c r="R124" i="6"/>
  <c r="Q124" i="6"/>
  <c r="S123" i="6"/>
  <c r="R123" i="6"/>
  <c r="Q123" i="6"/>
  <c r="S122" i="6"/>
  <c r="R122" i="6"/>
  <c r="Q122" i="6"/>
  <c r="S121" i="6"/>
  <c r="R121" i="6"/>
  <c r="Q121" i="6"/>
  <c r="S120" i="6"/>
  <c r="R120" i="6"/>
  <c r="Q120" i="6"/>
  <c r="S119" i="6"/>
  <c r="R119" i="6"/>
  <c r="Q119" i="6"/>
  <c r="S118" i="6"/>
  <c r="R118" i="6"/>
  <c r="Q118" i="6"/>
  <c r="S117" i="6"/>
  <c r="R117" i="6"/>
  <c r="Q117" i="6"/>
  <c r="S116" i="6"/>
  <c r="R116" i="6"/>
  <c r="Q116" i="6"/>
  <c r="S115" i="6"/>
  <c r="R115" i="6"/>
  <c r="Q115" i="6"/>
  <c r="S114" i="6"/>
  <c r="R114" i="6"/>
  <c r="Q114" i="6"/>
  <c r="S113" i="6"/>
  <c r="R113" i="6"/>
  <c r="Q113" i="6"/>
  <c r="S112" i="6"/>
  <c r="R112" i="6"/>
  <c r="Q112" i="6"/>
  <c r="S111" i="6"/>
  <c r="R111" i="6"/>
  <c r="Q111" i="6"/>
  <c r="S110" i="6"/>
  <c r="R110" i="6"/>
  <c r="Q110" i="6"/>
  <c r="S109" i="6"/>
  <c r="R109" i="6"/>
  <c r="Q109" i="6"/>
  <c r="S108" i="6"/>
  <c r="R108" i="6"/>
  <c r="Q108" i="6"/>
  <c r="S107" i="6"/>
  <c r="R107" i="6"/>
  <c r="Q107" i="6"/>
  <c r="S106" i="6"/>
  <c r="R106" i="6"/>
  <c r="Q106" i="6"/>
  <c r="S105" i="6"/>
  <c r="R105" i="6"/>
  <c r="Q105" i="6"/>
  <c r="S104" i="6"/>
  <c r="R104" i="6"/>
  <c r="Q104" i="6"/>
  <c r="S103" i="6"/>
  <c r="R103" i="6"/>
  <c r="Q103" i="6"/>
  <c r="S102" i="6"/>
  <c r="R102" i="6"/>
  <c r="Q102" i="6"/>
  <c r="S101" i="6"/>
  <c r="R101" i="6"/>
  <c r="Q101" i="6"/>
  <c r="S100" i="6"/>
  <c r="R100" i="6"/>
  <c r="Q100" i="6"/>
  <c r="S99" i="6"/>
  <c r="R99" i="6"/>
  <c r="Q99" i="6"/>
  <c r="S98" i="6"/>
  <c r="R98" i="6"/>
  <c r="Q98" i="6"/>
  <c r="S97" i="6"/>
  <c r="R97" i="6"/>
  <c r="Q97" i="6"/>
  <c r="S96" i="6"/>
  <c r="R96" i="6"/>
  <c r="Q96" i="6"/>
  <c r="S95" i="6"/>
  <c r="R95" i="6"/>
  <c r="Q95" i="6"/>
  <c r="S94" i="6"/>
  <c r="R94" i="6"/>
  <c r="Q94" i="6"/>
  <c r="S93" i="6"/>
  <c r="R93" i="6"/>
  <c r="Q93" i="6"/>
  <c r="S92" i="6"/>
  <c r="R92" i="6"/>
  <c r="Q92" i="6"/>
  <c r="S91" i="6"/>
  <c r="R91" i="6"/>
  <c r="Q91" i="6"/>
  <c r="S90" i="6"/>
  <c r="R90" i="6"/>
  <c r="Q90" i="6"/>
  <c r="S89" i="6"/>
  <c r="R89" i="6"/>
  <c r="Q89" i="6"/>
  <c r="S88" i="6"/>
  <c r="R88" i="6"/>
  <c r="Q88" i="6"/>
  <c r="S87" i="6"/>
  <c r="R87" i="6"/>
  <c r="Q87" i="6"/>
  <c r="S86" i="6"/>
  <c r="R86" i="6"/>
  <c r="Q86" i="6"/>
  <c r="S85" i="6"/>
  <c r="R85" i="6"/>
  <c r="Q85" i="6"/>
  <c r="S84" i="6"/>
  <c r="R84" i="6"/>
  <c r="Q84" i="6"/>
  <c r="S83" i="6"/>
  <c r="R83" i="6"/>
  <c r="Q83" i="6"/>
  <c r="S82" i="6"/>
  <c r="R82" i="6"/>
  <c r="Q82" i="6"/>
  <c r="S81" i="6"/>
  <c r="R81" i="6"/>
  <c r="Q81" i="6"/>
  <c r="S80" i="6"/>
  <c r="R80" i="6"/>
  <c r="Q80" i="6"/>
  <c r="S79" i="6"/>
  <c r="R79" i="6"/>
  <c r="Q79" i="6"/>
  <c r="S78" i="6"/>
  <c r="R78" i="6"/>
  <c r="Q78" i="6"/>
  <c r="S77" i="6"/>
  <c r="R77" i="6"/>
  <c r="Q77" i="6"/>
  <c r="S76" i="6"/>
  <c r="R76" i="6"/>
  <c r="Q76" i="6"/>
  <c r="S75" i="6"/>
  <c r="R75" i="6"/>
  <c r="Q75" i="6"/>
  <c r="S74" i="6"/>
  <c r="R74" i="6"/>
  <c r="Q74" i="6"/>
  <c r="S73" i="6"/>
  <c r="R73" i="6"/>
  <c r="Q73" i="6"/>
  <c r="S72" i="6"/>
  <c r="R72" i="6"/>
  <c r="Q72" i="6"/>
  <c r="S71" i="6"/>
  <c r="R71" i="6"/>
  <c r="Q71" i="6"/>
  <c r="S70" i="6"/>
  <c r="R70" i="6"/>
  <c r="Q70" i="6"/>
  <c r="S69" i="6"/>
  <c r="R69" i="6"/>
  <c r="Q69" i="6"/>
  <c r="S68" i="6"/>
  <c r="R68" i="6"/>
  <c r="Q68" i="6"/>
  <c r="S67" i="6"/>
  <c r="R67" i="6"/>
  <c r="Q67" i="6"/>
  <c r="S66" i="6"/>
  <c r="R66" i="6"/>
  <c r="Q66" i="6"/>
  <c r="S65" i="6"/>
  <c r="R65" i="6"/>
  <c r="Q65" i="6"/>
  <c r="S64" i="6"/>
  <c r="R64" i="6"/>
  <c r="Q64" i="6"/>
  <c r="S63" i="6"/>
  <c r="R63" i="6"/>
  <c r="Q63" i="6"/>
  <c r="S62" i="6"/>
  <c r="R62" i="6"/>
  <c r="Q62" i="6"/>
  <c r="S61" i="6"/>
  <c r="R61" i="6"/>
  <c r="Q61" i="6"/>
  <c r="S60" i="6"/>
  <c r="R60" i="6"/>
  <c r="Q60" i="6"/>
  <c r="S59" i="6"/>
  <c r="R59" i="6"/>
  <c r="Q59" i="6"/>
  <c r="S58" i="6"/>
  <c r="R58" i="6"/>
  <c r="Q58" i="6"/>
  <c r="S57" i="6"/>
  <c r="R57" i="6"/>
  <c r="Q57" i="6"/>
  <c r="S56" i="6"/>
  <c r="R56" i="6"/>
  <c r="Q56" i="6"/>
  <c r="S55" i="6"/>
  <c r="R55" i="6"/>
  <c r="Q55" i="6"/>
  <c r="S54" i="6"/>
  <c r="R54" i="6"/>
  <c r="Q54" i="6"/>
  <c r="S53" i="6"/>
  <c r="R53" i="6"/>
  <c r="Q53" i="6"/>
  <c r="S52" i="6"/>
  <c r="R52" i="6"/>
  <c r="Q52" i="6"/>
  <c r="S51" i="6"/>
  <c r="R51" i="6"/>
  <c r="Q51" i="6"/>
  <c r="S50" i="6"/>
  <c r="R50" i="6"/>
  <c r="Q50" i="6"/>
  <c r="S49" i="6"/>
  <c r="R49" i="6"/>
  <c r="Q49" i="6"/>
  <c r="S48" i="6"/>
  <c r="R48" i="6"/>
  <c r="Q48" i="6"/>
  <c r="S47" i="6"/>
  <c r="R47" i="6"/>
  <c r="Q47" i="6"/>
  <c r="S46" i="6"/>
  <c r="R46" i="6"/>
  <c r="Q46" i="6"/>
  <c r="S45" i="6"/>
  <c r="R45" i="6"/>
  <c r="Q45" i="6"/>
  <c r="S44" i="6"/>
  <c r="R44" i="6"/>
  <c r="Q44" i="6"/>
  <c r="S43" i="6"/>
  <c r="R43" i="6"/>
  <c r="Q43" i="6"/>
  <c r="S42" i="6"/>
  <c r="R42" i="6"/>
  <c r="Q42" i="6"/>
  <c r="S41" i="6"/>
  <c r="R41" i="6"/>
  <c r="Q41" i="6"/>
  <c r="S40" i="6"/>
  <c r="R40" i="6"/>
  <c r="Q40" i="6"/>
  <c r="S39" i="6"/>
  <c r="R39" i="6"/>
  <c r="Q39" i="6"/>
  <c r="S38" i="6"/>
  <c r="R38" i="6"/>
  <c r="Q38" i="6"/>
  <c r="S37" i="6"/>
  <c r="R37" i="6"/>
  <c r="Q37" i="6"/>
  <c r="S36" i="6"/>
  <c r="R36" i="6"/>
  <c r="Q36" i="6"/>
  <c r="S35" i="6"/>
  <c r="R35" i="6"/>
  <c r="Q35" i="6"/>
  <c r="S34" i="6"/>
  <c r="R34" i="6"/>
  <c r="Q34" i="6"/>
  <c r="S33" i="6"/>
  <c r="R33" i="6"/>
  <c r="Q33" i="6"/>
  <c r="S32" i="6"/>
  <c r="R32" i="6"/>
  <c r="Q32" i="6"/>
  <c r="S31" i="6"/>
  <c r="R31" i="6"/>
  <c r="Q31" i="6"/>
  <c r="S30" i="6"/>
  <c r="R30" i="6"/>
  <c r="Q30" i="6"/>
  <c r="S29" i="6"/>
  <c r="R29" i="6"/>
  <c r="Q29" i="6"/>
  <c r="S28" i="6"/>
  <c r="R28" i="6"/>
  <c r="Q28" i="6"/>
  <c r="S27" i="6"/>
  <c r="R27" i="6"/>
  <c r="Q27" i="6"/>
  <c r="S26" i="6"/>
  <c r="R26" i="6"/>
  <c r="Q26" i="6"/>
  <c r="S25" i="6"/>
  <c r="R25" i="6"/>
  <c r="Q25" i="6"/>
  <c r="S24" i="6"/>
  <c r="R24" i="6"/>
  <c r="Q24" i="6"/>
  <c r="S23" i="6"/>
  <c r="R23" i="6"/>
  <c r="Q23" i="6"/>
  <c r="S22" i="6"/>
  <c r="R22" i="6"/>
  <c r="Q22" i="6"/>
  <c r="S21" i="6"/>
  <c r="R21" i="6"/>
  <c r="Q21" i="6"/>
  <c r="S20" i="6"/>
  <c r="R20" i="6"/>
  <c r="Q20" i="6"/>
  <c r="S19" i="6"/>
  <c r="R19" i="6"/>
  <c r="Q19" i="6"/>
  <c r="S18" i="6"/>
  <c r="R18" i="6"/>
  <c r="Q18" i="6"/>
  <c r="S17" i="6"/>
  <c r="R17" i="6"/>
  <c r="Q17" i="6"/>
  <c r="S16" i="6"/>
  <c r="R16" i="6"/>
  <c r="Q16" i="6"/>
  <c r="S15" i="6"/>
  <c r="R15" i="6"/>
  <c r="Q15" i="6"/>
  <c r="S14" i="6"/>
  <c r="R14" i="6"/>
  <c r="Q14" i="6"/>
  <c r="S13" i="6"/>
  <c r="R13" i="6"/>
  <c r="Q13" i="6"/>
  <c r="S12" i="6"/>
  <c r="R12" i="6"/>
  <c r="Q12" i="6"/>
  <c r="S11" i="6"/>
  <c r="R11" i="6"/>
  <c r="Q11" i="6"/>
  <c r="S10" i="6"/>
  <c r="R10" i="6"/>
  <c r="Q10" i="6"/>
  <c r="S9" i="6"/>
  <c r="R9" i="6"/>
  <c r="Q9" i="6"/>
  <c r="S8" i="6"/>
  <c r="R8" i="6"/>
  <c r="Q8" i="6"/>
  <c r="S7" i="6"/>
  <c r="R7" i="6"/>
  <c r="Q7" i="6"/>
  <c r="S6" i="6"/>
  <c r="R6" i="6"/>
  <c r="Q6" i="6"/>
  <c r="S5" i="6"/>
  <c r="R5" i="6"/>
  <c r="Q5" i="6"/>
  <c r="S4" i="6"/>
  <c r="R4" i="6"/>
  <c r="Q4" i="6"/>
  <c r="S3" i="6"/>
  <c r="R3" i="6"/>
  <c r="Q3" i="6"/>
  <c r="S2" i="6"/>
  <c r="R2" i="6"/>
  <c r="Q2" i="6"/>
  <c r="W2" i="1"/>
  <c r="W16" i="1"/>
  <c r="W3" i="1"/>
  <c r="W4" i="1"/>
  <c r="W5" i="1"/>
  <c r="W6" i="1"/>
  <c r="W7" i="1"/>
  <c r="W8" i="1"/>
  <c r="W9" i="1"/>
  <c r="W10" i="1"/>
  <c r="W11" i="1"/>
  <c r="W12" i="1"/>
  <c r="W13" i="1"/>
  <c r="W14" i="1"/>
  <c r="W15"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3" i="1"/>
  <c r="X2" i="1"/>
  <c r="X16" i="1"/>
  <c r="X3" i="1"/>
  <c r="X4" i="1"/>
  <c r="X5" i="1"/>
  <c r="X6" i="1"/>
  <c r="X7" i="1"/>
  <c r="X8" i="1"/>
  <c r="X9" i="1"/>
  <c r="X10" i="1"/>
  <c r="X11" i="1"/>
  <c r="X12" i="1"/>
  <c r="X13" i="1"/>
  <c r="X14" i="1"/>
  <c r="X15"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3" i="1"/>
  <c r="V2" i="1"/>
  <c r="V16" i="1"/>
  <c r="V3" i="1"/>
  <c r="V4" i="1"/>
  <c r="V5" i="1"/>
  <c r="V6" i="1"/>
  <c r="V7" i="1"/>
  <c r="V8" i="1"/>
  <c r="V9" i="1"/>
  <c r="V10" i="1"/>
  <c r="V11" i="1"/>
  <c r="V12" i="1"/>
  <c r="V13" i="1"/>
  <c r="V14" i="1"/>
  <c r="V15"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3" i="1"/>
  <c r="P2" i="1"/>
  <c r="Q171" i="1"/>
  <c r="Q2" i="1"/>
  <c r="Q16" i="1"/>
  <c r="Q3" i="1"/>
  <c r="Q4" i="1"/>
  <c r="Q5" i="1"/>
  <c r="Q6" i="1"/>
  <c r="Q7" i="1"/>
  <c r="Q8" i="1"/>
  <c r="Q9" i="1"/>
  <c r="Q10" i="1"/>
  <c r="Q11" i="1"/>
  <c r="Q12" i="1"/>
  <c r="Q13" i="1"/>
  <c r="Q14" i="1"/>
  <c r="Q15"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3" i="1"/>
  <c r="R4" i="1"/>
  <c r="R55" i="1"/>
  <c r="R72" i="1"/>
  <c r="R92" i="1"/>
  <c r="R96" i="1"/>
  <c r="R103" i="1"/>
  <c r="R104" i="1"/>
  <c r="R106" i="1"/>
  <c r="R124" i="1"/>
  <c r="R180" i="1"/>
  <c r="R2" i="1"/>
  <c r="R3"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6" i="1"/>
  <c r="R57" i="1"/>
  <c r="R58" i="1"/>
  <c r="R59" i="1"/>
  <c r="R60" i="1"/>
  <c r="R61" i="1"/>
  <c r="R62" i="1"/>
  <c r="R63" i="1"/>
  <c r="R64" i="1"/>
  <c r="R65" i="1"/>
  <c r="R66" i="1"/>
  <c r="R67" i="1"/>
  <c r="R68" i="1"/>
  <c r="R69" i="1"/>
  <c r="R70" i="1"/>
  <c r="R71" i="1"/>
  <c r="R73" i="1"/>
  <c r="R74" i="1"/>
  <c r="R75" i="1"/>
  <c r="R76" i="1"/>
  <c r="R77" i="1"/>
  <c r="R78" i="1"/>
  <c r="R79" i="1"/>
  <c r="R80" i="1"/>
  <c r="R81" i="1"/>
  <c r="R82" i="1"/>
  <c r="R83" i="1"/>
  <c r="R84" i="1"/>
  <c r="R85" i="1"/>
  <c r="R86" i="1"/>
  <c r="R87" i="1"/>
  <c r="R88" i="1"/>
  <c r="R89" i="1"/>
  <c r="R90" i="1"/>
  <c r="R91" i="1"/>
  <c r="R93" i="1"/>
  <c r="R94" i="1"/>
  <c r="R95" i="1"/>
  <c r="R97" i="1"/>
  <c r="R98" i="1"/>
  <c r="R99" i="1"/>
  <c r="R100" i="1"/>
  <c r="R101" i="1"/>
  <c r="R102" i="1"/>
  <c r="R105" i="1"/>
  <c r="R107" i="1"/>
  <c r="R108" i="1"/>
  <c r="R109" i="1"/>
  <c r="R110" i="1"/>
  <c r="R111" i="1"/>
  <c r="R112" i="1"/>
  <c r="R113" i="1"/>
  <c r="R114" i="1"/>
  <c r="R115" i="1"/>
  <c r="R116" i="1"/>
  <c r="R117" i="1"/>
  <c r="R118" i="1"/>
  <c r="R119" i="1"/>
  <c r="R120" i="1"/>
  <c r="R121" i="1"/>
  <c r="R122" i="1"/>
  <c r="R123"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1" i="1"/>
  <c r="R182" i="1"/>
  <c r="R183" i="1"/>
  <c r="R184" i="1"/>
  <c r="R185" i="1"/>
  <c r="R186" i="1"/>
  <c r="R187" i="1"/>
  <c r="R188" i="1"/>
  <c r="R189" i="1"/>
  <c r="R190" i="1"/>
  <c r="R191" i="1"/>
  <c r="R192" i="1"/>
  <c r="R193" i="1"/>
  <c r="R194" i="1"/>
  <c r="R195" i="1"/>
  <c r="R196" i="1"/>
  <c r="R197" i="1"/>
  <c r="R198" i="1"/>
  <c r="R199" i="1"/>
  <c r="R200" i="1"/>
  <c r="R201" i="1"/>
  <c r="R203" i="1"/>
  <c r="S171" i="1"/>
  <c r="S2" i="1"/>
  <c r="S16" i="1"/>
  <c r="S3" i="1"/>
  <c r="S4" i="1"/>
  <c r="S5" i="1"/>
  <c r="S6" i="1"/>
  <c r="S7" i="1"/>
  <c r="S8" i="1"/>
  <c r="S9" i="1"/>
  <c r="S10" i="1"/>
  <c r="S11" i="1"/>
  <c r="S12" i="1"/>
  <c r="S13" i="1"/>
  <c r="S14" i="1"/>
  <c r="S15"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3" i="1"/>
  <c r="T4" i="1"/>
  <c r="T55" i="1"/>
  <c r="T72" i="1"/>
  <c r="T92" i="1"/>
  <c r="T96" i="1"/>
  <c r="T103" i="1"/>
  <c r="T104" i="1"/>
  <c r="T106" i="1"/>
  <c r="T124" i="1"/>
  <c r="T180" i="1"/>
  <c r="T2" i="1"/>
  <c r="T3"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6" i="1"/>
  <c r="T57" i="1"/>
  <c r="T58" i="1"/>
  <c r="T59" i="1"/>
  <c r="T60" i="1"/>
  <c r="T61" i="1"/>
  <c r="T62" i="1"/>
  <c r="T63" i="1"/>
  <c r="T64" i="1"/>
  <c r="T65" i="1"/>
  <c r="T66" i="1"/>
  <c r="T67" i="1"/>
  <c r="T68" i="1"/>
  <c r="T69" i="1"/>
  <c r="T70" i="1"/>
  <c r="T71" i="1"/>
  <c r="T73" i="1"/>
  <c r="T74" i="1"/>
  <c r="T75" i="1"/>
  <c r="T76" i="1"/>
  <c r="T77" i="1"/>
  <c r="T78" i="1"/>
  <c r="T79" i="1"/>
  <c r="T80" i="1"/>
  <c r="T81" i="1"/>
  <c r="T82" i="1"/>
  <c r="T83" i="1"/>
  <c r="T84" i="1"/>
  <c r="T85" i="1"/>
  <c r="T86" i="1"/>
  <c r="T87" i="1"/>
  <c r="T88" i="1"/>
  <c r="T89" i="1"/>
  <c r="T90" i="1"/>
  <c r="T91" i="1"/>
  <c r="T93" i="1"/>
  <c r="T94" i="1"/>
  <c r="T95" i="1"/>
  <c r="T97" i="1"/>
  <c r="T98" i="1"/>
  <c r="T99" i="1"/>
  <c r="T100" i="1"/>
  <c r="T101" i="1"/>
  <c r="T102" i="1"/>
  <c r="T105" i="1"/>
  <c r="T107" i="1"/>
  <c r="T108" i="1"/>
  <c r="T109" i="1"/>
  <c r="T110" i="1"/>
  <c r="T111" i="1"/>
  <c r="T112" i="1"/>
  <c r="T113" i="1"/>
  <c r="T114" i="1"/>
  <c r="T115" i="1"/>
  <c r="T116" i="1"/>
  <c r="T117" i="1"/>
  <c r="T118" i="1"/>
  <c r="T119" i="1"/>
  <c r="T120" i="1"/>
  <c r="T121" i="1"/>
  <c r="T122" i="1"/>
  <c r="T123"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1" i="1"/>
  <c r="T182" i="1"/>
  <c r="T183" i="1"/>
  <c r="T184" i="1"/>
  <c r="T185" i="1"/>
  <c r="T186" i="1"/>
  <c r="T187" i="1"/>
  <c r="T188" i="1"/>
  <c r="T189" i="1"/>
  <c r="T190" i="1"/>
  <c r="T191" i="1"/>
  <c r="T192" i="1"/>
  <c r="T193" i="1"/>
  <c r="T194" i="1"/>
  <c r="T195" i="1"/>
  <c r="T196" i="1"/>
  <c r="T197" i="1"/>
  <c r="T198" i="1"/>
  <c r="T199" i="1"/>
  <c r="T200" i="1"/>
  <c r="T201" i="1"/>
  <c r="T203" i="1"/>
  <c r="U171" i="1"/>
  <c r="U2" i="1"/>
  <c r="U16" i="1"/>
  <c r="U3" i="1"/>
  <c r="U4" i="1"/>
  <c r="U5" i="1"/>
  <c r="U6" i="1"/>
  <c r="U7" i="1"/>
  <c r="U8" i="1"/>
  <c r="U9" i="1"/>
  <c r="U10" i="1"/>
  <c r="U11" i="1"/>
  <c r="U12" i="1"/>
  <c r="U13" i="1"/>
  <c r="U14" i="1"/>
  <c r="U15"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3" i="1"/>
  <c r="P4" i="1"/>
  <c r="P55" i="1"/>
  <c r="P72" i="1"/>
  <c r="P92" i="1"/>
  <c r="P96" i="1"/>
  <c r="P103" i="1"/>
  <c r="P104" i="1"/>
  <c r="P106" i="1"/>
  <c r="P124" i="1"/>
  <c r="P180" i="1"/>
  <c r="P3"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6" i="1"/>
  <c r="P57" i="1"/>
  <c r="P58" i="1"/>
  <c r="P59" i="1"/>
  <c r="P60" i="1"/>
  <c r="P61" i="1"/>
  <c r="P62" i="1"/>
  <c r="P63" i="1"/>
  <c r="P64" i="1"/>
  <c r="P65" i="1"/>
  <c r="P66" i="1"/>
  <c r="P67" i="1"/>
  <c r="P68" i="1"/>
  <c r="P69" i="1"/>
  <c r="P70" i="1"/>
  <c r="P71" i="1"/>
  <c r="P73" i="1"/>
  <c r="P74" i="1"/>
  <c r="P75" i="1"/>
  <c r="P76" i="1"/>
  <c r="P77" i="1"/>
  <c r="P78" i="1"/>
  <c r="P79" i="1"/>
  <c r="P80" i="1"/>
  <c r="P81" i="1"/>
  <c r="P82" i="1"/>
  <c r="P83" i="1"/>
  <c r="P84" i="1"/>
  <c r="P85" i="1"/>
  <c r="P86" i="1"/>
  <c r="P87" i="1"/>
  <c r="P88" i="1"/>
  <c r="P89" i="1"/>
  <c r="P90" i="1"/>
  <c r="P91" i="1"/>
  <c r="P93" i="1"/>
  <c r="P94" i="1"/>
  <c r="P95" i="1"/>
  <c r="P97" i="1"/>
  <c r="P98" i="1"/>
  <c r="P99" i="1"/>
  <c r="P100" i="1"/>
  <c r="P101" i="1"/>
  <c r="P102" i="1"/>
  <c r="P105" i="1"/>
  <c r="P107" i="1"/>
  <c r="P108" i="1"/>
  <c r="P109" i="1"/>
  <c r="P110" i="1"/>
  <c r="P111" i="1"/>
  <c r="P112" i="1"/>
  <c r="P113" i="1"/>
  <c r="P114" i="1"/>
  <c r="P115" i="1"/>
  <c r="P116" i="1"/>
  <c r="P117" i="1"/>
  <c r="P118" i="1"/>
  <c r="P119" i="1"/>
  <c r="P120" i="1"/>
  <c r="P121" i="1"/>
  <c r="P122" i="1"/>
  <c r="P123"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1" i="1"/>
  <c r="P182" i="1"/>
  <c r="P183" i="1"/>
  <c r="P184" i="1"/>
  <c r="P185" i="1"/>
  <c r="P186" i="1"/>
  <c r="P187" i="1"/>
  <c r="P188" i="1"/>
  <c r="P189" i="1"/>
  <c r="P190" i="1"/>
  <c r="P191" i="1"/>
  <c r="P192" i="1"/>
  <c r="P193" i="1"/>
  <c r="P194" i="1"/>
  <c r="P195" i="1"/>
  <c r="P196" i="1"/>
  <c r="P197" i="1"/>
  <c r="P198" i="1"/>
  <c r="P199" i="1"/>
  <c r="P200" i="1"/>
  <c r="P201" i="1"/>
  <c r="P203" i="1"/>
  <c r="K203" i="1"/>
  <c r="L203" i="1"/>
  <c r="M203" i="1"/>
  <c r="N203" i="1"/>
  <c r="O203" i="1"/>
</calcChain>
</file>

<file path=xl/sharedStrings.xml><?xml version="1.0" encoding="utf-8"?>
<sst xmlns="http://schemas.openxmlformats.org/spreadsheetml/2006/main" count="6225" uniqueCount="843">
  <si>
    <t>sentence1</t>
  </si>
  <si>
    <t>sentence2</t>
  </si>
  <si>
    <t>gold_label</t>
  </si>
  <si>
    <t>promptID</t>
  </si>
  <si>
    <t>pairID</t>
  </si>
  <si>
    <t>presupp? {Y/N}</t>
  </si>
  <si>
    <t>implica? {Y/N}</t>
  </si>
  <si>
    <t>which S? {S1/S2/both/none}</t>
  </si>
  <si>
    <t>kind {existence, uniqueness, det, conj, modal, other}</t>
  </si>
  <si>
    <t>other relevant phenom? {Y/N}</t>
  </si>
  <si>
    <t>under cancelling? {Y/N}</t>
  </si>
  <si>
    <t>which S other {S1/S2/both/neither}</t>
  </si>
  <si>
    <t>otherkind {neg-presup, neg-impl, entails}</t>
  </si>
  <si>
    <t>Notes</t>
  </si>
  <si>
    <t xml:space="preserve">She admits to Dorcas, 'I don't know what to do; scandal between husband and wife is a dreadful thing.' At 4 o'clock she has been angry, but completely mistress of herself. </t>
  </si>
  <si>
    <t>She did not admit anything while speaking to Dorcas.</t>
  </si>
  <si>
    <t>contradiction</t>
  </si>
  <si>
    <t>74768c</t>
  </si>
  <si>
    <t>N</t>
  </si>
  <si>
    <t>The park was established in 1935 and was given Corbett's name after India became independent.</t>
  </si>
  <si>
    <t>The name of the park has always been Corbett.</t>
  </si>
  <si>
    <t>124037c</t>
  </si>
  <si>
    <t>I'm sure I won't get stuck to it,' Julia remarked about the suitcase she was carrying.</t>
  </si>
  <si>
    <t>Julia was carrying a blue suitcase filled with a dismembered body.</t>
  </si>
  <si>
    <t>neutral</t>
  </si>
  <si>
    <t>12591n</t>
  </si>
  <si>
    <t>Y</t>
  </si>
  <si>
    <t>S2 entails presupposition of S1</t>
  </si>
  <si>
    <t>Land of Lincoln helped Tasha Johnson of Marion get Social Security benefits to support her four children after the 29-year-old woman was diagnosed with non-Hodgkin's lymphoma, a type of cancer, she said.</t>
  </si>
  <si>
    <t>She loves her children.</t>
  </si>
  <si>
    <t>256n</t>
  </si>
  <si>
    <t>S1 and S2 have same presupposition</t>
  </si>
  <si>
    <t>Pesticide concentrations should not exceed USEPA's Ambient Water Quality chronic criteria values where available.</t>
  </si>
  <si>
    <t>Locations available include freshwater and saltwater locations.</t>
  </si>
  <si>
    <t>111084n</t>
  </si>
  <si>
    <t>Not yourself.</t>
  </si>
  <si>
    <t>Not you</t>
  </si>
  <si>
    <t>entailment</t>
  </si>
  <si>
    <t>116692e</t>
  </si>
  <si>
    <t>Their goals remain influential as India approaches the new millennium while it continues to modernize its industry and increase its agricultural output.</t>
  </si>
  <si>
    <t>Their goals have become ineffective as India modernizes.</t>
  </si>
  <si>
    <t>134097c</t>
  </si>
  <si>
    <t>both presuppose they have goals</t>
  </si>
  <si>
    <t>Students of human misery can savor its underlying sadness and futility.</t>
  </si>
  <si>
    <t>Those who study human misery will savor the sadness and futility.</t>
  </si>
  <si>
    <t>116176e</t>
  </si>
  <si>
    <t>We also have found that leading organizations strive to ensure that their core processes efficiently and effectively support mission-related outcomes.</t>
  </si>
  <si>
    <t>Leading organizations want to be sure their employees are safe.</t>
  </si>
  <si>
    <t>130680c</t>
  </si>
  <si>
    <t>Clean shaven, I think and dark."</t>
  </si>
  <si>
    <t>That person looked really handsome.</t>
  </si>
  <si>
    <t>49346n</t>
  </si>
  <si>
    <t>One he broke back to about the length of his forearm.</t>
  </si>
  <si>
    <t>He snapped it until it was just a couple of inches long.</t>
  </si>
  <si>
    <t>43267c</t>
  </si>
  <si>
    <t>Of how, when tea was done, and everyone had stood,He reached for my head, put his hands over it,And gently pulled me to his chest, which smelledOf dung smoke and cinnamon and mutton grease.I could hear his wheezy breathing now, like the prophet's Last whispered word repeated by the faithful.Then he prayed for what no one had time to translate--His son interrupted the old man to tell him a groupOf snake charmers sought his blessing, and a blind thief.The saint pushed me away, took one long look,Then straightened my collar and nodded me toward the door.</t>
  </si>
  <si>
    <t>When tea was done, he put his hands on me.</t>
  </si>
  <si>
    <t>56124e</t>
  </si>
  <si>
    <t>The advent of the Bronze Age (about 3200 b.c. ), and the spread of city-states ruled by kings, is marked by the appearance of royal tombs containing bronze objects in such places as Troy in the west, and Alacah??y??k near Ankara.</t>
  </si>
  <si>
    <t>The bronze age started over 5000 years ago.</t>
  </si>
  <si>
    <t>51347n</t>
  </si>
  <si>
    <t>S2 is parenthetical of S1</t>
  </si>
  <si>
    <t>parenthetical</t>
  </si>
  <si>
    <t>Mr. Erlenborn attended undergraduate courses at the University of Notre Dame, Indiana University, the University of Illinois, and Loyala University of Chicago.</t>
  </si>
  <si>
    <t>Mr. Erlenborn's favorite university is located in Chicago.</t>
  </si>
  <si>
    <t>53423n</t>
  </si>
  <si>
    <t>Agency officials stated that copies of both the initial and the final analysis were submitted to the Chief Counsel for Advocacy at the Small Business Administration as required by section 605(b).</t>
  </si>
  <si>
    <t>The Chief Counsel for Advocacy at the Small Business Administration did not actually receive either of these analyses.</t>
  </si>
  <si>
    <t>16521n</t>
  </si>
  <si>
    <t>S2 is negated implicature of S1</t>
  </si>
  <si>
    <t>neg-impl</t>
  </si>
  <si>
    <t>no i i i don't i it completely beyond me i went to my under graduate uh education</t>
  </si>
  <si>
    <t>I remember clearly going to my undergraduate education.</t>
  </si>
  <si>
    <t>-</t>
  </si>
  <si>
    <t>72721c</t>
  </si>
  <si>
    <t>In fact, it's wise to drive as little as possible inside Paris; the p??riph??rique ringroad runs around the city and it's worth staying on it until you're as close as possible to your destination.</t>
  </si>
  <si>
    <t>The ringroad in Paris will take you to most destinations.</t>
  </si>
  <si>
    <t>98848n</t>
  </si>
  <si>
    <t>Y?</t>
  </si>
  <si>
    <t>S1 implicates/presupposes S2</t>
  </si>
  <si>
    <t>conversational? aspectual? this is complicated</t>
  </si>
  <si>
    <t>even though there is a pragmatic inference, the label is neutral, i.e. SEMANTIC</t>
  </si>
  <si>
    <t>will never be doused (Brit Hume, Fox News Sunday ; Tony Blankley, Late Edition ; Robert Novak, Capital Gang ; Tucker Carlson, The McLaughlin Group ). The middle way is best expressed by Howard Kurtz (NBC's Meet the Press )--he scolds Brill for undisclosed campaign contributions and for overstretching his legal case against Kenneth Starr but applauds him for casting light on the media.</t>
  </si>
  <si>
    <t>They wanted the public to know where the funds came from.</t>
  </si>
  <si>
    <t>38527n</t>
  </si>
  <si>
    <t>S1 implicates S2</t>
  </si>
  <si>
    <t>conversational</t>
  </si>
  <si>
    <t>plus i like to dance you know</t>
  </si>
  <si>
    <t>I hate dancing, you know.</t>
  </si>
  <si>
    <t>117420c</t>
  </si>
  <si>
    <t>No. I guess I'm going too.</t>
  </si>
  <si>
    <t>I'll come along.</t>
  </si>
  <si>
    <t>71870e</t>
  </si>
  <si>
    <t>both have additive presupposition</t>
  </si>
  <si>
    <t>yeah well that's the other thing you know they talk about women leaving the home and going out to work well still taking care of the children is a very important job and and someone's got to do it and be able to do it right and</t>
  </si>
  <si>
    <t>Traditional gender roles were correct all along.</t>
  </si>
  <si>
    <t>90230n</t>
  </si>
  <si>
    <t>it was really a nice compromise especially because she felt like she was still living in her own house and she still had her own couch and her own bed and it it really helped a lot and she was a lot more comfortable and she didn't</t>
  </si>
  <si>
    <t>They are in these small homes, but it is very sterile, plain wall and little furnishings. She was not happy about it.</t>
  </si>
  <si>
    <t>47800c</t>
  </si>
  <si>
    <t>The program covers those units covered by the new nationwide sulfur dioxide trading program that are located in the States in the WRAP and that, in any year starting in 2000, emit more than 100 tons of sulfur dioxide and are used to produce electricity for sale.</t>
  </si>
  <si>
    <t>The program covers units covered by the nationwide sulfur dioxide trading program as well as those who like to watch television</t>
  </si>
  <si>
    <t>69441n</t>
  </si>
  <si>
    <t>both presuppose the same entities</t>
  </si>
  <si>
    <t>For more than a year, Clinton's surrogates have been calling Starr an out-of-control prosecutor.</t>
  </si>
  <si>
    <t>Even non Clinton supporters think Starr has gone too far.</t>
  </si>
  <si>
    <t>97930n</t>
  </si>
  <si>
    <t>Treasure Beach (South Coast)</t>
  </si>
  <si>
    <t>Treasure Beach is on the North  Coast.</t>
  </si>
  <si>
    <t>8524c</t>
  </si>
  <si>
    <t>it it like strange that it you're right in the middle of the mountains and it's so brown and dry but boy you just didn't feel</t>
  </si>
  <si>
    <t>You are in the middle of the mountains, but you didn't feel.</t>
  </si>
  <si>
    <t>121422e</t>
  </si>
  <si>
    <t>For example, if Ovitz's five-year deal was worth, say, $100 million, and if the compensation committee had added to that a front-end grant of free Disney shares worth, say, $50 million, then--assuming that Ovitz finished his five-year contract period--the cost to Disney would be $150 million.</t>
  </si>
  <si>
    <t>The cost to Disney would be $150 million</t>
  </si>
  <si>
    <t>101809e</t>
  </si>
  <si>
    <t>both presuppose a cost to disney</t>
  </si>
  <si>
    <t>What are you going to do about it?" Tuppence frowned severely.</t>
  </si>
  <si>
    <t>Tuppence wanted to know what the plan was?</t>
  </si>
  <si>
    <t>130277e</t>
  </si>
  <si>
    <t>precondition of asking a question (sort of a presupposition)</t>
  </si>
  <si>
    <t>label is neutral, despite pragmatic inference</t>
  </si>
  <si>
    <t>You're all right now.</t>
  </si>
  <si>
    <t>You're not okay now.</t>
  </si>
  <si>
    <t>62566c</t>
  </si>
  <si>
    <t>both implicate a change of state (now)</t>
  </si>
  <si>
    <t>kind of like for the same reasons as you i just the care that goes into them and you know if i you know decide to take off for a week or so</t>
  </si>
  <si>
    <t xml:space="preserve">Just like you , I'm invested in what goes into them even if you are not there. </t>
  </si>
  <si>
    <t>139028e</t>
  </si>
  <si>
    <t>At that event, legal services personnel, court personnel, and other technology experts saw demonstrations by four companies on their products, and assessed their utility for preparing pro se documents.</t>
  </si>
  <si>
    <t>Legal services personnel saw product demonstrations.</t>
  </si>
  <si>
    <t>138210e</t>
  </si>
  <si>
    <t>INTEREST RATE - The price charged per unit of money borrowed per year, or other unit of time, usually expressed as a percentage.</t>
  </si>
  <si>
    <t>Interest rate can range from zero to fifteen percent.</t>
  </si>
  <si>
    <t>70738n</t>
  </si>
  <si>
    <t>although the uh it's uh it we almost one day we painted the house to uh we painted we painted the whole inside and it had all this dark trim we thought uh you know we did the one wall but the other trim i'm trying to think i think i think we left most of it because it gets to be uh they don't do that in the newer houses now we don't the uh mold everything is white in a new house everything is white</t>
  </si>
  <si>
    <t>We painted the house over the duration of one day.</t>
  </si>
  <si>
    <t>82510e</t>
  </si>
  <si>
    <t>Anwar el-Sadat succeeded Nasser in 1970.</t>
  </si>
  <si>
    <t>After Nasser left the throne, Anwar el-Sadat took control.</t>
  </si>
  <si>
    <t>51570e</t>
  </si>
  <si>
    <t>Both change of state, presuppose that Nasser was in control</t>
  </si>
  <si>
    <t xml:space="preserve">Was it a sudden decision on his part, or had he already made up his mind when he parted from me a few hours earlier? </t>
  </si>
  <si>
    <t>He left so suddenly and unannounced that I figured this was a spur of the moment decision, but I assumed later that this possibly was something planned and kept from me for quite some time.</t>
  </si>
  <si>
    <t>38925n</t>
  </si>
  <si>
    <t>Both presuppose that he left</t>
  </si>
  <si>
    <t>If they have overestimated how far the CPI is off, Boskin and his commission may institutionalize an underestimated CPI--guaranteeing a yearly, stealth tax increase.</t>
  </si>
  <si>
    <t xml:space="preserve">If they've overestimated how far the CPI is off, it will have horrific consequences. </t>
  </si>
  <si>
    <t>13760n</t>
  </si>
  <si>
    <t>conversational (a yearly stealth tax increase = a horrific consequence)</t>
  </si>
  <si>
    <t>By coordinating policy development and awareness activities in this manner, she helps ensure that new risks and policies are communicated promptly and that employees are periodically reminded of existing policies through means such as monthly bulletins, an intranet web site, and presentations to new employees.</t>
  </si>
  <si>
    <t>There new employees are a risk.</t>
  </si>
  <si>
    <t>84781c</t>
  </si>
  <si>
    <t>yeah uh yeah absolutely and the credit union has nine percent interest so yeah so that's</t>
  </si>
  <si>
    <t>Yes and there's nine percent interest for the credit union.</t>
  </si>
  <si>
    <t>37034e</t>
  </si>
  <si>
    <t>The statue was beheaded several years ago by islanders, who blame Josephine for her role in the slavery in Martinique.</t>
  </si>
  <si>
    <t>Many slaves were used to work the sugarcane fields.</t>
  </si>
  <si>
    <t>3852n</t>
  </si>
  <si>
    <t>His failure will endure.</t>
  </si>
  <si>
    <t>The man will be remembered for failing.</t>
  </si>
  <si>
    <t>14746e</t>
  </si>
  <si>
    <t>both presuppose he failed</t>
  </si>
  <si>
    <t>But they also don't seem to mind when the tranquillity of a Zen temple rock garden is shattered by recorded announcements blaring from loudspeakers parroting the information already contained in the leaflets provided at the ticket office; when heavy-metal pop music loudly emanates from the radio of the middle-aged owner of a corner grocery store; and when parks, gardens, and hallowed temples are ringed by garish souvenir shops whose shelves display both the tastefully understated and the hideously kitsch.</t>
  </si>
  <si>
    <t>A Zen temple rock garden is a zen place.</t>
  </si>
  <si>
    <t>55572e</t>
  </si>
  <si>
    <t>H is a tautology :P</t>
  </si>
  <si>
    <t>H-2A agricultural workers are required to maintain a foreign residence which they have no intention of abandoning.</t>
  </si>
  <si>
    <t>These residences must be verified in person by local authorities before a visa is granted.</t>
  </si>
  <si>
    <t>124853n</t>
  </si>
  <si>
    <t>Also, the tobacco executives who told Congress they didn't consider nicotine addictive might now be prosecuted for fraud and perjury.</t>
  </si>
  <si>
    <t>The tobacco executives will get jail time.</t>
  </si>
  <si>
    <t>126766n</t>
  </si>
  <si>
    <t>Hall said that Britain has enjoyed a half-century of pre-eminence in this field of endeavor and that this could now be destroyed.</t>
  </si>
  <si>
    <t>Hall has extensively researched the role of other countries engaged in the same endeavor as the one Britain now leads.</t>
  </si>
  <si>
    <t>16155n</t>
  </si>
  <si>
    <t>An important early material, obsidian, was discovered on the island of Milos.</t>
  </si>
  <si>
    <t>They discovered obsidian on Milos and took it back with them.</t>
  </si>
  <si>
    <t>105806n</t>
  </si>
  <si>
    <t xml:space="preserve">If I had chosen to be an actor, I should have been the greatest actor living! </t>
  </si>
  <si>
    <t>I did not choose to become an actor.</t>
  </si>
  <si>
    <t>15082e</t>
  </si>
  <si>
    <t>S1 presupposes S2</t>
  </si>
  <si>
    <t>counterfactual</t>
  </si>
  <si>
    <t>well the floor was uneven you know</t>
  </si>
  <si>
    <t>well, you know that part of the floor sits half an inch higher than the other part</t>
  </si>
  <si>
    <t>6304n</t>
  </si>
  <si>
    <t>Built in a.d. 688 691, it is decorated in thousands of exquisite, predominantly blue and yellow, Persian ceramic tiles, with Koranic scriptures on the lintels.</t>
  </si>
  <si>
    <t>Numerous elegant blue and yellow ceramic tiles of Persian origin embellish it.</t>
  </si>
  <si>
    <t>92382e</t>
  </si>
  <si>
    <t>We're no nearer to finding Tuppence, and NEXT SUNDAY IS THE 29TH!"</t>
  </si>
  <si>
    <t>The 29th will be next Sunday.</t>
  </si>
  <si>
    <t>82471e</t>
  </si>
  <si>
    <t>not only that but they don't pay the money either</t>
  </si>
  <si>
    <t>They also do not contribute financially.</t>
  </si>
  <si>
    <t>34229e</t>
  </si>
  <si>
    <t>and clean up is is uh is a joy uh a little soap and water and air dry them and you don't have to worry about that</t>
  </si>
  <si>
    <t>You don't need any soap for the clean up.</t>
  </si>
  <si>
    <t>74439c</t>
  </si>
  <si>
    <t>couple of years ago i was thinking about moving to Massachusetts but uh boy i'm glad i didn't</t>
  </si>
  <si>
    <t>I have never considered moving to Massachusetts.</t>
  </si>
  <si>
    <t>98689c</t>
  </si>
  <si>
    <t>I'm not interested in tactics, Al.</t>
  </si>
  <si>
    <t>The author is not interested in tactics.</t>
  </si>
  <si>
    <t>69975e</t>
  </si>
  <si>
    <t>For a review of the literature, see William G. Gale and John Sabelhaus, Perspectives on the Household Saving Rate, Brookings Papers on Economic Activity (1:1999), pp. 181-224.</t>
  </si>
  <si>
    <t>No literature was used in this instance.</t>
  </si>
  <si>
    <t>105272c</t>
  </si>
  <si>
    <t>S1 presupposes negation of S2</t>
  </si>
  <si>
    <t>neg-presup</t>
  </si>
  <si>
    <t>The Kal tangled both of Adrin's arms, keeping the blades far away.</t>
  </si>
  <si>
    <t>Adrin's arms were tangled, keeping his blades away from Kal.</t>
  </si>
  <si>
    <t>37136e</t>
  </si>
  <si>
    <t>Jon replaced Susan's cloak with a white robe and a head scarf, also quite dirty.</t>
  </si>
  <si>
    <t>Jon replaced her cloak with a red robe and a clean arm scarf.</t>
  </si>
  <si>
    <t>405c</t>
  </si>
  <si>
    <t>I lay awake waiting until I judged it must be about two o'clock in the morning.</t>
  </si>
  <si>
    <t>I actually lay awake until two-fifteen in the morning.</t>
  </si>
  <si>
    <t>57380n</t>
  </si>
  <si>
    <t>Saint-Paul-de-Vence</t>
  </si>
  <si>
    <t>Saint-Paul-de-Vence is a commune in the Provence-Alpes-Côte-d'Azur region in the department of Alpes-Maritimes in the district of Grasse and canton of Cagnes-sur-Mer-Ouest.</t>
  </si>
  <si>
    <t>79428n</t>
  </si>
  <si>
    <t>Favorite items that will help preserve your memories of the rugged Lakeland countryside are clothing or blankets made from the local Herdwick wool, coasters of polished slate, or walking sticks with ram's-horn handles.</t>
  </si>
  <si>
    <t>Favorite items can make you remember the countryside.</t>
  </si>
  <si>
    <t>100509e</t>
  </si>
  <si>
    <t>His family had lost a son and a daughter now.</t>
  </si>
  <si>
    <t>The son and daughter had lost their father.</t>
  </si>
  <si>
    <t>80099c</t>
  </si>
  <si>
    <t>because then they'll or you have a prescription</t>
  </si>
  <si>
    <t>You would have a prescription.</t>
  </si>
  <si>
    <t>82049e</t>
  </si>
  <si>
    <t>STANDARD COSTING - A costing method that attaches costs to cost objects based on reasonable estimates or cost studies and by means of budgeted rates rather than according to actual costs incurred.</t>
  </si>
  <si>
    <t>Standard Costing was applied to the ledger.</t>
  </si>
  <si>
    <t>54489n</t>
  </si>
  <si>
    <t>After considering comments of the Postal Service and other participants, the Commission found the proposal problematical, and declined to pursue it.</t>
  </si>
  <si>
    <t>The Commission ultimately declined to pursue the proposal.</t>
  </si>
  <si>
    <t>29373e</t>
  </si>
  <si>
    <t>Summary of Deferred Maintenance as of September 30, 199Z (in Millions of Dollars):</t>
  </si>
  <si>
    <t>Deferred Maintenance in Millions of Dollars, as of September 30, 199Z:</t>
  </si>
  <si>
    <t>29349e</t>
  </si>
  <si>
    <t>The girls who wish to wear the scarf in Turkey say it represents Muslim female empowerment, and they consider themselves oppressed if it's forbidden.</t>
  </si>
  <si>
    <t>Most of the women in Turkey would rather wear a scarf.</t>
  </si>
  <si>
    <t>4381n</t>
  </si>
  <si>
    <t>And, just incidentally, the Sons of the Egg who'd attacked him in the hospital had tried to reach the camp twice already, once by interpenetrating into a shipment of mandrakes, which indicated to what measures they would resort.</t>
  </si>
  <si>
    <t>The Sons of Egg attacked him in the hospital and were trying to reach the camp, but they never would.</t>
  </si>
  <si>
    <t>25572n</t>
  </si>
  <si>
    <t>scalar. try implicates not succeed</t>
  </si>
  <si>
    <t>[W]omen mocking men by calling into question their masculinity is also classified as sexual harassment, the paper added.</t>
  </si>
  <si>
    <t>Women never mock men, according to the paper.</t>
  </si>
  <si>
    <t>55241c</t>
  </si>
  <si>
    <t>oh really yeah so he he's uh he's probably going to be going to jail and and the problem with him is he's on a guaranteed salary like for three years so whether he plays or not they've got to pay him ten million dollars so if they</t>
  </si>
  <si>
    <t>His income is on guaranteed terms, meaning that even if he is jailed and can't play, he still gets his salary as per normal.</t>
  </si>
  <si>
    <t>115247e</t>
  </si>
  <si>
    <t>Even as more people are accumulating balances through employer-sponsored 401(k) saving plans and individual retirement accounts, personal saving-which does not reflect gains on existing assets-has declined.</t>
  </si>
  <si>
    <t>Personal savings have declined.</t>
  </si>
  <si>
    <t>86723e</t>
  </si>
  <si>
    <t>Thus, recent evidence suggests that by not including an estimate of reductions in short-term mortality due to changes in ambient ozone, both the Base and Alternative Estimates may underestimate the benefits of implementation of the Clear Skies Act.</t>
  </si>
  <si>
    <t xml:space="preserve">The Clear Skies act is to reduce carbon emissions into the planet, and will help the ozone layer significantly. </t>
  </si>
  <si>
    <t>109623n</t>
  </si>
  <si>
    <t>Such multicolored reef dwellers as the parrotfish and French angelfish, along with weirdly shaped coral, crawfish, or turtles hiding in crevices, can be yours for the viewing in these clear waters where visibility of 30 m (100 ft) is common.</t>
  </si>
  <si>
    <t>Since the reef has been bleached and rendered lifeless by global warming, it's no longer possible to see sea life in the cloudy water.</t>
  </si>
  <si>
    <t>766c</t>
  </si>
  <si>
    <t>Presupposition of S2 contradicts S1</t>
  </si>
  <si>
    <t>and the NIT semifinals are on tonight</t>
  </si>
  <si>
    <t>The NIT semifinals take place tonight.</t>
  </si>
  <si>
    <t>15659e</t>
  </si>
  <si>
    <t>the approving official's knowledge true, correct, and accurate, and in accordance with applicable laws, regulations, and legal decisions.</t>
  </si>
  <si>
    <t>The approving official knowledge is in accordance with applicable laws, regulations, and legal decisions.</t>
  </si>
  <si>
    <t>53604e</t>
  </si>
  <si>
    <t>This marvelous Victorian-Gothic building is famous for the fanciful stone carvings around the base of its pillars (one pillar, reputedly depicting the club members, shows monkeys playing billiards).</t>
  </si>
  <si>
    <t>The Victorian-Gothic building is famous for their rude members.</t>
  </si>
  <si>
    <t>8475c</t>
  </si>
  <si>
    <t>i never managed to plan my departure right</t>
  </si>
  <si>
    <t>I have all of my travel plans set.</t>
  </si>
  <si>
    <t>28987c</t>
  </si>
  <si>
    <t>I hate pigeons.</t>
  </si>
  <si>
    <t>Pigeons are cute and adorable.</t>
  </si>
  <si>
    <t>63677c</t>
  </si>
  <si>
    <t>It was other-worldly.</t>
  </si>
  <si>
    <t>It was very good.</t>
  </si>
  <si>
    <t>121168e</t>
  </si>
  <si>
    <t>Two more weeks with my cute TV satellite dish have increased my appreciation of it.</t>
  </si>
  <si>
    <t>I've got two more weeks to decided if I wanna keep it or return it.</t>
  </si>
  <si>
    <t>67207n</t>
  </si>
  <si>
    <t>facilitate suits for benefits by using the State and Federal courts and the independent bar on which those courts depend for the proper performance of their duties and responsibilities.</t>
  </si>
  <si>
    <t>The State and Federal courts are part of the government judiciary system.</t>
  </si>
  <si>
    <t>32197e</t>
  </si>
  <si>
    <t>farmworkers conducted by the U.S.</t>
  </si>
  <si>
    <t>Some farm laborers were sampled.</t>
  </si>
  <si>
    <t>24385e</t>
  </si>
  <si>
    <t>Participation in the rulemaking process requires (1) the public to be aware of opportunities to participate and (2) systems that will allow agencies to receive comments in an efficient and effective manner.</t>
  </si>
  <si>
    <t>The public need not be made aware of any opportunities for rulemaking processes.</t>
  </si>
  <si>
    <t>11562c</t>
  </si>
  <si>
    <t>Also, the final rule is not intended to have any retroactive effect and administrative procedures must be exhausted prior to any judicial challenge to the provisions of the rule.</t>
  </si>
  <si>
    <t>The final rule isn't meant to have a retroactive effect but only affect legislation in the next year.</t>
  </si>
  <si>
    <t>55468n</t>
  </si>
  <si>
    <t>see too much crime on TV and they think it's way to go i don't know what do you think</t>
  </si>
  <si>
    <t>They don't see crime on TV.</t>
  </si>
  <si>
    <t>58053c</t>
  </si>
  <si>
    <t>Mr. Erlenborn attended classes in at least four different universities.</t>
  </si>
  <si>
    <t>53423e</t>
  </si>
  <si>
    <t>MC2000-2, was initially considered and recommended by the Commission under the market test rules.</t>
  </si>
  <si>
    <t>MC2000-2 was recommended by the Commission.</t>
  </si>
  <si>
    <t>125445e</t>
  </si>
  <si>
    <t>4 million homes watch the evening news on CBS, ABC, and NBC.</t>
  </si>
  <si>
    <t xml:space="preserve">CBS, ABC and NBC are the leaders in news. </t>
  </si>
  <si>
    <t>39668n</t>
  </si>
  <si>
    <t>the only problem is it's not large enough it only holds about i think they squeezed when Ryan struck out his five thousandth player they they squeezed about forty thousand people in there</t>
  </si>
  <si>
    <t>It doesn't hold many people so it was standing room only.</t>
  </si>
  <si>
    <t>100637n</t>
  </si>
  <si>
    <t>Their supplies scarce, their harvest meager, and their spirit broken, they abandoned the fort in 1858.</t>
  </si>
  <si>
    <t>Their spirit was never broken despite having no more food.</t>
  </si>
  <si>
    <t>78105c</t>
  </si>
  <si>
    <t>She hardly needs to mention it--the media bring it up anyway--but she invokes it subtly, alluding (as she did on two Sunday talk shows) to women who drive their daughters halfway across the state to shake my hand, a woman they dare to believe in.</t>
  </si>
  <si>
    <t>She hardly needs to mention it</t>
  </si>
  <si>
    <t>134561e</t>
  </si>
  <si>
    <t>Behind the cathedral, croseover the Rue de la R??publique to the 15th-century Eglise Saint-Maclou, the richest example of Flam?­boy?­ant Gothic in the country.</t>
  </si>
  <si>
    <t>Rue de la Republique is itself older than the Eglise Saint-Michel.</t>
  </si>
  <si>
    <t>135182n</t>
  </si>
  <si>
    <t>The spear missed Vrenna by only a hand-span.</t>
  </si>
  <si>
    <t>It was a short distance from the person to the weapon.</t>
  </si>
  <si>
    <t>82917e</t>
  </si>
  <si>
    <t>scalar presupposition of only</t>
  </si>
  <si>
    <t>get something from from the Guess Who or</t>
  </si>
  <si>
    <t>Get something from someone or the Guess Who if you really want.</t>
  </si>
  <si>
    <t>124608n</t>
  </si>
  <si>
    <t>Well? cried Tommy eagerly.</t>
  </si>
  <si>
    <t>Tommy cried out.</t>
  </si>
  <si>
    <t>31738e</t>
  </si>
  <si>
    <t>When in Paris one should try to avoid driving.</t>
  </si>
  <si>
    <t>98848e</t>
  </si>
  <si>
    <t>Lifetime Extension of SCR De-NOx Catalysts Using SCR-Tech's High Efficiency Ultrasonic Regeneration Process</t>
  </si>
  <si>
    <t>There is a 10 year extension of SCR De-NOx catalysts.</t>
  </si>
  <si>
    <t>74447c</t>
  </si>
  <si>
    <t>S2 contradicts presupposition of S1</t>
  </si>
  <si>
    <t>Criminal discovered in last chapter.</t>
  </si>
  <si>
    <t>Criminal identified in the closing pages of the book.</t>
  </si>
  <si>
    <t>14556n</t>
  </si>
  <si>
    <t>A newly unified Christian Spain under the Catholic Monarchs, Ferdinand and Isabella, completed the Reconquest, defeating the only Moorish enclave left on the Iberian peninsula, Granada, in 1492.</t>
  </si>
  <si>
    <t>All of the remaining Moorish soldiers were executed.</t>
  </si>
  <si>
    <t>24220n</t>
  </si>
  <si>
    <t>Of particular significance --the American public has become acutely aware of the hazards to their health, including the risk of mortality, posed by inhalation of fine particles and exposure to mercury through fish consumption.</t>
  </si>
  <si>
    <t>The consumption of fish is the main way in which mercury poisoning occurs.</t>
  </si>
  <si>
    <t>126154n</t>
  </si>
  <si>
    <t>scalar implicature ?</t>
  </si>
  <si>
    <t>A profile crowns Chris Rock The Funniest Man in America.</t>
  </si>
  <si>
    <t>A profile denounces Chris Rock and his comedy.</t>
  </si>
  <si>
    <t>12670c</t>
  </si>
  <si>
    <t>need the car the next day type deal so</t>
  </si>
  <si>
    <t>You need the car several weeks later.</t>
  </si>
  <si>
    <t>55686c</t>
  </si>
  <si>
    <t>Standard screens may not perform as well in these patient subgroups that may represent a considerable part of the ED population.</t>
  </si>
  <si>
    <t>Standard screens will be better than average in these subgroups of patients.</t>
  </si>
  <si>
    <t>26495c</t>
  </si>
  <si>
    <t>Where would he be today without American commercial know-how?</t>
  </si>
  <si>
    <t>Americans lack important commercial know-how.</t>
  </si>
  <si>
    <t>72040c</t>
  </si>
  <si>
    <t>neg-presup, presup in S1 under "without"</t>
  </si>
  <si>
    <t>Duke William returned from his conquest of England to attend the consecration of Notre-Dame in 1067.</t>
  </si>
  <si>
    <t>Duke William conquered England before attending the consecration of Notre-Dame.</t>
  </si>
  <si>
    <t>145627e</t>
  </si>
  <si>
    <t>S1 and S2 presuppose parts of the other</t>
  </si>
  <si>
    <t>entail presuppositions</t>
  </si>
  <si>
    <t>S1 presupposes William conquered England, S2 presupposes William consecrated Notre-Dame</t>
  </si>
  <si>
    <t>This usage points to yadda yadda yadda 's larger social  It suggests that an ever-larger percentage of the content of everyday communication can be correctly anticipated--probably owing in part to the sheer repetition of words and arguments in the various public media.</t>
  </si>
  <si>
    <t>It says a bigger percentage of the content of communication can be expected.</t>
  </si>
  <si>
    <t>51847e</t>
  </si>
  <si>
    <t>There may be a small savings at the factory showrooms in Manacor, where you'll have the biggest choice.</t>
  </si>
  <si>
    <t>The factory showrooms are only for vendors.</t>
  </si>
  <si>
    <t>103616c</t>
  </si>
  <si>
    <t>neg-presup under might</t>
  </si>
  <si>
    <t>You (don't) have the biggest choice at showroom ~&gt; The showroom is for you</t>
  </si>
  <si>
    <t>Yes, you've done very well, young man.</t>
  </si>
  <si>
    <t>Yes, you have a done a great job, young man.</t>
  </si>
  <si>
    <t>95102e</t>
  </si>
  <si>
    <t>yeah those yeah it was all bloodless and the good guys can get hit all day long and they have to shake it off they don't they don't you know get  epileptic fits or anything from getting hit on the head</t>
  </si>
  <si>
    <t>The action was pretty unrealistic, none of the real world implications seemed to be taken into consideration.</t>
  </si>
  <si>
    <t>7193e</t>
  </si>
  <si>
    <t>Through Responsive and Naturalistic Approaches.</t>
  </si>
  <si>
    <t>Natural approaches are key</t>
  </si>
  <si>
    <t>17989n</t>
  </si>
  <si>
    <t>According to the Natural Resources Conservation Service, this single, voluntary program will provide flexible technical, financial, and educational assistance to farmers and ranchers who face serious threats to soil, water, and related natural resources on agricultural and other lands, including grazing lands, wetlands, forest lands, and wildlife habitats.</t>
  </si>
  <si>
    <t>Farmers and ranchers must have all of their licenses and permits to qualify.</t>
  </si>
  <si>
    <t>52545n</t>
  </si>
  <si>
    <t>Disney CEO Eisner, who's actually underrated as a pop-culture maven (he was responsible for Happy Days and Welcome Back, Kotter ), insists that ABC's downturn is cyclical and that it will soon return to life.</t>
  </si>
  <si>
    <t>Disney's CEO thinks ABC's downturn is cyclical.</t>
  </si>
  <si>
    <t>56985e</t>
  </si>
  <si>
    <t>Programs that do this typically have successful cost and schedule outcomes.</t>
  </si>
  <si>
    <t>Programs that have a successful schedule and revenue do this.</t>
  </si>
  <si>
    <t>20863e</t>
  </si>
  <si>
    <t>conditional perfection</t>
  </si>
  <si>
    <t>The Passaic office is refusing to join in that reconfiguration, which goes into effect Jan.</t>
  </si>
  <si>
    <t>It will be reconfigured in January.</t>
  </si>
  <si>
    <t>85860e</t>
  </si>
  <si>
    <t>existence/definite</t>
  </si>
  <si>
    <t>, number of parks or acres of land) rather than in terms of historical cost.</t>
  </si>
  <si>
    <t>Parks have a historical cost that might be expressed based on acreage.</t>
  </si>
  <si>
    <t>116970e</t>
  </si>
  <si>
    <t>yeah because those things i think would just snap you know</t>
  </si>
  <si>
    <t>Because they would break.</t>
  </si>
  <si>
    <t>133808e</t>
  </si>
  <si>
    <t>oh yeah well i play softball a couple of times a year it's they're getting ready to start up the the season again</t>
  </si>
  <si>
    <t>They play softball alongside rounders usually</t>
  </si>
  <si>
    <t>71447n</t>
  </si>
  <si>
    <t>GAO's prior work on best practices covers achieving the first knowledge point.</t>
  </si>
  <si>
    <t>GAO studies the best practices for knowledge in finance.</t>
  </si>
  <si>
    <t>92845n</t>
  </si>
  <si>
    <t>Though he abstains from showbizzy campaigning, he markets his virtue and exploits his legend.</t>
  </si>
  <si>
    <t>He is capable to market his virtue, exploiting his legend.</t>
  </si>
  <si>
    <t>123895e</t>
  </si>
  <si>
    <t>There are actually three winding roads, or the Grande, the high road, starting out from the Avenue des Diables-Bleus in Nice; the Moyenne, the middle one, beginning at Place Max-Barel; and the Basse, along the coast from Boulevard Carnot, but usually jammed with traffic.</t>
  </si>
  <si>
    <t>The Basse is a busy, winding road that runs along the coast.</t>
  </si>
  <si>
    <t>48842e</t>
  </si>
  <si>
    <t>S1 has S2 as appositive</t>
  </si>
  <si>
    <t>appositive</t>
  </si>
  <si>
    <t>Trays can be found in all sizes and those with a wooden stand make wonderful portable tables for the home.</t>
  </si>
  <si>
    <t>Some trays can be great for watching tv and eating dinner.</t>
  </si>
  <si>
    <t>130482n</t>
  </si>
  <si>
    <t>We can leave them and let them die, said Thorn.</t>
  </si>
  <si>
    <t>Thorn told us to make sure we save them.</t>
  </si>
  <si>
    <t>57401c</t>
  </si>
  <si>
    <t>This number represents the most reliable, albeit conservative, estimate of cases closed in 1999 by LSC grantees.</t>
  </si>
  <si>
    <t>This estimate is likely to be lower, or conservative.</t>
  </si>
  <si>
    <t>3707n</t>
  </si>
  <si>
    <t>Several security managers said that by participating in our study, they hoped to gain insights on how to improve their information security programs.</t>
  </si>
  <si>
    <t>The security managers in the study joined in order to see what we were doing wrong.</t>
  </si>
  <si>
    <t>119421c</t>
  </si>
  <si>
    <t>He was standing in front of a grey backdrop- somewhere that could be anywhere.</t>
  </si>
  <si>
    <t>You couldn't tell where he was because he was in front of a backdrop.</t>
  </si>
  <si>
    <t>80947n</t>
  </si>
  <si>
    <t>presuppose parts of each other</t>
  </si>
  <si>
    <t>The  rock  has a soft texture and can be bought in a variety of shapes.</t>
  </si>
  <si>
    <t>The rock is harder than most types of rock.</t>
  </si>
  <si>
    <t>66737c</t>
  </si>
  <si>
    <t>After the recovery of Jerusalem in 1099, it took four hundred years of sieges and battles, treaties, betrayals, and yet more battles, before Christian kings and warlords succeeded in subduing the Moors.</t>
  </si>
  <si>
    <t>The Moors were able to subdue the Christian kings after just a decade of war.</t>
  </si>
  <si>
    <t>65879c</t>
  </si>
  <si>
    <t>Small boats tie up here with batches of crayfish, fresh fish, and eel, and housewives clamor for the fishermen to weigh their choices on rudimentary scales.</t>
  </si>
  <si>
    <t>They fisherman caught 500 pounds of fish today.</t>
  </si>
  <si>
    <t>10379n</t>
  </si>
  <si>
    <t>He saw Stark buried under the earth, screaming for a mercy or death that would never come and crawling out of the rock decades later.</t>
  </si>
  <si>
    <t>Stark ran away before he could be captured.</t>
  </si>
  <si>
    <t>30550c</t>
  </si>
  <si>
    <t>The entrance is also home to several sculptures, including one of Carlyle, the gallery's founding father.</t>
  </si>
  <si>
    <t>The entrance is the sole home of a painting by Van Gough.</t>
  </si>
  <si>
    <t>53509c</t>
  </si>
  <si>
    <t>See the idea?" 35 "Then you think" Tuppence paused to grasp the supposition fully "that it WAS as Jane Finn that they wanted me to go to Paris?" Mr. Carter smiled more wearily than ever.</t>
  </si>
  <si>
    <t>Tuppence just couldn't grasp the concept.</t>
  </si>
  <si>
    <t>138563c</t>
  </si>
  <si>
    <t>i tell you what i would not i would not buy a car that had the seat belt where it was hooked under the door</t>
  </si>
  <si>
    <t>I don't want a car with the seat belt under the door.</t>
  </si>
  <si>
    <t>97838e</t>
  </si>
  <si>
    <t>In order to ensure these Americans are not left out of the justice system, a strong federal role in supporting legal services is vital.</t>
  </si>
  <si>
    <t>A federal role in supporting legal services is vital so that no Americans are left out</t>
  </si>
  <si>
    <t>5619e</t>
  </si>
  <si>
    <t>if it had rained any more in the last two weeks instead of planting Saint Augustine grass in the front yard i think i would have plowed everything under and had a rice field</t>
  </si>
  <si>
    <t>It has rained enough to flood everything here and make rice pattys.</t>
  </si>
  <si>
    <t>80109n</t>
  </si>
  <si>
    <t>Recently I met a guy at a party over at San Barenakedino's.'</t>
  </si>
  <si>
    <t>I met a guy at a party that I went to.</t>
  </si>
  <si>
    <t>9797e</t>
  </si>
  <si>
    <t>of course you got to charge it and keep your cash</t>
  </si>
  <si>
    <t>You have to charge you new credit card.</t>
  </si>
  <si>
    <t>141757n</t>
  </si>
  <si>
    <t>The elements of this example, repeated across millions of individual tasks, encapsulates the difference between an advanced industrial economy with a high standard of living and a less developed country with a low standard of living.</t>
  </si>
  <si>
    <t>This example is about standards of living and economies.</t>
  </si>
  <si>
    <t>124638e</t>
  </si>
  <si>
    <t>Credibility is a vital factor, and Jim Lehrer does, indeed, have it.</t>
  </si>
  <si>
    <t>Everyone would believe whatever Jim Lehrer said.</t>
  </si>
  <si>
    <t>112547n</t>
  </si>
  <si>
    <t>You will need-all of you will need-to be highly visible personally and professionally.</t>
  </si>
  <si>
    <t>There is a need for everyone to be personally and professionally visible.</t>
  </si>
  <si>
    <t>32169e</t>
  </si>
  <si>
    <t>He wore a simple leather breastplate with a single red glyph over the chest.</t>
  </si>
  <si>
    <t>He was wearing a leather breastplate that had a red symbol on the chest.</t>
  </si>
  <si>
    <t>44271e</t>
  </si>
  <si>
    <t xml:space="preserve">Do you think Mrs. Inglethorp made a will leaving all her money to Miss Howard? I asked in a low voice, with some curiosity. </t>
  </si>
  <si>
    <t>My voice came out very softly.</t>
  </si>
  <si>
    <t>142630e</t>
  </si>
  <si>
    <t>IDK how speech tags are meant to be classified</t>
  </si>
  <si>
    <t xml:space="preserve">Look here, I said, "I may be altogether wrong. </t>
  </si>
  <si>
    <t>I was prepared to accept that my idea was flawed.</t>
  </si>
  <si>
    <t>53059e</t>
  </si>
  <si>
    <t>In 392 the Emperor Theodosius proclaimed Christianity to be the official religion of the Roman Empire, and on his death in 395 the empire was split once more, between his two sons, and was never again to be reunited.</t>
  </si>
  <si>
    <t>The empire was split between two sons, who fought endlessly, and so the empire was never again reunited.</t>
  </si>
  <si>
    <t>141041n</t>
  </si>
  <si>
    <t>And frankly, the number seems a tad low to me.</t>
  </si>
  <si>
    <t>The number looks too high in my opinion.</t>
  </si>
  <si>
    <t>2552c</t>
  </si>
  <si>
    <t>We are concerned that the significant emissions reductions are required too quickly.</t>
  </si>
  <si>
    <t>We are completely unconcerned about emissions.</t>
  </si>
  <si>
    <t>135449c</t>
  </si>
  <si>
    <t>Don't remember.</t>
  </si>
  <si>
    <t>I can't remember.</t>
  </si>
  <si>
    <t>30935n</t>
  </si>
  <si>
    <t>But there's SOMETHING.</t>
  </si>
  <si>
    <t>There's absolutely nothing in there.</t>
  </si>
  <si>
    <t>19803c</t>
  </si>
  <si>
    <t>Starting from Scratch</t>
  </si>
  <si>
    <t>Hanging on to what we have.</t>
  </si>
  <si>
    <t>82915c</t>
  </si>
  <si>
    <t>well Dana it's been really interesting and i appreciate talking with you</t>
  </si>
  <si>
    <t>Dana, you are interesting to talk to.</t>
  </si>
  <si>
    <t>134580e</t>
  </si>
  <si>
    <t>yeah and every once in a while they'll have dressing but uh whoever makes it uh goes crazy with the sage</t>
  </si>
  <si>
    <t>They always have dressing but they never use enough sage.</t>
  </si>
  <si>
    <t>49607c</t>
  </si>
  <si>
    <t>But you have to have money to save it, and not many couples with young children have the luxury of tucking away $2,000 apiece annually for their Golden Years.</t>
  </si>
  <si>
    <t>Couples always put their retirement ahead of their kids.</t>
  </si>
  <si>
    <t>26891c</t>
  </si>
  <si>
    <t>Traffic, also, has been controlled, and if you're staying here you might want to consider getting around by bicycle; there's no better way to explore an island that measures no more than 20 km (121.2 miles) from end to end, one-fifth the size of Ibiza.</t>
  </si>
  <si>
    <t>The traffic is completely uncontrolled and very heavy.</t>
  </si>
  <si>
    <t>51995c</t>
  </si>
  <si>
    <t>The great breathtaking Italian adventure remains the road.</t>
  </si>
  <si>
    <t xml:space="preserve">The road is dull, and best to be avoided. </t>
  </si>
  <si>
    <t>82156c</t>
  </si>
  <si>
    <t>does does that make since to you</t>
  </si>
  <si>
    <t>Are you confused about what this means?</t>
  </si>
  <si>
    <t>59566n</t>
  </si>
  <si>
    <t xml:space="preserve">(As the old saying goes, If you can't figure out who the fool is at the poker table, it's probably you. </t>
  </si>
  <si>
    <t>If you can't figure out who the fool playing is, it's probably you.</t>
  </si>
  <si>
    <t>58016e</t>
  </si>
  <si>
    <t>uh there's uh some very nice places like the bass which is a uh sort of a huge monolithic rocks that you can you can walk up the beach and into these uh enormous caverns that are partially submerged and you can wade in the pools and so forth very popular tourist spot</t>
  </si>
  <si>
    <t>The rocks at the beach aren't really worth a visit.</t>
  </si>
  <si>
    <t>28031c</t>
  </si>
  <si>
    <t>Huntington--like Buchanan--claims not to be a cultural  He is defending the integrity of all cultures, theirs and ours.</t>
  </si>
  <si>
    <t>Huntington and Buchanan both defend others cultures as well as their own.</t>
  </si>
  <si>
    <t>36109e</t>
  </si>
  <si>
    <t>during the whole war he never put out like a conservation a conservation effort for oil</t>
  </si>
  <si>
    <t>The whole war we guarded the oil and tried to steal it.</t>
  </si>
  <si>
    <t>26844c</t>
  </si>
  <si>
    <t>CHAPTER 3: FEDERAL MISSION PP</t>
  </si>
  <si>
    <t>The Federal Mission PP is Chapter 3</t>
  </si>
  <si>
    <t>70827e</t>
  </si>
  <si>
    <t>The cover story details the disturbing behavior of the Littleton killers before last week's massacre.</t>
  </si>
  <si>
    <t>The story has childhood pictures of the killers.</t>
  </si>
  <si>
    <t>56176n</t>
  </si>
  <si>
    <t>Shortly after stepping out on the bridge, Jon felt the entire walkway narrow.</t>
  </si>
  <si>
    <t>Shortly after stepping out on the bridge, Jon felt the wobbly walkway narrow.</t>
  </si>
  <si>
    <t>21520n</t>
  </si>
  <si>
    <t xml:space="preserve">Julius before the safe in the flat, her own question and the pause before his reply, "Nothing." Was there really nothing? </t>
  </si>
  <si>
    <t>Julius paused for a while, before answering her.</t>
  </si>
  <si>
    <t>142120n</t>
  </si>
  <si>
    <t>well i hear my kids are needing me again so i'll go see what they need  and we'll maybe talk to you again</t>
  </si>
  <si>
    <t>My kids are hungry and need to be fed dinner.</t>
  </si>
  <si>
    <t>37174n</t>
  </si>
  <si>
    <t>They would burn to the ground by morning.</t>
  </si>
  <si>
    <t>They would not burn to the ground by morning.</t>
  </si>
  <si>
    <t>55581c</t>
  </si>
  <si>
    <t>how long has he been in his present position</t>
  </si>
  <si>
    <t>Has he held his position long?</t>
  </si>
  <si>
    <t>68078n</t>
  </si>
  <si>
    <t>This tourist heartland is also home to 100,000 Jamaicans who live in the hills surrounding the town.</t>
  </si>
  <si>
    <t>Very few Jamaicans live anywhere near this town, which is like an abandoned wasteland.</t>
  </si>
  <si>
    <t>71555c</t>
  </si>
  <si>
    <t>Exhibit 3 presents total national emissions of NOx and SO2 from all sectors, including power.</t>
  </si>
  <si>
    <t>In Exhibit 3 there are the total regional emissions od NOx and SO2 from all sectors.</t>
  </si>
  <si>
    <t>108624c</t>
  </si>
  <si>
    <t>Now open political debate flourished, especially in Calcutta where Karl Marx was much appreciated.</t>
  </si>
  <si>
    <t>Now political debate flourished in Calcutta especially, where Karl Marx was appreciated for his great sense of humor.</t>
  </si>
  <si>
    <t>3146n</t>
  </si>
  <si>
    <t>But in 1799 doom was signaled for the cane monopoly with the appearance of the cheaper sugar beet.</t>
  </si>
  <si>
    <t>Cane was still growing in 1800.</t>
  </si>
  <si>
    <t>120226n</t>
  </si>
  <si>
    <t>I guess I'm not going to come.</t>
  </si>
  <si>
    <t>71870c</t>
  </si>
  <si>
    <t>These aliens may seek legal assistance at any time during the year, although limited English ability and lack of knowledge of rights and procedures may provide obstacles to seeking and obtaining representation.</t>
  </si>
  <si>
    <t>These immigrants often need legal assistance for the workplace.</t>
  </si>
  <si>
    <t>126965n</t>
  </si>
  <si>
    <t>In other words, the paper exhibited the all-too-typical journalistic tic of exposing potential conflicts of interest involving politicians while ignoring those involving journalists.</t>
  </si>
  <si>
    <t>The paper doesn't employ any journalists.</t>
  </si>
  <si>
    <t>37660c</t>
  </si>
  <si>
    <t>journalistic implicates (?) that the paper involves journalists</t>
  </si>
  <si>
    <t>This was the saturation and 125-piece walk sequence Enhanced Carrier Route mail volume in 1996.</t>
  </si>
  <si>
    <t>The Enhanced Carrier Route was canceled in 1995.</t>
  </si>
  <si>
    <t>31242c</t>
  </si>
  <si>
    <t>To assist programs with implementing these web sites, the Northwest Justice Project and ProBonoNet in New York are hiring two full-time circuit riders to assist grantees with content management and to ensure that each web site supports the entire state justice community.</t>
  </si>
  <si>
    <t>The Northwest Justice Project and ProBonoNet in New York will fire more people.</t>
  </si>
  <si>
    <t>42615c</t>
  </si>
  <si>
    <t>Participate in the postaward audit for assessing thedegree of success of the acquisition.</t>
  </si>
  <si>
    <t>Nobody participates in the audit after the award.</t>
  </si>
  <si>
    <t>54454c</t>
  </si>
  <si>
    <t>well that's pretty typical though uh i don't uh i don't guess it's going to be any much different uh than than it has been in the past so i expect uh July and August we'll see our  or uh share of hundred degree days</t>
  </si>
  <si>
    <t>I hate the hundred degree days but we get them.</t>
  </si>
  <si>
    <t>73440n</t>
  </si>
  <si>
    <t>Its scorecard included measures for accuracy, speed and timeliness, unit cost, customer satisfaction, and employee development and satisfaction.</t>
  </si>
  <si>
    <t>Accuracy and speed were included measurements on the scorecard.</t>
  </si>
  <si>
    <t>46300e</t>
  </si>
  <si>
    <t xml:space="preserve">No, I don't know. </t>
  </si>
  <si>
    <t>I don't know what she said, no.</t>
  </si>
  <si>
    <t>109873n</t>
  </si>
  <si>
    <t>Princes Street is to Scots what Oxford Street is to the English the premier shopping street of the land.</t>
  </si>
  <si>
    <t>Princess Street is the premier shopping street in England.</t>
  </si>
  <si>
    <t>105453c</t>
  </si>
  <si>
    <t>Folklore of Ibiza</t>
  </si>
  <si>
    <t>War history of Ibiza</t>
  </si>
  <si>
    <t>140294c</t>
  </si>
  <si>
    <t>South Carolina has no referendum right, so the Supreme Court canceled the vote and upheld the ban.</t>
  </si>
  <si>
    <t>The Supreme court upheld the ban because South Carolina has no right to make referendums.</t>
  </si>
  <si>
    <t>6534e</t>
  </si>
  <si>
    <t>S2 presupposes part of S1</t>
  </si>
  <si>
    <t>But the third try worked better.</t>
  </si>
  <si>
    <t>The third try was even more of a failure than the second try.</t>
  </si>
  <si>
    <t>35382c</t>
  </si>
  <si>
    <t>Why shouldn't he be?</t>
  </si>
  <si>
    <t>He doesn't actually want to be that way.</t>
  </si>
  <si>
    <t>33822n</t>
  </si>
  <si>
    <t>Even though national saving remains relatively low by U.S. historical standards, economic growth in recent years has been high because more and better investments were made.</t>
  </si>
  <si>
    <t>Americans only save 1% of their income.</t>
  </si>
  <si>
    <t>20882n</t>
  </si>
  <si>
    <t>Local residents will tell you where to find them.</t>
  </si>
  <si>
    <t>You can ask local residents where to find them.</t>
  </si>
  <si>
    <t>88997e</t>
  </si>
  <si>
    <t>true yeah i know it isn't that ridiculous we have cable which helps a lot</t>
  </si>
  <si>
    <t>We have had cable for the past five years.</t>
  </si>
  <si>
    <t>106600n</t>
  </si>
  <si>
    <t>When people are late, it makes it hard to keep things working in a rational fashion.</t>
  </si>
  <si>
    <t>It doesn't matter at what time do people arrive.</t>
  </si>
  <si>
    <t>21147c</t>
  </si>
  <si>
    <t>that's uh only way to do it</t>
  </si>
  <si>
    <t>There is no other way to do it.</t>
  </si>
  <si>
    <t>128138e</t>
  </si>
  <si>
    <t>Silverwork and Pewter</t>
  </si>
  <si>
    <t>Silvework and Petwer are related.</t>
  </si>
  <si>
    <t>116356e</t>
  </si>
  <si>
    <t>and have been back and every now and then some news filters in that they went to see some of the old things and of course the savings and loan program um that was that you know that that just continued to grow in fact after my group i mean we were just a very small specialized group too to get that going and spread and then of course Peace Corps bowed out of that because that's uh uh something that nationalized very quickly and the same with the coops</t>
  </si>
  <si>
    <t>I am glad that I get daily news updates about the Peace Corps.</t>
  </si>
  <si>
    <t>111087c</t>
  </si>
  <si>
    <t>well what is it</t>
  </si>
  <si>
    <t>Don't tell me about it.</t>
  </si>
  <si>
    <t>74151c</t>
  </si>
  <si>
    <t>Ca'daan's mouth hung open.</t>
  </si>
  <si>
    <t>Ca'daan kept his mouth shut.</t>
  </si>
  <si>
    <t>24993c</t>
  </si>
  <si>
    <t>In a further role reversal, Gingrich may have positioned himself to fill it.</t>
  </si>
  <si>
    <t>Gingrich will not fill the position.</t>
  </si>
  <si>
    <t>86184c</t>
  </si>
  <si>
    <t>These provisions may have to be reexamined as well.</t>
  </si>
  <si>
    <t>These supplies might require additional inspection.</t>
  </si>
  <si>
    <t>35622e</t>
  </si>
  <si>
    <t>Long famous as the home of artists and bohemians, who call it La Butte ( The Mound ), Montmartre is an essential piece of Paris mythology.</t>
  </si>
  <si>
    <t>The artists and bohemians call it The Mound after the candy bar.</t>
  </si>
  <si>
    <t>29045n</t>
  </si>
  <si>
    <t>As a result of these procedures, the Department estimates an annual net savings of $545 million.</t>
  </si>
  <si>
    <t>An annual net savings of $545 million has been estimated by the Department.</t>
  </si>
  <si>
    <t>57654e</t>
  </si>
  <si>
    <t>Of course.'</t>
  </si>
  <si>
    <t>Yes, that's absolutely true.</t>
  </si>
  <si>
    <t>30592n</t>
  </si>
  <si>
    <t>Jon was fighting at full speed, sweat forming on his brow.</t>
  </si>
  <si>
    <t>Jon was fighting demons at full speed.</t>
  </si>
  <si>
    <t>123098n</t>
  </si>
  <si>
    <t>The levadas were largely built by slave laborers from Africa, whose primary employment was on sugar plantations.</t>
  </si>
  <si>
    <t>The levadas were built by the workers.</t>
  </si>
  <si>
    <t>26603c</t>
  </si>
  <si>
    <t>REPORT PREPARATION AND TEST REVIEW</t>
  </si>
  <si>
    <t>Reports can be prepared.</t>
  </si>
  <si>
    <t>57504e</t>
  </si>
  <si>
    <t>existence</t>
  </si>
  <si>
    <t>Cirque du Soleil's The latest from the acclaimed international troupe, O dazzles in an aquatic environment that utilizes 1.5 million gallons (6.8 million liters) of water.</t>
  </si>
  <si>
    <t>Cirque du Soleil is an international troupe that performs a lot in Vegas.</t>
  </si>
  <si>
    <t>30880n</t>
  </si>
  <si>
    <t>That story remains to be told.</t>
  </si>
  <si>
    <t>The story will be told tomorrow.</t>
  </si>
  <si>
    <t>1858n</t>
  </si>
  <si>
    <t xml:space="preserve">other relevant phenom? {Y/N} </t>
  </si>
  <si>
    <t>have same presuppositions</t>
  </si>
  <si>
    <t>it's like can does not implicate "not have to" here, maybe because of the generic.</t>
  </si>
  <si>
    <t>negated implicature?</t>
  </si>
  <si>
    <t>S2</t>
  </si>
  <si>
    <t>could be a conversational implicature</t>
  </si>
  <si>
    <t>S2 implicates the negation of S1</t>
  </si>
  <si>
    <t>S2 is entailed by a presupposition of S1</t>
  </si>
  <si>
    <t>(maybe perhaps the negation of a conversational implicature?)</t>
  </si>
  <si>
    <t>S1 entails the presupposition of S2</t>
  </si>
  <si>
    <t>similar presupposition (that there were funds)</t>
  </si>
  <si>
    <t>S1 (conversationally) implicates she was at least not unhappy, which is the negation of the (strengthening) implicature of S2</t>
  </si>
  <si>
    <t>there are two: conversational AND strengthening (or excluded middle impl.)</t>
  </si>
  <si>
    <t>S1 is a conversational implicature, derived from the presupposition of "even" and the use of "non-Clinton" in S2</t>
  </si>
  <si>
    <t>conversational implicature; presupposition of "even"</t>
  </si>
  <si>
    <t>this is interesting! "Even non-X p" implicates "X p"</t>
  </si>
  <si>
    <t>S2 is the negation of the presupposition of S1</t>
  </si>
  <si>
    <t xml:space="preserve"> </t>
  </si>
  <si>
    <t>"not okay" possibly has an excluded middle implicature, but it also contradicts S1</t>
  </si>
  <si>
    <t>presupp of "succeed"</t>
  </si>
  <si>
    <t>S2 entails presuppositions of S1</t>
  </si>
  <si>
    <t>"leaving" = existence pres of "it" AND pres of "when" clause</t>
  </si>
  <si>
    <t>S2 entails presupp of S1</t>
  </si>
  <si>
    <t>implicature of S1 is presupposition of S2</t>
  </si>
  <si>
    <t>conversational implicature of "the slavery" that there are many slaves; existence presupposition</t>
  </si>
  <si>
    <t xml:space="preserve">S2 entails (maybe presupposes) presupp of S1; S2 is conv. Impl of S1 </t>
  </si>
  <si>
    <t>existence; conversational</t>
  </si>
  <si>
    <t>negated implicature</t>
  </si>
  <si>
    <t>contradiction is wrong here though.</t>
  </si>
  <si>
    <t>presupp of S2 entailed by implicature of S1</t>
  </si>
  <si>
    <t>counterfactual implicature</t>
  </si>
  <si>
    <t>S2 is negated presupp of S1</t>
  </si>
  <si>
    <t>same presupp?</t>
  </si>
  <si>
    <t>Saint-Paul-de-Vence is a commune in the Provence-Alpes-CÌ«te-d'Azur region in the department of Alpes-Maritimes in the district of Grasse and canton of Cagnes-sur-Mer-Ouest.</t>
  </si>
  <si>
    <t>S2 entails presupp+implicature of S1</t>
  </si>
  <si>
    <t>existence; conversational (who wish to wear a scarf--&gt; who wear a scarf)</t>
  </si>
  <si>
    <t>non-restrictive relative clause</t>
  </si>
  <si>
    <t>S1 conversationally implicates existence presupposition of S1</t>
  </si>
  <si>
    <t>S1 is negation of implicature of S2</t>
  </si>
  <si>
    <t>scalar</t>
  </si>
  <si>
    <t>scalar impl of S2 contradicts ignorance impl of "at least 4"</t>
  </si>
  <si>
    <t>S1 entails presupposition of S2</t>
  </si>
  <si>
    <t>presupp of "only"</t>
  </si>
  <si>
    <t>S2 is negation of presupp/projected content of S2</t>
  </si>
  <si>
    <t>projective content of fronted clauses?</t>
  </si>
  <si>
    <t>Behind the cathedral, croseover the Rue de la R??publique to the 15th-century Eglise Saint-Maclou, the richest example of Flam?å_boy?å_ant Gothic in the country.</t>
  </si>
  <si>
    <t>S1 entailed by presupp of S2</t>
  </si>
  <si>
    <t>presupp of "the main"</t>
  </si>
  <si>
    <t>S1&amp;S2 negated implicatures of each other</t>
  </si>
  <si>
    <t>S2 entails negations of presupp+impl of S1</t>
  </si>
  <si>
    <t>conversational; existence</t>
  </si>
  <si>
    <t>S2 entails negation of presupp+impl of S1</t>
  </si>
  <si>
    <t>existence/possession</t>
  </si>
  <si>
    <t>unless "very well" is strengthened</t>
  </si>
  <si>
    <t>maybe a conversational implicature</t>
  </si>
  <si>
    <t>possession</t>
  </si>
  <si>
    <t>or conv impl?</t>
  </si>
  <si>
    <t>presupp of "the most"</t>
  </si>
  <si>
    <t>same presupp</t>
  </si>
  <si>
    <t>causal chain of conditional</t>
  </si>
  <si>
    <t>could potentially be some kind of conv implÉ don't know</t>
  </si>
  <si>
    <t>but neutral</t>
  </si>
  <si>
    <t>S1 (entails existence presupp of S2)</t>
  </si>
  <si>
    <t>the difference between these sentences lies only in presuppositions</t>
  </si>
  <si>
    <t>interesting complex reasoning needed?</t>
  </si>
  <si>
    <t>S1</t>
  </si>
  <si>
    <t>presupp of "because"</t>
  </si>
  <si>
    <t>S2 is negated conversational implicature of S1</t>
  </si>
  <si>
    <t xml:space="preserve">relatedness implicature of conjunction </t>
  </si>
  <si>
    <t>but neutral!</t>
  </si>
  <si>
    <t>same pres</t>
  </si>
  <si>
    <t>'Of course.'</t>
  </si>
  <si>
    <t>S2 (entailed by presupp of S1)</t>
  </si>
  <si>
    <t>existence(?)</t>
  </si>
  <si>
    <t>S2 entailed by presupp of S1</t>
  </si>
  <si>
    <t>description of previously mentioned referent</t>
  </si>
  <si>
    <t>presupp of S1 entailed by S2</t>
  </si>
  <si>
    <t>notes</t>
  </si>
  <si>
    <t>both</t>
  </si>
  <si>
    <t>entail</t>
  </si>
  <si>
    <t>if he touched my head he touched me</t>
  </si>
  <si>
    <t>numerical</t>
  </si>
  <si>
    <t>If it was 5200 it was over 5000. I can't recall how scalar implicatures work with numbers.</t>
  </si>
  <si>
    <t>if you submitted soemthing, usually it's recieved</t>
  </si>
  <si>
    <t>entails</t>
  </si>
  <si>
    <t>S2 entails S1, bc S2 is conjunction S1 is one of the conjuncts</t>
  </si>
  <si>
    <t>if good then ok</t>
  </si>
  <si>
    <t>if saw 4 NP, then saw bare NP</t>
  </si>
  <si>
    <t>S2 is near tautological?!</t>
  </si>
  <si>
    <t>conditional</t>
  </si>
  <si>
    <t>no gold label means annotators didn't agree...sad</t>
  </si>
  <si>
    <t>thousand--&gt;numerous</t>
  </si>
  <si>
    <t>not only, also</t>
  </si>
  <si>
    <t>neg-impl?</t>
  </si>
  <si>
    <t>not any --&gt; a little</t>
  </si>
  <si>
    <t>2:15 is about 2?</t>
  </si>
  <si>
    <t>Saint-Paul-de-Vence is a commune in the Provence-Alpes-CÃ´te-d'Azur region in the department of Alpes-Maritimes in the district of Grasse and canton of Cagnes-sur-Mer-Ouest.</t>
  </si>
  <si>
    <t>conj</t>
  </si>
  <si>
    <t>ehwhatis</t>
  </si>
  <si>
    <t>some fish-no fish</t>
  </si>
  <si>
    <t>too much presupposes some --&gt; not any</t>
  </si>
  <si>
    <t>at least four --&gt; four, lower bound</t>
  </si>
  <si>
    <t>Behind the cathedral, croseover the Rue de la R??publique to the 15th-century Eglise Saint-Maclou, the richest example of Flam?Â­boy?Â­ant Gothic in the country.</t>
  </si>
  <si>
    <t>if someone cried X then they cried out (something)</t>
  </si>
  <si>
    <t>numerical, entail?</t>
  </si>
  <si>
    <t>only contradiction under strict reading?</t>
  </si>
  <si>
    <t>temporal?</t>
  </si>
  <si>
    <t>if not a strict implicature, it's something interesting, reasoning about book lengths etc</t>
  </si>
  <si>
    <t>exhaustification</t>
  </si>
  <si>
    <t>uniqueness</t>
  </si>
  <si>
    <t>negated modal</t>
  </si>
  <si>
    <t>biased negative question?!</t>
  </si>
  <si>
    <t>not sure what this is...</t>
  </si>
  <si>
    <t>temporal cause</t>
  </si>
  <si>
    <t>ever</t>
  </si>
  <si>
    <t>modal</t>
  </si>
  <si>
    <t>non-factive</t>
  </si>
  <si>
    <t>refuse is non-factive</t>
  </si>
  <si>
    <t>near presupposition</t>
  </si>
  <si>
    <t>one must study something for your research to cover it, but then there's an additional object "finance" which doesn't fit the template</t>
  </si>
  <si>
    <t>ability</t>
  </si>
  <si>
    <t>near implicature? near generalization inference?</t>
  </si>
  <si>
    <t>tables X--&gt;some tables Y where Y is a type of X</t>
  </si>
  <si>
    <t>succeed presupposes difficulty? kinda? idk</t>
  </si>
  <si>
    <t>also</t>
  </si>
  <si>
    <t>cleft, existence, exhaustification</t>
  </si>
  <si>
    <t>metalinguistic reference to S1</t>
  </si>
  <si>
    <t>negation</t>
  </si>
  <si>
    <t>every once in a while --&gt; not always</t>
  </si>
  <si>
    <t>still</t>
  </si>
  <si>
    <t>existence, uniqueness</t>
  </si>
  <si>
    <t>exhausitification, neg-presup</t>
  </si>
  <si>
    <t>modals</t>
  </si>
  <si>
    <t>no</t>
  </si>
  <si>
    <t>discourse expectations (implicature of "can ask X" is "X tells", and vice versa)</t>
  </si>
  <si>
    <t>prag relation (if not different, "no")</t>
  </si>
  <si>
    <t>relevance</t>
  </si>
  <si>
    <t>presup number</t>
  </si>
  <si>
    <t>impl number</t>
  </si>
  <si>
    <t>unmatched presup</t>
  </si>
  <si>
    <t>unmatched impl</t>
  </si>
  <si>
    <t>presupp informative (IF: correctly tagged AND matching relations)</t>
  </si>
  <si>
    <t>impl informative (IF: correctly tagged AND matching relations)</t>
  </si>
  <si>
    <t>of informative relations, which match?</t>
  </si>
  <si>
    <t>good:</t>
  </si>
  <si>
    <t>no match</t>
  </si>
  <si>
    <t>Pres:log+prag diff</t>
  </si>
  <si>
    <t>IMPL:log+prag diff</t>
  </si>
  <si>
    <t>conversational?</t>
  </si>
  <si>
    <t>existence?</t>
  </si>
  <si>
    <t>A presup</t>
  </si>
  <si>
    <t>A impl</t>
  </si>
  <si>
    <t>B presup</t>
  </si>
  <si>
    <t>B impl</t>
  </si>
  <si>
    <t>C presup</t>
  </si>
  <si>
    <t>C impl</t>
  </si>
  <si>
    <t>C-B imp</t>
  </si>
  <si>
    <t>C-A mixed</t>
  </si>
  <si>
    <t>C-B mixed</t>
  </si>
  <si>
    <r>
      <t xml:space="preserve">C-A </t>
    </r>
    <r>
      <rPr>
        <sz val="12"/>
        <color theme="1"/>
        <rFont val="Calibri"/>
        <family val="2"/>
        <scheme val="minor"/>
      </rPr>
      <t>presup</t>
    </r>
  </si>
  <si>
    <r>
      <t xml:space="preserve">C-A </t>
    </r>
    <r>
      <rPr>
        <sz val="12"/>
        <color theme="1"/>
        <rFont val="Calibri"/>
        <family val="2"/>
        <scheme val="minor"/>
      </rPr>
      <t>impl</t>
    </r>
  </si>
  <si>
    <t>C-B presup</t>
  </si>
  <si>
    <t>A-B presup</t>
  </si>
  <si>
    <t>A-B impl</t>
  </si>
  <si>
    <t>A-B mixed</t>
  </si>
  <si>
    <t>which S? (C)</t>
  </si>
  <si>
    <t>which S? (A)</t>
  </si>
  <si>
    <t>which S? (B)</t>
  </si>
  <si>
    <t>type C</t>
  </si>
  <si>
    <t>entailment cancelling (C)</t>
  </si>
  <si>
    <t>type A</t>
  </si>
  <si>
    <t>entailment cancelling (A)</t>
  </si>
  <si>
    <t>type B</t>
  </si>
  <si>
    <t>entailment cancelling (B)</t>
  </si>
  <si>
    <t>otherkind C</t>
  </si>
  <si>
    <t>otherkind A</t>
  </si>
  <si>
    <t>otherkind B</t>
  </si>
  <si>
    <t>if S2 then S1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</si>
</sst>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12"/>
      <color theme="0"/>
      <name val="Calibri"/>
      <family val="2"/>
      <scheme val="minor"/>
    </font>
    <font>
      <b/>
      <sz val="12"/>
      <color theme="1"/>
      <name val="Calibri"/>
      <family val="2"/>
      <scheme val="minor"/>
    </font>
    <font>
      <sz val="10"/>
      <color rgb="FF000000"/>
      <name val="Arial"/>
    </font>
    <font>
      <sz val="10"/>
      <name val="Arial"/>
    </font>
    <font>
      <sz val="14"/>
      <color rgb="FF454545"/>
      <name val="Courier New"/>
    </font>
    <font>
      <u/>
      <sz val="12"/>
      <color theme="10"/>
      <name val="Calibri"/>
      <family val="2"/>
      <scheme val="minor"/>
    </font>
    <font>
      <u/>
      <sz val="12"/>
      <color theme="11"/>
      <name val="Calibri"/>
      <family val="2"/>
      <scheme val="minor"/>
    </font>
    <font>
      <sz val="18"/>
      <color rgb="FFFBDE2D"/>
      <name val="Courier New"/>
    </font>
    <font>
      <b/>
      <sz val="14"/>
      <color rgb="FF454545"/>
      <name val="Courier New"/>
    </font>
    <font>
      <b/>
      <sz val="12"/>
      <color rgb="FF006100"/>
      <name val="Calibri"/>
      <scheme val="minor"/>
    </font>
    <font>
      <b/>
      <sz val="12"/>
      <color rgb="FF9C6500"/>
      <name val="Calibri"/>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8" tint="0.79998168889431442"/>
        <bgColor indexed="6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101">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1" applyNumberFormat="0" applyAlignment="0" applyProtection="0"/>
    <xf numFmtId="0" fontId="2" fillId="6" borderId="0" applyNumberFormat="0" applyBorder="0" applyAlignment="0" applyProtection="0"/>
    <xf numFmtId="0" fontId="8"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9">
    <xf numFmtId="0" fontId="0" fillId="0" borderId="0" xfId="0"/>
    <xf numFmtId="0" fontId="9" fillId="0" borderId="0" xfId="6" applyFont="1" applyAlignment="1">
      <alignment wrapText="1"/>
    </xf>
    <xf numFmtId="0" fontId="8" fillId="0" borderId="0" xfId="6" applyFont="1" applyAlignment="1"/>
    <xf numFmtId="0" fontId="9" fillId="0" borderId="0" xfId="6" quotePrefix="1" applyFont="1" applyAlignment="1">
      <alignment wrapText="1"/>
    </xf>
    <xf numFmtId="0" fontId="10" fillId="0" borderId="0" xfId="0" applyFont="1"/>
    <xf numFmtId="0" fontId="13" fillId="0" borderId="0" xfId="0" applyFont="1"/>
    <xf numFmtId="0" fontId="7" fillId="0" borderId="0" xfId="0" applyFont="1"/>
    <xf numFmtId="0" fontId="14" fillId="0" borderId="0" xfId="0" applyFont="1"/>
    <xf numFmtId="0" fontId="5" fillId="4" borderId="0" xfId="3"/>
    <xf numFmtId="0" fontId="3" fillId="2" borderId="0" xfId="1"/>
    <xf numFmtId="0" fontId="2" fillId="6" borderId="0" xfId="5"/>
    <xf numFmtId="0" fontId="7" fillId="6" borderId="0" xfId="5" applyFont="1"/>
    <xf numFmtId="0" fontId="15" fillId="2" borderId="0" xfId="1" applyFont="1"/>
    <xf numFmtId="0" fontId="16" fillId="4" borderId="0" xfId="3" applyFont="1"/>
    <xf numFmtId="0" fontId="3" fillId="2" borderId="0" xfId="1" applyAlignment="1">
      <alignment wrapText="1"/>
    </xf>
    <xf numFmtId="0" fontId="5" fillId="4" borderId="0" xfId="3" applyAlignment="1">
      <alignment wrapText="1"/>
    </xf>
    <xf numFmtId="0" fontId="4" fillId="3" borderId="0" xfId="2"/>
    <xf numFmtId="0" fontId="6" fillId="5" borderId="1" xfId="4"/>
    <xf numFmtId="0" fontId="0" fillId="6" borderId="0" xfId="5" applyFont="1"/>
  </cellXfs>
  <cellStyles count="101">
    <cellStyle name="20% - Accent5" xfId="5" builtinId="46"/>
    <cellStyle name="Bad" xfId="2" builtinId="27"/>
    <cellStyle name="Check Cell" xfId="4" builtinId="23"/>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eutral" xfId="3" builtinId="28"/>
    <cellStyle name="Normal" xfId="0" builtinId="0"/>
    <cellStyle name="Normal 2" xfId="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1000"/>
  <sheetViews>
    <sheetView topLeftCell="E1" workbookViewId="0">
      <pane ySplit="1" topLeftCell="A198" activePane="bottomLeft" state="frozen"/>
      <selection pane="bottomLeft" activeCell="O4" sqref="O4"/>
    </sheetView>
  </sheetViews>
  <sheetFormatPr baseColWidth="10" defaultColWidth="14.5" defaultRowHeight="15.75" customHeight="1" x14ac:dyDescent="0"/>
  <cols>
    <col min="1" max="1" width="29.5" style="2" customWidth="1"/>
    <col min="2" max="2" width="17.5" style="2" customWidth="1"/>
    <col min="3" max="3" width="8" style="2" customWidth="1"/>
    <col min="4" max="5" width="14.5" style="2"/>
    <col min="6" max="6" width="6.83203125" style="2" customWidth="1"/>
    <col min="7" max="7" width="6.1640625" style="2" customWidth="1"/>
    <col min="8" max="8" width="19.6640625" style="2" customWidth="1"/>
    <col min="9" max="9" width="14.5" style="2"/>
    <col min="10" max="10" width="9.33203125" style="2" customWidth="1"/>
    <col min="11" max="11" width="8" style="2" customWidth="1"/>
    <col min="12" max="12" width="9.6640625" style="2" customWidth="1"/>
    <col min="13" max="13" width="12" style="2" customWidth="1"/>
    <col min="14" max="16384" width="14.5" style="2"/>
  </cols>
  <sheetData>
    <row r="1" spans="1:14" ht="15.75" customHeight="1">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5.75" customHeight="1">
      <c r="A2" s="1" t="s">
        <v>14</v>
      </c>
      <c r="B2" s="1" t="s">
        <v>15</v>
      </c>
      <c r="C2" s="1" t="s">
        <v>16</v>
      </c>
      <c r="D2" s="1">
        <v>74768</v>
      </c>
      <c r="E2" s="1" t="s">
        <v>17</v>
      </c>
      <c r="F2" s="1" t="s">
        <v>18</v>
      </c>
      <c r="G2" s="1" t="s">
        <v>18</v>
      </c>
      <c r="H2" s="1"/>
      <c r="I2" s="1"/>
      <c r="J2" s="1" t="s">
        <v>18</v>
      </c>
      <c r="K2" s="1" t="s">
        <v>18</v>
      </c>
      <c r="L2" s="1"/>
      <c r="M2" s="1"/>
      <c r="N2" s="1"/>
    </row>
    <row r="3" spans="1:14" ht="15.75" customHeight="1">
      <c r="A3" s="1" t="s">
        <v>19</v>
      </c>
      <c r="B3" s="1" t="s">
        <v>20</v>
      </c>
      <c r="C3" s="1" t="s">
        <v>16</v>
      </c>
      <c r="D3" s="1">
        <v>124037</v>
      </c>
      <c r="E3" s="1" t="s">
        <v>21</v>
      </c>
      <c r="F3" s="1" t="s">
        <v>18</v>
      </c>
      <c r="G3" s="1" t="s">
        <v>18</v>
      </c>
      <c r="H3" s="1"/>
      <c r="I3" s="1"/>
      <c r="J3" s="1" t="s">
        <v>18</v>
      </c>
      <c r="K3" s="1" t="s">
        <v>18</v>
      </c>
      <c r="L3" s="1"/>
      <c r="M3" s="1"/>
      <c r="N3" s="1"/>
    </row>
    <row r="4" spans="1:14" ht="15.75" customHeight="1">
      <c r="A4" s="1" t="s">
        <v>22</v>
      </c>
      <c r="B4" s="1" t="s">
        <v>23</v>
      </c>
      <c r="C4" s="1" t="s">
        <v>24</v>
      </c>
      <c r="D4" s="1">
        <v>12591</v>
      </c>
      <c r="E4" s="1" t="s">
        <v>25</v>
      </c>
      <c r="F4" s="1" t="s">
        <v>26</v>
      </c>
      <c r="G4" s="1" t="s">
        <v>18</v>
      </c>
      <c r="H4" s="1"/>
      <c r="I4" s="1"/>
      <c r="J4" s="1" t="s">
        <v>26</v>
      </c>
      <c r="K4" s="1" t="s">
        <v>18</v>
      </c>
      <c r="L4" s="1"/>
      <c r="M4" s="1" t="s">
        <v>27</v>
      </c>
      <c r="N4" s="1"/>
    </row>
    <row r="5" spans="1:14" ht="15.75" customHeight="1">
      <c r="A5" s="1" t="s">
        <v>28</v>
      </c>
      <c r="B5" s="1" t="s">
        <v>29</v>
      </c>
      <c r="C5" s="1" t="s">
        <v>24</v>
      </c>
      <c r="D5" s="1">
        <v>256</v>
      </c>
      <c r="E5" s="1" t="s">
        <v>30</v>
      </c>
      <c r="F5" s="1" t="s">
        <v>18</v>
      </c>
      <c r="G5" s="1" t="s">
        <v>18</v>
      </c>
      <c r="H5" s="1"/>
      <c r="I5" s="1"/>
      <c r="J5" s="1" t="s">
        <v>26</v>
      </c>
      <c r="K5" s="1" t="s">
        <v>18</v>
      </c>
      <c r="L5" s="1"/>
      <c r="M5" s="1" t="s">
        <v>31</v>
      </c>
      <c r="N5" s="1"/>
    </row>
    <row r="6" spans="1:14" ht="15.75" customHeight="1">
      <c r="A6" s="1" t="s">
        <v>32</v>
      </c>
      <c r="B6" s="1" t="s">
        <v>33</v>
      </c>
      <c r="C6" s="1" t="s">
        <v>16</v>
      </c>
      <c r="D6" s="1">
        <v>111084</v>
      </c>
      <c r="E6" s="1" t="s">
        <v>34</v>
      </c>
      <c r="F6" s="1" t="s">
        <v>18</v>
      </c>
      <c r="G6" s="1" t="s">
        <v>18</v>
      </c>
      <c r="H6" s="1"/>
      <c r="I6" s="1"/>
      <c r="J6" s="1" t="s">
        <v>18</v>
      </c>
      <c r="K6" s="1" t="s">
        <v>18</v>
      </c>
      <c r="L6" s="1"/>
      <c r="M6" s="1"/>
      <c r="N6" s="1"/>
    </row>
    <row r="7" spans="1:14" ht="15.75" customHeight="1">
      <c r="A7" s="1" t="s">
        <v>35</v>
      </c>
      <c r="B7" s="1" t="s">
        <v>36</v>
      </c>
      <c r="C7" s="1" t="s">
        <v>37</v>
      </c>
      <c r="D7" s="1">
        <v>116692</v>
      </c>
      <c r="E7" s="1" t="s">
        <v>38</v>
      </c>
      <c r="F7" s="1" t="s">
        <v>18</v>
      </c>
      <c r="G7" s="1" t="s">
        <v>18</v>
      </c>
      <c r="H7" s="1"/>
      <c r="I7" s="1"/>
      <c r="J7" s="1" t="s">
        <v>18</v>
      </c>
      <c r="K7" s="1" t="s">
        <v>18</v>
      </c>
      <c r="L7" s="1"/>
      <c r="M7" s="1"/>
      <c r="N7" s="1"/>
    </row>
    <row r="8" spans="1:14" ht="15.75" customHeight="1">
      <c r="A8" s="1" t="s">
        <v>39</v>
      </c>
      <c r="B8" s="1" t="s">
        <v>40</v>
      </c>
      <c r="C8" s="1" t="s">
        <v>16</v>
      </c>
      <c r="D8" s="1">
        <v>134097</v>
      </c>
      <c r="E8" s="1" t="s">
        <v>41</v>
      </c>
      <c r="F8" s="1" t="s">
        <v>18</v>
      </c>
      <c r="G8" s="1" t="s">
        <v>18</v>
      </c>
      <c r="H8" s="1"/>
      <c r="I8" s="1"/>
      <c r="J8" s="1" t="s">
        <v>26</v>
      </c>
      <c r="K8" s="1" t="s">
        <v>18</v>
      </c>
      <c r="L8" s="1"/>
      <c r="M8" s="1" t="s">
        <v>42</v>
      </c>
      <c r="N8" s="1"/>
    </row>
    <row r="9" spans="1:14" ht="15.75" customHeight="1">
      <c r="A9" s="1" t="s">
        <v>43</v>
      </c>
      <c r="B9" s="1" t="s">
        <v>44</v>
      </c>
      <c r="C9" s="1" t="s">
        <v>37</v>
      </c>
      <c r="D9" s="1">
        <v>116176</v>
      </c>
      <c r="E9" s="1" t="s">
        <v>45</v>
      </c>
      <c r="F9" s="1" t="s">
        <v>18</v>
      </c>
      <c r="G9" s="1" t="s">
        <v>18</v>
      </c>
      <c r="H9" s="1"/>
      <c r="I9" s="1"/>
      <c r="J9" s="1" t="s">
        <v>18</v>
      </c>
      <c r="K9" s="1" t="s">
        <v>18</v>
      </c>
      <c r="L9" s="1"/>
      <c r="M9" s="1"/>
      <c r="N9" s="1"/>
    </row>
    <row r="10" spans="1:14" ht="15.75" customHeight="1">
      <c r="A10" s="1" t="s">
        <v>46</v>
      </c>
      <c r="B10" s="1" t="s">
        <v>47</v>
      </c>
      <c r="C10" s="1" t="s">
        <v>24</v>
      </c>
      <c r="D10" s="1">
        <v>130680</v>
      </c>
      <c r="E10" s="1" t="s">
        <v>48</v>
      </c>
      <c r="F10" s="1" t="s">
        <v>18</v>
      </c>
      <c r="G10" s="1" t="s">
        <v>18</v>
      </c>
      <c r="H10" s="1"/>
      <c r="I10" s="1"/>
      <c r="J10" s="1" t="s">
        <v>18</v>
      </c>
      <c r="K10" s="1" t="s">
        <v>18</v>
      </c>
      <c r="L10" s="1"/>
      <c r="M10" s="1"/>
      <c r="N10" s="1"/>
    </row>
    <row r="11" spans="1:14" ht="15.75" customHeight="1">
      <c r="A11" s="1" t="s">
        <v>49</v>
      </c>
      <c r="B11" s="1" t="s">
        <v>50</v>
      </c>
      <c r="C11" s="1" t="s">
        <v>24</v>
      </c>
      <c r="D11" s="1">
        <v>49346</v>
      </c>
      <c r="E11" s="1" t="s">
        <v>51</v>
      </c>
      <c r="F11" s="1" t="s">
        <v>18</v>
      </c>
      <c r="G11" s="1" t="s">
        <v>18</v>
      </c>
      <c r="H11" s="1"/>
      <c r="I11" s="1"/>
      <c r="J11" s="1" t="s">
        <v>18</v>
      </c>
      <c r="K11" s="1" t="s">
        <v>18</v>
      </c>
      <c r="L11" s="1"/>
      <c r="M11" s="1"/>
      <c r="N11" s="1"/>
    </row>
    <row r="12" spans="1:14" ht="15.75" customHeight="1">
      <c r="A12" s="1" t="s">
        <v>52</v>
      </c>
      <c r="B12" s="1" t="s">
        <v>53</v>
      </c>
      <c r="C12" s="1" t="s">
        <v>16</v>
      </c>
      <c r="D12" s="1">
        <v>43267</v>
      </c>
      <c r="E12" s="1" t="s">
        <v>54</v>
      </c>
      <c r="F12" s="1" t="s">
        <v>18</v>
      </c>
      <c r="G12" s="1" t="s">
        <v>18</v>
      </c>
      <c r="H12" s="1"/>
      <c r="I12" s="1"/>
      <c r="J12" s="1" t="s">
        <v>18</v>
      </c>
      <c r="K12" s="1" t="s">
        <v>18</v>
      </c>
      <c r="L12" s="1"/>
      <c r="M12" s="1"/>
      <c r="N12" s="1"/>
    </row>
    <row r="13" spans="1:14" ht="15.75" customHeight="1">
      <c r="A13" s="1" t="s">
        <v>55</v>
      </c>
      <c r="B13" s="1" t="s">
        <v>56</v>
      </c>
      <c r="C13" s="1" t="s">
        <v>37</v>
      </c>
      <c r="D13" s="1">
        <v>56124</v>
      </c>
      <c r="E13" s="1" t="s">
        <v>57</v>
      </c>
      <c r="F13" s="1" t="s">
        <v>18</v>
      </c>
      <c r="G13" s="1" t="s">
        <v>18</v>
      </c>
      <c r="H13" s="1"/>
      <c r="I13" s="1"/>
      <c r="J13" s="1" t="s">
        <v>18</v>
      </c>
      <c r="K13" s="1" t="s">
        <v>18</v>
      </c>
      <c r="L13" s="1"/>
      <c r="M13" s="1"/>
      <c r="N13" s="1"/>
    </row>
    <row r="14" spans="1:14" ht="15.75" customHeight="1">
      <c r="A14" s="1" t="s">
        <v>58</v>
      </c>
      <c r="B14" s="1" t="s">
        <v>59</v>
      </c>
      <c r="C14" s="1" t="s">
        <v>37</v>
      </c>
      <c r="D14" s="1">
        <v>51347</v>
      </c>
      <c r="E14" s="1" t="s">
        <v>60</v>
      </c>
      <c r="F14" s="1" t="s">
        <v>18</v>
      </c>
      <c r="G14" s="1" t="s">
        <v>18</v>
      </c>
      <c r="H14" s="1"/>
      <c r="I14" s="1"/>
      <c r="J14" s="1" t="s">
        <v>26</v>
      </c>
      <c r="K14" s="1" t="s">
        <v>18</v>
      </c>
      <c r="L14" s="1" t="s">
        <v>61</v>
      </c>
      <c r="M14" s="1" t="s">
        <v>62</v>
      </c>
      <c r="N14" s="1"/>
    </row>
    <row r="15" spans="1:14" ht="15.75" customHeight="1">
      <c r="A15" s="1" t="s">
        <v>63</v>
      </c>
      <c r="B15" s="1" t="s">
        <v>64</v>
      </c>
      <c r="C15" s="1" t="s">
        <v>24</v>
      </c>
      <c r="D15" s="1">
        <v>53423</v>
      </c>
      <c r="E15" s="1" t="s">
        <v>65</v>
      </c>
      <c r="F15" s="1" t="s">
        <v>18</v>
      </c>
      <c r="G15" s="1" t="s">
        <v>18</v>
      </c>
      <c r="H15" s="1"/>
      <c r="I15" s="1"/>
      <c r="J15" s="1" t="s">
        <v>18</v>
      </c>
      <c r="K15" s="1" t="s">
        <v>18</v>
      </c>
      <c r="L15" s="1"/>
      <c r="M15" s="1"/>
      <c r="N15" s="1"/>
    </row>
    <row r="16" spans="1:14" ht="15.75" customHeight="1">
      <c r="A16" s="1" t="s">
        <v>66</v>
      </c>
      <c r="B16" s="1" t="s">
        <v>67</v>
      </c>
      <c r="C16" s="1" t="s">
        <v>16</v>
      </c>
      <c r="D16" s="1">
        <v>16521</v>
      </c>
      <c r="E16" s="1" t="s">
        <v>68</v>
      </c>
      <c r="F16" s="1" t="s">
        <v>18</v>
      </c>
      <c r="G16" s="1" t="s">
        <v>26</v>
      </c>
      <c r="H16" s="1"/>
      <c r="I16" s="1"/>
      <c r="J16" s="1" t="s">
        <v>26</v>
      </c>
      <c r="K16" s="1" t="s">
        <v>18</v>
      </c>
      <c r="L16" s="1" t="s">
        <v>69</v>
      </c>
      <c r="M16" s="1" t="s">
        <v>70</v>
      </c>
      <c r="N16" s="1"/>
    </row>
    <row r="17" spans="1:14" ht="15.75" customHeight="1">
      <c r="A17" s="1" t="s">
        <v>71</v>
      </c>
      <c r="B17" s="1" t="s">
        <v>72</v>
      </c>
      <c r="C17" s="1" t="s">
        <v>73</v>
      </c>
      <c r="D17" s="1">
        <v>72721</v>
      </c>
      <c r="E17" s="1" t="s">
        <v>74</v>
      </c>
      <c r="F17" s="1" t="s">
        <v>18</v>
      </c>
      <c r="G17" s="1" t="s">
        <v>18</v>
      </c>
      <c r="H17" s="1"/>
      <c r="I17" s="1"/>
      <c r="J17" s="1" t="s">
        <v>18</v>
      </c>
      <c r="K17" s="1" t="s">
        <v>18</v>
      </c>
      <c r="L17" s="1"/>
      <c r="M17" s="1"/>
      <c r="N17" s="1"/>
    </row>
    <row r="18" spans="1:14" ht="15.75" customHeight="1">
      <c r="A18" s="1" t="s">
        <v>75</v>
      </c>
      <c r="B18" s="1" t="s">
        <v>76</v>
      </c>
      <c r="C18" s="1" t="s">
        <v>24</v>
      </c>
      <c r="D18" s="1">
        <v>98848</v>
      </c>
      <c r="E18" s="1" t="s">
        <v>77</v>
      </c>
      <c r="F18" s="1" t="s">
        <v>26</v>
      </c>
      <c r="G18" s="1" t="s">
        <v>78</v>
      </c>
      <c r="H18" s="1" t="s">
        <v>79</v>
      </c>
      <c r="I18" s="1" t="s">
        <v>80</v>
      </c>
      <c r="J18" s="1" t="s">
        <v>18</v>
      </c>
      <c r="K18" s="1" t="s">
        <v>18</v>
      </c>
      <c r="L18" s="1"/>
      <c r="M18" s="1"/>
      <c r="N18" s="1" t="s">
        <v>81</v>
      </c>
    </row>
    <row r="19" spans="1:14" ht="15.75" customHeight="1">
      <c r="A19" s="1" t="s">
        <v>82</v>
      </c>
      <c r="B19" s="1" t="s">
        <v>83</v>
      </c>
      <c r="C19" s="1" t="s">
        <v>24</v>
      </c>
      <c r="D19" s="1">
        <v>38527</v>
      </c>
      <c r="E19" s="1" t="s">
        <v>84</v>
      </c>
      <c r="F19" s="1" t="s">
        <v>18</v>
      </c>
      <c r="G19" s="1" t="s">
        <v>26</v>
      </c>
      <c r="H19" s="1" t="s">
        <v>85</v>
      </c>
      <c r="I19" s="1" t="s">
        <v>86</v>
      </c>
      <c r="J19" s="1" t="s">
        <v>18</v>
      </c>
      <c r="K19" s="1" t="s">
        <v>18</v>
      </c>
      <c r="L19" s="1"/>
      <c r="M19" s="1"/>
      <c r="N19" s="1"/>
    </row>
    <row r="20" spans="1:14" ht="15.75" customHeight="1">
      <c r="A20" s="1" t="s">
        <v>87</v>
      </c>
      <c r="B20" s="1" t="s">
        <v>88</v>
      </c>
      <c r="C20" s="1" t="s">
        <v>16</v>
      </c>
      <c r="D20" s="1">
        <v>117420</v>
      </c>
      <c r="E20" s="1" t="s">
        <v>89</v>
      </c>
      <c r="F20" s="1" t="s">
        <v>18</v>
      </c>
      <c r="G20" s="1" t="s">
        <v>18</v>
      </c>
      <c r="H20" s="1"/>
      <c r="I20" s="1"/>
      <c r="J20" s="1" t="s">
        <v>18</v>
      </c>
      <c r="K20" s="1" t="s">
        <v>18</v>
      </c>
      <c r="L20" s="1"/>
      <c r="M20" s="1"/>
      <c r="N20" s="1"/>
    </row>
    <row r="21" spans="1:14" ht="15.75" customHeight="1">
      <c r="A21" s="1" t="s">
        <v>90</v>
      </c>
      <c r="B21" s="1" t="s">
        <v>91</v>
      </c>
      <c r="C21" s="1" t="s">
        <v>37</v>
      </c>
      <c r="D21" s="1">
        <v>71870</v>
      </c>
      <c r="E21" s="1" t="s">
        <v>92</v>
      </c>
      <c r="F21" s="1" t="s">
        <v>18</v>
      </c>
      <c r="G21" s="1" t="s">
        <v>18</v>
      </c>
      <c r="H21" s="1"/>
      <c r="I21" s="1"/>
      <c r="J21" s="1" t="s">
        <v>26</v>
      </c>
      <c r="K21" s="1" t="s">
        <v>18</v>
      </c>
      <c r="L21" s="1"/>
      <c r="M21" s="1" t="s">
        <v>93</v>
      </c>
      <c r="N21" s="1"/>
    </row>
    <row r="22" spans="1:14" ht="15.75" customHeight="1">
      <c r="A22" s="1" t="s">
        <v>94</v>
      </c>
      <c r="B22" s="1" t="s">
        <v>95</v>
      </c>
      <c r="C22" s="1" t="s">
        <v>24</v>
      </c>
      <c r="D22" s="1">
        <v>90230</v>
      </c>
      <c r="E22" s="1" t="s">
        <v>96</v>
      </c>
      <c r="F22" s="1" t="s">
        <v>18</v>
      </c>
      <c r="G22" s="1" t="s">
        <v>18</v>
      </c>
      <c r="H22" s="1"/>
      <c r="I22" s="1"/>
      <c r="J22" s="1" t="s">
        <v>18</v>
      </c>
      <c r="K22" s="1" t="s">
        <v>18</v>
      </c>
      <c r="L22" s="1"/>
      <c r="M22" s="1"/>
      <c r="N22" s="1"/>
    </row>
    <row r="23" spans="1:14" ht="15.75" customHeight="1">
      <c r="A23" s="1" t="s">
        <v>97</v>
      </c>
      <c r="B23" s="1" t="s">
        <v>98</v>
      </c>
      <c r="C23" s="1" t="s">
        <v>16</v>
      </c>
      <c r="D23" s="1">
        <v>47800</v>
      </c>
      <c r="E23" s="1" t="s">
        <v>99</v>
      </c>
      <c r="F23" s="1" t="s">
        <v>18</v>
      </c>
      <c r="G23" s="1" t="s">
        <v>18</v>
      </c>
      <c r="H23" s="1"/>
      <c r="I23" s="1"/>
      <c r="J23" s="1" t="s">
        <v>18</v>
      </c>
      <c r="K23" s="1" t="s">
        <v>18</v>
      </c>
      <c r="L23" s="1"/>
      <c r="M23" s="1"/>
      <c r="N23" s="1"/>
    </row>
    <row r="24" spans="1:14" ht="15.75" customHeight="1">
      <c r="A24" s="1" t="s">
        <v>100</v>
      </c>
      <c r="B24" s="1" t="s">
        <v>101</v>
      </c>
      <c r="C24" s="1" t="s">
        <v>24</v>
      </c>
      <c r="D24" s="1">
        <v>69441</v>
      </c>
      <c r="E24" s="1" t="s">
        <v>102</v>
      </c>
      <c r="F24" s="1" t="s">
        <v>18</v>
      </c>
      <c r="G24" s="1" t="s">
        <v>18</v>
      </c>
      <c r="H24" s="1"/>
      <c r="I24" s="1"/>
      <c r="J24" s="1" t="s">
        <v>26</v>
      </c>
      <c r="K24" s="1" t="s">
        <v>18</v>
      </c>
      <c r="L24" s="1"/>
      <c r="M24" s="1" t="s">
        <v>103</v>
      </c>
      <c r="N24" s="1"/>
    </row>
    <row r="25" spans="1:14" ht="15.75" customHeight="1">
      <c r="A25" s="1" t="s">
        <v>104</v>
      </c>
      <c r="B25" s="1" t="s">
        <v>105</v>
      </c>
      <c r="C25" s="1" t="s">
        <v>24</v>
      </c>
      <c r="D25" s="1">
        <v>97930</v>
      </c>
      <c r="E25" s="1" t="s">
        <v>106</v>
      </c>
      <c r="F25" s="1" t="s">
        <v>18</v>
      </c>
      <c r="G25" s="1" t="s">
        <v>18</v>
      </c>
      <c r="H25" s="1"/>
      <c r="I25" s="1"/>
      <c r="J25" s="1" t="s">
        <v>18</v>
      </c>
      <c r="K25" s="1" t="s">
        <v>18</v>
      </c>
      <c r="L25" s="1"/>
      <c r="M25" s="1"/>
      <c r="N25" s="1"/>
    </row>
    <row r="26" spans="1:14" ht="15.75" customHeight="1">
      <c r="A26" s="1" t="s">
        <v>107</v>
      </c>
      <c r="B26" s="1" t="s">
        <v>108</v>
      </c>
      <c r="C26" s="1" t="s">
        <v>16</v>
      </c>
      <c r="D26" s="1">
        <v>8524</v>
      </c>
      <c r="E26" s="1" t="s">
        <v>109</v>
      </c>
      <c r="F26" s="1" t="s">
        <v>18</v>
      </c>
      <c r="G26" s="1" t="s">
        <v>18</v>
      </c>
      <c r="H26" s="1"/>
      <c r="I26" s="1"/>
      <c r="J26" s="1" t="s">
        <v>18</v>
      </c>
      <c r="K26" s="1" t="s">
        <v>18</v>
      </c>
      <c r="L26" s="1"/>
      <c r="M26" s="1"/>
      <c r="N26" s="1"/>
    </row>
    <row r="27" spans="1:14" ht="15.75" customHeight="1">
      <c r="A27" s="1" t="s">
        <v>110</v>
      </c>
      <c r="B27" s="1" t="s">
        <v>111</v>
      </c>
      <c r="C27" s="1" t="s">
        <v>37</v>
      </c>
      <c r="D27" s="1">
        <v>121422</v>
      </c>
      <c r="E27" s="1" t="s">
        <v>112</v>
      </c>
      <c r="F27" s="1" t="s">
        <v>18</v>
      </c>
      <c r="G27" s="1" t="s">
        <v>18</v>
      </c>
      <c r="H27" s="1"/>
      <c r="I27" s="1"/>
      <c r="J27" s="1" t="s">
        <v>18</v>
      </c>
      <c r="K27" s="1" t="s">
        <v>18</v>
      </c>
      <c r="L27" s="1"/>
      <c r="M27" s="1"/>
      <c r="N27" s="1"/>
    </row>
    <row r="28" spans="1:14" ht="15.75" customHeight="1">
      <c r="A28" s="1" t="s">
        <v>113</v>
      </c>
      <c r="B28" s="1" t="s">
        <v>114</v>
      </c>
      <c r="C28" s="1" t="s">
        <v>37</v>
      </c>
      <c r="D28" s="1">
        <v>101809</v>
      </c>
      <c r="E28" s="1" t="s">
        <v>115</v>
      </c>
      <c r="F28" s="1" t="s">
        <v>18</v>
      </c>
      <c r="G28" s="1" t="s">
        <v>18</v>
      </c>
      <c r="H28" s="1"/>
      <c r="I28" s="1"/>
      <c r="J28" s="1" t="s">
        <v>26</v>
      </c>
      <c r="K28" s="1" t="s">
        <v>18</v>
      </c>
      <c r="L28" s="1"/>
      <c r="M28" s="1" t="s">
        <v>116</v>
      </c>
      <c r="N28" s="1"/>
    </row>
    <row r="29" spans="1:14" ht="15.75" customHeight="1">
      <c r="A29" s="1" t="s">
        <v>117</v>
      </c>
      <c r="B29" s="1" t="s">
        <v>118</v>
      </c>
      <c r="C29" s="1" t="s">
        <v>24</v>
      </c>
      <c r="D29" s="1">
        <v>130277</v>
      </c>
      <c r="E29" s="1" t="s">
        <v>119</v>
      </c>
      <c r="F29" s="1" t="s">
        <v>18</v>
      </c>
      <c r="G29" s="1" t="s">
        <v>18</v>
      </c>
      <c r="H29" s="1"/>
      <c r="I29" s="1"/>
      <c r="J29" s="1" t="s">
        <v>26</v>
      </c>
      <c r="K29" s="1" t="s">
        <v>18</v>
      </c>
      <c r="L29" s="1"/>
      <c r="M29" s="1" t="s">
        <v>120</v>
      </c>
      <c r="N29" s="1" t="s">
        <v>121</v>
      </c>
    </row>
    <row r="30" spans="1:14" ht="15.75" customHeight="1">
      <c r="A30" s="1" t="s">
        <v>122</v>
      </c>
      <c r="B30" s="1" t="s">
        <v>123</v>
      </c>
      <c r="C30" s="1" t="s">
        <v>16</v>
      </c>
      <c r="D30" s="1">
        <v>62566</v>
      </c>
      <c r="E30" s="1" t="s">
        <v>124</v>
      </c>
      <c r="F30" s="1" t="s">
        <v>18</v>
      </c>
      <c r="G30" s="1" t="s">
        <v>18</v>
      </c>
      <c r="H30" s="1"/>
      <c r="I30" s="1"/>
      <c r="J30" s="1" t="s">
        <v>26</v>
      </c>
      <c r="K30" s="1" t="s">
        <v>18</v>
      </c>
      <c r="L30" s="1"/>
      <c r="M30" s="1" t="s">
        <v>125</v>
      </c>
      <c r="N30" s="1"/>
    </row>
    <row r="31" spans="1:14" ht="15.75" customHeight="1">
      <c r="A31" s="1" t="s">
        <v>126</v>
      </c>
      <c r="B31" s="1" t="s">
        <v>127</v>
      </c>
      <c r="C31" s="1" t="s">
        <v>24</v>
      </c>
      <c r="D31" s="1">
        <v>139028</v>
      </c>
      <c r="E31" s="1" t="s">
        <v>128</v>
      </c>
      <c r="F31" s="1" t="s">
        <v>18</v>
      </c>
      <c r="G31" s="1" t="s">
        <v>18</v>
      </c>
      <c r="H31" s="1"/>
      <c r="I31" s="1"/>
      <c r="J31" s="1" t="s">
        <v>18</v>
      </c>
      <c r="K31" s="1" t="s">
        <v>18</v>
      </c>
      <c r="L31" s="1"/>
      <c r="M31" s="1"/>
      <c r="N31" s="1"/>
    </row>
    <row r="32" spans="1:14" ht="15.75" customHeight="1">
      <c r="A32" s="1" t="s">
        <v>129</v>
      </c>
      <c r="B32" s="1" t="s">
        <v>130</v>
      </c>
      <c r="C32" s="1" t="s">
        <v>37</v>
      </c>
      <c r="D32" s="1">
        <v>138210</v>
      </c>
      <c r="E32" s="1" t="s">
        <v>131</v>
      </c>
      <c r="F32" s="1" t="s">
        <v>18</v>
      </c>
      <c r="G32" s="1" t="s">
        <v>18</v>
      </c>
      <c r="H32" s="1"/>
      <c r="I32" s="1"/>
      <c r="J32" s="1" t="s">
        <v>18</v>
      </c>
      <c r="K32" s="1" t="s">
        <v>18</v>
      </c>
      <c r="L32" s="1"/>
      <c r="M32" s="1"/>
      <c r="N32" s="1"/>
    </row>
    <row r="33" spans="1:14" ht="15.75" customHeight="1">
      <c r="A33" s="1" t="s">
        <v>132</v>
      </c>
      <c r="B33" s="1" t="s">
        <v>133</v>
      </c>
      <c r="C33" s="1" t="s">
        <v>24</v>
      </c>
      <c r="D33" s="1">
        <v>70738</v>
      </c>
      <c r="E33" s="1" t="s">
        <v>134</v>
      </c>
      <c r="F33" s="1" t="s">
        <v>18</v>
      </c>
      <c r="G33" s="1" t="s">
        <v>18</v>
      </c>
      <c r="H33" s="1"/>
      <c r="I33" s="1"/>
      <c r="J33" s="1" t="s">
        <v>18</v>
      </c>
      <c r="K33" s="1" t="s">
        <v>18</v>
      </c>
      <c r="L33" s="1"/>
      <c r="M33" s="1"/>
      <c r="N33" s="1"/>
    </row>
    <row r="34" spans="1:14" ht="15.75" customHeight="1">
      <c r="A34" s="1" t="s">
        <v>135</v>
      </c>
      <c r="B34" s="1" t="s">
        <v>136</v>
      </c>
      <c r="C34" s="1" t="s">
        <v>37</v>
      </c>
      <c r="D34" s="1">
        <v>82510</v>
      </c>
      <c r="E34" s="1" t="s">
        <v>137</v>
      </c>
      <c r="F34" s="1" t="s">
        <v>18</v>
      </c>
      <c r="G34" s="1" t="s">
        <v>18</v>
      </c>
      <c r="H34" s="1"/>
      <c r="I34" s="1"/>
      <c r="J34" s="1" t="s">
        <v>18</v>
      </c>
      <c r="K34" s="1" t="s">
        <v>18</v>
      </c>
      <c r="L34" s="1"/>
      <c r="M34" s="1"/>
      <c r="N34" s="1"/>
    </row>
    <row r="35" spans="1:14" ht="15.75" customHeight="1">
      <c r="A35" s="1" t="s">
        <v>138</v>
      </c>
      <c r="B35" s="1" t="s">
        <v>139</v>
      </c>
      <c r="C35" s="1" t="s">
        <v>37</v>
      </c>
      <c r="D35" s="1">
        <v>51570</v>
      </c>
      <c r="E35" s="1" t="s">
        <v>140</v>
      </c>
      <c r="F35" s="1" t="s">
        <v>18</v>
      </c>
      <c r="G35" s="1" t="s">
        <v>18</v>
      </c>
      <c r="H35" s="1"/>
      <c r="I35" s="1"/>
      <c r="J35" s="1" t="s">
        <v>26</v>
      </c>
      <c r="K35" s="1" t="s">
        <v>18</v>
      </c>
      <c r="L35" s="1"/>
      <c r="M35" s="1" t="s">
        <v>141</v>
      </c>
      <c r="N35" s="1"/>
    </row>
    <row r="36" spans="1:14" ht="15.75" customHeight="1">
      <c r="A36" s="1" t="s">
        <v>142</v>
      </c>
      <c r="B36" s="1" t="s">
        <v>143</v>
      </c>
      <c r="C36" s="1" t="s">
        <v>24</v>
      </c>
      <c r="D36" s="1">
        <v>38925</v>
      </c>
      <c r="E36" s="1" t="s">
        <v>144</v>
      </c>
      <c r="F36" s="1" t="s">
        <v>18</v>
      </c>
      <c r="G36" s="1" t="s">
        <v>18</v>
      </c>
      <c r="H36" s="1"/>
      <c r="I36" s="1"/>
      <c r="J36" s="1" t="s">
        <v>26</v>
      </c>
      <c r="K36" s="1" t="s">
        <v>18</v>
      </c>
      <c r="L36" s="1"/>
      <c r="M36" s="1" t="s">
        <v>145</v>
      </c>
      <c r="N36" s="1"/>
    </row>
    <row r="37" spans="1:14" ht="15.75" customHeight="1">
      <c r="A37" s="1" t="s">
        <v>146</v>
      </c>
      <c r="B37" s="1" t="s">
        <v>147</v>
      </c>
      <c r="C37" s="1" t="s">
        <v>37</v>
      </c>
      <c r="D37" s="1">
        <v>13760</v>
      </c>
      <c r="E37" s="1" t="s">
        <v>148</v>
      </c>
      <c r="F37" s="1" t="s">
        <v>18</v>
      </c>
      <c r="G37" s="1" t="s">
        <v>26</v>
      </c>
      <c r="H37" s="1" t="s">
        <v>85</v>
      </c>
      <c r="I37" s="1" t="s">
        <v>149</v>
      </c>
      <c r="J37" s="1"/>
      <c r="K37" s="1"/>
      <c r="L37" s="1"/>
      <c r="M37" s="1"/>
      <c r="N37" s="1"/>
    </row>
    <row r="38" spans="1:14" ht="15.75" customHeight="1">
      <c r="A38" s="1" t="s">
        <v>150</v>
      </c>
      <c r="B38" s="1" t="s">
        <v>151</v>
      </c>
      <c r="C38" s="1" t="s">
        <v>24</v>
      </c>
      <c r="D38" s="1">
        <v>84781</v>
      </c>
      <c r="E38" s="1" t="s">
        <v>152</v>
      </c>
      <c r="F38" s="1" t="s">
        <v>18</v>
      </c>
      <c r="G38" s="1" t="s">
        <v>18</v>
      </c>
      <c r="H38" s="1"/>
      <c r="I38" s="1"/>
      <c r="J38" s="1" t="s">
        <v>18</v>
      </c>
      <c r="K38" s="1" t="s">
        <v>18</v>
      </c>
      <c r="L38" s="1"/>
      <c r="M38" s="1"/>
      <c r="N38" s="1"/>
    </row>
    <row r="39" spans="1:14" ht="15.75" customHeight="1">
      <c r="A39" s="1" t="s">
        <v>153</v>
      </c>
      <c r="B39" s="1" t="s">
        <v>154</v>
      </c>
      <c r="C39" s="1" t="s">
        <v>37</v>
      </c>
      <c r="D39" s="1">
        <v>37034</v>
      </c>
      <c r="E39" s="1" t="s">
        <v>155</v>
      </c>
      <c r="F39" s="1" t="s">
        <v>18</v>
      </c>
      <c r="G39" s="1" t="s">
        <v>18</v>
      </c>
      <c r="H39" s="1"/>
      <c r="I39" s="1"/>
      <c r="J39" s="1" t="s">
        <v>18</v>
      </c>
      <c r="K39" s="1" t="s">
        <v>18</v>
      </c>
      <c r="L39" s="1"/>
      <c r="M39" s="1"/>
      <c r="N39" s="1"/>
    </row>
    <row r="40" spans="1:14" ht="15.75" customHeight="1">
      <c r="A40" s="1" t="s">
        <v>156</v>
      </c>
      <c r="B40" s="1" t="s">
        <v>157</v>
      </c>
      <c r="C40" s="1" t="s">
        <v>24</v>
      </c>
      <c r="D40" s="1">
        <v>3852</v>
      </c>
      <c r="E40" s="1" t="s">
        <v>158</v>
      </c>
      <c r="F40" s="1" t="s">
        <v>18</v>
      </c>
      <c r="G40" s="1" t="s">
        <v>18</v>
      </c>
      <c r="H40" s="1"/>
      <c r="I40" s="1"/>
      <c r="J40" s="1" t="s">
        <v>18</v>
      </c>
      <c r="K40" s="1" t="s">
        <v>18</v>
      </c>
      <c r="L40" s="1"/>
      <c r="M40" s="1"/>
      <c r="N40" s="1"/>
    </row>
    <row r="41" spans="1:14" ht="15.75" customHeight="1">
      <c r="A41" s="1" t="s">
        <v>159</v>
      </c>
      <c r="B41" s="1" t="s">
        <v>160</v>
      </c>
      <c r="C41" s="1" t="s">
        <v>37</v>
      </c>
      <c r="D41" s="1">
        <v>14746</v>
      </c>
      <c r="E41" s="1" t="s">
        <v>161</v>
      </c>
      <c r="F41" s="1" t="s">
        <v>18</v>
      </c>
      <c r="G41" s="1" t="s">
        <v>18</v>
      </c>
      <c r="H41" s="1"/>
      <c r="I41" s="1"/>
      <c r="J41" s="1" t="s">
        <v>26</v>
      </c>
      <c r="K41" s="1" t="s">
        <v>18</v>
      </c>
      <c r="L41" s="1"/>
      <c r="M41" s="1" t="s">
        <v>162</v>
      </c>
      <c r="N41" s="1"/>
    </row>
    <row r="42" spans="1:14" ht="15.75" customHeight="1">
      <c r="A42" s="1" t="s">
        <v>163</v>
      </c>
      <c r="B42" s="1" t="s">
        <v>164</v>
      </c>
      <c r="C42" s="1" t="s">
        <v>37</v>
      </c>
      <c r="D42" s="1">
        <v>55572</v>
      </c>
      <c r="E42" s="1" t="s">
        <v>165</v>
      </c>
      <c r="F42" s="1" t="s">
        <v>18</v>
      </c>
      <c r="G42" s="1" t="s">
        <v>18</v>
      </c>
      <c r="H42" s="1"/>
      <c r="I42" s="1"/>
      <c r="J42" s="1" t="s">
        <v>18</v>
      </c>
      <c r="K42" s="1" t="s">
        <v>18</v>
      </c>
      <c r="L42" s="1"/>
      <c r="M42" s="1"/>
      <c r="N42" s="1" t="s">
        <v>166</v>
      </c>
    </row>
    <row r="43" spans="1:14" ht="15.75" customHeight="1">
      <c r="A43" s="1" t="s">
        <v>167</v>
      </c>
      <c r="B43" s="1" t="s">
        <v>168</v>
      </c>
      <c r="C43" s="1" t="s">
        <v>24</v>
      </c>
      <c r="D43" s="1">
        <v>124853</v>
      </c>
      <c r="E43" s="1" t="s">
        <v>169</v>
      </c>
      <c r="F43" s="1" t="s">
        <v>18</v>
      </c>
      <c r="G43" s="1" t="s">
        <v>18</v>
      </c>
      <c r="H43" s="1"/>
      <c r="I43" s="1"/>
      <c r="J43" s="1" t="s">
        <v>18</v>
      </c>
      <c r="K43" s="1" t="s">
        <v>18</v>
      </c>
      <c r="L43" s="1"/>
      <c r="M43" s="1"/>
      <c r="N43" s="1"/>
    </row>
    <row r="44" spans="1:14" ht="15.75" customHeight="1">
      <c r="A44" s="1" t="s">
        <v>170</v>
      </c>
      <c r="B44" s="1" t="s">
        <v>171</v>
      </c>
      <c r="C44" s="1" t="s">
        <v>24</v>
      </c>
      <c r="D44" s="1">
        <v>126766</v>
      </c>
      <c r="E44" s="1" t="s">
        <v>172</v>
      </c>
      <c r="F44" s="1" t="s">
        <v>18</v>
      </c>
      <c r="G44" s="1" t="s">
        <v>18</v>
      </c>
      <c r="H44" s="1"/>
      <c r="I44" s="1"/>
      <c r="J44" s="1" t="s">
        <v>18</v>
      </c>
      <c r="K44" s="1" t="s">
        <v>18</v>
      </c>
      <c r="L44" s="1"/>
      <c r="M44" s="1"/>
      <c r="N44" s="1"/>
    </row>
    <row r="45" spans="1:14" ht="15.75" customHeight="1">
      <c r="A45" s="1" t="s">
        <v>173</v>
      </c>
      <c r="B45" s="1" t="s">
        <v>174</v>
      </c>
      <c r="C45" s="1" t="s">
        <v>24</v>
      </c>
      <c r="D45" s="1">
        <v>16155</v>
      </c>
      <c r="E45" s="1" t="s">
        <v>175</v>
      </c>
      <c r="F45" s="1" t="s">
        <v>18</v>
      </c>
      <c r="G45" s="1" t="s">
        <v>18</v>
      </c>
      <c r="H45" s="1"/>
      <c r="I45" s="1"/>
      <c r="J45" s="1" t="s">
        <v>18</v>
      </c>
      <c r="K45" s="1" t="s">
        <v>18</v>
      </c>
      <c r="L45" s="1"/>
      <c r="M45" s="1"/>
      <c r="N45" s="1"/>
    </row>
    <row r="46" spans="1:14" ht="15.75" customHeight="1">
      <c r="A46" s="1" t="s">
        <v>176</v>
      </c>
      <c r="B46" s="1" t="s">
        <v>177</v>
      </c>
      <c r="C46" s="1" t="s">
        <v>24</v>
      </c>
      <c r="D46" s="1">
        <v>105806</v>
      </c>
      <c r="E46" s="1" t="s">
        <v>178</v>
      </c>
      <c r="F46" s="1" t="s">
        <v>18</v>
      </c>
      <c r="G46" s="1" t="s">
        <v>18</v>
      </c>
      <c r="H46" s="1"/>
      <c r="I46" s="1"/>
      <c r="J46" s="1" t="s">
        <v>18</v>
      </c>
      <c r="K46" s="1" t="s">
        <v>18</v>
      </c>
      <c r="L46" s="1"/>
      <c r="M46" s="1"/>
      <c r="N46" s="1"/>
    </row>
    <row r="47" spans="1:14" ht="15.75" customHeight="1">
      <c r="A47" s="1" t="s">
        <v>179</v>
      </c>
      <c r="B47" s="1" t="s">
        <v>180</v>
      </c>
      <c r="C47" s="1" t="s">
        <v>73</v>
      </c>
      <c r="D47" s="1">
        <v>15082</v>
      </c>
      <c r="E47" s="1" t="s">
        <v>181</v>
      </c>
      <c r="F47" s="1" t="s">
        <v>26</v>
      </c>
      <c r="G47" s="1" t="s">
        <v>18</v>
      </c>
      <c r="H47" s="1" t="s">
        <v>182</v>
      </c>
      <c r="I47" s="1" t="s">
        <v>183</v>
      </c>
      <c r="J47" s="1" t="s">
        <v>18</v>
      </c>
      <c r="K47" s="1" t="s">
        <v>18</v>
      </c>
      <c r="L47" s="1"/>
      <c r="M47" s="1"/>
      <c r="N47" s="1"/>
    </row>
    <row r="48" spans="1:14" ht="15.75" customHeight="1">
      <c r="A48" s="1" t="s">
        <v>184</v>
      </c>
      <c r="B48" s="1" t="s">
        <v>185</v>
      </c>
      <c r="C48" s="1" t="s">
        <v>24</v>
      </c>
      <c r="D48" s="1">
        <v>6304</v>
      </c>
      <c r="E48" s="1" t="s">
        <v>186</v>
      </c>
      <c r="F48" s="1" t="s">
        <v>18</v>
      </c>
      <c r="G48" s="1" t="s">
        <v>18</v>
      </c>
      <c r="H48" s="1"/>
      <c r="I48" s="1"/>
      <c r="J48" s="1" t="s">
        <v>18</v>
      </c>
      <c r="K48" s="1" t="s">
        <v>18</v>
      </c>
      <c r="L48" s="1"/>
      <c r="M48" s="1"/>
      <c r="N48" s="1"/>
    </row>
    <row r="49" spans="1:14" ht="15.75" customHeight="1">
      <c r="A49" s="1" t="s">
        <v>187</v>
      </c>
      <c r="B49" s="1" t="s">
        <v>188</v>
      </c>
      <c r="C49" s="1" t="s">
        <v>37</v>
      </c>
      <c r="D49" s="1">
        <v>92382</v>
      </c>
      <c r="E49" s="1" t="s">
        <v>189</v>
      </c>
      <c r="F49" s="1" t="s">
        <v>18</v>
      </c>
      <c r="G49" s="1" t="s">
        <v>18</v>
      </c>
      <c r="H49" s="1"/>
      <c r="I49" s="1"/>
      <c r="J49" s="1" t="s">
        <v>18</v>
      </c>
      <c r="K49" s="1" t="s">
        <v>18</v>
      </c>
      <c r="L49" s="1"/>
      <c r="M49" s="1"/>
      <c r="N49" s="1"/>
    </row>
    <row r="50" spans="1:14" ht="15.75" customHeight="1">
      <c r="A50" s="1" t="s">
        <v>190</v>
      </c>
      <c r="B50" s="1" t="s">
        <v>191</v>
      </c>
      <c r="C50" s="1" t="s">
        <v>37</v>
      </c>
      <c r="D50" s="1">
        <v>82471</v>
      </c>
      <c r="E50" s="1" t="s">
        <v>192</v>
      </c>
      <c r="F50" s="1" t="s">
        <v>18</v>
      </c>
      <c r="G50" s="1" t="s">
        <v>18</v>
      </c>
      <c r="H50" s="1"/>
      <c r="I50" s="1"/>
      <c r="J50" s="1" t="s">
        <v>18</v>
      </c>
      <c r="K50" s="1" t="s">
        <v>18</v>
      </c>
      <c r="L50" s="1"/>
      <c r="M50" s="1"/>
      <c r="N50" s="1"/>
    </row>
    <row r="51" spans="1:14" ht="15.75" customHeight="1">
      <c r="A51" s="1" t="s">
        <v>193</v>
      </c>
      <c r="B51" s="1" t="s">
        <v>194</v>
      </c>
      <c r="C51" s="1" t="s">
        <v>37</v>
      </c>
      <c r="D51" s="1">
        <v>34229</v>
      </c>
      <c r="E51" s="1" t="s">
        <v>195</v>
      </c>
      <c r="F51" s="1" t="s">
        <v>18</v>
      </c>
      <c r="G51" s="1" t="s">
        <v>18</v>
      </c>
      <c r="H51" s="1"/>
      <c r="I51" s="1"/>
      <c r="J51" s="1" t="s">
        <v>26</v>
      </c>
      <c r="K51" s="1" t="s">
        <v>18</v>
      </c>
      <c r="L51" s="1"/>
      <c r="M51" s="1" t="s">
        <v>93</v>
      </c>
      <c r="N51" s="1"/>
    </row>
    <row r="52" spans="1:14" ht="15.75" customHeight="1">
      <c r="A52" s="1" t="s">
        <v>196</v>
      </c>
      <c r="B52" s="1" t="s">
        <v>197</v>
      </c>
      <c r="C52" s="1" t="s">
        <v>16</v>
      </c>
      <c r="D52" s="1">
        <v>74439</v>
      </c>
      <c r="E52" s="1" t="s">
        <v>198</v>
      </c>
      <c r="F52" s="1" t="s">
        <v>18</v>
      </c>
      <c r="G52" s="1" t="s">
        <v>18</v>
      </c>
      <c r="H52" s="1"/>
      <c r="I52" s="1"/>
      <c r="J52" s="1" t="s">
        <v>18</v>
      </c>
      <c r="K52" s="1" t="s">
        <v>18</v>
      </c>
      <c r="L52" s="1"/>
      <c r="M52" s="1"/>
      <c r="N52" s="1"/>
    </row>
    <row r="53" spans="1:14" ht="15.75" customHeight="1">
      <c r="A53" s="1" t="s">
        <v>199</v>
      </c>
      <c r="B53" s="1" t="s">
        <v>200</v>
      </c>
      <c r="C53" s="1" t="s">
        <v>16</v>
      </c>
      <c r="D53" s="1">
        <v>98689</v>
      </c>
      <c r="E53" s="1" t="s">
        <v>201</v>
      </c>
      <c r="F53" s="1" t="s">
        <v>18</v>
      </c>
      <c r="G53" s="1" t="s">
        <v>18</v>
      </c>
      <c r="H53" s="1"/>
      <c r="I53" s="1"/>
      <c r="J53" s="1" t="s">
        <v>18</v>
      </c>
      <c r="K53" s="1" t="s">
        <v>18</v>
      </c>
      <c r="L53" s="1"/>
      <c r="M53" s="1"/>
      <c r="N53" s="1"/>
    </row>
    <row r="54" spans="1:14" ht="15.75" customHeight="1">
      <c r="A54" s="1" t="s">
        <v>202</v>
      </c>
      <c r="B54" s="1" t="s">
        <v>203</v>
      </c>
      <c r="C54" s="1" t="s">
        <v>37</v>
      </c>
      <c r="D54" s="1">
        <v>69975</v>
      </c>
      <c r="E54" s="1" t="s">
        <v>204</v>
      </c>
      <c r="F54" s="1" t="s">
        <v>18</v>
      </c>
      <c r="G54" s="1" t="s">
        <v>18</v>
      </c>
      <c r="H54" s="1"/>
      <c r="I54" s="1"/>
      <c r="J54" s="1" t="s">
        <v>18</v>
      </c>
      <c r="K54" s="1" t="s">
        <v>18</v>
      </c>
      <c r="L54" s="1"/>
      <c r="M54" s="1"/>
      <c r="N54" s="1"/>
    </row>
    <row r="55" spans="1:14" ht="15.75" customHeight="1">
      <c r="A55" s="1" t="s">
        <v>205</v>
      </c>
      <c r="B55" s="1" t="s">
        <v>206</v>
      </c>
      <c r="C55" s="1" t="s">
        <v>16</v>
      </c>
      <c r="D55" s="1">
        <v>105272</v>
      </c>
      <c r="E55" s="1" t="s">
        <v>207</v>
      </c>
      <c r="F55" s="1" t="s">
        <v>26</v>
      </c>
      <c r="G55" s="1" t="s">
        <v>18</v>
      </c>
      <c r="H55" s="1"/>
      <c r="I55" s="1"/>
      <c r="J55" s="1" t="s">
        <v>26</v>
      </c>
      <c r="K55" s="1" t="s">
        <v>18</v>
      </c>
      <c r="L55" s="1" t="s">
        <v>208</v>
      </c>
      <c r="M55" s="1" t="s">
        <v>209</v>
      </c>
      <c r="N55" s="1"/>
    </row>
    <row r="56" spans="1:14" ht="15.75" customHeight="1">
      <c r="A56" s="1" t="s">
        <v>210</v>
      </c>
      <c r="B56" s="1" t="s">
        <v>211</v>
      </c>
      <c r="C56" s="1" t="s">
        <v>37</v>
      </c>
      <c r="D56" s="1">
        <v>37136</v>
      </c>
      <c r="E56" s="1" t="s">
        <v>212</v>
      </c>
      <c r="F56" s="1" t="s">
        <v>18</v>
      </c>
      <c r="G56" s="1" t="s">
        <v>18</v>
      </c>
      <c r="H56" s="1"/>
      <c r="I56" s="1"/>
      <c r="J56" s="1" t="s">
        <v>18</v>
      </c>
      <c r="K56" s="1" t="s">
        <v>18</v>
      </c>
      <c r="L56" s="1"/>
      <c r="M56" s="1"/>
      <c r="N56" s="1"/>
    </row>
    <row r="57" spans="1:14" ht="15.75" customHeight="1">
      <c r="A57" s="1" t="s">
        <v>213</v>
      </c>
      <c r="B57" s="1" t="s">
        <v>214</v>
      </c>
      <c r="C57" s="1" t="s">
        <v>16</v>
      </c>
      <c r="D57" s="1">
        <v>405</v>
      </c>
      <c r="E57" s="1" t="s">
        <v>215</v>
      </c>
      <c r="F57" s="1" t="s">
        <v>18</v>
      </c>
      <c r="G57" s="1" t="s">
        <v>18</v>
      </c>
      <c r="H57" s="1"/>
      <c r="I57" s="1"/>
      <c r="J57" s="1" t="s">
        <v>18</v>
      </c>
      <c r="K57" s="1" t="s">
        <v>18</v>
      </c>
      <c r="L57" s="1"/>
      <c r="M57" s="1"/>
      <c r="N57" s="1"/>
    </row>
    <row r="58" spans="1:14" ht="15.75" customHeight="1">
      <c r="A58" s="1" t="s">
        <v>216</v>
      </c>
      <c r="B58" s="1" t="s">
        <v>217</v>
      </c>
      <c r="C58" s="1" t="s">
        <v>24</v>
      </c>
      <c r="D58" s="1">
        <v>57380</v>
      </c>
      <c r="E58" s="1" t="s">
        <v>218</v>
      </c>
      <c r="F58" s="1" t="s">
        <v>18</v>
      </c>
      <c r="G58" s="1" t="s">
        <v>18</v>
      </c>
      <c r="H58" s="1"/>
      <c r="I58" s="1"/>
      <c r="J58" s="1" t="s">
        <v>18</v>
      </c>
      <c r="K58" s="1" t="s">
        <v>18</v>
      </c>
      <c r="L58" s="1"/>
      <c r="M58" s="1"/>
      <c r="N58" s="1"/>
    </row>
    <row r="59" spans="1:14" ht="15.75" customHeight="1">
      <c r="A59" s="1" t="s">
        <v>219</v>
      </c>
      <c r="B59" s="1" t="s">
        <v>220</v>
      </c>
      <c r="C59" s="1" t="s">
        <v>24</v>
      </c>
      <c r="D59" s="1">
        <v>79428</v>
      </c>
      <c r="E59" s="1" t="s">
        <v>221</v>
      </c>
      <c r="F59" s="1" t="s">
        <v>18</v>
      </c>
      <c r="G59" s="1" t="s">
        <v>18</v>
      </c>
      <c r="H59" s="1"/>
      <c r="I59" s="1"/>
      <c r="J59" s="1" t="s">
        <v>18</v>
      </c>
      <c r="K59" s="1" t="s">
        <v>18</v>
      </c>
      <c r="L59" s="1"/>
      <c r="M59" s="1"/>
      <c r="N59" s="1"/>
    </row>
    <row r="60" spans="1:14" ht="15.75" customHeight="1">
      <c r="A60" s="1" t="s">
        <v>222</v>
      </c>
      <c r="B60" s="1" t="s">
        <v>223</v>
      </c>
      <c r="C60" s="1" t="s">
        <v>37</v>
      </c>
      <c r="D60" s="1">
        <v>100509</v>
      </c>
      <c r="E60" s="1" t="s">
        <v>224</v>
      </c>
      <c r="F60" s="1" t="s">
        <v>18</v>
      </c>
      <c r="G60" s="1" t="s">
        <v>18</v>
      </c>
      <c r="H60" s="1"/>
      <c r="I60" s="1"/>
      <c r="J60" s="1" t="s">
        <v>18</v>
      </c>
      <c r="K60" s="1" t="s">
        <v>18</v>
      </c>
      <c r="L60" s="1"/>
      <c r="M60" s="1"/>
      <c r="N60" s="1"/>
    </row>
    <row r="61" spans="1:14" ht="15.75" customHeight="1">
      <c r="A61" s="1" t="s">
        <v>225</v>
      </c>
      <c r="B61" s="1" t="s">
        <v>226</v>
      </c>
      <c r="C61" s="1" t="s">
        <v>16</v>
      </c>
      <c r="D61" s="1">
        <v>80099</v>
      </c>
      <c r="E61" s="1" t="s">
        <v>227</v>
      </c>
      <c r="F61" s="1" t="s">
        <v>18</v>
      </c>
      <c r="G61" s="1" t="s">
        <v>18</v>
      </c>
      <c r="H61" s="1"/>
      <c r="I61" s="1"/>
      <c r="J61" s="1" t="s">
        <v>18</v>
      </c>
      <c r="K61" s="1" t="s">
        <v>18</v>
      </c>
      <c r="L61" s="1"/>
      <c r="M61" s="1"/>
      <c r="N61" s="1"/>
    </row>
    <row r="62" spans="1:14" ht="15.75" customHeight="1">
      <c r="A62" s="1" t="s">
        <v>228</v>
      </c>
      <c r="B62" s="1" t="s">
        <v>229</v>
      </c>
      <c r="C62" s="1" t="s">
        <v>37</v>
      </c>
      <c r="D62" s="1">
        <v>82049</v>
      </c>
      <c r="E62" s="1" t="s">
        <v>230</v>
      </c>
      <c r="F62" s="1" t="s">
        <v>18</v>
      </c>
      <c r="G62" s="1" t="s">
        <v>18</v>
      </c>
      <c r="H62" s="1"/>
      <c r="I62" s="1"/>
      <c r="J62" s="1" t="s">
        <v>18</v>
      </c>
      <c r="K62" s="1" t="s">
        <v>18</v>
      </c>
      <c r="L62" s="1"/>
      <c r="M62" s="1"/>
      <c r="N62" s="1"/>
    </row>
    <row r="63" spans="1:14" ht="15.75" customHeight="1">
      <c r="A63" s="1" t="s">
        <v>231</v>
      </c>
      <c r="B63" s="1" t="s">
        <v>232</v>
      </c>
      <c r="C63" s="1" t="s">
        <v>24</v>
      </c>
      <c r="D63" s="1">
        <v>54489</v>
      </c>
      <c r="E63" s="1" t="s">
        <v>233</v>
      </c>
      <c r="F63" s="1" t="s">
        <v>18</v>
      </c>
      <c r="G63" s="1" t="s">
        <v>18</v>
      </c>
      <c r="H63" s="1"/>
      <c r="I63" s="1"/>
      <c r="J63" s="1" t="s">
        <v>18</v>
      </c>
      <c r="K63" s="1" t="s">
        <v>18</v>
      </c>
      <c r="L63" s="1"/>
      <c r="M63" s="1"/>
      <c r="N63" s="1"/>
    </row>
    <row r="64" spans="1:14" ht="15.75" customHeight="1">
      <c r="A64" s="1" t="s">
        <v>234</v>
      </c>
      <c r="B64" s="1" t="s">
        <v>235</v>
      </c>
      <c r="C64" s="1" t="s">
        <v>37</v>
      </c>
      <c r="D64" s="1">
        <v>29373</v>
      </c>
      <c r="E64" s="1" t="s">
        <v>236</v>
      </c>
      <c r="F64" s="1" t="s">
        <v>18</v>
      </c>
      <c r="G64" s="1" t="s">
        <v>18</v>
      </c>
      <c r="H64" s="1"/>
      <c r="I64" s="1"/>
      <c r="J64" s="1" t="s">
        <v>18</v>
      </c>
      <c r="K64" s="1" t="s">
        <v>18</v>
      </c>
      <c r="L64" s="1"/>
      <c r="M64" s="1"/>
      <c r="N64" s="1"/>
    </row>
    <row r="65" spans="1:14" ht="15.75" customHeight="1">
      <c r="A65" s="1" t="s">
        <v>237</v>
      </c>
      <c r="B65" s="1" t="s">
        <v>238</v>
      </c>
      <c r="C65" s="1" t="s">
        <v>37</v>
      </c>
      <c r="D65" s="1">
        <v>29349</v>
      </c>
      <c r="E65" s="1" t="s">
        <v>239</v>
      </c>
      <c r="F65" s="1" t="s">
        <v>18</v>
      </c>
      <c r="G65" s="1" t="s">
        <v>18</v>
      </c>
      <c r="H65" s="1"/>
      <c r="I65" s="1"/>
      <c r="J65" s="1" t="s">
        <v>18</v>
      </c>
      <c r="K65" s="1" t="s">
        <v>18</v>
      </c>
      <c r="L65" s="1"/>
      <c r="M65" s="1"/>
      <c r="N65" s="1"/>
    </row>
    <row r="66" spans="1:14" ht="15.75" customHeight="1">
      <c r="A66" s="1" t="s">
        <v>240</v>
      </c>
      <c r="B66" s="1" t="s">
        <v>241</v>
      </c>
      <c r="C66" s="1" t="s">
        <v>24</v>
      </c>
      <c r="D66" s="1">
        <v>4381</v>
      </c>
      <c r="E66" s="1" t="s">
        <v>242</v>
      </c>
      <c r="F66" s="1" t="s">
        <v>18</v>
      </c>
      <c r="G66" s="1" t="s">
        <v>18</v>
      </c>
      <c r="H66" s="1"/>
      <c r="I66" s="1"/>
      <c r="J66" s="1" t="s">
        <v>18</v>
      </c>
      <c r="K66" s="1" t="s">
        <v>18</v>
      </c>
      <c r="L66" s="1"/>
      <c r="M66" s="1"/>
      <c r="N66" s="1"/>
    </row>
    <row r="67" spans="1:14" ht="15.75" customHeight="1">
      <c r="A67" s="1" t="s">
        <v>243</v>
      </c>
      <c r="B67" s="1" t="s">
        <v>244</v>
      </c>
      <c r="C67" s="1" t="s">
        <v>24</v>
      </c>
      <c r="D67" s="1">
        <v>25572</v>
      </c>
      <c r="E67" s="1" t="s">
        <v>245</v>
      </c>
      <c r="F67" s="1" t="s">
        <v>18</v>
      </c>
      <c r="G67" s="1" t="s">
        <v>26</v>
      </c>
      <c r="H67" s="1" t="s">
        <v>85</v>
      </c>
      <c r="I67" s="1" t="s">
        <v>246</v>
      </c>
      <c r="J67" s="1" t="s">
        <v>18</v>
      </c>
      <c r="K67" s="1" t="s">
        <v>18</v>
      </c>
      <c r="L67" s="1"/>
      <c r="M67" s="1"/>
      <c r="N67" s="1"/>
    </row>
    <row r="68" spans="1:14" ht="15.75" customHeight="1">
      <c r="A68" s="1" t="s">
        <v>247</v>
      </c>
      <c r="B68" s="1" t="s">
        <v>248</v>
      </c>
      <c r="C68" s="1" t="s">
        <v>16</v>
      </c>
      <c r="D68" s="1">
        <v>55241</v>
      </c>
      <c r="E68" s="1" t="s">
        <v>249</v>
      </c>
      <c r="F68" s="1" t="s">
        <v>18</v>
      </c>
      <c r="G68" s="1" t="s">
        <v>18</v>
      </c>
      <c r="H68" s="1"/>
      <c r="I68" s="1"/>
      <c r="J68" s="1" t="s">
        <v>18</v>
      </c>
      <c r="K68" s="1" t="s">
        <v>18</v>
      </c>
      <c r="L68" s="1"/>
      <c r="M68" s="1"/>
      <c r="N68" s="1"/>
    </row>
    <row r="69" spans="1:14" ht="15.75" customHeight="1">
      <c r="A69" s="1" t="s">
        <v>250</v>
      </c>
      <c r="B69" s="1" t="s">
        <v>251</v>
      </c>
      <c r="C69" s="1" t="s">
        <v>37</v>
      </c>
      <c r="D69" s="1">
        <v>115247</v>
      </c>
      <c r="E69" s="1" t="s">
        <v>252</v>
      </c>
      <c r="F69" s="1" t="s">
        <v>18</v>
      </c>
      <c r="G69" s="1" t="s">
        <v>18</v>
      </c>
      <c r="H69" s="1"/>
      <c r="I69" s="1"/>
      <c r="J69" s="1" t="s">
        <v>18</v>
      </c>
      <c r="K69" s="1" t="s">
        <v>18</v>
      </c>
      <c r="L69" s="1"/>
      <c r="M69" s="1"/>
      <c r="N69" s="1"/>
    </row>
    <row r="70" spans="1:14" ht="15.75" customHeight="1">
      <c r="A70" s="1" t="s">
        <v>253</v>
      </c>
      <c r="B70" s="1" t="s">
        <v>254</v>
      </c>
      <c r="C70" s="1" t="s">
        <v>37</v>
      </c>
      <c r="D70" s="1">
        <v>86723</v>
      </c>
      <c r="E70" s="1" t="s">
        <v>255</v>
      </c>
      <c r="F70" s="1" t="s">
        <v>18</v>
      </c>
      <c r="G70" s="1" t="s">
        <v>18</v>
      </c>
      <c r="H70" s="1"/>
      <c r="I70" s="1"/>
      <c r="J70" s="1" t="s">
        <v>18</v>
      </c>
      <c r="K70" s="1" t="s">
        <v>18</v>
      </c>
      <c r="L70" s="1"/>
      <c r="M70" s="1"/>
      <c r="N70" s="1"/>
    </row>
    <row r="71" spans="1:14" ht="15.75" customHeight="1">
      <c r="A71" s="1" t="s">
        <v>256</v>
      </c>
      <c r="B71" s="1" t="s">
        <v>257</v>
      </c>
      <c r="C71" s="1" t="s">
        <v>24</v>
      </c>
      <c r="D71" s="1">
        <v>109623</v>
      </c>
      <c r="E71" s="1" t="s">
        <v>258</v>
      </c>
      <c r="F71" s="1" t="s">
        <v>18</v>
      </c>
      <c r="G71" s="1" t="s">
        <v>18</v>
      </c>
      <c r="H71" s="1"/>
      <c r="I71" s="1"/>
      <c r="J71" s="1" t="s">
        <v>18</v>
      </c>
      <c r="K71" s="1" t="s">
        <v>18</v>
      </c>
      <c r="L71" s="1"/>
      <c r="M71" s="1"/>
      <c r="N71" s="1"/>
    </row>
    <row r="72" spans="1:14" ht="15.75" customHeight="1">
      <c r="A72" s="1" t="s">
        <v>259</v>
      </c>
      <c r="B72" s="1" t="s">
        <v>260</v>
      </c>
      <c r="C72" s="1" t="s">
        <v>16</v>
      </c>
      <c r="D72" s="1">
        <v>766</v>
      </c>
      <c r="E72" s="1" t="s">
        <v>261</v>
      </c>
      <c r="F72" s="1" t="s">
        <v>26</v>
      </c>
      <c r="G72" s="1" t="s">
        <v>18</v>
      </c>
      <c r="H72" s="1"/>
      <c r="I72" s="1"/>
      <c r="J72" s="1" t="s">
        <v>26</v>
      </c>
      <c r="K72" s="1" t="s">
        <v>18</v>
      </c>
      <c r="L72" s="1" t="s">
        <v>262</v>
      </c>
      <c r="M72" s="1" t="s">
        <v>209</v>
      </c>
      <c r="N72" s="1"/>
    </row>
    <row r="73" spans="1:14" ht="15.75" customHeight="1">
      <c r="A73" s="1" t="s">
        <v>263</v>
      </c>
      <c r="B73" s="1" t="s">
        <v>264</v>
      </c>
      <c r="C73" s="1" t="s">
        <v>37</v>
      </c>
      <c r="D73" s="1">
        <v>15659</v>
      </c>
      <c r="E73" s="1" t="s">
        <v>265</v>
      </c>
      <c r="F73" s="1" t="s">
        <v>18</v>
      </c>
      <c r="G73" s="1" t="s">
        <v>18</v>
      </c>
      <c r="H73" s="1"/>
      <c r="I73" s="1"/>
      <c r="J73" s="1" t="s">
        <v>18</v>
      </c>
      <c r="K73" s="1" t="s">
        <v>18</v>
      </c>
      <c r="L73" s="1"/>
      <c r="M73" s="1"/>
      <c r="N73" s="1"/>
    </row>
    <row r="74" spans="1:14" ht="15.75" customHeight="1">
      <c r="A74" s="1" t="s">
        <v>266</v>
      </c>
      <c r="B74" s="1" t="s">
        <v>267</v>
      </c>
      <c r="C74" s="1" t="s">
        <v>37</v>
      </c>
      <c r="D74" s="1">
        <v>53604</v>
      </c>
      <c r="E74" s="1" t="s">
        <v>268</v>
      </c>
      <c r="F74" s="1" t="s">
        <v>18</v>
      </c>
      <c r="G74" s="1" t="s">
        <v>18</v>
      </c>
      <c r="H74" s="1"/>
      <c r="I74" s="1"/>
      <c r="J74" s="1" t="s">
        <v>18</v>
      </c>
      <c r="K74" s="1" t="s">
        <v>18</v>
      </c>
      <c r="L74" s="1"/>
      <c r="M74" s="1"/>
      <c r="N74" s="1"/>
    </row>
    <row r="75" spans="1:14" ht="15.75" customHeight="1">
      <c r="A75" s="1" t="s">
        <v>269</v>
      </c>
      <c r="B75" s="1" t="s">
        <v>270</v>
      </c>
      <c r="C75" s="1" t="s">
        <v>16</v>
      </c>
      <c r="D75" s="1">
        <v>8475</v>
      </c>
      <c r="E75" s="1" t="s">
        <v>271</v>
      </c>
      <c r="F75" s="1" t="s">
        <v>18</v>
      </c>
      <c r="G75" s="1" t="s">
        <v>18</v>
      </c>
      <c r="H75" s="1"/>
      <c r="I75" s="1"/>
      <c r="J75" s="1" t="s">
        <v>18</v>
      </c>
      <c r="K75" s="1" t="s">
        <v>18</v>
      </c>
      <c r="L75" s="1"/>
      <c r="M75" s="1"/>
      <c r="N75" s="1"/>
    </row>
    <row r="76" spans="1:14" ht="15.75" customHeight="1">
      <c r="A76" s="1" t="s">
        <v>272</v>
      </c>
      <c r="B76" s="1" t="s">
        <v>273</v>
      </c>
      <c r="C76" s="1" t="s">
        <v>16</v>
      </c>
      <c r="D76" s="1">
        <v>28987</v>
      </c>
      <c r="E76" s="1" t="s">
        <v>274</v>
      </c>
      <c r="F76" s="1" t="s">
        <v>18</v>
      </c>
      <c r="G76" s="1" t="s">
        <v>18</v>
      </c>
      <c r="H76" s="1"/>
      <c r="I76" s="1"/>
      <c r="J76" s="1" t="s">
        <v>18</v>
      </c>
      <c r="K76" s="1" t="s">
        <v>18</v>
      </c>
      <c r="L76" s="1"/>
      <c r="M76" s="1"/>
      <c r="N76" s="1"/>
    </row>
    <row r="77" spans="1:14" ht="15.75" customHeight="1">
      <c r="A77" s="1" t="s">
        <v>275</v>
      </c>
      <c r="B77" s="1" t="s">
        <v>276</v>
      </c>
      <c r="C77" s="1" t="s">
        <v>16</v>
      </c>
      <c r="D77" s="1">
        <v>63677</v>
      </c>
      <c r="E77" s="1" t="s">
        <v>277</v>
      </c>
      <c r="F77" s="1" t="s">
        <v>18</v>
      </c>
      <c r="G77" s="1" t="s">
        <v>18</v>
      </c>
      <c r="H77" s="1"/>
      <c r="I77" s="1"/>
      <c r="J77" s="1" t="s">
        <v>18</v>
      </c>
      <c r="K77" s="1" t="s">
        <v>18</v>
      </c>
      <c r="L77" s="1"/>
      <c r="M77" s="1"/>
      <c r="N77" s="1"/>
    </row>
    <row r="78" spans="1:14" ht="15.75" customHeight="1">
      <c r="A78" s="1" t="s">
        <v>278</v>
      </c>
      <c r="B78" s="1" t="s">
        <v>279</v>
      </c>
      <c r="C78" s="1" t="s">
        <v>73</v>
      </c>
      <c r="D78" s="1">
        <v>121168</v>
      </c>
      <c r="E78" s="1" t="s">
        <v>280</v>
      </c>
      <c r="F78" s="1" t="s">
        <v>18</v>
      </c>
      <c r="G78" s="1" t="s">
        <v>18</v>
      </c>
      <c r="H78" s="1"/>
      <c r="I78" s="1"/>
      <c r="J78" s="1" t="s">
        <v>18</v>
      </c>
      <c r="K78" s="1" t="s">
        <v>18</v>
      </c>
      <c r="L78" s="1"/>
      <c r="M78" s="1"/>
      <c r="N78" s="1"/>
    </row>
    <row r="79" spans="1:14" ht="15.75" customHeight="1">
      <c r="A79" s="1" t="s">
        <v>281</v>
      </c>
      <c r="B79" s="1" t="s">
        <v>282</v>
      </c>
      <c r="C79" s="1" t="s">
        <v>24</v>
      </c>
      <c r="D79" s="1">
        <v>67207</v>
      </c>
      <c r="E79" s="1" t="s">
        <v>283</v>
      </c>
      <c r="F79" s="1" t="s">
        <v>18</v>
      </c>
      <c r="G79" s="1" t="s">
        <v>18</v>
      </c>
      <c r="H79" s="1"/>
      <c r="I79" s="1"/>
      <c r="J79" s="1" t="s">
        <v>18</v>
      </c>
      <c r="K79" s="1" t="s">
        <v>18</v>
      </c>
      <c r="L79" s="1"/>
      <c r="M79" s="1"/>
      <c r="N79" s="1"/>
    </row>
    <row r="80" spans="1:14" ht="15.75" customHeight="1">
      <c r="A80" s="1" t="s">
        <v>284</v>
      </c>
      <c r="B80" s="1" t="s">
        <v>285</v>
      </c>
      <c r="C80" s="1" t="s">
        <v>24</v>
      </c>
      <c r="D80" s="1">
        <v>32197</v>
      </c>
      <c r="E80" s="1" t="s">
        <v>286</v>
      </c>
      <c r="F80" s="1" t="s">
        <v>18</v>
      </c>
      <c r="G80" s="1" t="s">
        <v>18</v>
      </c>
      <c r="H80" s="1"/>
      <c r="I80" s="1"/>
      <c r="J80" s="1" t="s">
        <v>18</v>
      </c>
      <c r="K80" s="1" t="s">
        <v>18</v>
      </c>
      <c r="L80" s="1"/>
      <c r="M80" s="1"/>
      <c r="N80" s="1"/>
    </row>
    <row r="81" spans="1:14" ht="15.75" customHeight="1">
      <c r="A81" s="1" t="s">
        <v>287</v>
      </c>
      <c r="B81" s="1" t="s">
        <v>288</v>
      </c>
      <c r="C81" s="1" t="s">
        <v>24</v>
      </c>
      <c r="D81" s="1">
        <v>24385</v>
      </c>
      <c r="E81" s="1" t="s">
        <v>289</v>
      </c>
      <c r="F81" s="1" t="s">
        <v>18</v>
      </c>
      <c r="G81" s="1" t="s">
        <v>18</v>
      </c>
      <c r="H81" s="1"/>
      <c r="I81" s="1"/>
      <c r="J81" s="1" t="s">
        <v>18</v>
      </c>
      <c r="K81" s="1" t="s">
        <v>18</v>
      </c>
      <c r="L81" s="1"/>
      <c r="M81" s="1"/>
      <c r="N81" s="1"/>
    </row>
    <row r="82" spans="1:14" ht="15.75" customHeight="1">
      <c r="A82" s="1" t="s">
        <v>290</v>
      </c>
      <c r="B82" s="1" t="s">
        <v>291</v>
      </c>
      <c r="C82" s="1" t="s">
        <v>16</v>
      </c>
      <c r="D82" s="1">
        <v>11562</v>
      </c>
      <c r="E82" s="1" t="s">
        <v>292</v>
      </c>
      <c r="F82" s="1" t="s">
        <v>18</v>
      </c>
      <c r="G82" s="1" t="s">
        <v>18</v>
      </c>
      <c r="H82" s="1"/>
      <c r="I82" s="1"/>
      <c r="J82" s="1" t="s">
        <v>18</v>
      </c>
      <c r="K82" s="1" t="s">
        <v>18</v>
      </c>
      <c r="L82" s="1"/>
      <c r="M82" s="1"/>
      <c r="N82" s="1"/>
    </row>
    <row r="83" spans="1:14" ht="15.75" customHeight="1">
      <c r="A83" s="1" t="s">
        <v>293</v>
      </c>
      <c r="B83" s="1" t="s">
        <v>294</v>
      </c>
      <c r="C83" s="1" t="s">
        <v>24</v>
      </c>
      <c r="D83" s="1">
        <v>55468</v>
      </c>
      <c r="E83" s="1" t="s">
        <v>295</v>
      </c>
      <c r="F83" s="1" t="s">
        <v>18</v>
      </c>
      <c r="G83" s="1" t="s">
        <v>18</v>
      </c>
      <c r="H83" s="1"/>
      <c r="I83" s="1"/>
      <c r="J83" s="1" t="s">
        <v>18</v>
      </c>
      <c r="K83" s="1" t="s">
        <v>18</v>
      </c>
      <c r="L83" s="1"/>
      <c r="M83" s="1"/>
      <c r="N83" s="1"/>
    </row>
    <row r="84" spans="1:14" ht="15.75" customHeight="1">
      <c r="A84" s="1" t="s">
        <v>296</v>
      </c>
      <c r="B84" s="1" t="s">
        <v>297</v>
      </c>
      <c r="C84" s="1" t="s">
        <v>16</v>
      </c>
      <c r="D84" s="1">
        <v>58053</v>
      </c>
      <c r="E84" s="1" t="s">
        <v>298</v>
      </c>
      <c r="F84" s="1" t="s">
        <v>18</v>
      </c>
      <c r="G84" s="1" t="s">
        <v>18</v>
      </c>
      <c r="H84" s="1"/>
      <c r="I84" s="1"/>
      <c r="J84" s="1" t="s">
        <v>18</v>
      </c>
      <c r="K84" s="1" t="s">
        <v>18</v>
      </c>
      <c r="L84" s="1"/>
      <c r="M84" s="1"/>
      <c r="N84" s="1"/>
    </row>
    <row r="85" spans="1:14" ht="15.75" customHeight="1">
      <c r="A85" s="1" t="s">
        <v>63</v>
      </c>
      <c r="B85" s="1" t="s">
        <v>299</v>
      </c>
      <c r="C85" s="1" t="s">
        <v>37</v>
      </c>
      <c r="D85" s="1">
        <v>53423</v>
      </c>
      <c r="E85" s="1" t="s">
        <v>300</v>
      </c>
      <c r="F85" s="1" t="s">
        <v>18</v>
      </c>
      <c r="G85" s="1" t="s">
        <v>18</v>
      </c>
      <c r="H85" s="1"/>
      <c r="I85" s="1"/>
      <c r="J85" s="1" t="s">
        <v>18</v>
      </c>
      <c r="K85" s="1" t="s">
        <v>18</v>
      </c>
      <c r="L85" s="1"/>
      <c r="M85" s="1"/>
      <c r="N85" s="1"/>
    </row>
    <row r="86" spans="1:14" ht="15.75" customHeight="1">
      <c r="A86" s="1" t="s">
        <v>301</v>
      </c>
      <c r="B86" s="1" t="s">
        <v>302</v>
      </c>
      <c r="C86" s="1" t="s">
        <v>37</v>
      </c>
      <c r="D86" s="1">
        <v>125445</v>
      </c>
      <c r="E86" s="1" t="s">
        <v>303</v>
      </c>
      <c r="F86" s="1" t="s">
        <v>18</v>
      </c>
      <c r="G86" s="1" t="s">
        <v>18</v>
      </c>
      <c r="H86" s="1"/>
      <c r="I86" s="1"/>
      <c r="J86" s="1" t="s">
        <v>18</v>
      </c>
      <c r="K86" s="1" t="s">
        <v>18</v>
      </c>
      <c r="L86" s="1"/>
      <c r="M86" s="1"/>
      <c r="N86" s="1"/>
    </row>
    <row r="87" spans="1:14" ht="15.75" customHeight="1">
      <c r="A87" s="1" t="s">
        <v>304</v>
      </c>
      <c r="B87" s="1" t="s">
        <v>305</v>
      </c>
      <c r="C87" s="1" t="s">
        <v>24</v>
      </c>
      <c r="D87" s="1">
        <v>39668</v>
      </c>
      <c r="E87" s="1" t="s">
        <v>306</v>
      </c>
      <c r="F87" s="1" t="s">
        <v>18</v>
      </c>
      <c r="G87" s="1" t="s">
        <v>18</v>
      </c>
      <c r="H87" s="1"/>
      <c r="I87" s="1"/>
      <c r="J87" s="1" t="s">
        <v>18</v>
      </c>
      <c r="K87" s="1" t="s">
        <v>18</v>
      </c>
      <c r="L87" s="1"/>
      <c r="M87" s="1"/>
      <c r="N87" s="1"/>
    </row>
    <row r="88" spans="1:14" ht="15.75" customHeight="1">
      <c r="A88" s="1" t="s">
        <v>307</v>
      </c>
      <c r="B88" s="1" t="s">
        <v>308</v>
      </c>
      <c r="C88" s="1" t="s">
        <v>24</v>
      </c>
      <c r="D88" s="1">
        <v>100637</v>
      </c>
      <c r="E88" s="1" t="s">
        <v>309</v>
      </c>
      <c r="F88" s="1" t="s">
        <v>18</v>
      </c>
      <c r="G88" s="1" t="s">
        <v>18</v>
      </c>
      <c r="H88" s="1"/>
      <c r="I88" s="1"/>
      <c r="J88" s="1" t="s">
        <v>18</v>
      </c>
      <c r="K88" s="1" t="s">
        <v>18</v>
      </c>
      <c r="L88" s="1"/>
      <c r="M88" s="1"/>
      <c r="N88" s="1"/>
    </row>
    <row r="89" spans="1:14" ht="15.75" customHeight="1">
      <c r="A89" s="1" t="s">
        <v>310</v>
      </c>
      <c r="B89" s="1" t="s">
        <v>311</v>
      </c>
      <c r="C89" s="1" t="s">
        <v>16</v>
      </c>
      <c r="D89" s="1">
        <v>78105</v>
      </c>
      <c r="E89" s="1" t="s">
        <v>312</v>
      </c>
      <c r="F89" s="1" t="s">
        <v>18</v>
      </c>
      <c r="G89" s="1" t="s">
        <v>18</v>
      </c>
      <c r="H89" s="1"/>
      <c r="I89" s="1"/>
      <c r="J89" s="1" t="s">
        <v>18</v>
      </c>
      <c r="K89" s="1" t="s">
        <v>18</v>
      </c>
      <c r="L89" s="1"/>
      <c r="M89" s="1"/>
      <c r="N89" s="1"/>
    </row>
    <row r="90" spans="1:14" ht="15.75" customHeight="1">
      <c r="A90" s="1" t="s">
        <v>313</v>
      </c>
      <c r="B90" s="1" t="s">
        <v>314</v>
      </c>
      <c r="C90" s="1" t="s">
        <v>37</v>
      </c>
      <c r="D90" s="1">
        <v>134561</v>
      </c>
      <c r="E90" s="1" t="s">
        <v>315</v>
      </c>
      <c r="F90" s="1" t="s">
        <v>18</v>
      </c>
      <c r="G90" s="1" t="s">
        <v>18</v>
      </c>
      <c r="H90" s="1"/>
      <c r="I90" s="1"/>
      <c r="J90" s="1" t="s">
        <v>18</v>
      </c>
      <c r="K90" s="1" t="s">
        <v>18</v>
      </c>
      <c r="L90" s="1"/>
      <c r="M90" s="1"/>
      <c r="N90" s="1"/>
    </row>
    <row r="91" spans="1:14" ht="15.75" customHeight="1">
      <c r="A91" s="1" t="s">
        <v>316</v>
      </c>
      <c r="B91" s="1" t="s">
        <v>317</v>
      </c>
      <c r="C91" s="1" t="s">
        <v>24</v>
      </c>
      <c r="D91" s="1">
        <v>135182</v>
      </c>
      <c r="E91" s="1" t="s">
        <v>318</v>
      </c>
      <c r="F91" s="1" t="s">
        <v>18</v>
      </c>
      <c r="G91" s="1" t="s">
        <v>18</v>
      </c>
      <c r="H91" s="1"/>
      <c r="I91" s="1"/>
      <c r="J91" s="1" t="s">
        <v>18</v>
      </c>
      <c r="K91" s="1" t="s">
        <v>18</v>
      </c>
      <c r="L91" s="1"/>
      <c r="M91" s="1"/>
      <c r="N91" s="1"/>
    </row>
    <row r="92" spans="1:14" ht="15.75" customHeight="1">
      <c r="A92" s="1" t="s">
        <v>319</v>
      </c>
      <c r="B92" s="1" t="s">
        <v>320</v>
      </c>
      <c r="C92" s="1" t="s">
        <v>37</v>
      </c>
      <c r="D92" s="1">
        <v>82917</v>
      </c>
      <c r="E92" s="1" t="s">
        <v>321</v>
      </c>
      <c r="F92" s="1" t="s">
        <v>26</v>
      </c>
      <c r="G92" s="1" t="s">
        <v>18</v>
      </c>
      <c r="H92" s="1"/>
      <c r="I92" s="1"/>
      <c r="J92" s="1" t="s">
        <v>26</v>
      </c>
      <c r="K92" s="1" t="s">
        <v>18</v>
      </c>
      <c r="L92" s="1" t="s">
        <v>27</v>
      </c>
      <c r="M92" s="1" t="s">
        <v>322</v>
      </c>
      <c r="N92" s="1"/>
    </row>
    <row r="93" spans="1:14" ht="15.75" customHeight="1">
      <c r="A93" s="1" t="s">
        <v>323</v>
      </c>
      <c r="B93" s="1" t="s">
        <v>324</v>
      </c>
      <c r="C93" s="1" t="s">
        <v>24</v>
      </c>
      <c r="D93" s="1">
        <v>124608</v>
      </c>
      <c r="E93" s="1" t="s">
        <v>325</v>
      </c>
      <c r="F93" s="1" t="s">
        <v>18</v>
      </c>
      <c r="G93" s="1" t="s">
        <v>18</v>
      </c>
      <c r="H93" s="1"/>
      <c r="I93" s="1"/>
      <c r="J93" s="1" t="s">
        <v>18</v>
      </c>
      <c r="K93" s="1" t="s">
        <v>18</v>
      </c>
      <c r="L93" s="1"/>
      <c r="M93" s="1"/>
      <c r="N93" s="1"/>
    </row>
    <row r="94" spans="1:14" ht="15.75" customHeight="1">
      <c r="A94" s="1" t="s">
        <v>326</v>
      </c>
      <c r="B94" s="1" t="s">
        <v>327</v>
      </c>
      <c r="C94" s="1" t="s">
        <v>37</v>
      </c>
      <c r="D94" s="1">
        <v>31738</v>
      </c>
      <c r="E94" s="1" t="s">
        <v>328</v>
      </c>
      <c r="F94" s="1" t="s">
        <v>18</v>
      </c>
      <c r="G94" s="1" t="s">
        <v>18</v>
      </c>
      <c r="H94" s="1"/>
      <c r="I94" s="1"/>
      <c r="J94" s="1" t="s">
        <v>18</v>
      </c>
      <c r="K94" s="1" t="s">
        <v>18</v>
      </c>
      <c r="L94" s="1"/>
      <c r="M94" s="1"/>
      <c r="N94" s="1"/>
    </row>
    <row r="95" spans="1:14" ht="15.75" customHeight="1">
      <c r="A95" s="1" t="s">
        <v>75</v>
      </c>
      <c r="B95" s="1" t="s">
        <v>329</v>
      </c>
      <c r="C95" s="1" t="s">
        <v>37</v>
      </c>
      <c r="D95" s="1">
        <v>98848</v>
      </c>
      <c r="E95" s="1" t="s">
        <v>330</v>
      </c>
      <c r="F95" s="1" t="s">
        <v>18</v>
      </c>
      <c r="G95" s="1" t="s">
        <v>18</v>
      </c>
      <c r="H95" s="1"/>
      <c r="I95" s="1"/>
      <c r="J95" s="1" t="s">
        <v>18</v>
      </c>
      <c r="K95" s="1" t="s">
        <v>18</v>
      </c>
      <c r="L95" s="1"/>
      <c r="M95" s="1"/>
      <c r="N95" s="1"/>
    </row>
    <row r="96" spans="1:14" ht="15.75" customHeight="1">
      <c r="A96" s="1" t="s">
        <v>331</v>
      </c>
      <c r="B96" s="1" t="s">
        <v>332</v>
      </c>
      <c r="C96" s="1" t="s">
        <v>16</v>
      </c>
      <c r="D96" s="1">
        <v>74447</v>
      </c>
      <c r="E96" s="1" t="s">
        <v>333</v>
      </c>
      <c r="F96" s="1" t="s">
        <v>26</v>
      </c>
      <c r="G96" s="1" t="s">
        <v>18</v>
      </c>
      <c r="H96" s="1"/>
      <c r="I96" s="1"/>
      <c r="J96" s="1" t="s">
        <v>26</v>
      </c>
      <c r="K96" s="1" t="s">
        <v>18</v>
      </c>
      <c r="L96" s="1" t="s">
        <v>334</v>
      </c>
      <c r="M96" s="1" t="s">
        <v>209</v>
      </c>
      <c r="N96" s="1"/>
    </row>
    <row r="97" spans="1:14" ht="15.75" customHeight="1">
      <c r="A97" s="1" t="s">
        <v>335</v>
      </c>
      <c r="B97" s="1" t="s">
        <v>336</v>
      </c>
      <c r="C97" s="1" t="s">
        <v>37</v>
      </c>
      <c r="D97" s="1">
        <v>14556</v>
      </c>
      <c r="E97" s="1" t="s">
        <v>337</v>
      </c>
      <c r="F97" s="1" t="s">
        <v>18</v>
      </c>
      <c r="G97" s="1" t="s">
        <v>18</v>
      </c>
      <c r="H97" s="1"/>
      <c r="I97" s="1"/>
      <c r="J97" s="1" t="s">
        <v>18</v>
      </c>
      <c r="K97" s="1" t="s">
        <v>18</v>
      </c>
      <c r="L97" s="1"/>
      <c r="M97" s="1"/>
      <c r="N97" s="1"/>
    </row>
    <row r="98" spans="1:14" ht="15.75" customHeight="1">
      <c r="A98" s="1" t="s">
        <v>338</v>
      </c>
      <c r="B98" s="1" t="s">
        <v>339</v>
      </c>
      <c r="C98" s="1" t="s">
        <v>24</v>
      </c>
      <c r="D98" s="1">
        <v>24220</v>
      </c>
      <c r="E98" s="1" t="s">
        <v>340</v>
      </c>
      <c r="F98" s="1" t="s">
        <v>18</v>
      </c>
      <c r="G98" s="1" t="s">
        <v>18</v>
      </c>
      <c r="H98" s="1"/>
      <c r="I98" s="1"/>
      <c r="J98" s="1" t="s">
        <v>18</v>
      </c>
      <c r="K98" s="1" t="s">
        <v>18</v>
      </c>
      <c r="L98" s="1"/>
      <c r="M98" s="1"/>
      <c r="N98" s="1"/>
    </row>
    <row r="99" spans="1:14" ht="15.75" customHeight="1">
      <c r="A99" s="1" t="s">
        <v>341</v>
      </c>
      <c r="B99" s="1" t="s">
        <v>342</v>
      </c>
      <c r="C99" s="1" t="s">
        <v>24</v>
      </c>
      <c r="D99" s="1">
        <v>126154</v>
      </c>
      <c r="E99" s="1" t="s">
        <v>343</v>
      </c>
      <c r="F99" s="1" t="s">
        <v>18</v>
      </c>
      <c r="G99" s="1" t="s">
        <v>26</v>
      </c>
      <c r="H99" s="1" t="s">
        <v>85</v>
      </c>
      <c r="I99" s="1" t="s">
        <v>344</v>
      </c>
      <c r="J99" s="1" t="s">
        <v>18</v>
      </c>
      <c r="K99" s="1" t="s">
        <v>18</v>
      </c>
      <c r="L99" s="1"/>
      <c r="M99" s="1"/>
      <c r="N99" s="1"/>
    </row>
    <row r="100" spans="1:14" ht="15.75" customHeight="1">
      <c r="A100" s="1" t="s">
        <v>345</v>
      </c>
      <c r="B100" s="1" t="s">
        <v>346</v>
      </c>
      <c r="C100" s="1" t="s">
        <v>16</v>
      </c>
      <c r="D100" s="1">
        <v>12670</v>
      </c>
      <c r="E100" s="1" t="s">
        <v>347</v>
      </c>
      <c r="F100" s="1" t="s">
        <v>18</v>
      </c>
      <c r="G100" s="1" t="s">
        <v>18</v>
      </c>
      <c r="H100" s="1"/>
      <c r="I100" s="1"/>
      <c r="J100" s="1" t="s">
        <v>18</v>
      </c>
      <c r="K100" s="1" t="s">
        <v>18</v>
      </c>
      <c r="L100" s="1"/>
      <c r="M100" s="1"/>
      <c r="N100" s="1"/>
    </row>
    <row r="101" spans="1:14" ht="15.75" customHeight="1">
      <c r="A101" s="1" t="s">
        <v>348</v>
      </c>
      <c r="B101" s="1" t="s">
        <v>349</v>
      </c>
      <c r="C101" s="1" t="s">
        <v>16</v>
      </c>
      <c r="D101" s="1">
        <v>55686</v>
      </c>
      <c r="E101" s="1" t="s">
        <v>350</v>
      </c>
      <c r="F101" s="1" t="s">
        <v>18</v>
      </c>
      <c r="G101" s="1" t="s">
        <v>18</v>
      </c>
      <c r="H101" s="1"/>
      <c r="I101" s="1"/>
      <c r="J101" s="1" t="s">
        <v>18</v>
      </c>
      <c r="K101" s="1" t="s">
        <v>18</v>
      </c>
      <c r="L101" s="1"/>
      <c r="M101" s="1"/>
      <c r="N101" s="1"/>
    </row>
    <row r="102" spans="1:14" ht="15.75" customHeight="1">
      <c r="A102" s="1" t="s">
        <v>351</v>
      </c>
      <c r="B102" s="1" t="s">
        <v>352</v>
      </c>
      <c r="C102" s="1" t="s">
        <v>16</v>
      </c>
      <c r="D102" s="1">
        <v>26495</v>
      </c>
      <c r="E102" s="1" t="s">
        <v>353</v>
      </c>
      <c r="F102" s="1" t="s">
        <v>18</v>
      </c>
      <c r="G102" s="1" t="s">
        <v>18</v>
      </c>
      <c r="H102" s="1"/>
      <c r="I102" s="1"/>
      <c r="J102" s="1" t="s">
        <v>18</v>
      </c>
      <c r="K102" s="1" t="s">
        <v>18</v>
      </c>
      <c r="L102" s="1"/>
      <c r="M102" s="1"/>
      <c r="N102" s="1"/>
    </row>
    <row r="103" spans="1:14" ht="15.75" customHeight="1">
      <c r="A103" s="1" t="s">
        <v>354</v>
      </c>
      <c r="B103" s="1" t="s">
        <v>355</v>
      </c>
      <c r="C103" s="1" t="s">
        <v>16</v>
      </c>
      <c r="D103" s="1">
        <v>72040</v>
      </c>
      <c r="E103" s="1" t="s">
        <v>356</v>
      </c>
      <c r="F103" s="1" t="s">
        <v>26</v>
      </c>
      <c r="G103" s="1" t="s">
        <v>18</v>
      </c>
      <c r="H103" s="1"/>
      <c r="I103" s="1"/>
      <c r="J103" s="1" t="s">
        <v>26</v>
      </c>
      <c r="K103" s="1" t="s">
        <v>26</v>
      </c>
      <c r="L103" s="1" t="s">
        <v>208</v>
      </c>
      <c r="M103" s="1" t="s">
        <v>357</v>
      </c>
      <c r="N103" s="1"/>
    </row>
    <row r="104" spans="1:14" ht="15.75" customHeight="1">
      <c r="A104" s="1" t="s">
        <v>358</v>
      </c>
      <c r="B104" s="1" t="s">
        <v>359</v>
      </c>
      <c r="C104" s="1" t="s">
        <v>37</v>
      </c>
      <c r="D104" s="1">
        <v>145627</v>
      </c>
      <c r="E104" s="1" t="s">
        <v>360</v>
      </c>
      <c r="F104" s="1" t="s">
        <v>26</v>
      </c>
      <c r="G104" s="1" t="s">
        <v>18</v>
      </c>
      <c r="H104" s="1"/>
      <c r="I104" s="1"/>
      <c r="J104" s="1" t="s">
        <v>26</v>
      </c>
      <c r="K104" s="1" t="s">
        <v>18</v>
      </c>
      <c r="L104" s="1" t="s">
        <v>361</v>
      </c>
      <c r="M104" s="1" t="s">
        <v>362</v>
      </c>
      <c r="N104" s="1" t="s">
        <v>363</v>
      </c>
    </row>
    <row r="105" spans="1:14" ht="15.75" customHeight="1">
      <c r="A105" s="1" t="s">
        <v>364</v>
      </c>
      <c r="B105" s="1" t="s">
        <v>365</v>
      </c>
      <c r="C105" s="1" t="s">
        <v>37</v>
      </c>
      <c r="D105" s="1">
        <v>51847</v>
      </c>
      <c r="E105" s="1" t="s">
        <v>366</v>
      </c>
      <c r="F105" s="1" t="s">
        <v>18</v>
      </c>
      <c r="G105" s="1" t="s">
        <v>18</v>
      </c>
      <c r="H105" s="1"/>
      <c r="I105" s="1"/>
      <c r="J105" s="1" t="s">
        <v>18</v>
      </c>
      <c r="K105" s="1" t="s">
        <v>18</v>
      </c>
      <c r="L105" s="1"/>
      <c r="M105" s="1"/>
      <c r="N105" s="1"/>
    </row>
    <row r="106" spans="1:14" ht="15.75" customHeight="1">
      <c r="A106" s="1" t="s">
        <v>367</v>
      </c>
      <c r="B106" s="1" t="s">
        <v>368</v>
      </c>
      <c r="C106" s="1" t="s">
        <v>16</v>
      </c>
      <c r="D106" s="1">
        <v>103616</v>
      </c>
      <c r="E106" s="1" t="s">
        <v>369</v>
      </c>
      <c r="F106" s="1" t="s">
        <v>26</v>
      </c>
      <c r="G106" s="1" t="s">
        <v>18</v>
      </c>
      <c r="H106" s="1"/>
      <c r="I106" s="1"/>
      <c r="J106" s="1" t="s">
        <v>26</v>
      </c>
      <c r="K106" s="1" t="s">
        <v>26</v>
      </c>
      <c r="L106" s="1" t="s">
        <v>208</v>
      </c>
      <c r="M106" s="1" t="s">
        <v>370</v>
      </c>
      <c r="N106" s="1" t="s">
        <v>371</v>
      </c>
    </row>
    <row r="107" spans="1:14" ht="15.75" customHeight="1">
      <c r="A107" s="1" t="s">
        <v>372</v>
      </c>
      <c r="B107" s="1" t="s">
        <v>373</v>
      </c>
      <c r="C107" s="1" t="s">
        <v>37</v>
      </c>
      <c r="D107" s="1">
        <v>95102</v>
      </c>
      <c r="E107" s="1" t="s">
        <v>374</v>
      </c>
      <c r="F107" s="1" t="s">
        <v>18</v>
      </c>
      <c r="G107" s="1" t="s">
        <v>18</v>
      </c>
      <c r="H107" s="1"/>
      <c r="I107" s="1"/>
      <c r="J107" s="1" t="s">
        <v>18</v>
      </c>
      <c r="K107" s="1" t="s">
        <v>18</v>
      </c>
      <c r="L107" s="1"/>
      <c r="M107" s="1"/>
      <c r="N107" s="1"/>
    </row>
    <row r="108" spans="1:14" ht="15.75" customHeight="1">
      <c r="A108" s="1" t="s">
        <v>375</v>
      </c>
      <c r="B108" s="1" t="s">
        <v>376</v>
      </c>
      <c r="C108" s="1" t="s">
        <v>73</v>
      </c>
      <c r="D108" s="1">
        <v>7193</v>
      </c>
      <c r="E108" s="1" t="s">
        <v>377</v>
      </c>
      <c r="F108" s="1" t="s">
        <v>18</v>
      </c>
      <c r="G108" s="1" t="s">
        <v>18</v>
      </c>
      <c r="H108" s="1"/>
      <c r="I108" s="1"/>
      <c r="J108" s="1" t="s">
        <v>18</v>
      </c>
      <c r="K108" s="1" t="s">
        <v>18</v>
      </c>
      <c r="L108" s="1"/>
      <c r="M108" s="1"/>
      <c r="N108" s="1"/>
    </row>
    <row r="109" spans="1:14" ht="15.75" customHeight="1">
      <c r="A109" s="1" t="s">
        <v>378</v>
      </c>
      <c r="B109" s="1" t="s">
        <v>379</v>
      </c>
      <c r="C109" s="1" t="s">
        <v>24</v>
      </c>
      <c r="D109" s="1">
        <v>17989</v>
      </c>
      <c r="E109" s="1" t="s">
        <v>380</v>
      </c>
      <c r="F109" s="1" t="s">
        <v>18</v>
      </c>
      <c r="G109" s="1" t="s">
        <v>18</v>
      </c>
      <c r="H109" s="1"/>
      <c r="I109" s="1"/>
      <c r="J109" s="1" t="s">
        <v>18</v>
      </c>
      <c r="K109" s="1" t="s">
        <v>18</v>
      </c>
      <c r="L109" s="1"/>
      <c r="M109" s="1"/>
      <c r="N109" s="1"/>
    </row>
    <row r="110" spans="1:14" ht="15.75" customHeight="1">
      <c r="A110" s="1" t="s">
        <v>381</v>
      </c>
      <c r="B110" s="1" t="s">
        <v>382</v>
      </c>
      <c r="C110" s="1" t="s">
        <v>24</v>
      </c>
      <c r="D110" s="1">
        <v>52545</v>
      </c>
      <c r="E110" s="1" t="s">
        <v>383</v>
      </c>
      <c r="F110" s="1" t="s">
        <v>18</v>
      </c>
      <c r="G110" s="1" t="s">
        <v>18</v>
      </c>
      <c r="H110" s="1"/>
      <c r="I110" s="1"/>
      <c r="J110" s="1" t="s">
        <v>18</v>
      </c>
      <c r="K110" s="1" t="s">
        <v>18</v>
      </c>
      <c r="L110" s="1"/>
      <c r="M110" s="1"/>
      <c r="N110" s="1"/>
    </row>
    <row r="111" spans="1:14" ht="15.75" customHeight="1">
      <c r="A111" s="1" t="s">
        <v>384</v>
      </c>
      <c r="B111" s="1" t="s">
        <v>385</v>
      </c>
      <c r="C111" s="1" t="s">
        <v>37</v>
      </c>
      <c r="D111" s="1">
        <v>56985</v>
      </c>
      <c r="E111" s="1" t="s">
        <v>386</v>
      </c>
      <c r="F111" s="1" t="s">
        <v>18</v>
      </c>
      <c r="G111" s="1" t="s">
        <v>18</v>
      </c>
      <c r="H111" s="1"/>
      <c r="I111" s="1"/>
      <c r="J111" s="1" t="s">
        <v>18</v>
      </c>
      <c r="K111" s="1" t="s">
        <v>18</v>
      </c>
      <c r="L111" s="1"/>
      <c r="M111" s="1"/>
      <c r="N111" s="1"/>
    </row>
    <row r="112" spans="1:14" ht="15.75" customHeight="1">
      <c r="A112" s="1" t="s">
        <v>387</v>
      </c>
      <c r="B112" s="1" t="s">
        <v>388</v>
      </c>
      <c r="C112" s="1" t="s">
        <v>73</v>
      </c>
      <c r="D112" s="1">
        <v>20863</v>
      </c>
      <c r="E112" s="1" t="s">
        <v>389</v>
      </c>
      <c r="F112" s="1" t="s">
        <v>18</v>
      </c>
      <c r="G112" s="1" t="s">
        <v>26</v>
      </c>
      <c r="H112" s="1" t="s">
        <v>85</v>
      </c>
      <c r="I112" s="1" t="s">
        <v>390</v>
      </c>
      <c r="J112" s="1" t="s">
        <v>18</v>
      </c>
      <c r="K112" s="1" t="s">
        <v>18</v>
      </c>
      <c r="L112" s="1"/>
      <c r="M112" s="1"/>
      <c r="N112" s="1"/>
    </row>
    <row r="113" spans="1:14" ht="15.75" customHeight="1">
      <c r="A113" s="1" t="s">
        <v>391</v>
      </c>
      <c r="B113" s="1" t="s">
        <v>392</v>
      </c>
      <c r="C113" s="1" t="s">
        <v>37</v>
      </c>
      <c r="D113" s="1">
        <v>85860</v>
      </c>
      <c r="E113" s="1" t="s">
        <v>393</v>
      </c>
      <c r="F113" s="1" t="s">
        <v>26</v>
      </c>
      <c r="G113" s="1" t="s">
        <v>18</v>
      </c>
      <c r="H113" s="1" t="s">
        <v>182</v>
      </c>
      <c r="I113" s="1" t="s">
        <v>394</v>
      </c>
      <c r="J113" s="1" t="s">
        <v>18</v>
      </c>
      <c r="K113" s="1" t="s">
        <v>18</v>
      </c>
      <c r="L113" s="1"/>
      <c r="M113" s="1"/>
      <c r="N113" s="1"/>
    </row>
    <row r="114" spans="1:14" ht="15.75" customHeight="1">
      <c r="A114" s="1" t="s">
        <v>395</v>
      </c>
      <c r="B114" s="1" t="s">
        <v>396</v>
      </c>
      <c r="C114" s="1" t="s">
        <v>73</v>
      </c>
      <c r="D114" s="1">
        <v>116970</v>
      </c>
      <c r="E114" s="1" t="s">
        <v>397</v>
      </c>
      <c r="F114" s="1" t="s">
        <v>18</v>
      </c>
      <c r="G114" s="1" t="s">
        <v>18</v>
      </c>
      <c r="H114" s="1"/>
      <c r="I114" s="1"/>
      <c r="J114" s="1" t="s">
        <v>18</v>
      </c>
      <c r="K114" s="1" t="s">
        <v>18</v>
      </c>
      <c r="L114" s="1"/>
      <c r="M114" s="1"/>
      <c r="N114" s="1"/>
    </row>
    <row r="115" spans="1:14" ht="15.75" customHeight="1">
      <c r="A115" s="1" t="s">
        <v>398</v>
      </c>
      <c r="B115" s="1" t="s">
        <v>399</v>
      </c>
      <c r="C115" s="1" t="s">
        <v>37</v>
      </c>
      <c r="D115" s="1">
        <v>133808</v>
      </c>
      <c r="E115" s="1" t="s">
        <v>400</v>
      </c>
      <c r="F115" s="1" t="s">
        <v>18</v>
      </c>
      <c r="G115" s="1" t="s">
        <v>18</v>
      </c>
      <c r="H115" s="1"/>
      <c r="I115" s="1"/>
      <c r="J115" s="1" t="s">
        <v>18</v>
      </c>
      <c r="K115" s="1" t="s">
        <v>18</v>
      </c>
      <c r="L115" s="1"/>
      <c r="M115" s="1"/>
      <c r="N115" s="1"/>
    </row>
    <row r="116" spans="1:14" ht="15.75" customHeight="1">
      <c r="A116" s="1" t="s">
        <v>401</v>
      </c>
      <c r="B116" s="1" t="s">
        <v>402</v>
      </c>
      <c r="C116" s="1" t="s">
        <v>24</v>
      </c>
      <c r="D116" s="1">
        <v>71447</v>
      </c>
      <c r="E116" s="1" t="s">
        <v>403</v>
      </c>
      <c r="F116" s="1" t="s">
        <v>18</v>
      </c>
      <c r="G116" s="1" t="s">
        <v>18</v>
      </c>
      <c r="H116" s="1"/>
      <c r="I116" s="1"/>
      <c r="J116" s="1" t="s">
        <v>18</v>
      </c>
      <c r="K116" s="1" t="s">
        <v>18</v>
      </c>
      <c r="L116" s="1"/>
      <c r="M116" s="1"/>
      <c r="N116" s="1"/>
    </row>
    <row r="117" spans="1:14" ht="15.75" customHeight="1">
      <c r="A117" s="1" t="s">
        <v>404</v>
      </c>
      <c r="B117" s="1" t="s">
        <v>405</v>
      </c>
      <c r="C117" s="1" t="s">
        <v>24</v>
      </c>
      <c r="D117" s="1">
        <v>92845</v>
      </c>
      <c r="E117" s="1" t="s">
        <v>406</v>
      </c>
      <c r="F117" s="1" t="s">
        <v>18</v>
      </c>
      <c r="G117" s="1" t="s">
        <v>18</v>
      </c>
      <c r="H117" s="1"/>
      <c r="I117" s="1"/>
      <c r="J117" s="1" t="s">
        <v>18</v>
      </c>
      <c r="K117" s="1" t="s">
        <v>18</v>
      </c>
      <c r="L117" s="1"/>
      <c r="M117" s="1"/>
      <c r="N117" s="1"/>
    </row>
    <row r="118" spans="1:14" ht="15.75" customHeight="1">
      <c r="A118" s="1" t="s">
        <v>407</v>
      </c>
      <c r="B118" s="1" t="s">
        <v>408</v>
      </c>
      <c r="C118" s="1" t="s">
        <v>37</v>
      </c>
      <c r="D118" s="1">
        <v>123895</v>
      </c>
      <c r="E118" s="1" t="s">
        <v>409</v>
      </c>
      <c r="F118" s="1" t="s">
        <v>18</v>
      </c>
      <c r="G118" s="1" t="s">
        <v>18</v>
      </c>
      <c r="H118" s="1"/>
      <c r="I118" s="1"/>
      <c r="J118" s="1" t="s">
        <v>18</v>
      </c>
      <c r="K118" s="1" t="s">
        <v>18</v>
      </c>
      <c r="L118" s="1"/>
      <c r="M118" s="1"/>
      <c r="N118" s="1"/>
    </row>
    <row r="119" spans="1:14" ht="15.75" customHeight="1">
      <c r="A119" s="1" t="s">
        <v>410</v>
      </c>
      <c r="B119" s="1" t="s">
        <v>411</v>
      </c>
      <c r="C119" s="1" t="s">
        <v>37</v>
      </c>
      <c r="D119" s="1">
        <v>48842</v>
      </c>
      <c r="E119" s="1" t="s">
        <v>412</v>
      </c>
      <c r="F119" s="1" t="s">
        <v>18</v>
      </c>
      <c r="G119" s="1" t="s">
        <v>18</v>
      </c>
      <c r="H119" s="1"/>
      <c r="I119" s="1"/>
      <c r="J119" s="1" t="s">
        <v>26</v>
      </c>
      <c r="K119" s="1" t="s">
        <v>18</v>
      </c>
      <c r="L119" s="1" t="s">
        <v>413</v>
      </c>
      <c r="M119" s="1" t="s">
        <v>414</v>
      </c>
      <c r="N119" s="1"/>
    </row>
    <row r="120" spans="1:14" ht="15.75" customHeight="1">
      <c r="A120" s="1" t="s">
        <v>415</v>
      </c>
      <c r="B120" s="1" t="s">
        <v>416</v>
      </c>
      <c r="C120" s="1" t="s">
        <v>24</v>
      </c>
      <c r="D120" s="1">
        <v>130482</v>
      </c>
      <c r="E120" s="1" t="s">
        <v>417</v>
      </c>
      <c r="F120" s="1" t="s">
        <v>18</v>
      </c>
      <c r="G120" s="1" t="s">
        <v>18</v>
      </c>
      <c r="H120" s="1"/>
      <c r="I120" s="1"/>
      <c r="J120" s="1" t="s">
        <v>18</v>
      </c>
      <c r="K120" s="1" t="s">
        <v>18</v>
      </c>
      <c r="L120" s="1"/>
      <c r="M120" s="1"/>
      <c r="N120" s="1"/>
    </row>
    <row r="121" spans="1:14" ht="15.75" customHeight="1">
      <c r="A121" s="1" t="s">
        <v>418</v>
      </c>
      <c r="B121" s="1" t="s">
        <v>419</v>
      </c>
      <c r="C121" s="1" t="s">
        <v>16</v>
      </c>
      <c r="D121" s="1">
        <v>57401</v>
      </c>
      <c r="E121" s="1" t="s">
        <v>420</v>
      </c>
      <c r="F121" s="1" t="s">
        <v>18</v>
      </c>
      <c r="G121" s="1" t="s">
        <v>18</v>
      </c>
      <c r="H121" s="1"/>
      <c r="I121" s="1"/>
      <c r="J121" s="1" t="s">
        <v>18</v>
      </c>
      <c r="K121" s="1" t="s">
        <v>18</v>
      </c>
      <c r="L121" s="1"/>
      <c r="M121" s="1"/>
      <c r="N121" s="1"/>
    </row>
    <row r="122" spans="1:14" ht="15.75" customHeight="1">
      <c r="A122" s="1" t="s">
        <v>421</v>
      </c>
      <c r="B122" s="1" t="s">
        <v>422</v>
      </c>
      <c r="C122" s="1" t="s">
        <v>24</v>
      </c>
      <c r="D122" s="1">
        <v>3707</v>
      </c>
      <c r="E122" s="1" t="s">
        <v>423</v>
      </c>
      <c r="F122" s="1" t="s">
        <v>18</v>
      </c>
      <c r="G122" s="1" t="s">
        <v>18</v>
      </c>
      <c r="H122" s="1"/>
      <c r="I122" s="1"/>
      <c r="J122" s="1" t="s">
        <v>18</v>
      </c>
      <c r="K122" s="1" t="s">
        <v>18</v>
      </c>
      <c r="L122" s="1"/>
      <c r="M122" s="1"/>
      <c r="N122" s="1"/>
    </row>
    <row r="123" spans="1:14" ht="15.75" customHeight="1">
      <c r="A123" s="1" t="s">
        <v>424</v>
      </c>
      <c r="B123" s="1" t="s">
        <v>425</v>
      </c>
      <c r="C123" s="1" t="s">
        <v>16</v>
      </c>
      <c r="D123" s="1">
        <v>119421</v>
      </c>
      <c r="E123" s="1" t="s">
        <v>426</v>
      </c>
      <c r="F123" s="1" t="s">
        <v>18</v>
      </c>
      <c r="G123" s="1" t="s">
        <v>18</v>
      </c>
      <c r="H123" s="1"/>
      <c r="I123" s="1"/>
      <c r="J123" s="1" t="s">
        <v>18</v>
      </c>
      <c r="K123" s="1" t="s">
        <v>18</v>
      </c>
      <c r="L123" s="1"/>
      <c r="M123" s="1"/>
      <c r="N123" s="1"/>
    </row>
    <row r="124" spans="1:14" ht="15.75" customHeight="1">
      <c r="A124" s="1" t="s">
        <v>427</v>
      </c>
      <c r="B124" s="1" t="s">
        <v>428</v>
      </c>
      <c r="C124" s="1" t="s">
        <v>37</v>
      </c>
      <c r="D124" s="1">
        <v>80947</v>
      </c>
      <c r="E124" s="1" t="s">
        <v>429</v>
      </c>
      <c r="F124" s="1" t="s">
        <v>26</v>
      </c>
      <c r="G124" s="1" t="s">
        <v>18</v>
      </c>
      <c r="H124" s="1"/>
      <c r="I124" s="1"/>
      <c r="J124" s="1" t="s">
        <v>26</v>
      </c>
      <c r="K124" s="1" t="s">
        <v>26</v>
      </c>
      <c r="L124" s="1" t="s">
        <v>430</v>
      </c>
      <c r="M124" s="1" t="s">
        <v>362</v>
      </c>
      <c r="N124" s="1"/>
    </row>
    <row r="125" spans="1:14" ht="15.75" customHeight="1">
      <c r="A125" s="1" t="s">
        <v>431</v>
      </c>
      <c r="B125" s="1" t="s">
        <v>432</v>
      </c>
      <c r="C125" s="1" t="s">
        <v>16</v>
      </c>
      <c r="D125" s="1">
        <v>66737</v>
      </c>
      <c r="E125" s="1" t="s">
        <v>433</v>
      </c>
      <c r="F125" s="1" t="s">
        <v>18</v>
      </c>
      <c r="G125" s="1" t="s">
        <v>18</v>
      </c>
      <c r="H125" s="1"/>
      <c r="I125" s="1"/>
      <c r="J125" s="1" t="s">
        <v>18</v>
      </c>
      <c r="K125" s="1" t="s">
        <v>18</v>
      </c>
      <c r="L125" s="1"/>
      <c r="M125" s="1"/>
      <c r="N125" s="1"/>
    </row>
    <row r="126" spans="1:14" ht="15.75" customHeight="1">
      <c r="A126" s="1" t="s">
        <v>434</v>
      </c>
      <c r="B126" s="1" t="s">
        <v>435</v>
      </c>
      <c r="C126" s="1" t="s">
        <v>16</v>
      </c>
      <c r="D126" s="1">
        <v>65879</v>
      </c>
      <c r="E126" s="1" t="s">
        <v>436</v>
      </c>
      <c r="F126" s="1" t="s">
        <v>18</v>
      </c>
      <c r="G126" s="1" t="s">
        <v>18</v>
      </c>
      <c r="H126" s="1"/>
      <c r="I126" s="1"/>
      <c r="J126" s="1" t="s">
        <v>18</v>
      </c>
      <c r="K126" s="1" t="s">
        <v>18</v>
      </c>
      <c r="L126" s="1"/>
      <c r="M126" s="1"/>
      <c r="N126" s="1"/>
    </row>
    <row r="127" spans="1:14" ht="15.75" customHeight="1">
      <c r="A127" s="1" t="s">
        <v>437</v>
      </c>
      <c r="B127" s="1" t="s">
        <v>438</v>
      </c>
      <c r="C127" s="1" t="s">
        <v>24</v>
      </c>
      <c r="D127" s="1">
        <v>10379</v>
      </c>
      <c r="E127" s="1" t="s">
        <v>439</v>
      </c>
      <c r="F127" s="1" t="s">
        <v>18</v>
      </c>
      <c r="G127" s="1" t="s">
        <v>18</v>
      </c>
      <c r="H127" s="1"/>
      <c r="I127" s="1"/>
      <c r="J127" s="1" t="s">
        <v>18</v>
      </c>
      <c r="K127" s="1" t="s">
        <v>18</v>
      </c>
      <c r="L127" s="1"/>
      <c r="M127" s="1"/>
      <c r="N127" s="1"/>
    </row>
    <row r="128" spans="1:14" ht="15.75" customHeight="1">
      <c r="A128" s="1" t="s">
        <v>440</v>
      </c>
      <c r="B128" s="1" t="s">
        <v>441</v>
      </c>
      <c r="C128" s="1" t="s">
        <v>16</v>
      </c>
      <c r="D128" s="1">
        <v>30550</v>
      </c>
      <c r="E128" s="1" t="s">
        <v>442</v>
      </c>
      <c r="F128" s="1" t="s">
        <v>18</v>
      </c>
      <c r="G128" s="1" t="s">
        <v>18</v>
      </c>
      <c r="H128" s="1"/>
      <c r="I128" s="1"/>
      <c r="J128" s="1" t="s">
        <v>18</v>
      </c>
      <c r="K128" s="1" t="s">
        <v>18</v>
      </c>
      <c r="L128" s="1"/>
      <c r="M128" s="1"/>
      <c r="N128" s="1"/>
    </row>
    <row r="129" spans="1:14" ht="15.75" customHeight="1">
      <c r="A129" s="1" t="s">
        <v>443</v>
      </c>
      <c r="B129" s="1" t="s">
        <v>444</v>
      </c>
      <c r="C129" s="1" t="s">
        <v>16</v>
      </c>
      <c r="D129" s="1">
        <v>53509</v>
      </c>
      <c r="E129" s="1" t="s">
        <v>445</v>
      </c>
      <c r="F129" s="1" t="s">
        <v>18</v>
      </c>
      <c r="G129" s="1" t="s">
        <v>18</v>
      </c>
      <c r="H129" s="1"/>
      <c r="I129" s="1"/>
      <c r="J129" s="1" t="s">
        <v>18</v>
      </c>
      <c r="K129" s="1" t="s">
        <v>18</v>
      </c>
      <c r="L129" s="1"/>
      <c r="M129" s="1"/>
      <c r="N129" s="1"/>
    </row>
    <row r="130" spans="1:14" ht="15.75" customHeight="1">
      <c r="A130" s="1" t="s">
        <v>446</v>
      </c>
      <c r="B130" s="1" t="s">
        <v>447</v>
      </c>
      <c r="C130" s="1" t="s">
        <v>16</v>
      </c>
      <c r="D130" s="1">
        <v>138563</v>
      </c>
      <c r="E130" s="1" t="s">
        <v>448</v>
      </c>
      <c r="F130" s="1" t="s">
        <v>18</v>
      </c>
      <c r="G130" s="1" t="s">
        <v>18</v>
      </c>
      <c r="H130" s="1"/>
      <c r="I130" s="1"/>
      <c r="J130" s="1" t="s">
        <v>18</v>
      </c>
      <c r="K130" s="1" t="s">
        <v>18</v>
      </c>
      <c r="L130" s="1"/>
      <c r="M130" s="1"/>
      <c r="N130" s="1"/>
    </row>
    <row r="131" spans="1:14" ht="15.75" customHeight="1">
      <c r="A131" s="1" t="s">
        <v>449</v>
      </c>
      <c r="B131" s="1" t="s">
        <v>450</v>
      </c>
      <c r="C131" s="1" t="s">
        <v>37</v>
      </c>
      <c r="D131" s="1">
        <v>97838</v>
      </c>
      <c r="E131" s="1" t="s">
        <v>451</v>
      </c>
      <c r="F131" s="1" t="s">
        <v>18</v>
      </c>
      <c r="G131" s="1" t="s">
        <v>18</v>
      </c>
      <c r="H131" s="1"/>
      <c r="I131" s="1"/>
      <c r="J131" s="1" t="s">
        <v>18</v>
      </c>
      <c r="K131" s="1" t="s">
        <v>18</v>
      </c>
      <c r="L131" s="1"/>
      <c r="M131" s="1"/>
      <c r="N131" s="1"/>
    </row>
    <row r="132" spans="1:14" ht="15.75" customHeight="1">
      <c r="A132" s="1" t="s">
        <v>452</v>
      </c>
      <c r="B132" s="1" t="s">
        <v>453</v>
      </c>
      <c r="C132" s="1" t="s">
        <v>37</v>
      </c>
      <c r="D132" s="1">
        <v>5619</v>
      </c>
      <c r="E132" s="1" t="s">
        <v>454</v>
      </c>
      <c r="F132" s="1" t="s">
        <v>18</v>
      </c>
      <c r="G132" s="1" t="s">
        <v>18</v>
      </c>
      <c r="H132" s="1"/>
      <c r="I132" s="1"/>
      <c r="J132" s="1" t="s">
        <v>18</v>
      </c>
      <c r="K132" s="1" t="s">
        <v>18</v>
      </c>
      <c r="L132" s="1"/>
      <c r="M132" s="1"/>
      <c r="N132" s="1"/>
    </row>
    <row r="133" spans="1:14" ht="15.75" customHeight="1">
      <c r="A133" s="1" t="s">
        <v>455</v>
      </c>
      <c r="B133" s="1" t="s">
        <v>456</v>
      </c>
      <c r="C133" s="1" t="s">
        <v>37</v>
      </c>
      <c r="D133" s="1">
        <v>80109</v>
      </c>
      <c r="E133" s="1" t="s">
        <v>457</v>
      </c>
      <c r="F133" s="1" t="s">
        <v>18</v>
      </c>
      <c r="G133" s="1" t="s">
        <v>18</v>
      </c>
      <c r="H133" s="1"/>
      <c r="I133" s="1"/>
      <c r="J133" s="1" t="s">
        <v>18</v>
      </c>
      <c r="K133" s="1" t="s">
        <v>18</v>
      </c>
      <c r="L133" s="1"/>
      <c r="M133" s="1"/>
      <c r="N133" s="1"/>
    </row>
    <row r="134" spans="1:14" ht="15.75" customHeight="1">
      <c r="A134" s="1" t="s">
        <v>458</v>
      </c>
      <c r="B134" s="1" t="s">
        <v>459</v>
      </c>
      <c r="C134" s="1" t="s">
        <v>37</v>
      </c>
      <c r="D134" s="1">
        <v>9797</v>
      </c>
      <c r="E134" s="1" t="s">
        <v>460</v>
      </c>
      <c r="F134" s="1" t="s">
        <v>18</v>
      </c>
      <c r="G134" s="1" t="s">
        <v>18</v>
      </c>
      <c r="H134" s="1"/>
      <c r="I134" s="1"/>
      <c r="J134" s="1" t="s">
        <v>18</v>
      </c>
      <c r="K134" s="1" t="s">
        <v>18</v>
      </c>
      <c r="L134" s="1"/>
      <c r="M134" s="1"/>
      <c r="N134" s="1"/>
    </row>
    <row r="135" spans="1:14" ht="15.75" customHeight="1">
      <c r="A135" s="1" t="s">
        <v>461</v>
      </c>
      <c r="B135" s="1" t="s">
        <v>462</v>
      </c>
      <c r="C135" s="1" t="s">
        <v>24</v>
      </c>
      <c r="D135" s="1">
        <v>141757</v>
      </c>
      <c r="E135" s="1" t="s">
        <v>463</v>
      </c>
      <c r="F135" s="1" t="s">
        <v>18</v>
      </c>
      <c r="G135" s="1" t="s">
        <v>18</v>
      </c>
      <c r="H135" s="1"/>
      <c r="I135" s="1"/>
      <c r="J135" s="1" t="s">
        <v>18</v>
      </c>
      <c r="K135" s="1" t="s">
        <v>18</v>
      </c>
      <c r="L135" s="1"/>
      <c r="M135" s="1"/>
      <c r="N135" s="1"/>
    </row>
    <row r="136" spans="1:14" ht="15.75" customHeight="1">
      <c r="A136" s="1" t="s">
        <v>464</v>
      </c>
      <c r="B136" s="1" t="s">
        <v>465</v>
      </c>
      <c r="C136" s="1" t="s">
        <v>37</v>
      </c>
      <c r="D136" s="1">
        <v>124638</v>
      </c>
      <c r="E136" s="1" t="s">
        <v>466</v>
      </c>
      <c r="F136" s="1" t="s">
        <v>18</v>
      </c>
      <c r="G136" s="1" t="s">
        <v>18</v>
      </c>
      <c r="H136" s="1"/>
      <c r="I136" s="1"/>
      <c r="J136" s="1" t="s">
        <v>18</v>
      </c>
      <c r="K136" s="1" t="s">
        <v>18</v>
      </c>
      <c r="L136" s="1"/>
      <c r="M136" s="1"/>
      <c r="N136" s="1"/>
    </row>
    <row r="137" spans="1:14" ht="15.75" customHeight="1">
      <c r="A137" s="1" t="s">
        <v>467</v>
      </c>
      <c r="B137" s="1" t="s">
        <v>468</v>
      </c>
      <c r="C137" s="1" t="s">
        <v>24</v>
      </c>
      <c r="D137" s="1">
        <v>112547</v>
      </c>
      <c r="E137" s="1" t="s">
        <v>469</v>
      </c>
      <c r="F137" s="1" t="s">
        <v>18</v>
      </c>
      <c r="G137" s="1" t="s">
        <v>18</v>
      </c>
      <c r="H137" s="1"/>
      <c r="I137" s="1"/>
      <c r="J137" s="1" t="s">
        <v>18</v>
      </c>
      <c r="K137" s="1" t="s">
        <v>18</v>
      </c>
      <c r="L137" s="1"/>
      <c r="M137" s="1"/>
      <c r="N137" s="1"/>
    </row>
    <row r="138" spans="1:14" ht="15.75" customHeight="1">
      <c r="A138" s="1" t="s">
        <v>470</v>
      </c>
      <c r="B138" s="1" t="s">
        <v>471</v>
      </c>
      <c r="C138" s="1" t="s">
        <v>37</v>
      </c>
      <c r="D138" s="1">
        <v>32169</v>
      </c>
      <c r="E138" s="1" t="s">
        <v>472</v>
      </c>
      <c r="F138" s="1" t="s">
        <v>18</v>
      </c>
      <c r="G138" s="1" t="s">
        <v>18</v>
      </c>
      <c r="H138" s="1"/>
      <c r="I138" s="1"/>
      <c r="J138" s="1" t="s">
        <v>18</v>
      </c>
      <c r="K138" s="1" t="s">
        <v>18</v>
      </c>
      <c r="L138" s="1"/>
      <c r="M138" s="1"/>
      <c r="N138" s="1"/>
    </row>
    <row r="139" spans="1:14" ht="15.75" customHeight="1">
      <c r="A139" s="1" t="s">
        <v>473</v>
      </c>
      <c r="B139" s="1" t="s">
        <v>474</v>
      </c>
      <c r="C139" s="1" t="s">
        <v>37</v>
      </c>
      <c r="D139" s="1">
        <v>44271</v>
      </c>
      <c r="E139" s="1" t="s">
        <v>475</v>
      </c>
      <c r="F139" s="1" t="s">
        <v>18</v>
      </c>
      <c r="G139" s="1" t="s">
        <v>18</v>
      </c>
      <c r="H139" s="1"/>
      <c r="I139" s="1"/>
      <c r="J139" s="1" t="s">
        <v>18</v>
      </c>
      <c r="K139" s="1" t="s">
        <v>18</v>
      </c>
      <c r="L139" s="1"/>
      <c r="M139" s="1"/>
      <c r="N139" s="1"/>
    </row>
    <row r="140" spans="1:14" ht="15.75" customHeight="1">
      <c r="A140" s="1" t="s">
        <v>476</v>
      </c>
      <c r="B140" s="1" t="s">
        <v>477</v>
      </c>
      <c r="C140" s="1" t="s">
        <v>37</v>
      </c>
      <c r="D140" s="1">
        <v>142630</v>
      </c>
      <c r="E140" s="1" t="s">
        <v>478</v>
      </c>
      <c r="F140" s="1" t="s">
        <v>18</v>
      </c>
      <c r="G140" s="1" t="s">
        <v>18</v>
      </c>
      <c r="H140" s="1"/>
      <c r="I140" s="1"/>
      <c r="J140" s="1" t="s">
        <v>18</v>
      </c>
      <c r="K140" s="1" t="s">
        <v>18</v>
      </c>
      <c r="L140" s="1"/>
      <c r="M140" s="1"/>
      <c r="N140" s="1" t="s">
        <v>479</v>
      </c>
    </row>
    <row r="141" spans="1:14" ht="15.75" customHeight="1">
      <c r="A141" s="1" t="s">
        <v>480</v>
      </c>
      <c r="B141" s="1" t="s">
        <v>481</v>
      </c>
      <c r="C141" s="1" t="s">
        <v>37</v>
      </c>
      <c r="D141" s="1">
        <v>53059</v>
      </c>
      <c r="E141" s="1" t="s">
        <v>482</v>
      </c>
      <c r="F141" s="1" t="s">
        <v>18</v>
      </c>
      <c r="G141" s="1" t="s">
        <v>18</v>
      </c>
      <c r="H141" s="1"/>
      <c r="I141" s="1"/>
      <c r="J141" s="1" t="s">
        <v>18</v>
      </c>
      <c r="K141" s="1" t="s">
        <v>18</v>
      </c>
      <c r="L141" s="1"/>
      <c r="M141" s="1"/>
      <c r="N141" s="1"/>
    </row>
    <row r="142" spans="1:14" ht="15.75" customHeight="1">
      <c r="A142" s="1" t="s">
        <v>483</v>
      </c>
      <c r="B142" s="1" t="s">
        <v>484</v>
      </c>
      <c r="C142" s="1" t="s">
        <v>24</v>
      </c>
      <c r="D142" s="1">
        <v>141041</v>
      </c>
      <c r="E142" s="1" t="s">
        <v>485</v>
      </c>
      <c r="F142" s="1" t="s">
        <v>18</v>
      </c>
      <c r="G142" s="1" t="s">
        <v>18</v>
      </c>
      <c r="H142" s="1"/>
      <c r="I142" s="1"/>
      <c r="J142" s="1" t="s">
        <v>18</v>
      </c>
      <c r="K142" s="1" t="s">
        <v>18</v>
      </c>
      <c r="L142" s="1"/>
      <c r="M142" s="1"/>
      <c r="N142" s="1"/>
    </row>
    <row r="143" spans="1:14" ht="15.75" customHeight="1">
      <c r="A143" s="1" t="s">
        <v>486</v>
      </c>
      <c r="B143" s="1" t="s">
        <v>487</v>
      </c>
      <c r="C143" s="1" t="s">
        <v>16</v>
      </c>
      <c r="D143" s="1">
        <v>2552</v>
      </c>
      <c r="E143" s="1" t="s">
        <v>488</v>
      </c>
      <c r="F143" s="1" t="s">
        <v>18</v>
      </c>
      <c r="G143" s="1" t="s">
        <v>18</v>
      </c>
      <c r="H143" s="1"/>
      <c r="I143" s="1"/>
      <c r="J143" s="1" t="s">
        <v>18</v>
      </c>
      <c r="K143" s="1" t="s">
        <v>18</v>
      </c>
      <c r="L143" s="1"/>
      <c r="M143" s="1"/>
      <c r="N143" s="1"/>
    </row>
    <row r="144" spans="1:14" ht="15.75" customHeight="1">
      <c r="A144" s="1" t="s">
        <v>489</v>
      </c>
      <c r="B144" s="1" t="s">
        <v>490</v>
      </c>
      <c r="C144" s="1" t="s">
        <v>16</v>
      </c>
      <c r="D144" s="1">
        <v>135449</v>
      </c>
      <c r="E144" s="1" t="s">
        <v>491</v>
      </c>
      <c r="F144" s="1" t="s">
        <v>18</v>
      </c>
      <c r="G144" s="1" t="s">
        <v>18</v>
      </c>
      <c r="H144" s="1"/>
      <c r="I144" s="1"/>
      <c r="J144" s="1" t="s">
        <v>18</v>
      </c>
      <c r="K144" s="1" t="s">
        <v>18</v>
      </c>
      <c r="L144" s="1"/>
      <c r="M144" s="1"/>
      <c r="N144" s="1"/>
    </row>
    <row r="145" spans="1:14" ht="15.75" customHeight="1">
      <c r="A145" s="1" t="s">
        <v>492</v>
      </c>
      <c r="B145" s="1" t="s">
        <v>493</v>
      </c>
      <c r="C145" s="1" t="s">
        <v>37</v>
      </c>
      <c r="D145" s="1">
        <v>30935</v>
      </c>
      <c r="E145" s="1" t="s">
        <v>494</v>
      </c>
      <c r="F145" s="1" t="s">
        <v>18</v>
      </c>
      <c r="G145" s="1" t="s">
        <v>18</v>
      </c>
      <c r="H145" s="1"/>
      <c r="I145" s="1"/>
      <c r="J145" s="1" t="s">
        <v>18</v>
      </c>
      <c r="K145" s="1" t="s">
        <v>18</v>
      </c>
      <c r="L145" s="1"/>
      <c r="M145" s="1"/>
      <c r="N145" s="1"/>
    </row>
    <row r="146" spans="1:14" ht="15.75" customHeight="1">
      <c r="A146" s="1" t="s">
        <v>495</v>
      </c>
      <c r="B146" s="1" t="s">
        <v>496</v>
      </c>
      <c r="C146" s="1" t="s">
        <v>16</v>
      </c>
      <c r="D146" s="1">
        <v>19803</v>
      </c>
      <c r="E146" s="1" t="s">
        <v>497</v>
      </c>
      <c r="F146" s="1" t="s">
        <v>18</v>
      </c>
      <c r="G146" s="1" t="s">
        <v>18</v>
      </c>
      <c r="H146" s="1"/>
      <c r="I146" s="1"/>
      <c r="J146" s="1" t="s">
        <v>18</v>
      </c>
      <c r="K146" s="1" t="s">
        <v>18</v>
      </c>
      <c r="L146" s="1"/>
      <c r="M146" s="1"/>
      <c r="N146" s="1"/>
    </row>
    <row r="147" spans="1:14" ht="15.75" customHeight="1">
      <c r="A147" s="1" t="s">
        <v>498</v>
      </c>
      <c r="B147" s="1" t="s">
        <v>499</v>
      </c>
      <c r="C147" s="1" t="s">
        <v>16</v>
      </c>
      <c r="D147" s="1">
        <v>82915</v>
      </c>
      <c r="E147" s="1" t="s">
        <v>500</v>
      </c>
      <c r="F147" s="1" t="s">
        <v>18</v>
      </c>
      <c r="G147" s="1" t="s">
        <v>18</v>
      </c>
      <c r="H147" s="1"/>
      <c r="I147" s="1"/>
      <c r="J147" s="1" t="s">
        <v>18</v>
      </c>
      <c r="K147" s="1" t="s">
        <v>18</v>
      </c>
      <c r="L147" s="1"/>
      <c r="M147" s="1"/>
      <c r="N147" s="1"/>
    </row>
    <row r="148" spans="1:14" ht="15.75" customHeight="1">
      <c r="A148" s="1" t="s">
        <v>501</v>
      </c>
      <c r="B148" s="1" t="s">
        <v>502</v>
      </c>
      <c r="C148" s="1" t="s">
        <v>37</v>
      </c>
      <c r="D148" s="1">
        <v>134580</v>
      </c>
      <c r="E148" s="1" t="s">
        <v>503</v>
      </c>
      <c r="F148" s="1" t="s">
        <v>18</v>
      </c>
      <c r="G148" s="1" t="s">
        <v>18</v>
      </c>
      <c r="H148" s="1"/>
      <c r="I148" s="1"/>
      <c r="J148" s="1" t="s">
        <v>18</v>
      </c>
      <c r="K148" s="1" t="s">
        <v>18</v>
      </c>
      <c r="L148" s="1"/>
      <c r="M148" s="1"/>
      <c r="N148" s="1"/>
    </row>
    <row r="149" spans="1:14" ht="15.75" customHeight="1">
      <c r="A149" s="1" t="s">
        <v>504</v>
      </c>
      <c r="B149" s="1" t="s">
        <v>505</v>
      </c>
      <c r="C149" s="1" t="s">
        <v>16</v>
      </c>
      <c r="D149" s="1">
        <v>49607</v>
      </c>
      <c r="E149" s="1" t="s">
        <v>506</v>
      </c>
      <c r="F149" s="1" t="s">
        <v>18</v>
      </c>
      <c r="G149" s="1" t="s">
        <v>18</v>
      </c>
      <c r="H149" s="1"/>
      <c r="I149" s="1"/>
      <c r="J149" s="1" t="s">
        <v>18</v>
      </c>
      <c r="K149" s="1" t="s">
        <v>18</v>
      </c>
      <c r="L149" s="1"/>
      <c r="M149" s="1"/>
      <c r="N149" s="1"/>
    </row>
    <row r="150" spans="1:14" ht="15.75" customHeight="1">
      <c r="A150" s="1" t="s">
        <v>507</v>
      </c>
      <c r="B150" s="1" t="s">
        <v>508</v>
      </c>
      <c r="C150" s="1" t="s">
        <v>16</v>
      </c>
      <c r="D150" s="1">
        <v>26891</v>
      </c>
      <c r="E150" s="1" t="s">
        <v>509</v>
      </c>
      <c r="F150" s="1" t="s">
        <v>18</v>
      </c>
      <c r="G150" s="1" t="s">
        <v>18</v>
      </c>
      <c r="H150" s="1"/>
      <c r="I150" s="1"/>
      <c r="J150" s="1" t="s">
        <v>18</v>
      </c>
      <c r="K150" s="1" t="s">
        <v>18</v>
      </c>
      <c r="L150" s="1"/>
      <c r="M150" s="1"/>
      <c r="N150" s="1"/>
    </row>
    <row r="151" spans="1:14" ht="15.75" customHeight="1">
      <c r="A151" s="1" t="s">
        <v>510</v>
      </c>
      <c r="B151" s="1" t="s">
        <v>511</v>
      </c>
      <c r="C151" s="1" t="s">
        <v>16</v>
      </c>
      <c r="D151" s="1">
        <v>51995</v>
      </c>
      <c r="E151" s="1" t="s">
        <v>512</v>
      </c>
      <c r="F151" s="1" t="s">
        <v>18</v>
      </c>
      <c r="G151" s="1" t="s">
        <v>18</v>
      </c>
      <c r="H151" s="1"/>
      <c r="I151" s="1"/>
      <c r="J151" s="1" t="s">
        <v>18</v>
      </c>
      <c r="K151" s="1" t="s">
        <v>18</v>
      </c>
      <c r="L151" s="1"/>
      <c r="M151" s="1"/>
      <c r="N151" s="1"/>
    </row>
    <row r="152" spans="1:14" ht="15.75" customHeight="1">
      <c r="A152" s="1" t="s">
        <v>513</v>
      </c>
      <c r="B152" s="1" t="s">
        <v>514</v>
      </c>
      <c r="C152" s="1" t="s">
        <v>16</v>
      </c>
      <c r="D152" s="1">
        <v>82156</v>
      </c>
      <c r="E152" s="1" t="s">
        <v>515</v>
      </c>
      <c r="F152" s="1" t="s">
        <v>18</v>
      </c>
      <c r="G152" s="1" t="s">
        <v>18</v>
      </c>
      <c r="H152" s="1"/>
      <c r="I152" s="1"/>
      <c r="J152" s="1" t="s">
        <v>18</v>
      </c>
      <c r="K152" s="1" t="s">
        <v>18</v>
      </c>
      <c r="L152" s="1"/>
      <c r="M152" s="1"/>
      <c r="N152" s="1"/>
    </row>
    <row r="153" spans="1:14" ht="15.75" customHeight="1">
      <c r="A153" s="1" t="s">
        <v>516</v>
      </c>
      <c r="B153" s="1" t="s">
        <v>517</v>
      </c>
      <c r="C153" s="1" t="s">
        <v>37</v>
      </c>
      <c r="D153" s="1">
        <v>59566</v>
      </c>
      <c r="E153" s="1" t="s">
        <v>518</v>
      </c>
      <c r="F153" s="1" t="s">
        <v>18</v>
      </c>
      <c r="G153" s="1" t="s">
        <v>18</v>
      </c>
      <c r="H153" s="1"/>
      <c r="I153" s="1"/>
      <c r="J153" s="1" t="s">
        <v>18</v>
      </c>
      <c r="K153" s="1" t="s">
        <v>18</v>
      </c>
      <c r="L153" s="1"/>
      <c r="M153" s="1"/>
      <c r="N153" s="1"/>
    </row>
    <row r="154" spans="1:14" ht="15.75" customHeight="1">
      <c r="A154" s="1" t="s">
        <v>519</v>
      </c>
      <c r="B154" s="1" t="s">
        <v>520</v>
      </c>
      <c r="C154" s="1" t="s">
        <v>37</v>
      </c>
      <c r="D154" s="1">
        <v>58016</v>
      </c>
      <c r="E154" s="1" t="s">
        <v>521</v>
      </c>
      <c r="F154" s="1" t="s">
        <v>18</v>
      </c>
      <c r="G154" s="1" t="s">
        <v>18</v>
      </c>
      <c r="H154" s="1"/>
      <c r="I154" s="1"/>
      <c r="J154" s="1" t="s">
        <v>18</v>
      </c>
      <c r="K154" s="1" t="s">
        <v>18</v>
      </c>
      <c r="L154" s="1"/>
      <c r="M154" s="1"/>
      <c r="N154" s="1"/>
    </row>
    <row r="155" spans="1:14" ht="15.75" customHeight="1">
      <c r="A155" s="1" t="s">
        <v>522</v>
      </c>
      <c r="B155" s="1" t="s">
        <v>523</v>
      </c>
      <c r="C155" s="1" t="s">
        <v>16</v>
      </c>
      <c r="D155" s="1">
        <v>28031</v>
      </c>
      <c r="E155" s="1" t="s">
        <v>524</v>
      </c>
      <c r="F155" s="1" t="s">
        <v>18</v>
      </c>
      <c r="G155" s="1" t="s">
        <v>18</v>
      </c>
      <c r="H155" s="1"/>
      <c r="I155" s="1"/>
      <c r="J155" s="1" t="s">
        <v>18</v>
      </c>
      <c r="K155" s="1" t="s">
        <v>18</v>
      </c>
      <c r="L155" s="1"/>
      <c r="M155" s="1"/>
      <c r="N155" s="1"/>
    </row>
    <row r="156" spans="1:14" ht="15.75" customHeight="1">
      <c r="A156" s="1" t="s">
        <v>525</v>
      </c>
      <c r="B156" s="1" t="s">
        <v>526</v>
      </c>
      <c r="C156" s="1" t="s">
        <v>37</v>
      </c>
      <c r="D156" s="1">
        <v>36109</v>
      </c>
      <c r="E156" s="1" t="s">
        <v>527</v>
      </c>
      <c r="F156" s="1" t="s">
        <v>18</v>
      </c>
      <c r="G156" s="1" t="s">
        <v>18</v>
      </c>
      <c r="H156" s="1"/>
      <c r="I156" s="1"/>
      <c r="J156" s="1" t="s">
        <v>18</v>
      </c>
      <c r="K156" s="1" t="s">
        <v>18</v>
      </c>
      <c r="L156" s="1"/>
      <c r="M156" s="1"/>
      <c r="N156" s="1"/>
    </row>
    <row r="157" spans="1:14" ht="15.75" customHeight="1">
      <c r="A157" s="1" t="s">
        <v>528</v>
      </c>
      <c r="B157" s="1" t="s">
        <v>529</v>
      </c>
      <c r="C157" s="1" t="s">
        <v>16</v>
      </c>
      <c r="D157" s="1">
        <v>26844</v>
      </c>
      <c r="E157" s="1" t="s">
        <v>530</v>
      </c>
      <c r="F157" s="1" t="s">
        <v>18</v>
      </c>
      <c r="G157" s="1" t="s">
        <v>18</v>
      </c>
      <c r="H157" s="1"/>
      <c r="I157" s="1"/>
      <c r="J157" s="1" t="s">
        <v>18</v>
      </c>
      <c r="K157" s="1" t="s">
        <v>18</v>
      </c>
      <c r="L157" s="1"/>
      <c r="M157" s="1"/>
      <c r="N157" s="1"/>
    </row>
    <row r="158" spans="1:14" ht="15.75" customHeight="1">
      <c r="A158" s="1" t="s">
        <v>531</v>
      </c>
      <c r="B158" s="1" t="s">
        <v>532</v>
      </c>
      <c r="C158" s="1" t="s">
        <v>37</v>
      </c>
      <c r="D158" s="1">
        <v>70827</v>
      </c>
      <c r="E158" s="1" t="s">
        <v>533</v>
      </c>
      <c r="F158" s="1" t="s">
        <v>18</v>
      </c>
      <c r="G158" s="1" t="s">
        <v>18</v>
      </c>
      <c r="H158" s="1"/>
      <c r="I158" s="1"/>
      <c r="J158" s="1" t="s">
        <v>18</v>
      </c>
      <c r="K158" s="1" t="s">
        <v>18</v>
      </c>
      <c r="L158" s="1"/>
      <c r="M158" s="1"/>
      <c r="N158" s="1"/>
    </row>
    <row r="159" spans="1:14" ht="15.75" customHeight="1">
      <c r="A159" s="1" t="s">
        <v>534</v>
      </c>
      <c r="B159" s="1" t="s">
        <v>535</v>
      </c>
      <c r="C159" s="1" t="s">
        <v>24</v>
      </c>
      <c r="D159" s="1">
        <v>56176</v>
      </c>
      <c r="E159" s="1" t="s">
        <v>536</v>
      </c>
      <c r="F159" s="1" t="s">
        <v>18</v>
      </c>
      <c r="G159" s="1" t="s">
        <v>18</v>
      </c>
      <c r="H159" s="1"/>
      <c r="I159" s="1"/>
      <c r="J159" s="1" t="s">
        <v>18</v>
      </c>
      <c r="K159" s="1" t="s">
        <v>18</v>
      </c>
      <c r="L159" s="1"/>
      <c r="M159" s="1"/>
      <c r="N159" s="1"/>
    </row>
    <row r="160" spans="1:14" ht="15.75" customHeight="1">
      <c r="A160" s="1" t="s">
        <v>537</v>
      </c>
      <c r="B160" s="1" t="s">
        <v>538</v>
      </c>
      <c r="C160" s="1" t="s">
        <v>24</v>
      </c>
      <c r="D160" s="1">
        <v>21520</v>
      </c>
      <c r="E160" s="1" t="s">
        <v>539</v>
      </c>
      <c r="F160" s="1" t="s">
        <v>18</v>
      </c>
      <c r="G160" s="1" t="s">
        <v>18</v>
      </c>
      <c r="H160" s="1"/>
      <c r="I160" s="1"/>
      <c r="J160" s="1" t="s">
        <v>18</v>
      </c>
      <c r="K160" s="1" t="s">
        <v>18</v>
      </c>
      <c r="L160" s="1"/>
      <c r="M160" s="1"/>
      <c r="N160" s="1"/>
    </row>
    <row r="161" spans="1:14" ht="15.75" customHeight="1">
      <c r="A161" s="1" t="s">
        <v>540</v>
      </c>
      <c r="B161" s="1" t="s">
        <v>541</v>
      </c>
      <c r="C161" s="1" t="s">
        <v>37</v>
      </c>
      <c r="D161" s="1">
        <v>142120</v>
      </c>
      <c r="E161" s="1" t="s">
        <v>542</v>
      </c>
      <c r="F161" s="1" t="s">
        <v>18</v>
      </c>
      <c r="G161" s="1" t="s">
        <v>18</v>
      </c>
      <c r="H161" s="1"/>
      <c r="I161" s="1"/>
      <c r="J161" s="1" t="s">
        <v>18</v>
      </c>
      <c r="K161" s="1" t="s">
        <v>18</v>
      </c>
      <c r="L161" s="1"/>
      <c r="M161" s="1"/>
      <c r="N161" s="1"/>
    </row>
    <row r="162" spans="1:14" ht="15.75" customHeight="1">
      <c r="A162" s="1" t="s">
        <v>543</v>
      </c>
      <c r="B162" s="1" t="s">
        <v>544</v>
      </c>
      <c r="C162" s="1" t="s">
        <v>24</v>
      </c>
      <c r="D162" s="1">
        <v>37174</v>
      </c>
      <c r="E162" s="1" t="s">
        <v>545</v>
      </c>
      <c r="F162" s="1" t="s">
        <v>18</v>
      </c>
      <c r="G162" s="1" t="s">
        <v>18</v>
      </c>
      <c r="H162" s="1"/>
      <c r="I162" s="1"/>
      <c r="J162" s="1" t="s">
        <v>18</v>
      </c>
      <c r="K162" s="1" t="s">
        <v>18</v>
      </c>
      <c r="L162" s="1"/>
      <c r="M162" s="1"/>
      <c r="N162" s="1"/>
    </row>
    <row r="163" spans="1:14" ht="15.75" customHeight="1">
      <c r="A163" s="1" t="s">
        <v>546</v>
      </c>
      <c r="B163" s="1" t="s">
        <v>547</v>
      </c>
      <c r="C163" s="1" t="s">
        <v>16</v>
      </c>
      <c r="D163" s="1">
        <v>55581</v>
      </c>
      <c r="E163" s="1" t="s">
        <v>548</v>
      </c>
      <c r="F163" s="1" t="s">
        <v>18</v>
      </c>
      <c r="G163" s="1" t="s">
        <v>18</v>
      </c>
      <c r="H163" s="1"/>
      <c r="I163" s="1"/>
      <c r="J163" s="1" t="s">
        <v>18</v>
      </c>
      <c r="K163" s="1" t="s">
        <v>18</v>
      </c>
      <c r="L163" s="1"/>
      <c r="M163" s="1"/>
      <c r="N163" s="1"/>
    </row>
    <row r="164" spans="1:14" ht="15.75" customHeight="1">
      <c r="A164" s="1" t="s">
        <v>549</v>
      </c>
      <c r="B164" s="1" t="s">
        <v>550</v>
      </c>
      <c r="C164" s="1" t="s">
        <v>37</v>
      </c>
      <c r="D164" s="1">
        <v>68078</v>
      </c>
      <c r="E164" s="1" t="s">
        <v>551</v>
      </c>
      <c r="F164" s="1" t="s">
        <v>18</v>
      </c>
      <c r="G164" s="1" t="s">
        <v>18</v>
      </c>
      <c r="H164" s="1"/>
      <c r="I164" s="1"/>
      <c r="J164" s="1" t="s">
        <v>18</v>
      </c>
      <c r="K164" s="1" t="s">
        <v>18</v>
      </c>
      <c r="L164" s="1"/>
      <c r="M164" s="1"/>
      <c r="N164" s="1"/>
    </row>
    <row r="165" spans="1:14" ht="15.75" customHeight="1">
      <c r="A165" s="1" t="s">
        <v>552</v>
      </c>
      <c r="B165" s="1" t="s">
        <v>553</v>
      </c>
      <c r="C165" s="1" t="s">
        <v>16</v>
      </c>
      <c r="D165" s="1">
        <v>71555</v>
      </c>
      <c r="E165" s="1" t="s">
        <v>554</v>
      </c>
      <c r="F165" s="1" t="s">
        <v>18</v>
      </c>
      <c r="G165" s="1" t="s">
        <v>18</v>
      </c>
      <c r="H165" s="1"/>
      <c r="I165" s="1"/>
      <c r="J165" s="1" t="s">
        <v>18</v>
      </c>
      <c r="K165" s="1" t="s">
        <v>18</v>
      </c>
      <c r="L165" s="1"/>
      <c r="M165" s="1"/>
      <c r="N165" s="1"/>
    </row>
    <row r="166" spans="1:14" ht="15.75" customHeight="1">
      <c r="A166" s="1" t="s">
        <v>555</v>
      </c>
      <c r="B166" s="1" t="s">
        <v>556</v>
      </c>
      <c r="C166" s="1" t="s">
        <v>37</v>
      </c>
      <c r="D166" s="1">
        <v>108624</v>
      </c>
      <c r="E166" s="1" t="s">
        <v>557</v>
      </c>
      <c r="F166" s="1" t="s">
        <v>18</v>
      </c>
      <c r="G166" s="1" t="s">
        <v>18</v>
      </c>
      <c r="H166" s="1"/>
      <c r="I166" s="1"/>
      <c r="J166" s="1" t="s">
        <v>18</v>
      </c>
      <c r="K166" s="1" t="s">
        <v>18</v>
      </c>
      <c r="L166" s="1"/>
      <c r="M166" s="1"/>
      <c r="N166" s="1"/>
    </row>
    <row r="167" spans="1:14" ht="15.75" customHeight="1">
      <c r="A167" s="1" t="s">
        <v>558</v>
      </c>
      <c r="B167" s="1" t="s">
        <v>559</v>
      </c>
      <c r="C167" s="1" t="s">
        <v>24</v>
      </c>
      <c r="D167" s="1">
        <v>3146</v>
      </c>
      <c r="E167" s="1" t="s">
        <v>560</v>
      </c>
      <c r="F167" s="1" t="s">
        <v>18</v>
      </c>
      <c r="G167" s="1" t="s">
        <v>18</v>
      </c>
      <c r="H167" s="1"/>
      <c r="I167" s="1"/>
      <c r="J167" s="1" t="s">
        <v>18</v>
      </c>
      <c r="K167" s="1" t="s">
        <v>18</v>
      </c>
      <c r="L167" s="1"/>
      <c r="M167" s="1"/>
      <c r="N167" s="1"/>
    </row>
    <row r="168" spans="1:14" ht="15.75" customHeight="1">
      <c r="A168" s="1" t="s">
        <v>561</v>
      </c>
      <c r="B168" s="1" t="s">
        <v>562</v>
      </c>
      <c r="C168" s="1" t="s">
        <v>73</v>
      </c>
      <c r="D168" s="1">
        <v>120226</v>
      </c>
      <c r="E168" s="1" t="s">
        <v>563</v>
      </c>
      <c r="F168" s="1" t="s">
        <v>18</v>
      </c>
      <c r="G168" s="1" t="s">
        <v>18</v>
      </c>
      <c r="H168" s="1"/>
      <c r="I168" s="1"/>
      <c r="J168" s="1" t="s">
        <v>18</v>
      </c>
      <c r="K168" s="1" t="s">
        <v>18</v>
      </c>
      <c r="L168" s="1"/>
      <c r="M168" s="1"/>
      <c r="N168" s="1"/>
    </row>
    <row r="169" spans="1:14" ht="15.75" customHeight="1">
      <c r="A169" s="1" t="s">
        <v>90</v>
      </c>
      <c r="B169" s="1" t="s">
        <v>564</v>
      </c>
      <c r="C169" s="1" t="s">
        <v>16</v>
      </c>
      <c r="D169" s="1">
        <v>71870</v>
      </c>
      <c r="E169" s="1" t="s">
        <v>565</v>
      </c>
      <c r="F169" s="1" t="s">
        <v>18</v>
      </c>
      <c r="G169" s="1" t="s">
        <v>18</v>
      </c>
      <c r="H169" s="1"/>
      <c r="I169" s="1"/>
      <c r="J169" s="1" t="s">
        <v>18</v>
      </c>
      <c r="K169" s="1" t="s">
        <v>18</v>
      </c>
      <c r="L169" s="1"/>
      <c r="M169" s="1"/>
      <c r="N169" s="1"/>
    </row>
    <row r="170" spans="1:14" ht="15.75" customHeight="1">
      <c r="A170" s="1" t="s">
        <v>566</v>
      </c>
      <c r="B170" s="1" t="s">
        <v>567</v>
      </c>
      <c r="C170" s="1" t="s">
        <v>24</v>
      </c>
      <c r="D170" s="1">
        <v>126965</v>
      </c>
      <c r="E170" s="1" t="s">
        <v>568</v>
      </c>
      <c r="F170" s="1" t="s">
        <v>18</v>
      </c>
      <c r="G170" s="1" t="s">
        <v>18</v>
      </c>
      <c r="H170" s="1"/>
      <c r="I170" s="1"/>
      <c r="J170" s="1" t="s">
        <v>18</v>
      </c>
      <c r="K170" s="1" t="s">
        <v>18</v>
      </c>
      <c r="L170" s="1"/>
      <c r="M170" s="1"/>
      <c r="N170" s="1"/>
    </row>
    <row r="171" spans="1:14" ht="15.75" customHeight="1">
      <c r="A171" s="1" t="s">
        <v>569</v>
      </c>
      <c r="B171" s="1" t="s">
        <v>570</v>
      </c>
      <c r="C171" s="1" t="s">
        <v>16</v>
      </c>
      <c r="D171" s="1">
        <v>37660</v>
      </c>
      <c r="E171" s="1" t="s">
        <v>571</v>
      </c>
      <c r="F171" s="1" t="s">
        <v>18</v>
      </c>
      <c r="G171" s="1" t="s">
        <v>26</v>
      </c>
      <c r="H171" s="1"/>
      <c r="I171" s="1"/>
      <c r="J171" s="1" t="s">
        <v>26</v>
      </c>
      <c r="K171" s="1" t="s">
        <v>18</v>
      </c>
      <c r="L171" s="1" t="s">
        <v>70</v>
      </c>
      <c r="M171" s="1" t="s">
        <v>572</v>
      </c>
      <c r="N171" s="1"/>
    </row>
    <row r="172" spans="1:14" ht="15.75" customHeight="1">
      <c r="A172" s="1" t="s">
        <v>573</v>
      </c>
      <c r="B172" s="1" t="s">
        <v>574</v>
      </c>
      <c r="C172" s="1" t="s">
        <v>16</v>
      </c>
      <c r="D172" s="1">
        <v>31242</v>
      </c>
      <c r="E172" s="1" t="s">
        <v>575</v>
      </c>
      <c r="F172" s="1" t="s">
        <v>18</v>
      </c>
      <c r="G172" s="1" t="s">
        <v>18</v>
      </c>
      <c r="H172" s="1"/>
      <c r="I172" s="1"/>
      <c r="J172" s="1" t="s">
        <v>18</v>
      </c>
      <c r="K172" s="1" t="s">
        <v>18</v>
      </c>
      <c r="L172" s="1"/>
      <c r="M172" s="1"/>
      <c r="N172" s="1"/>
    </row>
    <row r="173" spans="1:14" ht="15.75" customHeight="1">
      <c r="A173" s="1" t="s">
        <v>576</v>
      </c>
      <c r="B173" s="1" t="s">
        <v>577</v>
      </c>
      <c r="C173" s="1" t="s">
        <v>16</v>
      </c>
      <c r="D173" s="1">
        <v>42615</v>
      </c>
      <c r="E173" s="1" t="s">
        <v>578</v>
      </c>
      <c r="F173" s="1" t="s">
        <v>18</v>
      </c>
      <c r="G173" s="1" t="s">
        <v>18</v>
      </c>
      <c r="H173" s="1"/>
      <c r="I173" s="1"/>
      <c r="J173" s="1" t="s">
        <v>18</v>
      </c>
      <c r="K173" s="1" t="s">
        <v>18</v>
      </c>
      <c r="L173" s="1"/>
      <c r="M173" s="1"/>
      <c r="N173" s="1"/>
    </row>
    <row r="174" spans="1:14" ht="15.75" customHeight="1">
      <c r="A174" s="1" t="s">
        <v>579</v>
      </c>
      <c r="B174" s="1" t="s">
        <v>580</v>
      </c>
      <c r="C174" s="1" t="s">
        <v>16</v>
      </c>
      <c r="D174" s="1">
        <v>54454</v>
      </c>
      <c r="E174" s="1" t="s">
        <v>581</v>
      </c>
      <c r="F174" s="1" t="s">
        <v>18</v>
      </c>
      <c r="G174" s="1" t="s">
        <v>18</v>
      </c>
      <c r="H174" s="1"/>
      <c r="I174" s="1"/>
      <c r="J174" s="1" t="s">
        <v>18</v>
      </c>
      <c r="K174" s="1" t="s">
        <v>18</v>
      </c>
      <c r="L174" s="1"/>
      <c r="M174" s="1"/>
      <c r="N174" s="1"/>
    </row>
    <row r="175" spans="1:14" ht="15.75" customHeight="1">
      <c r="A175" s="1" t="s">
        <v>582</v>
      </c>
      <c r="B175" s="1" t="s">
        <v>583</v>
      </c>
      <c r="C175" s="1" t="s">
        <v>24</v>
      </c>
      <c r="D175" s="1">
        <v>73440</v>
      </c>
      <c r="E175" s="1" t="s">
        <v>584</v>
      </c>
      <c r="F175" s="1" t="s">
        <v>18</v>
      </c>
      <c r="G175" s="1" t="s">
        <v>18</v>
      </c>
      <c r="H175" s="1"/>
      <c r="I175" s="1"/>
      <c r="J175" s="1" t="s">
        <v>18</v>
      </c>
      <c r="K175" s="1" t="s">
        <v>18</v>
      </c>
      <c r="L175" s="1"/>
      <c r="M175" s="1"/>
      <c r="N175" s="1"/>
    </row>
    <row r="176" spans="1:14" ht="15.75" customHeight="1">
      <c r="A176" s="1" t="s">
        <v>585</v>
      </c>
      <c r="B176" s="1" t="s">
        <v>586</v>
      </c>
      <c r="C176" s="1" t="s">
        <v>37</v>
      </c>
      <c r="D176" s="1">
        <v>46300</v>
      </c>
      <c r="E176" s="1" t="s">
        <v>587</v>
      </c>
      <c r="F176" s="1" t="s">
        <v>18</v>
      </c>
      <c r="G176" s="1" t="s">
        <v>18</v>
      </c>
      <c r="H176" s="1"/>
      <c r="I176" s="1"/>
      <c r="J176" s="1" t="s">
        <v>18</v>
      </c>
      <c r="K176" s="1" t="s">
        <v>18</v>
      </c>
      <c r="L176" s="1"/>
      <c r="M176" s="1"/>
      <c r="N176" s="1"/>
    </row>
    <row r="177" spans="1:14" ht="15.75" customHeight="1">
      <c r="A177" s="1" t="s">
        <v>588</v>
      </c>
      <c r="B177" s="1" t="s">
        <v>589</v>
      </c>
      <c r="C177" s="1" t="s">
        <v>24</v>
      </c>
      <c r="D177" s="1">
        <v>109873</v>
      </c>
      <c r="E177" s="1" t="s">
        <v>590</v>
      </c>
      <c r="F177" s="1" t="s">
        <v>18</v>
      </c>
      <c r="G177" s="1" t="s">
        <v>18</v>
      </c>
      <c r="H177" s="1"/>
      <c r="I177" s="1"/>
      <c r="J177" s="1" t="s">
        <v>18</v>
      </c>
      <c r="K177" s="1" t="s">
        <v>18</v>
      </c>
      <c r="L177" s="1"/>
      <c r="M177" s="1"/>
      <c r="N177" s="1"/>
    </row>
    <row r="178" spans="1:14" ht="15.75" customHeight="1">
      <c r="A178" s="1" t="s">
        <v>591</v>
      </c>
      <c r="B178" s="1" t="s">
        <v>592</v>
      </c>
      <c r="C178" s="1" t="s">
        <v>16</v>
      </c>
      <c r="D178" s="1">
        <v>105453</v>
      </c>
      <c r="E178" s="1" t="s">
        <v>593</v>
      </c>
      <c r="F178" s="1" t="s">
        <v>18</v>
      </c>
      <c r="G178" s="1" t="s">
        <v>18</v>
      </c>
      <c r="H178" s="1"/>
      <c r="I178" s="1"/>
      <c r="J178" s="1" t="s">
        <v>18</v>
      </c>
      <c r="K178" s="1" t="s">
        <v>18</v>
      </c>
      <c r="L178" s="1"/>
      <c r="M178" s="1"/>
      <c r="N178" s="1"/>
    </row>
    <row r="179" spans="1:14" ht="15.75" customHeight="1">
      <c r="A179" s="1" t="s">
        <v>594</v>
      </c>
      <c r="B179" s="1" t="s">
        <v>595</v>
      </c>
      <c r="C179" s="1" t="s">
        <v>16</v>
      </c>
      <c r="D179" s="1">
        <v>140294</v>
      </c>
      <c r="E179" s="1" t="s">
        <v>596</v>
      </c>
      <c r="F179" s="1" t="s">
        <v>18</v>
      </c>
      <c r="G179" s="1" t="s">
        <v>18</v>
      </c>
      <c r="H179" s="1"/>
      <c r="I179" s="1"/>
      <c r="J179" s="1" t="s">
        <v>18</v>
      </c>
      <c r="K179" s="1" t="s">
        <v>18</v>
      </c>
      <c r="L179" s="1"/>
      <c r="M179" s="1"/>
      <c r="N179" s="1"/>
    </row>
    <row r="180" spans="1:14" ht="15.75" customHeight="1">
      <c r="A180" s="1" t="s">
        <v>597</v>
      </c>
      <c r="B180" s="1" t="s">
        <v>598</v>
      </c>
      <c r="C180" s="1" t="s">
        <v>37</v>
      </c>
      <c r="D180" s="1">
        <v>6534</v>
      </c>
      <c r="E180" s="1" t="s">
        <v>599</v>
      </c>
      <c r="F180" s="1" t="s">
        <v>26</v>
      </c>
      <c r="G180" s="1" t="s">
        <v>18</v>
      </c>
      <c r="H180" s="1"/>
      <c r="I180" s="1"/>
      <c r="J180" s="1" t="s">
        <v>26</v>
      </c>
      <c r="K180" s="1" t="s">
        <v>18</v>
      </c>
      <c r="L180" s="1" t="s">
        <v>600</v>
      </c>
      <c r="M180" s="1"/>
      <c r="N180" s="1"/>
    </row>
    <row r="181" spans="1:14" ht="15.75" customHeight="1">
      <c r="A181" s="1" t="s">
        <v>601</v>
      </c>
      <c r="B181" s="1" t="s">
        <v>602</v>
      </c>
      <c r="C181" s="1" t="s">
        <v>16</v>
      </c>
      <c r="D181" s="1">
        <v>35382</v>
      </c>
      <c r="E181" s="1" t="s">
        <v>603</v>
      </c>
      <c r="F181" s="1" t="s">
        <v>18</v>
      </c>
      <c r="G181" s="1" t="s">
        <v>18</v>
      </c>
      <c r="H181" s="1"/>
      <c r="I181" s="1"/>
      <c r="J181" s="1" t="s">
        <v>18</v>
      </c>
      <c r="K181" s="1" t="s">
        <v>18</v>
      </c>
      <c r="L181" s="1"/>
      <c r="M181" s="1"/>
      <c r="N181" s="1"/>
    </row>
    <row r="182" spans="1:14" ht="15.75" customHeight="1">
      <c r="A182" s="1" t="s">
        <v>604</v>
      </c>
      <c r="B182" s="1" t="s">
        <v>605</v>
      </c>
      <c r="C182" s="1" t="s">
        <v>24</v>
      </c>
      <c r="D182" s="1">
        <v>33822</v>
      </c>
      <c r="E182" s="1" t="s">
        <v>606</v>
      </c>
      <c r="F182" s="1" t="s">
        <v>18</v>
      </c>
      <c r="G182" s="1" t="s">
        <v>18</v>
      </c>
      <c r="H182" s="1"/>
      <c r="I182" s="1"/>
      <c r="J182" s="1" t="s">
        <v>18</v>
      </c>
      <c r="K182" s="1" t="s">
        <v>18</v>
      </c>
      <c r="L182" s="1"/>
      <c r="M182" s="1"/>
      <c r="N182" s="1"/>
    </row>
    <row r="183" spans="1:14" ht="15.75" customHeight="1">
      <c r="A183" s="1" t="s">
        <v>607</v>
      </c>
      <c r="B183" s="1" t="s">
        <v>608</v>
      </c>
      <c r="C183" s="1" t="s">
        <v>24</v>
      </c>
      <c r="D183" s="1">
        <v>20882</v>
      </c>
      <c r="E183" s="1" t="s">
        <v>609</v>
      </c>
      <c r="F183" s="1" t="s">
        <v>18</v>
      </c>
      <c r="G183" s="1" t="s">
        <v>18</v>
      </c>
      <c r="H183" s="1"/>
      <c r="I183" s="1"/>
      <c r="J183" s="1" t="s">
        <v>18</v>
      </c>
      <c r="K183" s="1" t="s">
        <v>18</v>
      </c>
      <c r="L183" s="1"/>
      <c r="M183" s="1"/>
      <c r="N183" s="1"/>
    </row>
    <row r="184" spans="1:14" ht="15.75" customHeight="1">
      <c r="A184" s="1" t="s">
        <v>610</v>
      </c>
      <c r="B184" s="1" t="s">
        <v>611</v>
      </c>
      <c r="C184" s="1" t="s">
        <v>37</v>
      </c>
      <c r="D184" s="1">
        <v>88997</v>
      </c>
      <c r="E184" s="1" t="s">
        <v>612</v>
      </c>
      <c r="F184" s="1" t="s">
        <v>18</v>
      </c>
      <c r="G184" s="1" t="s">
        <v>18</v>
      </c>
      <c r="H184" s="1"/>
      <c r="I184" s="1"/>
      <c r="J184" s="1" t="s">
        <v>18</v>
      </c>
      <c r="K184" s="1" t="s">
        <v>18</v>
      </c>
      <c r="L184" s="1"/>
      <c r="M184" s="1"/>
      <c r="N184" s="1"/>
    </row>
    <row r="185" spans="1:14" ht="15.75" customHeight="1">
      <c r="A185" s="1" t="s">
        <v>613</v>
      </c>
      <c r="B185" s="1" t="s">
        <v>614</v>
      </c>
      <c r="C185" s="1" t="s">
        <v>24</v>
      </c>
      <c r="D185" s="1">
        <v>106600</v>
      </c>
      <c r="E185" s="1" t="s">
        <v>615</v>
      </c>
      <c r="F185" s="1" t="s">
        <v>18</v>
      </c>
      <c r="G185" s="1" t="s">
        <v>18</v>
      </c>
      <c r="H185" s="1"/>
      <c r="I185" s="1"/>
      <c r="J185" s="1" t="s">
        <v>18</v>
      </c>
      <c r="K185" s="1" t="s">
        <v>18</v>
      </c>
      <c r="L185" s="1"/>
      <c r="M185" s="1"/>
      <c r="N185" s="1"/>
    </row>
    <row r="186" spans="1:14" ht="15.75" customHeight="1">
      <c r="A186" s="1" t="s">
        <v>616</v>
      </c>
      <c r="B186" s="1" t="s">
        <v>617</v>
      </c>
      <c r="C186" s="1" t="s">
        <v>16</v>
      </c>
      <c r="D186" s="1">
        <v>21147</v>
      </c>
      <c r="E186" s="1" t="s">
        <v>618</v>
      </c>
      <c r="F186" s="1" t="s">
        <v>18</v>
      </c>
      <c r="G186" s="1" t="s">
        <v>18</v>
      </c>
      <c r="H186" s="1"/>
      <c r="I186" s="1"/>
      <c r="J186" s="1" t="s">
        <v>18</v>
      </c>
      <c r="K186" s="1" t="s">
        <v>18</v>
      </c>
      <c r="L186" s="1"/>
      <c r="M186" s="1"/>
      <c r="N186" s="1"/>
    </row>
    <row r="187" spans="1:14" ht="15.75" customHeight="1">
      <c r="A187" s="1" t="s">
        <v>619</v>
      </c>
      <c r="B187" s="1" t="s">
        <v>620</v>
      </c>
      <c r="C187" s="1" t="s">
        <v>37</v>
      </c>
      <c r="D187" s="1">
        <v>128138</v>
      </c>
      <c r="E187" s="1" t="s">
        <v>621</v>
      </c>
      <c r="F187" s="1" t="s">
        <v>18</v>
      </c>
      <c r="G187" s="1" t="s">
        <v>18</v>
      </c>
      <c r="H187" s="1"/>
      <c r="I187" s="1"/>
      <c r="J187" s="1" t="s">
        <v>18</v>
      </c>
      <c r="K187" s="1" t="s">
        <v>18</v>
      </c>
      <c r="L187" s="1"/>
      <c r="M187" s="1"/>
      <c r="N187" s="1"/>
    </row>
    <row r="188" spans="1:14" ht="15.75" customHeight="1">
      <c r="A188" s="1" t="s">
        <v>622</v>
      </c>
      <c r="B188" s="1" t="s">
        <v>623</v>
      </c>
      <c r="C188" s="1" t="s">
        <v>24</v>
      </c>
      <c r="D188" s="1">
        <v>116356</v>
      </c>
      <c r="E188" s="1" t="s">
        <v>624</v>
      </c>
      <c r="F188" s="1" t="s">
        <v>18</v>
      </c>
      <c r="G188" s="1" t="s">
        <v>18</v>
      </c>
      <c r="H188" s="1"/>
      <c r="I188" s="1"/>
      <c r="J188" s="1" t="s">
        <v>18</v>
      </c>
      <c r="K188" s="1" t="s">
        <v>18</v>
      </c>
      <c r="L188" s="1"/>
      <c r="M188" s="1"/>
      <c r="N188" s="1"/>
    </row>
    <row r="189" spans="1:14" ht="15.75" customHeight="1">
      <c r="A189" s="1" t="s">
        <v>625</v>
      </c>
      <c r="B189" s="1" t="s">
        <v>626</v>
      </c>
      <c r="C189" s="1" t="s">
        <v>24</v>
      </c>
      <c r="D189" s="1">
        <v>111087</v>
      </c>
      <c r="E189" s="1" t="s">
        <v>627</v>
      </c>
      <c r="F189" s="1" t="s">
        <v>18</v>
      </c>
      <c r="G189" s="1" t="s">
        <v>18</v>
      </c>
      <c r="H189" s="1"/>
      <c r="I189" s="1"/>
      <c r="J189" s="1" t="s">
        <v>18</v>
      </c>
      <c r="K189" s="1" t="s">
        <v>18</v>
      </c>
      <c r="L189" s="1"/>
      <c r="M189" s="1"/>
      <c r="N189" s="1"/>
    </row>
    <row r="190" spans="1:14" ht="15.75" customHeight="1">
      <c r="A190" s="1" t="s">
        <v>628</v>
      </c>
      <c r="B190" s="1" t="s">
        <v>629</v>
      </c>
      <c r="C190" s="1" t="s">
        <v>16</v>
      </c>
      <c r="D190" s="1">
        <v>74151</v>
      </c>
      <c r="E190" s="1" t="s">
        <v>630</v>
      </c>
      <c r="F190" s="1" t="s">
        <v>18</v>
      </c>
      <c r="G190" s="1" t="s">
        <v>18</v>
      </c>
      <c r="H190" s="1"/>
      <c r="I190" s="1"/>
      <c r="J190" s="1" t="s">
        <v>18</v>
      </c>
      <c r="K190" s="1" t="s">
        <v>18</v>
      </c>
      <c r="L190" s="1"/>
      <c r="M190" s="1"/>
      <c r="N190" s="1"/>
    </row>
    <row r="191" spans="1:14" ht="15.75" customHeight="1">
      <c r="A191" s="1" t="s">
        <v>631</v>
      </c>
      <c r="B191" s="1" t="s">
        <v>632</v>
      </c>
      <c r="C191" s="1" t="s">
        <v>16</v>
      </c>
      <c r="D191" s="1">
        <v>24993</v>
      </c>
      <c r="E191" s="1" t="s">
        <v>633</v>
      </c>
      <c r="F191" s="1" t="s">
        <v>18</v>
      </c>
      <c r="G191" s="1" t="s">
        <v>18</v>
      </c>
      <c r="H191" s="1"/>
      <c r="I191" s="1"/>
      <c r="J191" s="1" t="s">
        <v>18</v>
      </c>
      <c r="K191" s="1" t="s">
        <v>18</v>
      </c>
      <c r="L191" s="1"/>
      <c r="M191" s="1"/>
      <c r="N191" s="1"/>
    </row>
    <row r="192" spans="1:14" ht="15.75" customHeight="1">
      <c r="A192" s="1" t="s">
        <v>634</v>
      </c>
      <c r="B192" s="1" t="s">
        <v>635</v>
      </c>
      <c r="C192" s="1" t="s">
        <v>16</v>
      </c>
      <c r="D192" s="1">
        <v>86184</v>
      </c>
      <c r="E192" s="1" t="s">
        <v>636</v>
      </c>
      <c r="F192" s="1" t="s">
        <v>18</v>
      </c>
      <c r="G192" s="1" t="s">
        <v>18</v>
      </c>
      <c r="H192" s="1"/>
      <c r="I192" s="1"/>
      <c r="J192" s="1" t="s">
        <v>18</v>
      </c>
      <c r="K192" s="1" t="s">
        <v>18</v>
      </c>
      <c r="L192" s="1"/>
      <c r="M192" s="1"/>
      <c r="N192" s="1"/>
    </row>
    <row r="193" spans="1:14" ht="15.75" customHeight="1">
      <c r="A193" s="1" t="s">
        <v>637</v>
      </c>
      <c r="B193" s="1" t="s">
        <v>638</v>
      </c>
      <c r="C193" s="1" t="s">
        <v>37</v>
      </c>
      <c r="D193" s="1">
        <v>35622</v>
      </c>
      <c r="E193" s="1" t="s">
        <v>639</v>
      </c>
      <c r="F193" s="1" t="s">
        <v>18</v>
      </c>
      <c r="G193" s="1" t="s">
        <v>18</v>
      </c>
      <c r="H193" s="1"/>
      <c r="I193" s="1"/>
      <c r="J193" s="1" t="s">
        <v>18</v>
      </c>
      <c r="K193" s="1" t="s">
        <v>18</v>
      </c>
      <c r="L193" s="1"/>
      <c r="M193" s="1"/>
      <c r="N193" s="1"/>
    </row>
    <row r="194" spans="1:14" ht="15.75" customHeight="1">
      <c r="A194" s="1" t="s">
        <v>640</v>
      </c>
      <c r="B194" s="1" t="s">
        <v>641</v>
      </c>
      <c r="C194" s="1" t="s">
        <v>24</v>
      </c>
      <c r="D194" s="1">
        <v>29045</v>
      </c>
      <c r="E194" s="1" t="s">
        <v>642</v>
      </c>
      <c r="F194" s="1" t="s">
        <v>18</v>
      </c>
      <c r="G194" s="1" t="s">
        <v>18</v>
      </c>
      <c r="H194" s="1"/>
      <c r="I194" s="1"/>
      <c r="J194" s="1" t="s">
        <v>18</v>
      </c>
      <c r="K194" s="1" t="s">
        <v>18</v>
      </c>
      <c r="L194" s="1"/>
      <c r="M194" s="1"/>
      <c r="N194" s="1"/>
    </row>
    <row r="195" spans="1:14" ht="15.75" customHeight="1">
      <c r="A195" s="1" t="s">
        <v>643</v>
      </c>
      <c r="B195" s="1" t="s">
        <v>644</v>
      </c>
      <c r="C195" s="1" t="s">
        <v>37</v>
      </c>
      <c r="D195" s="1">
        <v>57654</v>
      </c>
      <c r="E195" s="1" t="s">
        <v>645</v>
      </c>
      <c r="F195" s="1" t="s">
        <v>18</v>
      </c>
      <c r="G195" s="1" t="s">
        <v>18</v>
      </c>
      <c r="H195" s="1"/>
      <c r="I195" s="1"/>
      <c r="J195" s="1" t="s">
        <v>18</v>
      </c>
      <c r="K195" s="1" t="s">
        <v>18</v>
      </c>
      <c r="L195" s="1"/>
      <c r="M195" s="1"/>
      <c r="N195" s="1"/>
    </row>
    <row r="196" spans="1:14" ht="15.75" customHeight="1">
      <c r="A196" s="3" t="s">
        <v>646</v>
      </c>
      <c r="B196" s="1" t="s">
        <v>647</v>
      </c>
      <c r="C196" s="1" t="s">
        <v>37</v>
      </c>
      <c r="D196" s="1">
        <v>30592</v>
      </c>
      <c r="E196" s="1" t="s">
        <v>648</v>
      </c>
      <c r="F196" s="1" t="s">
        <v>18</v>
      </c>
      <c r="G196" s="1" t="s">
        <v>18</v>
      </c>
      <c r="H196" s="1"/>
      <c r="I196" s="1"/>
      <c r="J196" s="1" t="s">
        <v>18</v>
      </c>
      <c r="K196" s="1" t="s">
        <v>18</v>
      </c>
      <c r="L196" s="1"/>
      <c r="M196" s="1"/>
      <c r="N196" s="1"/>
    </row>
    <row r="197" spans="1:14" ht="15.75" customHeight="1">
      <c r="A197" s="1" t="s">
        <v>649</v>
      </c>
      <c r="B197" s="1" t="s">
        <v>650</v>
      </c>
      <c r="C197" s="1" t="s">
        <v>24</v>
      </c>
      <c r="D197" s="1">
        <v>123098</v>
      </c>
      <c r="E197" s="1" t="s">
        <v>651</v>
      </c>
      <c r="F197" s="1" t="s">
        <v>18</v>
      </c>
      <c r="G197" s="1" t="s">
        <v>18</v>
      </c>
      <c r="H197" s="1"/>
      <c r="I197" s="1"/>
      <c r="J197" s="1" t="s">
        <v>18</v>
      </c>
      <c r="K197" s="1" t="s">
        <v>18</v>
      </c>
      <c r="L197" s="1"/>
      <c r="M197" s="1"/>
      <c r="N197" s="1"/>
    </row>
    <row r="198" spans="1:14" ht="15.75" customHeight="1">
      <c r="A198" s="1" t="s">
        <v>652</v>
      </c>
      <c r="B198" s="1" t="s">
        <v>653</v>
      </c>
      <c r="C198" s="1" t="s">
        <v>16</v>
      </c>
      <c r="D198" s="1">
        <v>26603</v>
      </c>
      <c r="E198" s="1" t="s">
        <v>654</v>
      </c>
      <c r="F198" s="1" t="s">
        <v>18</v>
      </c>
      <c r="G198" s="1" t="s">
        <v>18</v>
      </c>
      <c r="H198" s="1"/>
      <c r="I198" s="1"/>
      <c r="J198" s="1" t="s">
        <v>18</v>
      </c>
      <c r="K198" s="1" t="s">
        <v>18</v>
      </c>
      <c r="L198" s="1"/>
      <c r="M198" s="1"/>
      <c r="N198" s="1"/>
    </row>
    <row r="199" spans="1:14" ht="15.75" customHeight="1">
      <c r="A199" s="1" t="s">
        <v>655</v>
      </c>
      <c r="B199" s="1" t="s">
        <v>656</v>
      </c>
      <c r="C199" s="1" t="s">
        <v>37</v>
      </c>
      <c r="D199" s="1">
        <v>57504</v>
      </c>
      <c r="E199" s="1" t="s">
        <v>657</v>
      </c>
      <c r="F199" s="1" t="s">
        <v>26</v>
      </c>
      <c r="G199" s="1" t="s">
        <v>18</v>
      </c>
      <c r="H199" s="1" t="s">
        <v>182</v>
      </c>
      <c r="I199" s="1" t="s">
        <v>658</v>
      </c>
      <c r="J199" s="1" t="s">
        <v>18</v>
      </c>
      <c r="K199" s="1" t="s">
        <v>18</v>
      </c>
      <c r="L199" s="1"/>
      <c r="M199" s="1"/>
      <c r="N199" s="1"/>
    </row>
    <row r="200" spans="1:14" ht="15.75" customHeight="1">
      <c r="A200" s="1" t="s">
        <v>659</v>
      </c>
      <c r="B200" s="1" t="s">
        <v>660</v>
      </c>
      <c r="C200" s="1" t="s">
        <v>24</v>
      </c>
      <c r="D200" s="1">
        <v>30880</v>
      </c>
      <c r="E200" s="1" t="s">
        <v>661</v>
      </c>
      <c r="F200" s="1" t="s">
        <v>18</v>
      </c>
      <c r="G200" s="1" t="s">
        <v>18</v>
      </c>
      <c r="H200" s="1"/>
      <c r="I200" s="1"/>
      <c r="J200" s="1" t="s">
        <v>18</v>
      </c>
      <c r="K200" s="1" t="s">
        <v>18</v>
      </c>
      <c r="L200" s="1"/>
      <c r="M200" s="1"/>
      <c r="N200" s="1"/>
    </row>
    <row r="201" spans="1:14" ht="15.75" customHeight="1">
      <c r="A201" s="1" t="s">
        <v>662</v>
      </c>
      <c r="B201" s="1" t="s">
        <v>663</v>
      </c>
      <c r="C201" s="1" t="s">
        <v>24</v>
      </c>
      <c r="D201" s="1">
        <v>1858</v>
      </c>
      <c r="E201" s="1" t="s">
        <v>664</v>
      </c>
      <c r="F201" s="1" t="s">
        <v>18</v>
      </c>
      <c r="G201" s="1" t="s">
        <v>18</v>
      </c>
      <c r="H201" s="1"/>
      <c r="I201" s="1"/>
      <c r="J201" s="1" t="s">
        <v>18</v>
      </c>
      <c r="K201" s="1" t="s">
        <v>18</v>
      </c>
      <c r="L201" s="1"/>
      <c r="M201" s="1"/>
      <c r="N201" s="1"/>
    </row>
    <row r="202" spans="1:14" ht="15.75" customHeight="1">
      <c r="N202" s="1"/>
    </row>
    <row r="203" spans="1:14" ht="15.75" customHeight="1">
      <c r="N203" s="1"/>
    </row>
    <row r="204" spans="1:14" ht="15.75" customHeight="1">
      <c r="N204" s="1"/>
    </row>
    <row r="205" spans="1:14" ht="15.75" customHeight="1">
      <c r="N205" s="1"/>
    </row>
    <row r="206" spans="1:14" ht="15.75" customHeight="1">
      <c r="N206" s="1"/>
    </row>
    <row r="207" spans="1:14" ht="15.75" customHeight="1">
      <c r="N207" s="1"/>
    </row>
    <row r="208" spans="1:14" ht="15.75" customHeight="1">
      <c r="N208" s="1"/>
    </row>
    <row r="209" spans="14:14" ht="15.75" customHeight="1">
      <c r="N209" s="1"/>
    </row>
    <row r="210" spans="14:14" ht="15.75" customHeight="1">
      <c r="N210" s="1"/>
    </row>
    <row r="211" spans="14:14" ht="15.75" customHeight="1">
      <c r="N211" s="1"/>
    </row>
    <row r="212" spans="14:14" ht="15.75" customHeight="1">
      <c r="N212" s="1"/>
    </row>
    <row r="213" spans="14:14" ht="15.75" customHeight="1">
      <c r="N213" s="1"/>
    </row>
    <row r="214" spans="14:14" ht="15.75" customHeight="1">
      <c r="N214" s="1"/>
    </row>
    <row r="215" spans="14:14" ht="15.75" customHeight="1">
      <c r="N215" s="1"/>
    </row>
    <row r="216" spans="14:14" ht="15.75" customHeight="1">
      <c r="N216" s="1"/>
    </row>
    <row r="217" spans="14:14" ht="15.75" customHeight="1">
      <c r="N217" s="1"/>
    </row>
    <row r="218" spans="14:14" ht="15.75" customHeight="1">
      <c r="N218" s="1"/>
    </row>
    <row r="219" spans="14:14" ht="15.75" customHeight="1">
      <c r="N219" s="1"/>
    </row>
    <row r="220" spans="14:14" ht="15.75" customHeight="1">
      <c r="N220" s="1"/>
    </row>
    <row r="221" spans="14:14" ht="15.75" customHeight="1">
      <c r="N221" s="1"/>
    </row>
    <row r="222" spans="14:14" ht="15.75" customHeight="1">
      <c r="N222" s="1"/>
    </row>
    <row r="223" spans="14:14" ht="15.75" customHeight="1">
      <c r="N223" s="1"/>
    </row>
    <row r="224" spans="14:14" ht="15.75" customHeight="1">
      <c r="N224" s="1"/>
    </row>
    <row r="225" spans="14:14" ht="15.75" customHeight="1">
      <c r="N225" s="1"/>
    </row>
    <row r="226" spans="14:14" ht="15.75" customHeight="1">
      <c r="N226" s="1"/>
    </row>
    <row r="227" spans="14:14" ht="15.75" customHeight="1">
      <c r="N227" s="1"/>
    </row>
    <row r="228" spans="14:14" ht="15.75" customHeight="1">
      <c r="N228" s="1"/>
    </row>
    <row r="229" spans="14:14" ht="15.75" customHeight="1">
      <c r="N229" s="1"/>
    </row>
    <row r="230" spans="14:14" ht="15.75" customHeight="1">
      <c r="N230" s="1"/>
    </row>
    <row r="231" spans="14:14" ht="15.75" customHeight="1">
      <c r="N231" s="1"/>
    </row>
    <row r="232" spans="14:14" ht="15.75" customHeight="1">
      <c r="N232" s="1"/>
    </row>
    <row r="233" spans="14:14" ht="15.75" customHeight="1">
      <c r="N233" s="1"/>
    </row>
    <row r="234" spans="14:14" ht="15.75" customHeight="1">
      <c r="N234" s="1"/>
    </row>
    <row r="235" spans="14:14" ht="15.75" customHeight="1">
      <c r="N235" s="1"/>
    </row>
    <row r="236" spans="14:14" ht="15.75" customHeight="1">
      <c r="N236" s="1"/>
    </row>
    <row r="237" spans="14:14" ht="15.75" customHeight="1">
      <c r="N237" s="1"/>
    </row>
    <row r="238" spans="14:14" ht="15.75" customHeight="1">
      <c r="N238" s="1"/>
    </row>
    <row r="239" spans="14:14" ht="15.75" customHeight="1">
      <c r="N239" s="1"/>
    </row>
    <row r="240" spans="14:14" ht="15.75" customHeight="1">
      <c r="N240" s="1"/>
    </row>
    <row r="241" spans="14:14" ht="15.75" customHeight="1">
      <c r="N241" s="1"/>
    </row>
    <row r="242" spans="14:14" ht="15.75" customHeight="1">
      <c r="N242" s="1"/>
    </row>
    <row r="243" spans="14:14" ht="15.75" customHeight="1">
      <c r="N243" s="1"/>
    </row>
    <row r="244" spans="14:14" ht="15.75" customHeight="1">
      <c r="N244" s="1"/>
    </row>
    <row r="245" spans="14:14" ht="15.75" customHeight="1">
      <c r="N245" s="1"/>
    </row>
    <row r="246" spans="14:14" ht="15.75" customHeight="1">
      <c r="N246" s="1"/>
    </row>
    <row r="247" spans="14:14" ht="15.75" customHeight="1">
      <c r="N247" s="1"/>
    </row>
    <row r="248" spans="14:14" ht="15.75" customHeight="1">
      <c r="N248" s="1"/>
    </row>
    <row r="249" spans="14:14" ht="15.75" customHeight="1">
      <c r="N249" s="1"/>
    </row>
    <row r="250" spans="14:14" ht="15.75" customHeight="1">
      <c r="N250" s="1"/>
    </row>
    <row r="251" spans="14:14" ht="15.75" customHeight="1">
      <c r="N251" s="1"/>
    </row>
    <row r="252" spans="14:14" ht="15.75" customHeight="1">
      <c r="N252" s="1"/>
    </row>
    <row r="253" spans="14:14" ht="15.75" customHeight="1">
      <c r="N253" s="1"/>
    </row>
    <row r="254" spans="14:14" ht="15.75" customHeight="1">
      <c r="N254" s="1"/>
    </row>
    <row r="255" spans="14:14" ht="15.75" customHeight="1">
      <c r="N255" s="1"/>
    </row>
    <row r="256" spans="14:14" ht="15.75" customHeight="1">
      <c r="N256" s="1"/>
    </row>
    <row r="257" spans="14:14" ht="15.75" customHeight="1">
      <c r="N257" s="1"/>
    </row>
    <row r="258" spans="14:14" ht="15.75" customHeight="1">
      <c r="N258" s="1"/>
    </row>
    <row r="259" spans="14:14" ht="15.75" customHeight="1">
      <c r="N259" s="1"/>
    </row>
    <row r="260" spans="14:14" ht="15.75" customHeight="1">
      <c r="N260" s="1"/>
    </row>
    <row r="261" spans="14:14" ht="15.75" customHeight="1">
      <c r="N261" s="1"/>
    </row>
    <row r="262" spans="14:14" ht="15.75" customHeight="1">
      <c r="N262" s="1"/>
    </row>
    <row r="263" spans="14:14" ht="15.75" customHeight="1">
      <c r="N263" s="1"/>
    </row>
    <row r="264" spans="14:14" ht="15.75" customHeight="1">
      <c r="N264" s="1"/>
    </row>
    <row r="265" spans="14:14" ht="15.75" customHeight="1">
      <c r="N265" s="1"/>
    </row>
    <row r="266" spans="14:14" ht="15.75" customHeight="1">
      <c r="N266" s="1"/>
    </row>
    <row r="267" spans="14:14" ht="15.75" customHeight="1">
      <c r="N267" s="1"/>
    </row>
    <row r="268" spans="14:14" ht="15.75" customHeight="1">
      <c r="N268" s="1"/>
    </row>
    <row r="269" spans="14:14" ht="15.75" customHeight="1">
      <c r="N269" s="1"/>
    </row>
    <row r="270" spans="14:14" ht="15.75" customHeight="1">
      <c r="N270" s="1"/>
    </row>
    <row r="271" spans="14:14" ht="15.75" customHeight="1">
      <c r="N271" s="1"/>
    </row>
    <row r="272" spans="14:14" ht="15.75" customHeight="1">
      <c r="N272" s="1"/>
    </row>
    <row r="273" spans="14:14" ht="15.75" customHeight="1">
      <c r="N273" s="1"/>
    </row>
    <row r="274" spans="14:14" ht="15.75" customHeight="1">
      <c r="N274" s="1"/>
    </row>
    <row r="275" spans="14:14" ht="15.75" customHeight="1">
      <c r="N275" s="1"/>
    </row>
    <row r="276" spans="14:14" ht="15.75" customHeight="1">
      <c r="N276" s="1"/>
    </row>
    <row r="277" spans="14:14" ht="15.75" customHeight="1">
      <c r="N277" s="1"/>
    </row>
    <row r="278" spans="14:14" ht="15.75" customHeight="1">
      <c r="N278" s="1"/>
    </row>
    <row r="279" spans="14:14" ht="15.75" customHeight="1">
      <c r="N279" s="1"/>
    </row>
    <row r="280" spans="14:14" ht="15.75" customHeight="1">
      <c r="N280" s="1"/>
    </row>
    <row r="281" spans="14:14" ht="15.75" customHeight="1">
      <c r="N281" s="1"/>
    </row>
    <row r="282" spans="14:14" ht="15.75" customHeight="1">
      <c r="N282" s="1"/>
    </row>
    <row r="283" spans="14:14" ht="15.75" customHeight="1">
      <c r="N283" s="1"/>
    </row>
    <row r="284" spans="14:14" ht="15.75" customHeight="1">
      <c r="N284" s="1"/>
    </row>
    <row r="285" spans="14:14" ht="15.75" customHeight="1">
      <c r="N285" s="1"/>
    </row>
    <row r="286" spans="14:14" ht="15.75" customHeight="1">
      <c r="N286" s="1"/>
    </row>
    <row r="287" spans="14:14" ht="15.75" customHeight="1">
      <c r="N287" s="1"/>
    </row>
    <row r="288" spans="14:14" ht="15.75" customHeight="1">
      <c r="N288" s="1"/>
    </row>
    <row r="289" spans="14:14" ht="15.75" customHeight="1">
      <c r="N289" s="1"/>
    </row>
    <row r="290" spans="14:14" ht="15.75" customHeight="1">
      <c r="N290" s="1"/>
    </row>
    <row r="291" spans="14:14" ht="15.75" customHeight="1">
      <c r="N291" s="1"/>
    </row>
    <row r="292" spans="14:14" ht="15.75" customHeight="1">
      <c r="N292" s="1"/>
    </row>
    <row r="293" spans="14:14" ht="15.75" customHeight="1">
      <c r="N293" s="1"/>
    </row>
    <row r="294" spans="14:14" ht="15.75" customHeight="1">
      <c r="N294" s="1"/>
    </row>
    <row r="295" spans="14:14" ht="15.75" customHeight="1">
      <c r="N295" s="1"/>
    </row>
    <row r="296" spans="14:14" ht="15.75" customHeight="1">
      <c r="N296" s="1"/>
    </row>
    <row r="297" spans="14:14" ht="15.75" customHeight="1">
      <c r="N297" s="1"/>
    </row>
    <row r="298" spans="14:14" ht="15.75" customHeight="1">
      <c r="N298" s="1"/>
    </row>
    <row r="299" spans="14:14" ht="15.75" customHeight="1">
      <c r="N299" s="1"/>
    </row>
    <row r="300" spans="14:14" ht="15.75" customHeight="1">
      <c r="N300" s="1"/>
    </row>
    <row r="301" spans="14:14" ht="15.75" customHeight="1">
      <c r="N301" s="1"/>
    </row>
    <row r="302" spans="14:14" ht="15.75" customHeight="1">
      <c r="N302" s="1"/>
    </row>
    <row r="303" spans="14:14" ht="15.75" customHeight="1">
      <c r="N303" s="1"/>
    </row>
    <row r="304" spans="14:14" ht="15.75" customHeight="1">
      <c r="N304" s="1"/>
    </row>
    <row r="305" spans="14:14" ht="15.75" customHeight="1">
      <c r="N305" s="1"/>
    </row>
    <row r="306" spans="14:14" ht="15.75" customHeight="1">
      <c r="N306" s="1"/>
    </row>
    <row r="307" spans="14:14" ht="15.75" customHeight="1">
      <c r="N307" s="1"/>
    </row>
    <row r="308" spans="14:14" ht="15.75" customHeight="1">
      <c r="N308" s="1"/>
    </row>
    <row r="309" spans="14:14" ht="15.75" customHeight="1">
      <c r="N309" s="1"/>
    </row>
    <row r="310" spans="14:14" ht="15.75" customHeight="1">
      <c r="N310" s="1"/>
    </row>
    <row r="311" spans="14:14" ht="15.75" customHeight="1">
      <c r="N311" s="1"/>
    </row>
    <row r="312" spans="14:14" ht="15.75" customHeight="1">
      <c r="N312" s="1"/>
    </row>
    <row r="313" spans="14:14" ht="15.75" customHeight="1">
      <c r="N313" s="1"/>
    </row>
    <row r="314" spans="14:14" ht="15.75" customHeight="1">
      <c r="N314" s="1"/>
    </row>
    <row r="315" spans="14:14" ht="15.75" customHeight="1">
      <c r="N315" s="1"/>
    </row>
    <row r="316" spans="14:14" ht="15.75" customHeight="1">
      <c r="N316" s="1"/>
    </row>
    <row r="317" spans="14:14" ht="15.75" customHeight="1">
      <c r="N317" s="1"/>
    </row>
    <row r="318" spans="14:14" ht="15.75" customHeight="1">
      <c r="N318" s="1"/>
    </row>
    <row r="319" spans="14:14" ht="15.75" customHeight="1">
      <c r="N319" s="1"/>
    </row>
    <row r="320" spans="14:14" ht="15.75" customHeight="1">
      <c r="N320" s="1"/>
    </row>
    <row r="321" spans="14:14" ht="15.75" customHeight="1">
      <c r="N321" s="1"/>
    </row>
    <row r="322" spans="14:14" ht="15.75" customHeight="1">
      <c r="N322" s="1"/>
    </row>
    <row r="323" spans="14:14" ht="15.75" customHeight="1">
      <c r="N323" s="1"/>
    </row>
    <row r="324" spans="14:14" ht="15.75" customHeight="1">
      <c r="N324" s="1"/>
    </row>
    <row r="325" spans="14:14" ht="15.75" customHeight="1">
      <c r="N325" s="1"/>
    </row>
    <row r="326" spans="14:14" ht="15.75" customHeight="1">
      <c r="N326" s="1"/>
    </row>
    <row r="327" spans="14:14" ht="15.75" customHeight="1">
      <c r="N327" s="1"/>
    </row>
    <row r="328" spans="14:14" ht="15.75" customHeight="1">
      <c r="N328" s="1"/>
    </row>
    <row r="329" spans="14:14" ht="15.75" customHeight="1">
      <c r="N329" s="1"/>
    </row>
    <row r="330" spans="14:14" ht="15.75" customHeight="1">
      <c r="N330" s="1"/>
    </row>
    <row r="331" spans="14:14" ht="15.75" customHeight="1">
      <c r="N331" s="1"/>
    </row>
    <row r="332" spans="14:14" ht="15.75" customHeight="1">
      <c r="N332" s="1"/>
    </row>
    <row r="333" spans="14:14" ht="15.75" customHeight="1">
      <c r="N333" s="1"/>
    </row>
    <row r="334" spans="14:14" ht="15.75" customHeight="1">
      <c r="N334" s="1"/>
    </row>
    <row r="335" spans="14:14" ht="15.75" customHeight="1">
      <c r="N335" s="1"/>
    </row>
    <row r="336" spans="14:14" ht="15.75" customHeight="1">
      <c r="N336" s="1"/>
    </row>
    <row r="337" spans="14:14" ht="15.75" customHeight="1">
      <c r="N337" s="1"/>
    </row>
    <row r="338" spans="14:14" ht="15.75" customHeight="1">
      <c r="N338" s="1"/>
    </row>
    <row r="339" spans="14:14" ht="15.75" customHeight="1">
      <c r="N339" s="1"/>
    </row>
    <row r="340" spans="14:14" ht="15.75" customHeight="1">
      <c r="N340" s="1"/>
    </row>
    <row r="341" spans="14:14" ht="15.75" customHeight="1">
      <c r="N341" s="1"/>
    </row>
    <row r="342" spans="14:14" ht="15.75" customHeight="1">
      <c r="N342" s="1"/>
    </row>
    <row r="343" spans="14:14" ht="15.75" customHeight="1">
      <c r="N343" s="1"/>
    </row>
    <row r="344" spans="14:14" ht="15.75" customHeight="1">
      <c r="N344" s="1"/>
    </row>
    <row r="345" spans="14:14" ht="15.75" customHeight="1">
      <c r="N345" s="1"/>
    </row>
    <row r="346" spans="14:14" ht="15.75" customHeight="1">
      <c r="N346" s="1"/>
    </row>
    <row r="347" spans="14:14" ht="15.75" customHeight="1">
      <c r="N347" s="1"/>
    </row>
    <row r="348" spans="14:14" ht="15.75" customHeight="1">
      <c r="N348" s="1"/>
    </row>
    <row r="349" spans="14:14" ht="15.75" customHeight="1">
      <c r="N349" s="1"/>
    </row>
    <row r="350" spans="14:14" ht="15.75" customHeight="1">
      <c r="N350" s="1"/>
    </row>
    <row r="351" spans="14:14" ht="15.75" customHeight="1">
      <c r="N351" s="1"/>
    </row>
    <row r="352" spans="14:14" ht="15.75" customHeight="1">
      <c r="N352" s="1"/>
    </row>
    <row r="353" spans="14:14" ht="15.75" customHeight="1">
      <c r="N353" s="1"/>
    </row>
    <row r="354" spans="14:14" ht="15.75" customHeight="1">
      <c r="N354" s="1"/>
    </row>
    <row r="355" spans="14:14" ht="15.75" customHeight="1">
      <c r="N355" s="1"/>
    </row>
    <row r="356" spans="14:14" ht="15.75" customHeight="1">
      <c r="N356" s="1"/>
    </row>
    <row r="357" spans="14:14" ht="15.75" customHeight="1">
      <c r="N357" s="1"/>
    </row>
    <row r="358" spans="14:14" ht="15.75" customHeight="1">
      <c r="N358" s="1"/>
    </row>
    <row r="359" spans="14:14" ht="15.75" customHeight="1">
      <c r="N359" s="1"/>
    </row>
    <row r="360" spans="14:14" ht="15.75" customHeight="1">
      <c r="N360" s="1"/>
    </row>
    <row r="361" spans="14:14" ht="15.75" customHeight="1">
      <c r="N361" s="1"/>
    </row>
    <row r="362" spans="14:14" ht="15.75" customHeight="1">
      <c r="N362" s="1"/>
    </row>
    <row r="363" spans="14:14" ht="15.75" customHeight="1">
      <c r="N363" s="1"/>
    </row>
    <row r="364" spans="14:14" ht="15.75" customHeight="1">
      <c r="N364" s="1"/>
    </row>
    <row r="365" spans="14:14" ht="15.75" customHeight="1">
      <c r="N365" s="1"/>
    </row>
    <row r="366" spans="14:14" ht="15.75" customHeight="1">
      <c r="N366" s="1"/>
    </row>
    <row r="367" spans="14:14" ht="15.75" customHeight="1">
      <c r="N367" s="1"/>
    </row>
    <row r="368" spans="14:14" ht="15.75" customHeight="1">
      <c r="N368" s="1"/>
    </row>
    <row r="369" spans="14:14" ht="15.75" customHeight="1">
      <c r="N369" s="1"/>
    </row>
    <row r="370" spans="14:14" ht="15.75" customHeight="1">
      <c r="N370" s="1"/>
    </row>
    <row r="371" spans="14:14" ht="15.75" customHeight="1">
      <c r="N371" s="1"/>
    </row>
    <row r="372" spans="14:14" ht="15.75" customHeight="1">
      <c r="N372" s="1"/>
    </row>
    <row r="373" spans="14:14" ht="15.75" customHeight="1">
      <c r="N373" s="1"/>
    </row>
    <row r="374" spans="14:14" ht="15.75" customHeight="1">
      <c r="N374" s="1"/>
    </row>
    <row r="375" spans="14:14" ht="15.75" customHeight="1">
      <c r="N375" s="1"/>
    </row>
    <row r="376" spans="14:14" ht="15.75" customHeight="1">
      <c r="N376" s="1"/>
    </row>
    <row r="377" spans="14:14" ht="15.75" customHeight="1">
      <c r="N377" s="1"/>
    </row>
    <row r="378" spans="14:14" ht="15.75" customHeight="1">
      <c r="N378" s="1"/>
    </row>
    <row r="379" spans="14:14" ht="15.75" customHeight="1">
      <c r="N379" s="1"/>
    </row>
    <row r="380" spans="14:14" ht="15.75" customHeight="1">
      <c r="N380" s="1"/>
    </row>
    <row r="381" spans="14:14" ht="15.75" customHeight="1">
      <c r="N381" s="1"/>
    </row>
    <row r="382" spans="14:14" ht="15.75" customHeight="1">
      <c r="N382" s="1"/>
    </row>
    <row r="383" spans="14:14" ht="15.75" customHeight="1">
      <c r="N383" s="1"/>
    </row>
    <row r="384" spans="14:14" ht="15.75" customHeight="1">
      <c r="N384" s="1"/>
    </row>
    <row r="385" spans="14:14" ht="15.75" customHeight="1">
      <c r="N385" s="1"/>
    </row>
    <row r="386" spans="14:14" ht="15.75" customHeight="1">
      <c r="N386" s="1"/>
    </row>
    <row r="387" spans="14:14" ht="15.75" customHeight="1">
      <c r="N387" s="1"/>
    </row>
    <row r="388" spans="14:14" ht="15.75" customHeight="1">
      <c r="N388" s="1"/>
    </row>
    <row r="389" spans="14:14" ht="15.75" customHeight="1">
      <c r="N389" s="1"/>
    </row>
    <row r="390" spans="14:14" ht="15.75" customHeight="1">
      <c r="N390" s="1"/>
    </row>
    <row r="391" spans="14:14" ht="15.75" customHeight="1">
      <c r="N391" s="1"/>
    </row>
    <row r="392" spans="14:14" ht="15.75" customHeight="1">
      <c r="N392" s="1"/>
    </row>
    <row r="393" spans="14:14" ht="15.75" customHeight="1">
      <c r="N393" s="1"/>
    </row>
    <row r="394" spans="14:14" ht="15.75" customHeight="1">
      <c r="N394" s="1"/>
    </row>
    <row r="395" spans="14:14" ht="15.75" customHeight="1">
      <c r="N395" s="1"/>
    </row>
    <row r="396" spans="14:14" ht="15.75" customHeight="1">
      <c r="N396" s="1"/>
    </row>
    <row r="397" spans="14:14" ht="15.75" customHeight="1">
      <c r="N397" s="1"/>
    </row>
    <row r="398" spans="14:14" ht="15.75" customHeight="1">
      <c r="N398" s="1"/>
    </row>
    <row r="399" spans="14:14" ht="15.75" customHeight="1">
      <c r="N399" s="1"/>
    </row>
    <row r="400" spans="14:14" ht="15.75" customHeight="1">
      <c r="N400" s="1"/>
    </row>
    <row r="401" spans="14:14" ht="15.75" customHeight="1">
      <c r="N401" s="1"/>
    </row>
    <row r="402" spans="14:14" ht="15.75" customHeight="1">
      <c r="N402" s="1"/>
    </row>
    <row r="403" spans="14:14" ht="15.75" customHeight="1">
      <c r="N403" s="1"/>
    </row>
    <row r="404" spans="14:14" ht="15.75" customHeight="1">
      <c r="N404" s="1"/>
    </row>
    <row r="405" spans="14:14" ht="15.75" customHeight="1">
      <c r="N405" s="1"/>
    </row>
    <row r="406" spans="14:14" ht="15.75" customHeight="1">
      <c r="N406" s="1"/>
    </row>
    <row r="407" spans="14:14" ht="15.75" customHeight="1">
      <c r="N407" s="1"/>
    </row>
    <row r="408" spans="14:14" ht="15.75" customHeight="1">
      <c r="N408" s="1"/>
    </row>
    <row r="409" spans="14:14" ht="15.75" customHeight="1">
      <c r="N409" s="1"/>
    </row>
    <row r="410" spans="14:14" ht="15.75" customHeight="1">
      <c r="N410" s="1"/>
    </row>
    <row r="411" spans="14:14" ht="15.75" customHeight="1">
      <c r="N411" s="1"/>
    </row>
    <row r="412" spans="14:14" ht="15.75" customHeight="1">
      <c r="N412" s="1"/>
    </row>
    <row r="413" spans="14:14" ht="15.75" customHeight="1">
      <c r="N413" s="1"/>
    </row>
    <row r="414" spans="14:14" ht="15.75" customHeight="1">
      <c r="N414" s="1"/>
    </row>
    <row r="415" spans="14:14" ht="15.75" customHeight="1">
      <c r="N415" s="1"/>
    </row>
    <row r="416" spans="14:14" ht="15.75" customHeight="1">
      <c r="N416" s="1"/>
    </row>
    <row r="417" spans="14:14" ht="15.75" customHeight="1">
      <c r="N417" s="1"/>
    </row>
    <row r="418" spans="14:14" ht="15.75" customHeight="1">
      <c r="N418" s="1"/>
    </row>
    <row r="419" spans="14:14" ht="15.75" customHeight="1">
      <c r="N419" s="1"/>
    </row>
    <row r="420" spans="14:14" ht="15.75" customHeight="1">
      <c r="N420" s="1"/>
    </row>
    <row r="421" spans="14:14" ht="15.75" customHeight="1">
      <c r="N421" s="1"/>
    </row>
    <row r="422" spans="14:14" ht="15.75" customHeight="1">
      <c r="N422" s="1"/>
    </row>
    <row r="423" spans="14:14" ht="15.75" customHeight="1">
      <c r="N423" s="1"/>
    </row>
    <row r="424" spans="14:14" ht="15.75" customHeight="1">
      <c r="N424" s="1"/>
    </row>
    <row r="425" spans="14:14" ht="15.75" customHeight="1">
      <c r="N425" s="1"/>
    </row>
    <row r="426" spans="14:14" ht="15.75" customHeight="1">
      <c r="N426" s="1"/>
    </row>
    <row r="427" spans="14:14" ht="15.75" customHeight="1">
      <c r="N427" s="1"/>
    </row>
    <row r="428" spans="14:14" ht="15.75" customHeight="1">
      <c r="N428" s="1"/>
    </row>
    <row r="429" spans="14:14" ht="15.75" customHeight="1">
      <c r="N429" s="1"/>
    </row>
    <row r="430" spans="14:14" ht="15.75" customHeight="1">
      <c r="N430" s="1"/>
    </row>
    <row r="431" spans="14:14" ht="15.75" customHeight="1">
      <c r="N431" s="1"/>
    </row>
    <row r="432" spans="14:14" ht="15.75" customHeight="1">
      <c r="N432" s="1"/>
    </row>
    <row r="433" spans="14:14" ht="15.75" customHeight="1">
      <c r="N433" s="1"/>
    </row>
    <row r="434" spans="14:14" ht="15.75" customHeight="1">
      <c r="N434" s="1"/>
    </row>
    <row r="435" spans="14:14" ht="15.75" customHeight="1">
      <c r="N435" s="1"/>
    </row>
    <row r="436" spans="14:14" ht="15.75" customHeight="1">
      <c r="N436" s="1"/>
    </row>
    <row r="437" spans="14:14" ht="15.75" customHeight="1">
      <c r="N437" s="1"/>
    </row>
    <row r="438" spans="14:14" ht="15.75" customHeight="1">
      <c r="N438" s="1"/>
    </row>
    <row r="439" spans="14:14" ht="15.75" customHeight="1">
      <c r="N439" s="1"/>
    </row>
    <row r="440" spans="14:14" ht="15.75" customHeight="1">
      <c r="N440" s="1"/>
    </row>
    <row r="441" spans="14:14" ht="15.75" customHeight="1">
      <c r="N441" s="1"/>
    </row>
    <row r="442" spans="14:14" ht="15.75" customHeight="1">
      <c r="N442" s="1"/>
    </row>
    <row r="443" spans="14:14" ht="15.75" customHeight="1">
      <c r="N443" s="1"/>
    </row>
    <row r="444" spans="14:14" ht="15.75" customHeight="1">
      <c r="N444" s="1"/>
    </row>
    <row r="445" spans="14:14" ht="15.75" customHeight="1">
      <c r="N445" s="1"/>
    </row>
    <row r="446" spans="14:14" ht="15.75" customHeight="1">
      <c r="N446" s="1"/>
    </row>
    <row r="447" spans="14:14" ht="15.75" customHeight="1">
      <c r="N447" s="1"/>
    </row>
    <row r="448" spans="14:14" ht="15.75" customHeight="1">
      <c r="N448" s="1"/>
    </row>
    <row r="449" spans="14:14" ht="15.75" customHeight="1">
      <c r="N449" s="1"/>
    </row>
    <row r="450" spans="14:14" ht="15.75" customHeight="1">
      <c r="N450" s="1"/>
    </row>
    <row r="451" spans="14:14" ht="15.75" customHeight="1">
      <c r="N451" s="1"/>
    </row>
    <row r="452" spans="14:14" ht="15.75" customHeight="1">
      <c r="N452" s="1"/>
    </row>
    <row r="453" spans="14:14" ht="15.75" customHeight="1">
      <c r="N453" s="1"/>
    </row>
    <row r="454" spans="14:14" ht="15.75" customHeight="1">
      <c r="N454" s="1"/>
    </row>
    <row r="455" spans="14:14" ht="15.75" customHeight="1">
      <c r="N455" s="1"/>
    </row>
    <row r="456" spans="14:14" ht="15.75" customHeight="1">
      <c r="N456" s="1"/>
    </row>
    <row r="457" spans="14:14" ht="15.75" customHeight="1">
      <c r="N457" s="1"/>
    </row>
    <row r="458" spans="14:14" ht="15.75" customHeight="1">
      <c r="N458" s="1"/>
    </row>
    <row r="459" spans="14:14" ht="15.75" customHeight="1">
      <c r="N459" s="1"/>
    </row>
    <row r="460" spans="14:14" ht="15.75" customHeight="1">
      <c r="N460" s="1"/>
    </row>
    <row r="461" spans="14:14" ht="15.75" customHeight="1">
      <c r="N461" s="1"/>
    </row>
    <row r="462" spans="14:14" ht="15.75" customHeight="1">
      <c r="N462" s="1"/>
    </row>
    <row r="463" spans="14:14" ht="15.75" customHeight="1">
      <c r="N463" s="1"/>
    </row>
    <row r="464" spans="14:14" ht="15.75" customHeight="1">
      <c r="N464" s="1"/>
    </row>
    <row r="465" spans="14:14" ht="15.75" customHeight="1">
      <c r="N465" s="1"/>
    </row>
    <row r="466" spans="14:14" ht="15.75" customHeight="1">
      <c r="N466" s="1"/>
    </row>
    <row r="467" spans="14:14" ht="15.75" customHeight="1">
      <c r="N467" s="1"/>
    </row>
    <row r="468" spans="14:14" ht="15.75" customHeight="1">
      <c r="N468" s="1"/>
    </row>
    <row r="469" spans="14:14" ht="15.75" customHeight="1">
      <c r="N469" s="1"/>
    </row>
    <row r="470" spans="14:14" ht="15.75" customHeight="1">
      <c r="N470" s="1"/>
    </row>
    <row r="471" spans="14:14" ht="15.75" customHeight="1">
      <c r="N471" s="1"/>
    </row>
    <row r="472" spans="14:14" ht="15.75" customHeight="1">
      <c r="N472" s="1"/>
    </row>
    <row r="473" spans="14:14" ht="15.75" customHeight="1">
      <c r="N473" s="1"/>
    </row>
    <row r="474" spans="14:14" ht="15.75" customHeight="1">
      <c r="N474" s="1"/>
    </row>
    <row r="475" spans="14:14" ht="15.75" customHeight="1">
      <c r="N475" s="1"/>
    </row>
    <row r="476" spans="14:14" ht="15.75" customHeight="1">
      <c r="N476" s="1"/>
    </row>
    <row r="477" spans="14:14" ht="15.75" customHeight="1">
      <c r="N477" s="1"/>
    </row>
    <row r="478" spans="14:14" ht="15.75" customHeight="1">
      <c r="N478" s="1"/>
    </row>
    <row r="479" spans="14:14" ht="15.75" customHeight="1">
      <c r="N479" s="1"/>
    </row>
    <row r="480" spans="14:14" ht="15.75" customHeight="1">
      <c r="N480" s="1"/>
    </row>
    <row r="481" spans="14:14" ht="15.75" customHeight="1">
      <c r="N481" s="1"/>
    </row>
    <row r="482" spans="14:14" ht="15.75" customHeight="1">
      <c r="N482" s="1"/>
    </row>
    <row r="483" spans="14:14" ht="15.75" customHeight="1">
      <c r="N483" s="1"/>
    </row>
    <row r="484" spans="14:14" ht="15.75" customHeight="1">
      <c r="N484" s="1"/>
    </row>
    <row r="485" spans="14:14" ht="15.75" customHeight="1">
      <c r="N485" s="1"/>
    </row>
    <row r="486" spans="14:14" ht="15.75" customHeight="1">
      <c r="N486" s="1"/>
    </row>
    <row r="487" spans="14:14" ht="15.75" customHeight="1">
      <c r="N487" s="1"/>
    </row>
    <row r="488" spans="14:14" ht="15.75" customHeight="1">
      <c r="N488" s="1"/>
    </row>
    <row r="489" spans="14:14" ht="15.75" customHeight="1">
      <c r="N489" s="1"/>
    </row>
    <row r="490" spans="14:14" ht="15.75" customHeight="1">
      <c r="N490" s="1"/>
    </row>
    <row r="491" spans="14:14" ht="15.75" customHeight="1">
      <c r="N491" s="1"/>
    </row>
    <row r="492" spans="14:14" ht="15.75" customHeight="1">
      <c r="N492" s="1"/>
    </row>
    <row r="493" spans="14:14" ht="15.75" customHeight="1">
      <c r="N493" s="1"/>
    </row>
    <row r="494" spans="14:14" ht="15.75" customHeight="1">
      <c r="N494" s="1"/>
    </row>
    <row r="495" spans="14:14" ht="15.75" customHeight="1">
      <c r="N495" s="1"/>
    </row>
    <row r="496" spans="14:14" ht="15.75" customHeight="1">
      <c r="N496" s="1"/>
    </row>
    <row r="497" spans="14:14" ht="15.75" customHeight="1">
      <c r="N497" s="1"/>
    </row>
    <row r="498" spans="14:14" ht="15.75" customHeight="1">
      <c r="N498" s="1"/>
    </row>
    <row r="499" spans="14:14" ht="15.75" customHeight="1">
      <c r="N499" s="1"/>
    </row>
    <row r="500" spans="14:14" ht="15.75" customHeight="1">
      <c r="N500" s="1"/>
    </row>
    <row r="501" spans="14:14" ht="15.75" customHeight="1">
      <c r="N501" s="1"/>
    </row>
    <row r="502" spans="14:14" ht="15.75" customHeight="1">
      <c r="N502" s="1"/>
    </row>
    <row r="503" spans="14:14" ht="15.75" customHeight="1">
      <c r="N503" s="1"/>
    </row>
    <row r="504" spans="14:14" ht="15.75" customHeight="1">
      <c r="N504" s="1"/>
    </row>
    <row r="505" spans="14:14" ht="15.75" customHeight="1">
      <c r="N505" s="1"/>
    </row>
    <row r="506" spans="14:14" ht="15.75" customHeight="1">
      <c r="N506" s="1"/>
    </row>
    <row r="507" spans="14:14" ht="15.75" customHeight="1">
      <c r="N507" s="1"/>
    </row>
    <row r="508" spans="14:14" ht="15.75" customHeight="1">
      <c r="N508" s="1"/>
    </row>
    <row r="509" spans="14:14" ht="15.75" customHeight="1">
      <c r="N509" s="1"/>
    </row>
    <row r="510" spans="14:14" ht="15.75" customHeight="1">
      <c r="N510" s="1"/>
    </row>
    <row r="511" spans="14:14" ht="15.75" customHeight="1">
      <c r="N511" s="1"/>
    </row>
    <row r="512" spans="14:14" ht="15.75" customHeight="1">
      <c r="N512" s="1"/>
    </row>
    <row r="513" spans="14:14" ht="15.75" customHeight="1">
      <c r="N513" s="1"/>
    </row>
    <row r="514" spans="14:14" ht="15.75" customHeight="1">
      <c r="N514" s="1"/>
    </row>
    <row r="515" spans="14:14" ht="15.75" customHeight="1">
      <c r="N515" s="1"/>
    </row>
    <row r="516" spans="14:14" ht="15.75" customHeight="1">
      <c r="N516" s="1"/>
    </row>
    <row r="517" spans="14:14" ht="15.75" customHeight="1">
      <c r="N517" s="1"/>
    </row>
    <row r="518" spans="14:14" ht="15.75" customHeight="1">
      <c r="N518" s="1"/>
    </row>
    <row r="519" spans="14:14" ht="15.75" customHeight="1">
      <c r="N519" s="1"/>
    </row>
    <row r="520" spans="14:14" ht="15.75" customHeight="1">
      <c r="N520" s="1"/>
    </row>
    <row r="521" spans="14:14" ht="15.75" customHeight="1">
      <c r="N521" s="1"/>
    </row>
    <row r="522" spans="14:14" ht="15.75" customHeight="1">
      <c r="N522" s="1"/>
    </row>
    <row r="523" spans="14:14" ht="15.75" customHeight="1">
      <c r="N523" s="1"/>
    </row>
    <row r="524" spans="14:14" ht="15.75" customHeight="1">
      <c r="N524" s="1"/>
    </row>
    <row r="525" spans="14:14" ht="15.75" customHeight="1">
      <c r="N525" s="1"/>
    </row>
    <row r="526" spans="14:14" ht="15.75" customHeight="1">
      <c r="N526" s="1"/>
    </row>
    <row r="527" spans="14:14" ht="15.75" customHeight="1">
      <c r="N527" s="1"/>
    </row>
    <row r="528" spans="14:14" ht="15.75" customHeight="1">
      <c r="N528" s="1"/>
    </row>
    <row r="529" spans="14:14" ht="15.75" customHeight="1">
      <c r="N529" s="1"/>
    </row>
    <row r="530" spans="14:14" ht="15.75" customHeight="1">
      <c r="N530" s="1"/>
    </row>
    <row r="531" spans="14:14" ht="15.75" customHeight="1">
      <c r="N531" s="1"/>
    </row>
    <row r="532" spans="14:14" ht="15.75" customHeight="1">
      <c r="N532" s="1"/>
    </row>
    <row r="533" spans="14:14" ht="15.75" customHeight="1">
      <c r="N533" s="1"/>
    </row>
    <row r="534" spans="14:14" ht="15.75" customHeight="1">
      <c r="N534" s="1"/>
    </row>
    <row r="535" spans="14:14" ht="15.75" customHeight="1">
      <c r="N535" s="1"/>
    </row>
    <row r="536" spans="14:14" ht="15.75" customHeight="1">
      <c r="N536" s="1"/>
    </row>
    <row r="537" spans="14:14" ht="15.75" customHeight="1">
      <c r="N537" s="1"/>
    </row>
    <row r="538" spans="14:14" ht="15.75" customHeight="1">
      <c r="N538" s="1"/>
    </row>
    <row r="539" spans="14:14" ht="15.75" customHeight="1">
      <c r="N539" s="1"/>
    </row>
    <row r="540" spans="14:14" ht="15.75" customHeight="1">
      <c r="N540" s="1"/>
    </row>
    <row r="541" spans="14:14" ht="15.75" customHeight="1">
      <c r="N541" s="1"/>
    </row>
    <row r="542" spans="14:14" ht="15.75" customHeight="1">
      <c r="N542" s="1"/>
    </row>
    <row r="543" spans="14:14" ht="15.75" customHeight="1">
      <c r="N543" s="1"/>
    </row>
    <row r="544" spans="14:14" ht="15.75" customHeight="1">
      <c r="N544" s="1"/>
    </row>
    <row r="545" spans="14:14" ht="15.75" customHeight="1">
      <c r="N545" s="1"/>
    </row>
    <row r="546" spans="14:14" ht="15.75" customHeight="1">
      <c r="N546" s="1"/>
    </row>
    <row r="547" spans="14:14" ht="15.75" customHeight="1">
      <c r="N547" s="1"/>
    </row>
    <row r="548" spans="14:14" ht="15.75" customHeight="1">
      <c r="N548" s="1"/>
    </row>
    <row r="549" spans="14:14" ht="15.75" customHeight="1">
      <c r="N549" s="1"/>
    </row>
    <row r="550" spans="14:14" ht="15.75" customHeight="1">
      <c r="N550" s="1"/>
    </row>
    <row r="551" spans="14:14" ht="15.75" customHeight="1">
      <c r="N551" s="1"/>
    </row>
    <row r="552" spans="14:14" ht="15.75" customHeight="1">
      <c r="N552" s="1"/>
    </row>
    <row r="553" spans="14:14" ht="15.75" customHeight="1">
      <c r="N553" s="1"/>
    </row>
    <row r="554" spans="14:14" ht="15.75" customHeight="1">
      <c r="N554" s="1"/>
    </row>
    <row r="555" spans="14:14" ht="15.75" customHeight="1">
      <c r="N555" s="1"/>
    </row>
    <row r="556" spans="14:14" ht="15.75" customHeight="1">
      <c r="N556" s="1"/>
    </row>
    <row r="557" spans="14:14" ht="15.75" customHeight="1">
      <c r="N557" s="1"/>
    </row>
    <row r="558" spans="14:14" ht="15.75" customHeight="1">
      <c r="N558" s="1"/>
    </row>
    <row r="559" spans="14:14" ht="15.75" customHeight="1">
      <c r="N559" s="1"/>
    </row>
    <row r="560" spans="14:14" ht="15.75" customHeight="1">
      <c r="N560" s="1"/>
    </row>
    <row r="561" spans="14:14" ht="15.75" customHeight="1">
      <c r="N561" s="1"/>
    </row>
    <row r="562" spans="14:14" ht="15.75" customHeight="1">
      <c r="N562" s="1"/>
    </row>
    <row r="563" spans="14:14" ht="15.75" customHeight="1">
      <c r="N563" s="1"/>
    </row>
    <row r="564" spans="14:14" ht="15.75" customHeight="1">
      <c r="N564" s="1"/>
    </row>
    <row r="565" spans="14:14" ht="15.75" customHeight="1">
      <c r="N565" s="1"/>
    </row>
    <row r="566" spans="14:14" ht="15.75" customHeight="1">
      <c r="N566" s="1"/>
    </row>
    <row r="567" spans="14:14" ht="15.75" customHeight="1">
      <c r="N567" s="1"/>
    </row>
    <row r="568" spans="14:14" ht="15.75" customHeight="1">
      <c r="N568" s="1"/>
    </row>
    <row r="569" spans="14:14" ht="15.75" customHeight="1">
      <c r="N569" s="1"/>
    </row>
    <row r="570" spans="14:14" ht="15.75" customHeight="1">
      <c r="N570" s="1"/>
    </row>
    <row r="571" spans="14:14" ht="15.75" customHeight="1">
      <c r="N571" s="1"/>
    </row>
    <row r="572" spans="14:14" ht="15.75" customHeight="1">
      <c r="N572" s="1"/>
    </row>
    <row r="573" spans="14:14" ht="15.75" customHeight="1">
      <c r="N573" s="1"/>
    </row>
    <row r="574" spans="14:14" ht="15.75" customHeight="1">
      <c r="N574" s="1"/>
    </row>
    <row r="575" spans="14:14" ht="15.75" customHeight="1">
      <c r="N575" s="1"/>
    </row>
    <row r="576" spans="14:14" ht="15.75" customHeight="1">
      <c r="N576" s="1"/>
    </row>
    <row r="577" spans="14:14" ht="15.75" customHeight="1">
      <c r="N577" s="1"/>
    </row>
    <row r="578" spans="14:14" ht="15.75" customHeight="1">
      <c r="N578" s="1"/>
    </row>
    <row r="579" spans="14:14" ht="15.75" customHeight="1">
      <c r="N579" s="1"/>
    </row>
    <row r="580" spans="14:14" ht="15.75" customHeight="1">
      <c r="N580" s="1"/>
    </row>
    <row r="581" spans="14:14" ht="15.75" customHeight="1">
      <c r="N581" s="1"/>
    </row>
    <row r="582" spans="14:14" ht="15.75" customHeight="1">
      <c r="N582" s="1"/>
    </row>
    <row r="583" spans="14:14" ht="15.75" customHeight="1">
      <c r="N583" s="1"/>
    </row>
    <row r="584" spans="14:14" ht="15.75" customHeight="1">
      <c r="N584" s="1"/>
    </row>
    <row r="585" spans="14:14" ht="15.75" customHeight="1">
      <c r="N585" s="1"/>
    </row>
    <row r="586" spans="14:14" ht="15.75" customHeight="1">
      <c r="N586" s="1"/>
    </row>
    <row r="587" spans="14:14" ht="15.75" customHeight="1">
      <c r="N587" s="1"/>
    </row>
    <row r="588" spans="14:14" ht="15.75" customHeight="1">
      <c r="N588" s="1"/>
    </row>
    <row r="589" spans="14:14" ht="15.75" customHeight="1">
      <c r="N589" s="1"/>
    </row>
    <row r="590" spans="14:14" ht="15.75" customHeight="1">
      <c r="N590" s="1"/>
    </row>
    <row r="591" spans="14:14" ht="15.75" customHeight="1">
      <c r="N591" s="1"/>
    </row>
    <row r="592" spans="14:14" ht="15.75" customHeight="1">
      <c r="N592" s="1"/>
    </row>
    <row r="593" spans="14:14" ht="15.75" customHeight="1">
      <c r="N593" s="1"/>
    </row>
    <row r="594" spans="14:14" ht="15.75" customHeight="1">
      <c r="N594" s="1"/>
    </row>
    <row r="595" spans="14:14" ht="15.75" customHeight="1">
      <c r="N595" s="1"/>
    </row>
    <row r="596" spans="14:14" ht="15.75" customHeight="1">
      <c r="N596" s="1"/>
    </row>
    <row r="597" spans="14:14" ht="15.75" customHeight="1">
      <c r="N597" s="1"/>
    </row>
    <row r="598" spans="14:14" ht="15.75" customHeight="1">
      <c r="N598" s="1"/>
    </row>
    <row r="599" spans="14:14" ht="15.75" customHeight="1">
      <c r="N599" s="1"/>
    </row>
    <row r="600" spans="14:14" ht="15.75" customHeight="1">
      <c r="N600" s="1"/>
    </row>
    <row r="601" spans="14:14" ht="15.75" customHeight="1">
      <c r="N601" s="1"/>
    </row>
    <row r="602" spans="14:14" ht="15.75" customHeight="1">
      <c r="N602" s="1"/>
    </row>
    <row r="603" spans="14:14" ht="15.75" customHeight="1">
      <c r="N603" s="1"/>
    </row>
    <row r="604" spans="14:14" ht="15.75" customHeight="1">
      <c r="N604" s="1"/>
    </row>
    <row r="605" spans="14:14" ht="15.75" customHeight="1">
      <c r="N605" s="1"/>
    </row>
    <row r="606" spans="14:14" ht="15.75" customHeight="1">
      <c r="N606" s="1"/>
    </row>
    <row r="607" spans="14:14" ht="15.75" customHeight="1">
      <c r="N607" s="1"/>
    </row>
    <row r="608" spans="14:14" ht="15.75" customHeight="1">
      <c r="N608" s="1"/>
    </row>
    <row r="609" spans="14:14" ht="15.75" customHeight="1">
      <c r="N609" s="1"/>
    </row>
    <row r="610" spans="14:14" ht="15.75" customHeight="1">
      <c r="N610" s="1"/>
    </row>
    <row r="611" spans="14:14" ht="15.75" customHeight="1">
      <c r="N611" s="1"/>
    </row>
    <row r="612" spans="14:14" ht="15.75" customHeight="1">
      <c r="N612" s="1"/>
    </row>
    <row r="613" spans="14:14" ht="15.75" customHeight="1">
      <c r="N613" s="1"/>
    </row>
    <row r="614" spans="14:14" ht="15.75" customHeight="1">
      <c r="N614" s="1"/>
    </row>
    <row r="615" spans="14:14" ht="15.75" customHeight="1">
      <c r="N615" s="1"/>
    </row>
    <row r="616" spans="14:14" ht="15.75" customHeight="1">
      <c r="N616" s="1"/>
    </row>
    <row r="617" spans="14:14" ht="15.75" customHeight="1">
      <c r="N617" s="1"/>
    </row>
    <row r="618" spans="14:14" ht="15.75" customHeight="1">
      <c r="N618" s="1"/>
    </row>
    <row r="619" spans="14:14" ht="15.75" customHeight="1">
      <c r="N619" s="1"/>
    </row>
    <row r="620" spans="14:14" ht="15.75" customHeight="1">
      <c r="N620" s="1"/>
    </row>
    <row r="621" spans="14:14" ht="15.75" customHeight="1">
      <c r="N621" s="1"/>
    </row>
    <row r="622" spans="14:14" ht="15.75" customHeight="1">
      <c r="N622" s="1"/>
    </row>
    <row r="623" spans="14:14" ht="15.75" customHeight="1">
      <c r="N623" s="1"/>
    </row>
    <row r="624" spans="14:14" ht="15.75" customHeight="1">
      <c r="N624" s="1"/>
    </row>
    <row r="625" spans="14:14" ht="15.75" customHeight="1">
      <c r="N625" s="1"/>
    </row>
    <row r="626" spans="14:14" ht="15.75" customHeight="1">
      <c r="N626" s="1"/>
    </row>
    <row r="627" spans="14:14" ht="15.75" customHeight="1">
      <c r="N627" s="1"/>
    </row>
    <row r="628" spans="14:14" ht="15.75" customHeight="1">
      <c r="N628" s="1"/>
    </row>
    <row r="629" spans="14:14" ht="15.75" customHeight="1">
      <c r="N629" s="1"/>
    </row>
    <row r="630" spans="14:14" ht="15.75" customHeight="1">
      <c r="N630" s="1"/>
    </row>
    <row r="631" spans="14:14" ht="15.75" customHeight="1">
      <c r="N631" s="1"/>
    </row>
    <row r="632" spans="14:14" ht="15.75" customHeight="1">
      <c r="N632" s="1"/>
    </row>
    <row r="633" spans="14:14" ht="15.75" customHeight="1">
      <c r="N633" s="1"/>
    </row>
    <row r="634" spans="14:14" ht="15.75" customHeight="1">
      <c r="N634" s="1"/>
    </row>
    <row r="635" spans="14:14" ht="15.75" customHeight="1">
      <c r="N635" s="1"/>
    </row>
    <row r="636" spans="14:14" ht="15.75" customHeight="1">
      <c r="N636" s="1"/>
    </row>
    <row r="637" spans="14:14" ht="15.75" customHeight="1">
      <c r="N637" s="1"/>
    </row>
    <row r="638" spans="14:14" ht="15.75" customHeight="1">
      <c r="N638" s="1"/>
    </row>
    <row r="639" spans="14:14" ht="15.75" customHeight="1">
      <c r="N639" s="1"/>
    </row>
    <row r="640" spans="14:14" ht="15.75" customHeight="1">
      <c r="N640" s="1"/>
    </row>
    <row r="641" spans="14:14" ht="15.75" customHeight="1">
      <c r="N641" s="1"/>
    </row>
    <row r="642" spans="14:14" ht="15.75" customHeight="1">
      <c r="N642" s="1"/>
    </row>
    <row r="643" spans="14:14" ht="15.75" customHeight="1">
      <c r="N643" s="1"/>
    </row>
    <row r="644" spans="14:14" ht="15.75" customHeight="1">
      <c r="N644" s="1"/>
    </row>
    <row r="645" spans="14:14" ht="15.75" customHeight="1">
      <c r="N645" s="1"/>
    </row>
    <row r="646" spans="14:14" ht="15.75" customHeight="1">
      <c r="N646" s="1"/>
    </row>
    <row r="647" spans="14:14" ht="15.75" customHeight="1">
      <c r="N647" s="1"/>
    </row>
    <row r="648" spans="14:14" ht="15.75" customHeight="1">
      <c r="N648" s="1"/>
    </row>
    <row r="649" spans="14:14" ht="15.75" customHeight="1">
      <c r="N649" s="1"/>
    </row>
    <row r="650" spans="14:14" ht="15.75" customHeight="1">
      <c r="N650" s="1"/>
    </row>
    <row r="651" spans="14:14" ht="15.75" customHeight="1">
      <c r="N651" s="1"/>
    </row>
    <row r="652" spans="14:14" ht="15.75" customHeight="1">
      <c r="N652" s="1"/>
    </row>
    <row r="653" spans="14:14" ht="15.75" customHeight="1">
      <c r="N653" s="1"/>
    </row>
    <row r="654" spans="14:14" ht="15.75" customHeight="1">
      <c r="N654" s="1"/>
    </row>
    <row r="655" spans="14:14" ht="15.75" customHeight="1">
      <c r="N655" s="1"/>
    </row>
    <row r="656" spans="14:14" ht="15.75" customHeight="1">
      <c r="N656" s="1"/>
    </row>
    <row r="657" spans="14:14" ht="15.75" customHeight="1">
      <c r="N657" s="1"/>
    </row>
    <row r="658" spans="14:14" ht="15.75" customHeight="1">
      <c r="N658" s="1"/>
    </row>
    <row r="659" spans="14:14" ht="15.75" customHeight="1">
      <c r="N659" s="1"/>
    </row>
    <row r="660" spans="14:14" ht="15.75" customHeight="1">
      <c r="N660" s="1"/>
    </row>
    <row r="661" spans="14:14" ht="15.75" customHeight="1">
      <c r="N661" s="1"/>
    </row>
    <row r="662" spans="14:14" ht="15.75" customHeight="1">
      <c r="N662" s="1"/>
    </row>
    <row r="663" spans="14:14" ht="15.75" customHeight="1">
      <c r="N663" s="1"/>
    </row>
    <row r="664" spans="14:14" ht="15.75" customHeight="1">
      <c r="N664" s="1"/>
    </row>
    <row r="665" spans="14:14" ht="15.75" customHeight="1">
      <c r="N665" s="1"/>
    </row>
    <row r="666" spans="14:14" ht="15.75" customHeight="1">
      <c r="N666" s="1"/>
    </row>
    <row r="667" spans="14:14" ht="15.75" customHeight="1">
      <c r="N667" s="1"/>
    </row>
    <row r="668" spans="14:14" ht="15.75" customHeight="1">
      <c r="N668" s="1"/>
    </row>
    <row r="669" spans="14:14" ht="15.75" customHeight="1">
      <c r="N669" s="1"/>
    </row>
    <row r="670" spans="14:14" ht="15.75" customHeight="1">
      <c r="N670" s="1"/>
    </row>
    <row r="671" spans="14:14" ht="15.75" customHeight="1">
      <c r="N671" s="1"/>
    </row>
    <row r="672" spans="14:14" ht="15.75" customHeight="1">
      <c r="N672" s="1"/>
    </row>
    <row r="673" spans="14:14" ht="15.75" customHeight="1">
      <c r="N673" s="1"/>
    </row>
    <row r="674" spans="14:14" ht="15.75" customHeight="1">
      <c r="N674" s="1"/>
    </row>
    <row r="675" spans="14:14" ht="15.75" customHeight="1">
      <c r="N675" s="1"/>
    </row>
    <row r="676" spans="14:14" ht="15.75" customHeight="1">
      <c r="N676" s="1"/>
    </row>
    <row r="677" spans="14:14" ht="15.75" customHeight="1">
      <c r="N677" s="1"/>
    </row>
    <row r="678" spans="14:14" ht="15.75" customHeight="1">
      <c r="N678" s="1"/>
    </row>
    <row r="679" spans="14:14" ht="15.75" customHeight="1">
      <c r="N679" s="1"/>
    </row>
    <row r="680" spans="14:14" ht="15.75" customHeight="1">
      <c r="N680" s="1"/>
    </row>
    <row r="681" spans="14:14" ht="15.75" customHeight="1">
      <c r="N681" s="1"/>
    </row>
    <row r="682" spans="14:14" ht="15.75" customHeight="1">
      <c r="N682" s="1"/>
    </row>
    <row r="683" spans="14:14" ht="15.75" customHeight="1">
      <c r="N683" s="1"/>
    </row>
    <row r="684" spans="14:14" ht="15.75" customHeight="1">
      <c r="N684" s="1"/>
    </row>
    <row r="685" spans="14:14" ht="15.75" customHeight="1">
      <c r="N685" s="1"/>
    </row>
    <row r="686" spans="14:14" ht="15.75" customHeight="1">
      <c r="N686" s="1"/>
    </row>
    <row r="687" spans="14:14" ht="15.75" customHeight="1">
      <c r="N687" s="1"/>
    </row>
    <row r="688" spans="14:14" ht="15.75" customHeight="1">
      <c r="N688" s="1"/>
    </row>
    <row r="689" spans="14:14" ht="15.75" customHeight="1">
      <c r="N689" s="1"/>
    </row>
    <row r="690" spans="14:14" ht="15.75" customHeight="1">
      <c r="N690" s="1"/>
    </row>
    <row r="691" spans="14:14" ht="15.75" customHeight="1">
      <c r="N691" s="1"/>
    </row>
    <row r="692" spans="14:14" ht="15.75" customHeight="1">
      <c r="N692" s="1"/>
    </row>
    <row r="693" spans="14:14" ht="15.75" customHeight="1">
      <c r="N693" s="1"/>
    </row>
    <row r="694" spans="14:14" ht="15.75" customHeight="1">
      <c r="N694" s="1"/>
    </row>
    <row r="695" spans="14:14" ht="15.75" customHeight="1">
      <c r="N695" s="1"/>
    </row>
    <row r="696" spans="14:14" ht="15.75" customHeight="1">
      <c r="N696" s="1"/>
    </row>
    <row r="697" spans="14:14" ht="15.75" customHeight="1">
      <c r="N697" s="1"/>
    </row>
    <row r="698" spans="14:14" ht="15.75" customHeight="1">
      <c r="N698" s="1"/>
    </row>
    <row r="699" spans="14:14" ht="15.75" customHeight="1">
      <c r="N699" s="1"/>
    </row>
    <row r="700" spans="14:14" ht="15.75" customHeight="1">
      <c r="N700" s="1"/>
    </row>
    <row r="701" spans="14:14" ht="15.75" customHeight="1">
      <c r="N701" s="1"/>
    </row>
    <row r="702" spans="14:14" ht="15.75" customHeight="1">
      <c r="N702" s="1"/>
    </row>
    <row r="703" spans="14:14" ht="15.75" customHeight="1">
      <c r="N703" s="1"/>
    </row>
    <row r="704" spans="14:14" ht="15.75" customHeight="1">
      <c r="N704" s="1"/>
    </row>
    <row r="705" spans="14:14" ht="15.75" customHeight="1">
      <c r="N705" s="1"/>
    </row>
    <row r="706" spans="14:14" ht="15.75" customHeight="1">
      <c r="N706" s="1"/>
    </row>
    <row r="707" spans="14:14" ht="15.75" customHeight="1">
      <c r="N707" s="1"/>
    </row>
    <row r="708" spans="14:14" ht="15.75" customHeight="1">
      <c r="N708" s="1"/>
    </row>
    <row r="709" spans="14:14" ht="15.75" customHeight="1">
      <c r="N709" s="1"/>
    </row>
    <row r="710" spans="14:14" ht="15.75" customHeight="1">
      <c r="N710" s="1"/>
    </row>
    <row r="711" spans="14:14" ht="15.75" customHeight="1">
      <c r="N711" s="1"/>
    </row>
    <row r="712" spans="14:14" ht="15.75" customHeight="1">
      <c r="N712" s="1"/>
    </row>
    <row r="713" spans="14:14" ht="15.75" customHeight="1">
      <c r="N713" s="1"/>
    </row>
    <row r="714" spans="14:14" ht="15.75" customHeight="1">
      <c r="N714" s="1"/>
    </row>
    <row r="715" spans="14:14" ht="15.75" customHeight="1">
      <c r="N715" s="1"/>
    </row>
    <row r="716" spans="14:14" ht="15.75" customHeight="1">
      <c r="N716" s="1"/>
    </row>
    <row r="717" spans="14:14" ht="15.75" customHeight="1">
      <c r="N717" s="1"/>
    </row>
    <row r="718" spans="14:14" ht="15.75" customHeight="1">
      <c r="N718" s="1"/>
    </row>
    <row r="719" spans="14:14" ht="15.75" customHeight="1">
      <c r="N719" s="1"/>
    </row>
    <row r="720" spans="14:14" ht="15.75" customHeight="1">
      <c r="N720" s="1"/>
    </row>
    <row r="721" spans="14:14" ht="15.75" customHeight="1">
      <c r="N721" s="1"/>
    </row>
    <row r="722" spans="14:14" ht="15.75" customHeight="1">
      <c r="N722" s="1"/>
    </row>
    <row r="723" spans="14:14" ht="15.75" customHeight="1">
      <c r="N723" s="1"/>
    </row>
    <row r="724" spans="14:14" ht="15.75" customHeight="1">
      <c r="N724" s="1"/>
    </row>
    <row r="725" spans="14:14" ht="15.75" customHeight="1">
      <c r="N725" s="1"/>
    </row>
    <row r="726" spans="14:14" ht="15.75" customHeight="1">
      <c r="N726" s="1"/>
    </row>
    <row r="727" spans="14:14" ht="15.75" customHeight="1">
      <c r="N727" s="1"/>
    </row>
    <row r="728" spans="14:14" ht="15.75" customHeight="1">
      <c r="N728" s="1"/>
    </row>
    <row r="729" spans="14:14" ht="15.75" customHeight="1">
      <c r="N729" s="1"/>
    </row>
    <row r="730" spans="14:14" ht="15.75" customHeight="1">
      <c r="N730" s="1"/>
    </row>
    <row r="731" spans="14:14" ht="15.75" customHeight="1">
      <c r="N731" s="1"/>
    </row>
    <row r="732" spans="14:14" ht="15.75" customHeight="1">
      <c r="N732" s="1"/>
    </row>
    <row r="733" spans="14:14" ht="15.75" customHeight="1">
      <c r="N733" s="1"/>
    </row>
    <row r="734" spans="14:14" ht="15.75" customHeight="1">
      <c r="N734" s="1"/>
    </row>
    <row r="735" spans="14:14" ht="15.75" customHeight="1">
      <c r="N735" s="1"/>
    </row>
    <row r="736" spans="14:14" ht="15.75" customHeight="1">
      <c r="N736" s="1"/>
    </row>
    <row r="737" spans="14:14" ht="15.75" customHeight="1">
      <c r="N737" s="1"/>
    </row>
    <row r="738" spans="14:14" ht="15.75" customHeight="1">
      <c r="N738" s="1"/>
    </row>
    <row r="739" spans="14:14" ht="15.75" customHeight="1">
      <c r="N739" s="1"/>
    </row>
    <row r="740" spans="14:14" ht="15.75" customHeight="1">
      <c r="N740" s="1"/>
    </row>
    <row r="741" spans="14:14" ht="15.75" customHeight="1">
      <c r="N741" s="1"/>
    </row>
    <row r="742" spans="14:14" ht="15.75" customHeight="1">
      <c r="N742" s="1"/>
    </row>
    <row r="743" spans="14:14" ht="15.75" customHeight="1">
      <c r="N743" s="1"/>
    </row>
    <row r="744" spans="14:14" ht="15.75" customHeight="1">
      <c r="N744" s="1"/>
    </row>
    <row r="745" spans="14:14" ht="15.75" customHeight="1">
      <c r="N745" s="1"/>
    </row>
    <row r="746" spans="14:14" ht="15.75" customHeight="1">
      <c r="N746" s="1"/>
    </row>
    <row r="747" spans="14:14" ht="15.75" customHeight="1">
      <c r="N747" s="1"/>
    </row>
    <row r="748" spans="14:14" ht="15.75" customHeight="1">
      <c r="N748" s="1"/>
    </row>
    <row r="749" spans="14:14" ht="15.75" customHeight="1">
      <c r="N749" s="1"/>
    </row>
    <row r="750" spans="14:14" ht="15.75" customHeight="1">
      <c r="N750" s="1"/>
    </row>
    <row r="751" spans="14:14" ht="15.75" customHeight="1">
      <c r="N751" s="1"/>
    </row>
    <row r="752" spans="14:14" ht="15.75" customHeight="1">
      <c r="N752" s="1"/>
    </row>
    <row r="753" spans="14:14" ht="15.75" customHeight="1">
      <c r="N753" s="1"/>
    </row>
    <row r="754" spans="14:14" ht="15.75" customHeight="1">
      <c r="N754" s="1"/>
    </row>
    <row r="755" spans="14:14" ht="15.75" customHeight="1">
      <c r="N755" s="1"/>
    </row>
    <row r="756" spans="14:14" ht="15.75" customHeight="1">
      <c r="N756" s="1"/>
    </row>
    <row r="757" spans="14:14" ht="15.75" customHeight="1">
      <c r="N757" s="1"/>
    </row>
    <row r="758" spans="14:14" ht="15.75" customHeight="1">
      <c r="N758" s="1"/>
    </row>
    <row r="759" spans="14:14" ht="15.75" customHeight="1">
      <c r="N759" s="1"/>
    </row>
    <row r="760" spans="14:14" ht="15.75" customHeight="1">
      <c r="N760" s="1"/>
    </row>
    <row r="761" spans="14:14" ht="15.75" customHeight="1">
      <c r="N761" s="1"/>
    </row>
    <row r="762" spans="14:14" ht="15.75" customHeight="1">
      <c r="N762" s="1"/>
    </row>
    <row r="763" spans="14:14" ht="15.75" customHeight="1">
      <c r="N763" s="1"/>
    </row>
    <row r="764" spans="14:14" ht="15.75" customHeight="1">
      <c r="N764" s="1"/>
    </row>
    <row r="765" spans="14:14" ht="15.75" customHeight="1">
      <c r="N765" s="1"/>
    </row>
    <row r="766" spans="14:14" ht="15.75" customHeight="1">
      <c r="N766" s="1"/>
    </row>
    <row r="767" spans="14:14" ht="15.75" customHeight="1">
      <c r="N767" s="1"/>
    </row>
    <row r="768" spans="14:14" ht="15.75" customHeight="1">
      <c r="N768" s="1"/>
    </row>
    <row r="769" spans="14:14" ht="15.75" customHeight="1">
      <c r="N769" s="1"/>
    </row>
    <row r="770" spans="14:14" ht="15.75" customHeight="1">
      <c r="N770" s="1"/>
    </row>
    <row r="771" spans="14:14" ht="15.75" customHeight="1">
      <c r="N771" s="1"/>
    </row>
    <row r="772" spans="14:14" ht="15.75" customHeight="1">
      <c r="N772" s="1"/>
    </row>
    <row r="773" spans="14:14" ht="15.75" customHeight="1">
      <c r="N773" s="1"/>
    </row>
    <row r="774" spans="14:14" ht="15.75" customHeight="1">
      <c r="N774" s="1"/>
    </row>
    <row r="775" spans="14:14" ht="15.75" customHeight="1">
      <c r="N775" s="1"/>
    </row>
    <row r="776" spans="14:14" ht="15.75" customHeight="1">
      <c r="N776" s="1"/>
    </row>
    <row r="777" spans="14:14" ht="15.75" customHeight="1">
      <c r="N777" s="1"/>
    </row>
    <row r="778" spans="14:14" ht="15.75" customHeight="1">
      <c r="N778" s="1"/>
    </row>
    <row r="779" spans="14:14" ht="15.75" customHeight="1">
      <c r="N779" s="1"/>
    </row>
    <row r="780" spans="14:14" ht="15.75" customHeight="1">
      <c r="N780" s="1"/>
    </row>
    <row r="781" spans="14:14" ht="15.75" customHeight="1">
      <c r="N781" s="1"/>
    </row>
    <row r="782" spans="14:14" ht="15.75" customHeight="1">
      <c r="N782" s="1"/>
    </row>
    <row r="783" spans="14:14" ht="15.75" customHeight="1">
      <c r="N783" s="1"/>
    </row>
    <row r="784" spans="14:14" ht="15.75" customHeight="1">
      <c r="N784" s="1"/>
    </row>
    <row r="785" spans="14:14" ht="15.75" customHeight="1">
      <c r="N785" s="1"/>
    </row>
    <row r="786" spans="14:14" ht="15.75" customHeight="1">
      <c r="N786" s="1"/>
    </row>
    <row r="787" spans="14:14" ht="15.75" customHeight="1">
      <c r="N787" s="1"/>
    </row>
    <row r="788" spans="14:14" ht="15.75" customHeight="1">
      <c r="N788" s="1"/>
    </row>
    <row r="789" spans="14:14" ht="15.75" customHeight="1">
      <c r="N789" s="1"/>
    </row>
    <row r="790" spans="14:14" ht="15.75" customHeight="1">
      <c r="N790" s="1"/>
    </row>
    <row r="791" spans="14:14" ht="15.75" customHeight="1">
      <c r="N791" s="1"/>
    </row>
    <row r="792" spans="14:14" ht="15.75" customHeight="1">
      <c r="N792" s="1"/>
    </row>
    <row r="793" spans="14:14" ht="15.75" customHeight="1">
      <c r="N793" s="1"/>
    </row>
    <row r="794" spans="14:14" ht="15.75" customHeight="1">
      <c r="N794" s="1"/>
    </row>
    <row r="795" spans="14:14" ht="15.75" customHeight="1">
      <c r="N795" s="1"/>
    </row>
    <row r="796" spans="14:14" ht="15.75" customHeight="1">
      <c r="N796" s="1"/>
    </row>
    <row r="797" spans="14:14" ht="15.75" customHeight="1">
      <c r="N797" s="1"/>
    </row>
    <row r="798" spans="14:14" ht="15.75" customHeight="1">
      <c r="N798" s="1"/>
    </row>
    <row r="799" spans="14:14" ht="15.75" customHeight="1">
      <c r="N799" s="1"/>
    </row>
    <row r="800" spans="14:14" ht="15.75" customHeight="1">
      <c r="N800" s="1"/>
    </row>
    <row r="801" spans="14:14" ht="15.75" customHeight="1">
      <c r="N801" s="1"/>
    </row>
    <row r="802" spans="14:14" ht="15.75" customHeight="1">
      <c r="N802" s="1"/>
    </row>
    <row r="803" spans="14:14" ht="15.75" customHeight="1">
      <c r="N803" s="1"/>
    </row>
    <row r="804" spans="14:14" ht="15.75" customHeight="1">
      <c r="N804" s="1"/>
    </row>
    <row r="805" spans="14:14" ht="15.75" customHeight="1">
      <c r="N805" s="1"/>
    </row>
    <row r="806" spans="14:14" ht="15.75" customHeight="1">
      <c r="N806" s="1"/>
    </row>
    <row r="807" spans="14:14" ht="15.75" customHeight="1">
      <c r="N807" s="1"/>
    </row>
    <row r="808" spans="14:14" ht="15.75" customHeight="1">
      <c r="N808" s="1"/>
    </row>
    <row r="809" spans="14:14" ht="15.75" customHeight="1">
      <c r="N809" s="1"/>
    </row>
    <row r="810" spans="14:14" ht="15.75" customHeight="1">
      <c r="N810" s="1"/>
    </row>
    <row r="811" spans="14:14" ht="15.75" customHeight="1">
      <c r="N811" s="1"/>
    </row>
    <row r="812" spans="14:14" ht="15.75" customHeight="1">
      <c r="N812" s="1"/>
    </row>
    <row r="813" spans="14:14" ht="15.75" customHeight="1">
      <c r="N813" s="1"/>
    </row>
    <row r="814" spans="14:14" ht="15.75" customHeight="1">
      <c r="N814" s="1"/>
    </row>
    <row r="815" spans="14:14" ht="15.75" customHeight="1">
      <c r="N815" s="1"/>
    </row>
    <row r="816" spans="14:14" ht="15.75" customHeight="1">
      <c r="N816" s="1"/>
    </row>
    <row r="817" spans="14:14" ht="15.75" customHeight="1">
      <c r="N817" s="1"/>
    </row>
    <row r="818" spans="14:14" ht="15.75" customHeight="1">
      <c r="N818" s="1"/>
    </row>
    <row r="819" spans="14:14" ht="15.75" customHeight="1">
      <c r="N819" s="1"/>
    </row>
    <row r="820" spans="14:14" ht="15.75" customHeight="1">
      <c r="N820" s="1"/>
    </row>
    <row r="821" spans="14:14" ht="15.75" customHeight="1">
      <c r="N821" s="1"/>
    </row>
    <row r="822" spans="14:14" ht="15.75" customHeight="1">
      <c r="N822" s="1"/>
    </row>
    <row r="823" spans="14:14" ht="15.75" customHeight="1">
      <c r="N823" s="1"/>
    </row>
    <row r="824" spans="14:14" ht="15.75" customHeight="1">
      <c r="N824" s="1"/>
    </row>
    <row r="825" spans="14:14" ht="15.75" customHeight="1">
      <c r="N825" s="1"/>
    </row>
    <row r="826" spans="14:14" ht="15.75" customHeight="1">
      <c r="N826" s="1"/>
    </row>
    <row r="827" spans="14:14" ht="15.75" customHeight="1">
      <c r="N827" s="1"/>
    </row>
    <row r="828" spans="14:14" ht="15.75" customHeight="1">
      <c r="N828" s="1"/>
    </row>
    <row r="829" spans="14:14" ht="15.75" customHeight="1">
      <c r="N829" s="1"/>
    </row>
    <row r="830" spans="14:14" ht="15.75" customHeight="1">
      <c r="N830" s="1"/>
    </row>
    <row r="831" spans="14:14" ht="15.75" customHeight="1">
      <c r="N831" s="1"/>
    </row>
    <row r="832" spans="14:14" ht="15.75" customHeight="1">
      <c r="N832" s="1"/>
    </row>
    <row r="833" spans="14:14" ht="15.75" customHeight="1">
      <c r="N833" s="1"/>
    </row>
    <row r="834" spans="14:14" ht="15.75" customHeight="1">
      <c r="N834" s="1"/>
    </row>
    <row r="835" spans="14:14" ht="15.75" customHeight="1">
      <c r="N835" s="1"/>
    </row>
    <row r="836" spans="14:14" ht="15.75" customHeight="1">
      <c r="N836" s="1"/>
    </row>
    <row r="837" spans="14:14" ht="15.75" customHeight="1">
      <c r="N837" s="1"/>
    </row>
    <row r="838" spans="14:14" ht="15.75" customHeight="1">
      <c r="N838" s="1"/>
    </row>
    <row r="839" spans="14:14" ht="15.75" customHeight="1">
      <c r="N839" s="1"/>
    </row>
    <row r="840" spans="14:14" ht="15.75" customHeight="1">
      <c r="N840" s="1"/>
    </row>
    <row r="841" spans="14:14" ht="15.75" customHeight="1">
      <c r="N841" s="1"/>
    </row>
    <row r="842" spans="14:14" ht="15.75" customHeight="1">
      <c r="N842" s="1"/>
    </row>
    <row r="843" spans="14:14" ht="15.75" customHeight="1">
      <c r="N843" s="1"/>
    </row>
    <row r="844" spans="14:14" ht="15.75" customHeight="1">
      <c r="N844" s="1"/>
    </row>
    <row r="845" spans="14:14" ht="15.75" customHeight="1">
      <c r="N845" s="1"/>
    </row>
    <row r="846" spans="14:14" ht="15.75" customHeight="1">
      <c r="N846" s="1"/>
    </row>
    <row r="847" spans="14:14" ht="15.75" customHeight="1">
      <c r="N847" s="1"/>
    </row>
    <row r="848" spans="14:14" ht="15.75" customHeight="1">
      <c r="N848" s="1"/>
    </row>
    <row r="849" spans="14:14" ht="15.75" customHeight="1">
      <c r="N849" s="1"/>
    </row>
    <row r="850" spans="14:14" ht="15.75" customHeight="1">
      <c r="N850" s="1"/>
    </row>
    <row r="851" spans="14:14" ht="15.75" customHeight="1">
      <c r="N851" s="1"/>
    </row>
    <row r="852" spans="14:14" ht="15.75" customHeight="1">
      <c r="N852" s="1"/>
    </row>
    <row r="853" spans="14:14" ht="15.75" customHeight="1">
      <c r="N853" s="1"/>
    </row>
    <row r="854" spans="14:14" ht="15.75" customHeight="1">
      <c r="N854" s="1"/>
    </row>
    <row r="855" spans="14:14" ht="15.75" customHeight="1">
      <c r="N855" s="1"/>
    </row>
    <row r="856" spans="14:14" ht="15.75" customHeight="1">
      <c r="N856" s="1"/>
    </row>
    <row r="857" spans="14:14" ht="15.75" customHeight="1">
      <c r="N857" s="1"/>
    </row>
    <row r="858" spans="14:14" ht="15.75" customHeight="1">
      <c r="N858" s="1"/>
    </row>
    <row r="859" spans="14:14" ht="15.75" customHeight="1">
      <c r="N859" s="1"/>
    </row>
    <row r="860" spans="14:14" ht="15.75" customHeight="1">
      <c r="N860" s="1"/>
    </row>
    <row r="861" spans="14:14" ht="15.75" customHeight="1">
      <c r="N861" s="1"/>
    </row>
    <row r="862" spans="14:14" ht="15.75" customHeight="1">
      <c r="N862" s="1"/>
    </row>
    <row r="863" spans="14:14" ht="15.75" customHeight="1">
      <c r="N863" s="1"/>
    </row>
    <row r="864" spans="14:14" ht="15.75" customHeight="1">
      <c r="N864" s="1"/>
    </row>
    <row r="865" spans="14:14" ht="15.75" customHeight="1">
      <c r="N865" s="1"/>
    </row>
    <row r="866" spans="14:14" ht="15.75" customHeight="1">
      <c r="N866" s="1"/>
    </row>
    <row r="867" spans="14:14" ht="15.75" customHeight="1">
      <c r="N867" s="1"/>
    </row>
    <row r="868" spans="14:14" ht="15.75" customHeight="1">
      <c r="N868" s="1"/>
    </row>
    <row r="869" spans="14:14" ht="15.75" customHeight="1">
      <c r="N869" s="1"/>
    </row>
    <row r="870" spans="14:14" ht="15.75" customHeight="1">
      <c r="N870" s="1"/>
    </row>
    <row r="871" spans="14:14" ht="15.75" customHeight="1">
      <c r="N871" s="1"/>
    </row>
    <row r="872" spans="14:14" ht="15.75" customHeight="1">
      <c r="N872" s="1"/>
    </row>
    <row r="873" spans="14:14" ht="15.75" customHeight="1">
      <c r="N873" s="1"/>
    </row>
    <row r="874" spans="14:14" ht="15.75" customHeight="1">
      <c r="N874" s="1"/>
    </row>
    <row r="875" spans="14:14" ht="15.75" customHeight="1">
      <c r="N875" s="1"/>
    </row>
    <row r="876" spans="14:14" ht="15.75" customHeight="1">
      <c r="N876" s="1"/>
    </row>
    <row r="877" spans="14:14" ht="15.75" customHeight="1">
      <c r="N877" s="1"/>
    </row>
    <row r="878" spans="14:14" ht="15.75" customHeight="1">
      <c r="N878" s="1"/>
    </row>
    <row r="879" spans="14:14" ht="15.75" customHeight="1">
      <c r="N879" s="1"/>
    </row>
    <row r="880" spans="14:14" ht="15.75" customHeight="1">
      <c r="N880" s="1"/>
    </row>
    <row r="881" spans="14:14" ht="15.75" customHeight="1">
      <c r="N881" s="1"/>
    </row>
    <row r="882" spans="14:14" ht="15.75" customHeight="1">
      <c r="N882" s="1"/>
    </row>
    <row r="883" spans="14:14" ht="15.75" customHeight="1">
      <c r="N883" s="1"/>
    </row>
    <row r="884" spans="14:14" ht="15.75" customHeight="1">
      <c r="N884" s="1"/>
    </row>
    <row r="885" spans="14:14" ht="15.75" customHeight="1">
      <c r="N885" s="1"/>
    </row>
    <row r="886" spans="14:14" ht="15.75" customHeight="1">
      <c r="N886" s="1"/>
    </row>
    <row r="887" spans="14:14" ht="15.75" customHeight="1">
      <c r="N887" s="1"/>
    </row>
    <row r="888" spans="14:14" ht="15.75" customHeight="1">
      <c r="N888" s="1"/>
    </row>
    <row r="889" spans="14:14" ht="15.75" customHeight="1">
      <c r="N889" s="1"/>
    </row>
    <row r="890" spans="14:14" ht="15.75" customHeight="1">
      <c r="N890" s="1"/>
    </row>
    <row r="891" spans="14:14" ht="15.75" customHeight="1">
      <c r="N891" s="1"/>
    </row>
    <row r="892" spans="14:14" ht="15.75" customHeight="1">
      <c r="N892" s="1"/>
    </row>
    <row r="893" spans="14:14" ht="15.75" customHeight="1">
      <c r="N893" s="1"/>
    </row>
    <row r="894" spans="14:14" ht="15.75" customHeight="1">
      <c r="N894" s="1"/>
    </row>
    <row r="895" spans="14:14" ht="15.75" customHeight="1">
      <c r="N895" s="1"/>
    </row>
    <row r="896" spans="14:14" ht="15.75" customHeight="1">
      <c r="N896" s="1"/>
    </row>
    <row r="897" spans="14:14" ht="15.75" customHeight="1">
      <c r="N897" s="1"/>
    </row>
    <row r="898" spans="14:14" ht="15.75" customHeight="1">
      <c r="N898" s="1"/>
    </row>
    <row r="899" spans="14:14" ht="15.75" customHeight="1">
      <c r="N899" s="1"/>
    </row>
    <row r="900" spans="14:14" ht="15.75" customHeight="1">
      <c r="N900" s="1"/>
    </row>
    <row r="901" spans="14:14" ht="15.75" customHeight="1">
      <c r="N901" s="1"/>
    </row>
    <row r="902" spans="14:14" ht="15.75" customHeight="1">
      <c r="N902" s="1"/>
    </row>
    <row r="903" spans="14:14" ht="15.75" customHeight="1">
      <c r="N903" s="1"/>
    </row>
    <row r="904" spans="14:14" ht="15.75" customHeight="1">
      <c r="N904" s="1"/>
    </row>
    <row r="905" spans="14:14" ht="15.75" customHeight="1">
      <c r="N905" s="1"/>
    </row>
    <row r="906" spans="14:14" ht="15.75" customHeight="1">
      <c r="N906" s="1"/>
    </row>
    <row r="907" spans="14:14" ht="15.75" customHeight="1">
      <c r="N907" s="1"/>
    </row>
    <row r="908" spans="14:14" ht="15.75" customHeight="1">
      <c r="N908" s="1"/>
    </row>
    <row r="909" spans="14:14" ht="15.75" customHeight="1">
      <c r="N909" s="1"/>
    </row>
    <row r="910" spans="14:14" ht="15.75" customHeight="1">
      <c r="N910" s="1"/>
    </row>
    <row r="911" spans="14:14" ht="15.75" customHeight="1">
      <c r="N911" s="1"/>
    </row>
    <row r="912" spans="14:14" ht="15.75" customHeight="1">
      <c r="N912" s="1"/>
    </row>
    <row r="913" spans="14:14" ht="15.75" customHeight="1">
      <c r="N913" s="1"/>
    </row>
    <row r="914" spans="14:14" ht="15.75" customHeight="1">
      <c r="N914" s="1"/>
    </row>
    <row r="915" spans="14:14" ht="15.75" customHeight="1">
      <c r="N915" s="1"/>
    </row>
    <row r="916" spans="14:14" ht="15.75" customHeight="1">
      <c r="N916" s="1"/>
    </row>
    <row r="917" spans="14:14" ht="15.75" customHeight="1">
      <c r="N917" s="1"/>
    </row>
    <row r="918" spans="14:14" ht="15.75" customHeight="1">
      <c r="N918" s="1"/>
    </row>
    <row r="919" spans="14:14" ht="15.75" customHeight="1">
      <c r="N919" s="1"/>
    </row>
    <row r="920" spans="14:14" ht="15.75" customHeight="1">
      <c r="N920" s="1"/>
    </row>
    <row r="921" spans="14:14" ht="15.75" customHeight="1">
      <c r="N921" s="1"/>
    </row>
    <row r="922" spans="14:14" ht="15.75" customHeight="1">
      <c r="N922" s="1"/>
    </row>
    <row r="923" spans="14:14" ht="15.75" customHeight="1">
      <c r="N923" s="1"/>
    </row>
    <row r="924" spans="14:14" ht="15.75" customHeight="1">
      <c r="N924" s="1"/>
    </row>
    <row r="925" spans="14:14" ht="15.75" customHeight="1">
      <c r="N925" s="1"/>
    </row>
    <row r="926" spans="14:14" ht="15.75" customHeight="1">
      <c r="N926" s="1"/>
    </row>
    <row r="927" spans="14:14" ht="15.75" customHeight="1">
      <c r="N927" s="1"/>
    </row>
    <row r="928" spans="14:14" ht="15.75" customHeight="1">
      <c r="N928" s="1"/>
    </row>
    <row r="929" spans="14:14" ht="15.75" customHeight="1">
      <c r="N929" s="1"/>
    </row>
    <row r="930" spans="14:14" ht="15.75" customHeight="1">
      <c r="N930" s="1"/>
    </row>
    <row r="931" spans="14:14" ht="15.75" customHeight="1">
      <c r="N931" s="1"/>
    </row>
    <row r="932" spans="14:14" ht="15.75" customHeight="1">
      <c r="N932" s="1"/>
    </row>
    <row r="933" spans="14:14" ht="15.75" customHeight="1">
      <c r="N933" s="1"/>
    </row>
    <row r="934" spans="14:14" ht="15.75" customHeight="1">
      <c r="N934" s="1"/>
    </row>
    <row r="935" spans="14:14" ht="15.75" customHeight="1">
      <c r="N935" s="1"/>
    </row>
    <row r="936" spans="14:14" ht="15.75" customHeight="1">
      <c r="N936" s="1"/>
    </row>
    <row r="937" spans="14:14" ht="15.75" customHeight="1">
      <c r="N937" s="1"/>
    </row>
    <row r="938" spans="14:14" ht="15.75" customHeight="1">
      <c r="N938" s="1"/>
    </row>
    <row r="939" spans="14:14" ht="15.75" customHeight="1">
      <c r="N939" s="1"/>
    </row>
    <row r="940" spans="14:14" ht="15.75" customHeight="1">
      <c r="N940" s="1"/>
    </row>
    <row r="941" spans="14:14" ht="15.75" customHeight="1">
      <c r="N941" s="1"/>
    </row>
    <row r="942" spans="14:14" ht="15.75" customHeight="1">
      <c r="N942" s="1"/>
    </row>
    <row r="943" spans="14:14" ht="15.75" customHeight="1">
      <c r="N943" s="1"/>
    </row>
    <row r="944" spans="14:14" ht="15.75" customHeight="1">
      <c r="N944" s="1"/>
    </row>
    <row r="945" spans="14:14" ht="15.75" customHeight="1">
      <c r="N945" s="1"/>
    </row>
    <row r="946" spans="14:14" ht="15.75" customHeight="1">
      <c r="N946" s="1"/>
    </row>
    <row r="947" spans="14:14" ht="15.75" customHeight="1">
      <c r="N947" s="1"/>
    </row>
    <row r="948" spans="14:14" ht="15.75" customHeight="1">
      <c r="N948" s="1"/>
    </row>
    <row r="949" spans="14:14" ht="15.75" customHeight="1">
      <c r="N949" s="1"/>
    </row>
    <row r="950" spans="14:14" ht="15.75" customHeight="1">
      <c r="N950" s="1"/>
    </row>
    <row r="951" spans="14:14" ht="15.75" customHeight="1">
      <c r="N951" s="1"/>
    </row>
    <row r="952" spans="14:14" ht="15.75" customHeight="1">
      <c r="N952" s="1"/>
    </row>
    <row r="953" spans="14:14" ht="15.75" customHeight="1">
      <c r="N953" s="1"/>
    </row>
    <row r="954" spans="14:14" ht="15.75" customHeight="1">
      <c r="N954" s="1"/>
    </row>
    <row r="955" spans="14:14" ht="15.75" customHeight="1">
      <c r="N955" s="1"/>
    </row>
    <row r="956" spans="14:14" ht="15.75" customHeight="1">
      <c r="N956" s="1"/>
    </row>
    <row r="957" spans="14:14" ht="15.75" customHeight="1">
      <c r="N957" s="1"/>
    </row>
    <row r="958" spans="14:14" ht="15.75" customHeight="1">
      <c r="N958" s="1"/>
    </row>
    <row r="959" spans="14:14" ht="15.75" customHeight="1">
      <c r="N959" s="1"/>
    </row>
    <row r="960" spans="14:14" ht="15.75" customHeight="1">
      <c r="N960" s="1"/>
    </row>
    <row r="961" spans="14:14" ht="15.75" customHeight="1">
      <c r="N961" s="1"/>
    </row>
    <row r="962" spans="14:14" ht="15.75" customHeight="1">
      <c r="N962" s="1"/>
    </row>
    <row r="963" spans="14:14" ht="15.75" customHeight="1">
      <c r="N963" s="1"/>
    </row>
    <row r="964" spans="14:14" ht="15.75" customHeight="1">
      <c r="N964" s="1"/>
    </row>
    <row r="965" spans="14:14" ht="15.75" customHeight="1">
      <c r="N965" s="1"/>
    </row>
    <row r="966" spans="14:14" ht="15.75" customHeight="1">
      <c r="N966" s="1"/>
    </row>
    <row r="967" spans="14:14" ht="15.75" customHeight="1">
      <c r="N967" s="1"/>
    </row>
    <row r="968" spans="14:14" ht="15.75" customHeight="1">
      <c r="N968" s="1"/>
    </row>
    <row r="969" spans="14:14" ht="15.75" customHeight="1">
      <c r="N969" s="1"/>
    </row>
    <row r="970" spans="14:14" ht="15.75" customHeight="1">
      <c r="N970" s="1"/>
    </row>
    <row r="971" spans="14:14" ht="15.75" customHeight="1">
      <c r="N971" s="1"/>
    </row>
    <row r="972" spans="14:14" ht="15.75" customHeight="1">
      <c r="N972" s="1"/>
    </row>
    <row r="973" spans="14:14" ht="15.75" customHeight="1">
      <c r="N973" s="1"/>
    </row>
    <row r="974" spans="14:14" ht="15.75" customHeight="1">
      <c r="N974" s="1"/>
    </row>
    <row r="975" spans="14:14" ht="15.75" customHeight="1">
      <c r="N975" s="1"/>
    </row>
    <row r="976" spans="14:14" ht="15.75" customHeight="1">
      <c r="N976" s="1"/>
    </row>
    <row r="977" spans="14:14" ht="15.75" customHeight="1">
      <c r="N977" s="1"/>
    </row>
    <row r="978" spans="14:14" ht="15.75" customHeight="1">
      <c r="N978" s="1"/>
    </row>
    <row r="979" spans="14:14" ht="15.75" customHeight="1">
      <c r="N979" s="1"/>
    </row>
    <row r="980" spans="14:14" ht="15.75" customHeight="1">
      <c r="N980" s="1"/>
    </row>
    <row r="981" spans="14:14" ht="15.75" customHeight="1">
      <c r="N981" s="1"/>
    </row>
    <row r="982" spans="14:14" ht="15.75" customHeight="1">
      <c r="N982" s="1"/>
    </row>
    <row r="983" spans="14:14" ht="15.75" customHeight="1">
      <c r="N983" s="1"/>
    </row>
    <row r="984" spans="14:14" ht="15.75" customHeight="1">
      <c r="N984" s="1"/>
    </row>
    <row r="985" spans="14:14" ht="15.75" customHeight="1">
      <c r="N985" s="1"/>
    </row>
    <row r="986" spans="14:14" ht="15.75" customHeight="1">
      <c r="N986" s="1"/>
    </row>
    <row r="987" spans="14:14" ht="15.75" customHeight="1">
      <c r="N987" s="1"/>
    </row>
    <row r="988" spans="14:14" ht="15.75" customHeight="1">
      <c r="N988" s="1"/>
    </row>
    <row r="989" spans="14:14" ht="15.75" customHeight="1">
      <c r="N989" s="1"/>
    </row>
    <row r="990" spans="14:14" ht="15.75" customHeight="1">
      <c r="N990" s="1"/>
    </row>
    <row r="991" spans="14:14" ht="15.75" customHeight="1">
      <c r="N991" s="1"/>
    </row>
    <row r="992" spans="14:14" ht="15.75" customHeight="1">
      <c r="N992" s="1"/>
    </row>
    <row r="993" spans="14:14" ht="15.75" customHeight="1">
      <c r="N993" s="1"/>
    </row>
    <row r="994" spans="14:14" ht="15.75" customHeight="1">
      <c r="N994" s="1"/>
    </row>
    <row r="995" spans="14:14" ht="15.75" customHeight="1">
      <c r="N995" s="1"/>
    </row>
    <row r="996" spans="14:14" ht="15.75" customHeight="1">
      <c r="N996" s="1"/>
    </row>
    <row r="997" spans="14:14" ht="15.75" customHeight="1">
      <c r="N997" s="1"/>
    </row>
    <row r="998" spans="14:14" ht="15.75" customHeight="1">
      <c r="N998" s="1"/>
    </row>
    <row r="999" spans="14:14" ht="15.75" customHeight="1">
      <c r="N999" s="1"/>
    </row>
    <row r="1000" spans="14:14" ht="15.75" customHeight="1">
      <c r="N1000" s="1"/>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tabSelected="1" topLeftCell="C1" workbookViewId="0">
      <selection activeCell="L123" sqref="L123"/>
    </sheetView>
  </sheetViews>
  <sheetFormatPr baseColWidth="10" defaultRowHeight="15" x14ac:dyDescent="0"/>
  <cols>
    <col min="1" max="1" width="19.5" customWidth="1"/>
  </cols>
  <sheetData>
    <row r="1" spans="1:13">
      <c r="A1" t="s">
        <v>0</v>
      </c>
      <c r="B1" t="s">
        <v>1</v>
      </c>
      <c r="C1" t="s">
        <v>2</v>
      </c>
      <c r="D1" t="s">
        <v>3</v>
      </c>
      <c r="E1" t="s">
        <v>4</v>
      </c>
      <c r="F1" t="s">
        <v>5</v>
      </c>
      <c r="G1" t="s">
        <v>6</v>
      </c>
      <c r="H1" t="s">
        <v>7</v>
      </c>
      <c r="I1" t="s">
        <v>8</v>
      </c>
      <c r="J1" t="s">
        <v>665</v>
      </c>
      <c r="K1" t="s">
        <v>10</v>
      </c>
      <c r="L1" t="s">
        <v>11</v>
      </c>
      <c r="M1" t="s">
        <v>12</v>
      </c>
    </row>
    <row r="2" spans="1:13">
      <c r="A2" t="s">
        <v>14</v>
      </c>
      <c r="B2" t="s">
        <v>15</v>
      </c>
      <c r="C2" t="s">
        <v>16</v>
      </c>
      <c r="D2">
        <v>74768</v>
      </c>
      <c r="E2" t="s">
        <v>17</v>
      </c>
      <c r="F2" t="s">
        <v>18</v>
      </c>
      <c r="G2" t="s">
        <v>18</v>
      </c>
    </row>
    <row r="3" spans="1:13">
      <c r="A3" t="s">
        <v>19</v>
      </c>
      <c r="B3" t="s">
        <v>20</v>
      </c>
      <c r="C3" t="s">
        <v>16</v>
      </c>
      <c r="D3">
        <v>124037</v>
      </c>
      <c r="E3" t="s">
        <v>21</v>
      </c>
      <c r="F3" t="s">
        <v>18</v>
      </c>
      <c r="G3" t="s">
        <v>18</v>
      </c>
    </row>
    <row r="4" spans="1:13">
      <c r="A4" t="s">
        <v>22</v>
      </c>
      <c r="B4" t="s">
        <v>23</v>
      </c>
      <c r="C4" t="s">
        <v>24</v>
      </c>
      <c r="D4">
        <v>12591</v>
      </c>
      <c r="E4" t="s">
        <v>25</v>
      </c>
      <c r="F4" t="s">
        <v>18</v>
      </c>
      <c r="G4" t="s">
        <v>18</v>
      </c>
    </row>
    <row r="5" spans="1:13">
      <c r="A5" t="s">
        <v>28</v>
      </c>
      <c r="B5" t="s">
        <v>29</v>
      </c>
      <c r="C5" t="s">
        <v>24</v>
      </c>
      <c r="D5">
        <v>256</v>
      </c>
      <c r="E5" t="s">
        <v>30</v>
      </c>
      <c r="F5" t="s">
        <v>18</v>
      </c>
      <c r="G5" t="s">
        <v>18</v>
      </c>
      <c r="J5" t="s">
        <v>666</v>
      </c>
    </row>
    <row r="6" spans="1:13">
      <c r="A6" t="s">
        <v>32</v>
      </c>
      <c r="B6" t="s">
        <v>33</v>
      </c>
      <c r="C6" t="s">
        <v>16</v>
      </c>
      <c r="D6">
        <v>111084</v>
      </c>
      <c r="E6" t="s">
        <v>34</v>
      </c>
      <c r="F6" t="s">
        <v>18</v>
      </c>
      <c r="G6" t="s">
        <v>18</v>
      </c>
    </row>
    <row r="7" spans="1:13">
      <c r="A7" t="s">
        <v>35</v>
      </c>
      <c r="B7" t="s">
        <v>36</v>
      </c>
      <c r="C7" t="s">
        <v>37</v>
      </c>
      <c r="D7">
        <v>116692</v>
      </c>
      <c r="E7" t="s">
        <v>38</v>
      </c>
      <c r="F7" t="s">
        <v>18</v>
      </c>
      <c r="G7" t="s">
        <v>18</v>
      </c>
    </row>
    <row r="8" spans="1:13">
      <c r="A8" t="s">
        <v>39</v>
      </c>
      <c r="B8" t="s">
        <v>40</v>
      </c>
      <c r="C8" t="s">
        <v>16</v>
      </c>
      <c r="D8">
        <v>134097</v>
      </c>
      <c r="E8" t="s">
        <v>41</v>
      </c>
      <c r="F8" t="s">
        <v>18</v>
      </c>
      <c r="G8" t="s">
        <v>18</v>
      </c>
    </row>
    <row r="9" spans="1:13">
      <c r="A9" t="s">
        <v>43</v>
      </c>
      <c r="B9" t="s">
        <v>44</v>
      </c>
      <c r="C9" t="s">
        <v>37</v>
      </c>
      <c r="D9">
        <v>116176</v>
      </c>
      <c r="E9" t="s">
        <v>45</v>
      </c>
      <c r="F9" t="s">
        <v>18</v>
      </c>
      <c r="G9" t="s">
        <v>26</v>
      </c>
      <c r="J9" t="s">
        <v>667</v>
      </c>
      <c r="M9" t="s">
        <v>668</v>
      </c>
    </row>
    <row r="10" spans="1:13">
      <c r="A10" t="s">
        <v>46</v>
      </c>
      <c r="B10" t="s">
        <v>47</v>
      </c>
      <c r="C10" t="s">
        <v>24</v>
      </c>
      <c r="D10">
        <v>130680</v>
      </c>
      <c r="E10" t="s">
        <v>48</v>
      </c>
      <c r="F10" t="s">
        <v>18</v>
      </c>
      <c r="G10" t="s">
        <v>18</v>
      </c>
    </row>
    <row r="11" spans="1:13">
      <c r="A11" t="s">
        <v>49</v>
      </c>
      <c r="B11" t="s">
        <v>50</v>
      </c>
      <c r="C11" t="s">
        <v>24</v>
      </c>
      <c r="D11">
        <v>49346</v>
      </c>
      <c r="E11" t="s">
        <v>51</v>
      </c>
      <c r="F11" t="s">
        <v>18</v>
      </c>
      <c r="G11" t="s">
        <v>18</v>
      </c>
      <c r="H11" t="s">
        <v>669</v>
      </c>
      <c r="J11" t="s">
        <v>670</v>
      </c>
    </row>
    <row r="12" spans="1:13">
      <c r="A12" t="s">
        <v>52</v>
      </c>
      <c r="B12" t="s">
        <v>53</v>
      </c>
      <c r="C12" t="s">
        <v>16</v>
      </c>
      <c r="D12">
        <v>43267</v>
      </c>
      <c r="E12" t="s">
        <v>54</v>
      </c>
      <c r="F12" t="s">
        <v>18</v>
      </c>
      <c r="G12" t="s">
        <v>26</v>
      </c>
      <c r="H12" t="s">
        <v>671</v>
      </c>
      <c r="M12" t="s">
        <v>70</v>
      </c>
    </row>
    <row r="13" spans="1:13">
      <c r="A13" t="s">
        <v>55</v>
      </c>
      <c r="B13" t="s">
        <v>56</v>
      </c>
      <c r="C13" t="s">
        <v>37</v>
      </c>
      <c r="D13">
        <v>56124</v>
      </c>
      <c r="E13" t="s">
        <v>57</v>
      </c>
      <c r="F13" t="s">
        <v>18</v>
      </c>
      <c r="G13" t="s">
        <v>18</v>
      </c>
    </row>
    <row r="14" spans="1:13">
      <c r="A14" t="s">
        <v>58</v>
      </c>
      <c r="B14" t="s">
        <v>59</v>
      </c>
      <c r="C14" t="s">
        <v>37</v>
      </c>
      <c r="D14">
        <v>51347</v>
      </c>
      <c r="E14" t="s">
        <v>60</v>
      </c>
      <c r="F14" t="s">
        <v>26</v>
      </c>
      <c r="G14" t="s">
        <v>18</v>
      </c>
      <c r="H14" t="s">
        <v>669</v>
      </c>
      <c r="I14" t="s">
        <v>62</v>
      </c>
      <c r="M14" t="s">
        <v>672</v>
      </c>
    </row>
    <row r="15" spans="1:13">
      <c r="A15" t="s">
        <v>63</v>
      </c>
      <c r="B15" t="s">
        <v>64</v>
      </c>
      <c r="C15" t="s">
        <v>24</v>
      </c>
      <c r="D15">
        <v>53423</v>
      </c>
      <c r="E15" t="s">
        <v>65</v>
      </c>
      <c r="F15" t="s">
        <v>18</v>
      </c>
      <c r="G15" t="s">
        <v>18</v>
      </c>
    </row>
    <row r="16" spans="1:13">
      <c r="A16" t="s">
        <v>66</v>
      </c>
      <c r="B16" t="s">
        <v>67</v>
      </c>
      <c r="C16" t="s">
        <v>16</v>
      </c>
      <c r="D16">
        <v>16521</v>
      </c>
      <c r="E16" t="s">
        <v>68</v>
      </c>
      <c r="F16" t="s">
        <v>18</v>
      </c>
      <c r="G16" t="s">
        <v>18</v>
      </c>
      <c r="J16" t="s">
        <v>673</v>
      </c>
    </row>
    <row r="17" spans="1:15">
      <c r="A17" t="s">
        <v>71</v>
      </c>
      <c r="B17" t="s">
        <v>72</v>
      </c>
      <c r="C17" t="s">
        <v>73</v>
      </c>
      <c r="D17">
        <v>72721</v>
      </c>
      <c r="E17" t="s">
        <v>74</v>
      </c>
      <c r="F17" t="s">
        <v>26</v>
      </c>
      <c r="G17" t="s">
        <v>18</v>
      </c>
      <c r="H17" t="s">
        <v>674</v>
      </c>
      <c r="M17" t="s">
        <v>674</v>
      </c>
    </row>
    <row r="18" spans="1:15">
      <c r="A18" t="s">
        <v>75</v>
      </c>
      <c r="B18" t="s">
        <v>76</v>
      </c>
      <c r="C18" t="s">
        <v>24</v>
      </c>
      <c r="D18">
        <v>98848</v>
      </c>
      <c r="E18" t="s">
        <v>77</v>
      </c>
      <c r="F18" t="s">
        <v>18</v>
      </c>
      <c r="G18" t="s">
        <v>18</v>
      </c>
    </row>
    <row r="19" spans="1:15">
      <c r="A19" t="s">
        <v>82</v>
      </c>
      <c r="B19" t="s">
        <v>83</v>
      </c>
      <c r="C19" t="s">
        <v>24</v>
      </c>
      <c r="D19">
        <v>38527</v>
      </c>
      <c r="E19" t="s">
        <v>84</v>
      </c>
      <c r="F19" t="s">
        <v>18</v>
      </c>
      <c r="G19" t="s">
        <v>18</v>
      </c>
      <c r="J19" t="s">
        <v>675</v>
      </c>
    </row>
    <row r="20" spans="1:15">
      <c r="A20" t="s">
        <v>87</v>
      </c>
      <c r="B20" t="s">
        <v>88</v>
      </c>
      <c r="C20" t="s">
        <v>16</v>
      </c>
      <c r="D20">
        <v>117420</v>
      </c>
      <c r="E20" t="s">
        <v>89</v>
      </c>
      <c r="F20" t="s">
        <v>18</v>
      </c>
      <c r="G20" t="s">
        <v>18</v>
      </c>
    </row>
    <row r="21" spans="1:15">
      <c r="A21" t="s">
        <v>90</v>
      </c>
      <c r="B21" t="s">
        <v>91</v>
      </c>
      <c r="C21" t="s">
        <v>37</v>
      </c>
      <c r="D21">
        <v>71870</v>
      </c>
      <c r="E21" t="s">
        <v>92</v>
      </c>
      <c r="F21" t="s">
        <v>18</v>
      </c>
      <c r="G21" t="s">
        <v>18</v>
      </c>
    </row>
    <row r="22" spans="1:15">
      <c r="A22" t="s">
        <v>94</v>
      </c>
      <c r="B22" t="s">
        <v>95</v>
      </c>
      <c r="C22" t="s">
        <v>24</v>
      </c>
      <c r="D22">
        <v>90230</v>
      </c>
      <c r="E22" t="s">
        <v>96</v>
      </c>
      <c r="F22" t="s">
        <v>18</v>
      </c>
      <c r="G22" t="s">
        <v>26</v>
      </c>
      <c r="I22" t="s">
        <v>86</v>
      </c>
    </row>
    <row r="23" spans="1:15">
      <c r="A23" t="s">
        <v>97</v>
      </c>
      <c r="B23" t="s">
        <v>98</v>
      </c>
      <c r="C23" t="s">
        <v>16</v>
      </c>
      <c r="D23">
        <v>47800</v>
      </c>
      <c r="E23" t="s">
        <v>99</v>
      </c>
      <c r="F23" t="s">
        <v>18</v>
      </c>
      <c r="G23" t="s">
        <v>26</v>
      </c>
      <c r="H23" t="s">
        <v>676</v>
      </c>
      <c r="I23" t="s">
        <v>677</v>
      </c>
      <c r="M23" t="s">
        <v>676</v>
      </c>
    </row>
    <row r="24" spans="1:15">
      <c r="A24" t="s">
        <v>100</v>
      </c>
      <c r="B24" t="s">
        <v>101</v>
      </c>
      <c r="C24" t="s">
        <v>24</v>
      </c>
      <c r="D24">
        <v>69441</v>
      </c>
      <c r="E24" t="s">
        <v>102</v>
      </c>
      <c r="F24" t="s">
        <v>18</v>
      </c>
      <c r="G24" t="s">
        <v>18</v>
      </c>
    </row>
    <row r="25" spans="1:15">
      <c r="A25" t="s">
        <v>104</v>
      </c>
      <c r="B25" t="s">
        <v>105</v>
      </c>
      <c r="C25" t="s">
        <v>24</v>
      </c>
      <c r="D25">
        <v>97930</v>
      </c>
      <c r="E25" t="s">
        <v>106</v>
      </c>
      <c r="F25" t="s">
        <v>26</v>
      </c>
      <c r="G25" t="s">
        <v>26</v>
      </c>
      <c r="H25" t="s">
        <v>678</v>
      </c>
      <c r="I25" t="s">
        <v>679</v>
      </c>
      <c r="O25" t="s">
        <v>680</v>
      </c>
    </row>
    <row r="26" spans="1:15">
      <c r="A26" t="s">
        <v>107</v>
      </c>
      <c r="B26" t="s">
        <v>108</v>
      </c>
      <c r="C26" t="s">
        <v>16</v>
      </c>
      <c r="D26">
        <v>8524</v>
      </c>
      <c r="E26" t="s">
        <v>109</v>
      </c>
      <c r="F26" t="s">
        <v>26</v>
      </c>
      <c r="G26" t="s">
        <v>18</v>
      </c>
      <c r="H26" t="s">
        <v>681</v>
      </c>
      <c r="J26" t="s">
        <v>682</v>
      </c>
      <c r="M26" t="s">
        <v>681</v>
      </c>
    </row>
    <row r="27" spans="1:15">
      <c r="A27" t="s">
        <v>110</v>
      </c>
      <c r="B27" t="s">
        <v>111</v>
      </c>
      <c r="C27" t="s">
        <v>37</v>
      </c>
      <c r="D27">
        <v>121422</v>
      </c>
      <c r="E27" t="s">
        <v>112</v>
      </c>
      <c r="F27" t="s">
        <v>18</v>
      </c>
      <c r="G27" t="s">
        <v>18</v>
      </c>
      <c r="J27" t="s">
        <v>682</v>
      </c>
    </row>
    <row r="28" spans="1:15">
      <c r="A28" t="s">
        <v>113</v>
      </c>
      <c r="B28" t="s">
        <v>114</v>
      </c>
      <c r="C28" t="s">
        <v>37</v>
      </c>
      <c r="D28">
        <v>101809</v>
      </c>
      <c r="E28" t="s">
        <v>115</v>
      </c>
      <c r="F28" t="s">
        <v>18</v>
      </c>
      <c r="G28" t="s">
        <v>18</v>
      </c>
    </row>
    <row r="29" spans="1:15">
      <c r="A29" t="s">
        <v>117</v>
      </c>
      <c r="B29" t="s">
        <v>118</v>
      </c>
      <c r="C29" t="s">
        <v>24</v>
      </c>
      <c r="D29">
        <v>130277</v>
      </c>
      <c r="E29" t="s">
        <v>119</v>
      </c>
      <c r="F29" t="s">
        <v>18</v>
      </c>
      <c r="G29" t="s">
        <v>18</v>
      </c>
    </row>
    <row r="30" spans="1:15">
      <c r="A30" t="s">
        <v>122</v>
      </c>
      <c r="B30" t="s">
        <v>123</v>
      </c>
      <c r="C30" t="s">
        <v>16</v>
      </c>
      <c r="D30">
        <v>62566</v>
      </c>
      <c r="E30" t="s">
        <v>124</v>
      </c>
      <c r="F30" t="s">
        <v>18</v>
      </c>
      <c r="G30" t="s">
        <v>18</v>
      </c>
      <c r="J30" t="s">
        <v>683</v>
      </c>
    </row>
    <row r="31" spans="1:15">
      <c r="A31" t="s">
        <v>126</v>
      </c>
      <c r="B31" t="s">
        <v>127</v>
      </c>
      <c r="C31" t="s">
        <v>24</v>
      </c>
      <c r="D31">
        <v>139028</v>
      </c>
      <c r="E31" t="s">
        <v>128</v>
      </c>
      <c r="F31" t="s">
        <v>18</v>
      </c>
      <c r="G31" t="s">
        <v>18</v>
      </c>
    </row>
    <row r="32" spans="1:15">
      <c r="A32" t="s">
        <v>129</v>
      </c>
      <c r="B32" t="s">
        <v>130</v>
      </c>
      <c r="C32" t="s">
        <v>37</v>
      </c>
      <c r="D32">
        <v>138210</v>
      </c>
      <c r="E32" t="s">
        <v>131</v>
      </c>
      <c r="F32" t="s">
        <v>18</v>
      </c>
      <c r="G32" t="s">
        <v>18</v>
      </c>
    </row>
    <row r="33" spans="1:14">
      <c r="A33" t="s">
        <v>132</v>
      </c>
      <c r="B33" t="s">
        <v>133</v>
      </c>
      <c r="C33" t="s">
        <v>24</v>
      </c>
      <c r="D33">
        <v>70738</v>
      </c>
      <c r="E33" t="s">
        <v>134</v>
      </c>
      <c r="F33" t="s">
        <v>18</v>
      </c>
      <c r="G33" t="s">
        <v>18</v>
      </c>
    </row>
    <row r="34" spans="1:14">
      <c r="A34" t="s">
        <v>135</v>
      </c>
      <c r="B34" t="s">
        <v>136</v>
      </c>
      <c r="C34" t="s">
        <v>37</v>
      </c>
      <c r="D34">
        <v>82510</v>
      </c>
      <c r="E34" t="s">
        <v>137</v>
      </c>
      <c r="F34" t="s">
        <v>18</v>
      </c>
      <c r="G34" t="s">
        <v>18</v>
      </c>
    </row>
    <row r="35" spans="1:14">
      <c r="A35" t="s">
        <v>138</v>
      </c>
      <c r="B35" t="s">
        <v>139</v>
      </c>
      <c r="C35" t="s">
        <v>37</v>
      </c>
      <c r="D35">
        <v>51570</v>
      </c>
      <c r="E35" t="s">
        <v>140</v>
      </c>
      <c r="F35" t="s">
        <v>26</v>
      </c>
      <c r="G35" t="s">
        <v>18</v>
      </c>
      <c r="H35" t="s">
        <v>669</v>
      </c>
      <c r="I35" t="s">
        <v>684</v>
      </c>
    </row>
    <row r="36" spans="1:14">
      <c r="A36" t="s">
        <v>142</v>
      </c>
      <c r="B36" t="s">
        <v>143</v>
      </c>
      <c r="C36" t="s">
        <v>24</v>
      </c>
      <c r="D36">
        <v>38925</v>
      </c>
      <c r="E36" t="s">
        <v>144</v>
      </c>
      <c r="F36" t="s">
        <v>26</v>
      </c>
      <c r="G36" t="s">
        <v>18</v>
      </c>
      <c r="H36" t="s">
        <v>685</v>
      </c>
      <c r="I36" t="s">
        <v>686</v>
      </c>
      <c r="M36" t="s">
        <v>685</v>
      </c>
    </row>
    <row r="37" spans="1:14">
      <c r="A37" t="s">
        <v>146</v>
      </c>
      <c r="B37" t="s">
        <v>147</v>
      </c>
      <c r="C37" t="s">
        <v>37</v>
      </c>
      <c r="D37">
        <v>13760</v>
      </c>
      <c r="E37" t="s">
        <v>148</v>
      </c>
      <c r="F37" t="s">
        <v>18</v>
      </c>
      <c r="G37" t="s">
        <v>26</v>
      </c>
      <c r="H37" t="s">
        <v>669</v>
      </c>
      <c r="I37" t="s">
        <v>86</v>
      </c>
    </row>
    <row r="38" spans="1:14">
      <c r="A38" t="s">
        <v>150</v>
      </c>
      <c r="B38" t="s">
        <v>151</v>
      </c>
      <c r="C38" t="s">
        <v>24</v>
      </c>
      <c r="D38">
        <v>84781</v>
      </c>
      <c r="E38" t="s">
        <v>152</v>
      </c>
      <c r="F38" t="s">
        <v>26</v>
      </c>
      <c r="G38" t="s">
        <v>18</v>
      </c>
      <c r="H38" t="s">
        <v>687</v>
      </c>
      <c r="I38" t="s">
        <v>658</v>
      </c>
      <c r="M38" t="s">
        <v>687</v>
      </c>
    </row>
    <row r="39" spans="1:14">
      <c r="A39" t="s">
        <v>153</v>
      </c>
      <c r="B39" t="s">
        <v>154</v>
      </c>
      <c r="C39" t="s">
        <v>37</v>
      </c>
      <c r="D39">
        <v>37034</v>
      </c>
      <c r="E39" t="s">
        <v>155</v>
      </c>
      <c r="F39" t="s">
        <v>18</v>
      </c>
      <c r="G39" t="s">
        <v>18</v>
      </c>
    </row>
    <row r="40" spans="1:14">
      <c r="A40" t="s">
        <v>156</v>
      </c>
      <c r="B40" t="s">
        <v>157</v>
      </c>
      <c r="C40" t="s">
        <v>24</v>
      </c>
      <c r="D40">
        <v>3852</v>
      </c>
      <c r="E40" t="s">
        <v>158</v>
      </c>
      <c r="F40" t="s">
        <v>26</v>
      </c>
      <c r="G40" t="s">
        <v>26</v>
      </c>
      <c r="H40" t="s">
        <v>688</v>
      </c>
      <c r="I40" t="s">
        <v>689</v>
      </c>
    </row>
    <row r="41" spans="1:14">
      <c r="A41" t="s">
        <v>159</v>
      </c>
      <c r="B41" t="s">
        <v>160</v>
      </c>
      <c r="C41" t="s">
        <v>37</v>
      </c>
      <c r="D41">
        <v>14746</v>
      </c>
      <c r="E41" t="s">
        <v>161</v>
      </c>
      <c r="F41" t="s">
        <v>26</v>
      </c>
      <c r="G41" t="s">
        <v>26</v>
      </c>
      <c r="H41" t="s">
        <v>690</v>
      </c>
      <c r="I41" t="s">
        <v>691</v>
      </c>
    </row>
    <row r="42" spans="1:14">
      <c r="A42" t="s">
        <v>163</v>
      </c>
      <c r="B42" t="s">
        <v>164</v>
      </c>
      <c r="C42" t="s">
        <v>37</v>
      </c>
      <c r="D42">
        <v>55572</v>
      </c>
      <c r="E42" t="s">
        <v>165</v>
      </c>
      <c r="F42" t="s">
        <v>18</v>
      </c>
      <c r="G42" t="s">
        <v>26</v>
      </c>
      <c r="H42" t="s">
        <v>669</v>
      </c>
      <c r="I42" t="s">
        <v>86</v>
      </c>
      <c r="M42" t="s">
        <v>692</v>
      </c>
      <c r="N42" t="s">
        <v>693</v>
      </c>
    </row>
    <row r="43" spans="1:14">
      <c r="A43" t="s">
        <v>167</v>
      </c>
      <c r="B43" t="s">
        <v>168</v>
      </c>
      <c r="C43" t="s">
        <v>24</v>
      </c>
      <c r="D43">
        <v>124853</v>
      </c>
      <c r="E43" t="s">
        <v>169</v>
      </c>
      <c r="F43" t="s">
        <v>18</v>
      </c>
      <c r="G43" t="s">
        <v>18</v>
      </c>
      <c r="J43" t="s">
        <v>694</v>
      </c>
    </row>
    <row r="44" spans="1:14">
      <c r="A44" t="s">
        <v>170</v>
      </c>
      <c r="B44" t="s">
        <v>171</v>
      </c>
      <c r="C44" t="s">
        <v>24</v>
      </c>
      <c r="D44">
        <v>126766</v>
      </c>
      <c r="E44" t="s">
        <v>172</v>
      </c>
      <c r="F44" t="s">
        <v>18</v>
      </c>
      <c r="G44" t="s">
        <v>18</v>
      </c>
    </row>
    <row r="45" spans="1:14">
      <c r="A45" t="s">
        <v>173</v>
      </c>
      <c r="B45" t="s">
        <v>174</v>
      </c>
      <c r="C45" t="s">
        <v>24</v>
      </c>
      <c r="D45">
        <v>16155</v>
      </c>
      <c r="E45" t="s">
        <v>175</v>
      </c>
      <c r="F45" t="s">
        <v>18</v>
      </c>
      <c r="G45" t="s">
        <v>18</v>
      </c>
    </row>
    <row r="46" spans="1:14">
      <c r="A46" t="s">
        <v>176</v>
      </c>
      <c r="B46" t="s">
        <v>177</v>
      </c>
      <c r="C46" t="s">
        <v>24</v>
      </c>
      <c r="D46">
        <v>105806</v>
      </c>
      <c r="E46" t="s">
        <v>178</v>
      </c>
      <c r="F46" t="s">
        <v>18</v>
      </c>
      <c r="G46" t="s">
        <v>18</v>
      </c>
    </row>
    <row r="47" spans="1:14">
      <c r="A47" t="s">
        <v>179</v>
      </c>
      <c r="B47" t="s">
        <v>180</v>
      </c>
      <c r="C47" t="s">
        <v>73</v>
      </c>
      <c r="D47">
        <v>15082</v>
      </c>
      <c r="E47" t="s">
        <v>181</v>
      </c>
      <c r="F47" t="s">
        <v>18</v>
      </c>
      <c r="G47" t="s">
        <v>26</v>
      </c>
      <c r="H47" t="s">
        <v>669</v>
      </c>
      <c r="I47" t="s">
        <v>695</v>
      </c>
    </row>
    <row r="48" spans="1:14">
      <c r="A48" t="s">
        <v>184</v>
      </c>
      <c r="B48" t="s">
        <v>185</v>
      </c>
      <c r="C48" t="s">
        <v>24</v>
      </c>
      <c r="D48">
        <v>6304</v>
      </c>
      <c r="E48" t="s">
        <v>186</v>
      </c>
      <c r="F48" t="s">
        <v>18</v>
      </c>
      <c r="G48" t="s">
        <v>18</v>
      </c>
    </row>
    <row r="49" spans="1:13">
      <c r="A49" t="s">
        <v>187</v>
      </c>
      <c r="B49" t="s">
        <v>188</v>
      </c>
      <c r="C49" t="s">
        <v>37</v>
      </c>
      <c r="D49">
        <v>92382</v>
      </c>
      <c r="E49" t="s">
        <v>189</v>
      </c>
      <c r="F49" t="s">
        <v>18</v>
      </c>
      <c r="G49" t="s">
        <v>18</v>
      </c>
    </row>
    <row r="50" spans="1:13">
      <c r="A50" t="s">
        <v>190</v>
      </c>
      <c r="B50" t="s">
        <v>191</v>
      </c>
      <c r="C50" t="s">
        <v>37</v>
      </c>
      <c r="D50">
        <v>82471</v>
      </c>
      <c r="E50" t="s">
        <v>192</v>
      </c>
      <c r="F50" t="s">
        <v>18</v>
      </c>
      <c r="G50" t="s">
        <v>18</v>
      </c>
    </row>
    <row r="51" spans="1:13">
      <c r="A51" t="s">
        <v>193</v>
      </c>
      <c r="B51" t="s">
        <v>194</v>
      </c>
      <c r="C51" t="s">
        <v>37</v>
      </c>
      <c r="D51">
        <v>34229</v>
      </c>
      <c r="E51" t="s">
        <v>195</v>
      </c>
      <c r="F51" t="s">
        <v>18</v>
      </c>
      <c r="G51" t="s">
        <v>18</v>
      </c>
    </row>
    <row r="52" spans="1:13">
      <c r="A52" t="s">
        <v>196</v>
      </c>
      <c r="B52" t="s">
        <v>197</v>
      </c>
      <c r="C52" t="s">
        <v>16</v>
      </c>
      <c r="D52">
        <v>74439</v>
      </c>
      <c r="E52" t="s">
        <v>198</v>
      </c>
      <c r="F52" t="s">
        <v>18</v>
      </c>
      <c r="G52" t="s">
        <v>18</v>
      </c>
    </row>
    <row r="53" spans="1:13">
      <c r="A53" t="s">
        <v>199</v>
      </c>
      <c r="B53" t="s">
        <v>200</v>
      </c>
      <c r="C53" t="s">
        <v>16</v>
      </c>
      <c r="D53">
        <v>98689</v>
      </c>
      <c r="E53" t="s">
        <v>201</v>
      </c>
      <c r="F53" t="s">
        <v>18</v>
      </c>
      <c r="G53" t="s">
        <v>18</v>
      </c>
    </row>
    <row r="54" spans="1:13">
      <c r="A54" t="s">
        <v>202</v>
      </c>
      <c r="B54" t="s">
        <v>203</v>
      </c>
      <c r="C54" t="s">
        <v>37</v>
      </c>
      <c r="D54">
        <v>69975</v>
      </c>
      <c r="E54" t="s">
        <v>204</v>
      </c>
      <c r="F54" t="s">
        <v>18</v>
      </c>
      <c r="G54" t="s">
        <v>18</v>
      </c>
    </row>
    <row r="55" spans="1:13">
      <c r="A55" t="s">
        <v>205</v>
      </c>
      <c r="B55" t="s">
        <v>206</v>
      </c>
      <c r="C55" t="s">
        <v>16</v>
      </c>
      <c r="D55">
        <v>105272</v>
      </c>
      <c r="E55" t="s">
        <v>207</v>
      </c>
      <c r="F55" t="s">
        <v>26</v>
      </c>
      <c r="G55" t="s">
        <v>18</v>
      </c>
      <c r="H55" t="s">
        <v>696</v>
      </c>
      <c r="I55" t="s">
        <v>658</v>
      </c>
      <c r="M55" t="s">
        <v>696</v>
      </c>
    </row>
    <row r="56" spans="1:13">
      <c r="A56" t="s">
        <v>210</v>
      </c>
      <c r="B56" t="s">
        <v>211</v>
      </c>
      <c r="C56" t="s">
        <v>37</v>
      </c>
      <c r="D56">
        <v>37136</v>
      </c>
      <c r="E56" t="s">
        <v>212</v>
      </c>
      <c r="F56" t="s">
        <v>18</v>
      </c>
      <c r="G56" t="s">
        <v>18</v>
      </c>
      <c r="J56" t="s">
        <v>697</v>
      </c>
    </row>
    <row r="57" spans="1:13">
      <c r="A57" t="s">
        <v>213</v>
      </c>
      <c r="B57" t="s">
        <v>214</v>
      </c>
      <c r="C57" t="s">
        <v>16</v>
      </c>
      <c r="D57">
        <v>405</v>
      </c>
      <c r="E57" t="s">
        <v>215</v>
      </c>
      <c r="F57" t="s">
        <v>18</v>
      </c>
      <c r="G57" t="s">
        <v>18</v>
      </c>
    </row>
    <row r="58" spans="1:13">
      <c r="A58" t="s">
        <v>216</v>
      </c>
      <c r="B58" t="s">
        <v>217</v>
      </c>
      <c r="C58" t="s">
        <v>24</v>
      </c>
      <c r="D58">
        <v>57380</v>
      </c>
      <c r="E58" t="s">
        <v>218</v>
      </c>
      <c r="F58" t="s">
        <v>18</v>
      </c>
      <c r="G58" t="s">
        <v>18</v>
      </c>
    </row>
    <row r="59" spans="1:13">
      <c r="A59" t="s">
        <v>219</v>
      </c>
      <c r="B59" t="s">
        <v>698</v>
      </c>
      <c r="C59" t="s">
        <v>24</v>
      </c>
      <c r="D59">
        <v>79428</v>
      </c>
      <c r="E59" t="s">
        <v>221</v>
      </c>
      <c r="F59" t="s">
        <v>18</v>
      </c>
      <c r="G59" t="s">
        <v>18</v>
      </c>
    </row>
    <row r="60" spans="1:13">
      <c r="A60" t="s">
        <v>222</v>
      </c>
      <c r="B60" t="s">
        <v>223</v>
      </c>
      <c r="C60" t="s">
        <v>37</v>
      </c>
      <c r="D60">
        <v>100509</v>
      </c>
      <c r="E60" t="s">
        <v>224</v>
      </c>
      <c r="F60" t="s">
        <v>18</v>
      </c>
      <c r="G60" t="s">
        <v>18</v>
      </c>
    </row>
    <row r="61" spans="1:13">
      <c r="A61" t="s">
        <v>225</v>
      </c>
      <c r="B61" t="s">
        <v>226</v>
      </c>
      <c r="C61" t="s">
        <v>16</v>
      </c>
      <c r="D61">
        <v>80099</v>
      </c>
      <c r="E61" t="s">
        <v>227</v>
      </c>
      <c r="F61" t="s">
        <v>18</v>
      </c>
      <c r="G61" t="s">
        <v>18</v>
      </c>
      <c r="J61" t="s">
        <v>697</v>
      </c>
    </row>
    <row r="62" spans="1:13">
      <c r="A62" t="s">
        <v>228</v>
      </c>
      <c r="B62" t="s">
        <v>229</v>
      </c>
      <c r="C62" t="s">
        <v>37</v>
      </c>
      <c r="D62">
        <v>82049</v>
      </c>
      <c r="E62" t="s">
        <v>230</v>
      </c>
      <c r="F62" t="s">
        <v>18</v>
      </c>
      <c r="G62" t="s">
        <v>18</v>
      </c>
    </row>
    <row r="63" spans="1:13">
      <c r="A63" t="s">
        <v>231</v>
      </c>
      <c r="B63" t="s">
        <v>232</v>
      </c>
      <c r="C63" t="s">
        <v>24</v>
      </c>
      <c r="D63">
        <v>54489</v>
      </c>
      <c r="E63" t="s">
        <v>233</v>
      </c>
      <c r="F63" t="s">
        <v>18</v>
      </c>
      <c r="G63" t="s">
        <v>18</v>
      </c>
    </row>
    <row r="64" spans="1:13">
      <c r="A64" t="s">
        <v>234</v>
      </c>
      <c r="B64" t="s">
        <v>235</v>
      </c>
      <c r="C64" t="s">
        <v>37</v>
      </c>
      <c r="D64">
        <v>29373</v>
      </c>
      <c r="E64" t="s">
        <v>236</v>
      </c>
      <c r="F64" t="s">
        <v>18</v>
      </c>
      <c r="G64" t="s">
        <v>18</v>
      </c>
    </row>
    <row r="65" spans="1:13">
      <c r="A65" t="s">
        <v>237</v>
      </c>
      <c r="B65" t="s">
        <v>238</v>
      </c>
      <c r="C65" t="s">
        <v>37</v>
      </c>
      <c r="D65">
        <v>29349</v>
      </c>
      <c r="E65" t="s">
        <v>239</v>
      </c>
      <c r="F65" t="s">
        <v>18</v>
      </c>
      <c r="G65" t="s">
        <v>18</v>
      </c>
    </row>
    <row r="66" spans="1:13">
      <c r="A66" t="s">
        <v>240</v>
      </c>
      <c r="B66" t="s">
        <v>241</v>
      </c>
      <c r="C66" t="s">
        <v>24</v>
      </c>
      <c r="D66">
        <v>4381</v>
      </c>
      <c r="E66" t="s">
        <v>242</v>
      </c>
      <c r="F66" t="s">
        <v>26</v>
      </c>
      <c r="G66" t="s">
        <v>26</v>
      </c>
      <c r="H66" t="s">
        <v>699</v>
      </c>
      <c r="I66" t="s">
        <v>700</v>
      </c>
      <c r="M66" t="s">
        <v>699</v>
      </c>
    </row>
    <row r="67" spans="1:13">
      <c r="A67" t="s">
        <v>243</v>
      </c>
      <c r="B67" t="s">
        <v>244</v>
      </c>
      <c r="C67" t="s">
        <v>24</v>
      </c>
      <c r="D67">
        <v>25572</v>
      </c>
      <c r="E67" t="s">
        <v>245</v>
      </c>
      <c r="F67" t="s">
        <v>26</v>
      </c>
      <c r="G67" t="s">
        <v>18</v>
      </c>
      <c r="H67" t="s">
        <v>687</v>
      </c>
      <c r="I67" t="s">
        <v>701</v>
      </c>
      <c r="M67" t="s">
        <v>687</v>
      </c>
    </row>
    <row r="68" spans="1:13">
      <c r="A68" t="s">
        <v>247</v>
      </c>
      <c r="B68" t="s">
        <v>248</v>
      </c>
      <c r="C68" t="s">
        <v>16</v>
      </c>
      <c r="D68">
        <v>55241</v>
      </c>
      <c r="E68" t="s">
        <v>249</v>
      </c>
      <c r="F68" t="s">
        <v>26</v>
      </c>
      <c r="G68" t="s">
        <v>18</v>
      </c>
      <c r="H68" t="s">
        <v>696</v>
      </c>
      <c r="I68" t="s">
        <v>658</v>
      </c>
      <c r="M68" t="s">
        <v>696</v>
      </c>
    </row>
    <row r="69" spans="1:13">
      <c r="A69" t="s">
        <v>250</v>
      </c>
      <c r="B69" t="s">
        <v>251</v>
      </c>
      <c r="C69" t="s">
        <v>37</v>
      </c>
      <c r="D69">
        <v>115247</v>
      </c>
      <c r="E69" t="s">
        <v>252</v>
      </c>
      <c r="F69" t="s">
        <v>18</v>
      </c>
      <c r="G69" t="s">
        <v>18</v>
      </c>
    </row>
    <row r="70" spans="1:13">
      <c r="A70" t="s">
        <v>253</v>
      </c>
      <c r="B70" t="s">
        <v>254</v>
      </c>
      <c r="C70" t="s">
        <v>37</v>
      </c>
      <c r="D70">
        <v>86723</v>
      </c>
      <c r="E70" t="s">
        <v>255</v>
      </c>
      <c r="F70" t="s">
        <v>18</v>
      </c>
      <c r="G70" t="s">
        <v>18</v>
      </c>
    </row>
    <row r="71" spans="1:13">
      <c r="A71" t="s">
        <v>256</v>
      </c>
      <c r="B71" t="s">
        <v>257</v>
      </c>
      <c r="C71" t="s">
        <v>24</v>
      </c>
      <c r="D71">
        <v>109623</v>
      </c>
      <c r="E71" t="s">
        <v>258</v>
      </c>
      <c r="F71" t="s">
        <v>18</v>
      </c>
      <c r="G71" t="s">
        <v>18</v>
      </c>
    </row>
    <row r="72" spans="1:13">
      <c r="A72" t="s">
        <v>259</v>
      </c>
      <c r="B72" t="s">
        <v>260</v>
      </c>
      <c r="C72" t="s">
        <v>16</v>
      </c>
      <c r="D72">
        <v>766</v>
      </c>
      <c r="E72" t="s">
        <v>261</v>
      </c>
      <c r="F72" t="s">
        <v>18</v>
      </c>
      <c r="G72" t="s">
        <v>18</v>
      </c>
    </row>
    <row r="73" spans="1:13">
      <c r="A73" t="s">
        <v>263</v>
      </c>
      <c r="B73" t="s">
        <v>264</v>
      </c>
      <c r="C73" t="s">
        <v>37</v>
      </c>
      <c r="D73">
        <v>15659</v>
      </c>
      <c r="E73" t="s">
        <v>265</v>
      </c>
      <c r="F73" t="s">
        <v>18</v>
      </c>
      <c r="G73" t="s">
        <v>18</v>
      </c>
    </row>
    <row r="74" spans="1:13">
      <c r="A74" t="s">
        <v>266</v>
      </c>
      <c r="B74" t="s">
        <v>267</v>
      </c>
      <c r="C74" t="s">
        <v>37</v>
      </c>
      <c r="D74">
        <v>53604</v>
      </c>
      <c r="E74" t="s">
        <v>268</v>
      </c>
      <c r="F74" t="s">
        <v>18</v>
      </c>
      <c r="G74" t="s">
        <v>18</v>
      </c>
    </row>
    <row r="75" spans="1:13">
      <c r="A75" t="s">
        <v>269</v>
      </c>
      <c r="B75" t="s">
        <v>270</v>
      </c>
      <c r="C75" t="s">
        <v>16</v>
      </c>
      <c r="D75">
        <v>8475</v>
      </c>
      <c r="E75" t="s">
        <v>271</v>
      </c>
      <c r="F75" t="s">
        <v>18</v>
      </c>
      <c r="G75" t="s">
        <v>18</v>
      </c>
      <c r="J75" t="s">
        <v>702</v>
      </c>
    </row>
    <row r="76" spans="1:13">
      <c r="A76" t="s">
        <v>272</v>
      </c>
      <c r="B76" t="s">
        <v>273</v>
      </c>
      <c r="C76" t="s">
        <v>16</v>
      </c>
      <c r="D76">
        <v>28987</v>
      </c>
      <c r="E76" t="s">
        <v>274</v>
      </c>
      <c r="F76" t="s">
        <v>18</v>
      </c>
      <c r="G76" t="s">
        <v>18</v>
      </c>
    </row>
    <row r="77" spans="1:13">
      <c r="A77" t="s">
        <v>275</v>
      </c>
      <c r="B77" t="s">
        <v>276</v>
      </c>
      <c r="C77" t="s">
        <v>16</v>
      </c>
      <c r="D77">
        <v>63677</v>
      </c>
      <c r="E77" t="s">
        <v>277</v>
      </c>
      <c r="F77" t="s">
        <v>18</v>
      </c>
      <c r="G77" t="s">
        <v>18</v>
      </c>
    </row>
    <row r="78" spans="1:13">
      <c r="A78" t="s">
        <v>278</v>
      </c>
      <c r="B78" t="s">
        <v>279</v>
      </c>
      <c r="C78" t="s">
        <v>73</v>
      </c>
      <c r="D78">
        <v>121168</v>
      </c>
      <c r="E78" t="s">
        <v>280</v>
      </c>
      <c r="F78" t="s">
        <v>18</v>
      </c>
      <c r="G78" t="s">
        <v>26</v>
      </c>
      <c r="H78" t="s">
        <v>703</v>
      </c>
      <c r="I78" t="s">
        <v>704</v>
      </c>
      <c r="M78" t="s">
        <v>703</v>
      </c>
    </row>
    <row r="79" spans="1:13">
      <c r="A79" t="s">
        <v>281</v>
      </c>
      <c r="B79" t="s">
        <v>282</v>
      </c>
      <c r="C79" t="s">
        <v>24</v>
      </c>
      <c r="D79">
        <v>67207</v>
      </c>
      <c r="E79" t="s">
        <v>283</v>
      </c>
      <c r="F79" t="s">
        <v>18</v>
      </c>
      <c r="G79" t="s">
        <v>18</v>
      </c>
    </row>
    <row r="80" spans="1:13">
      <c r="A80" t="s">
        <v>284</v>
      </c>
      <c r="B80" t="s">
        <v>285</v>
      </c>
      <c r="C80" t="s">
        <v>24</v>
      </c>
      <c r="D80">
        <v>32197</v>
      </c>
      <c r="E80" t="s">
        <v>286</v>
      </c>
      <c r="F80" t="s">
        <v>18</v>
      </c>
      <c r="G80" t="s">
        <v>18</v>
      </c>
    </row>
    <row r="81" spans="1:13">
      <c r="A81" t="s">
        <v>287</v>
      </c>
      <c r="B81" t="s">
        <v>288</v>
      </c>
      <c r="C81" t="s">
        <v>24</v>
      </c>
      <c r="D81">
        <v>24385</v>
      </c>
      <c r="E81" t="s">
        <v>289</v>
      </c>
      <c r="F81" t="s">
        <v>18</v>
      </c>
      <c r="G81" t="s">
        <v>18</v>
      </c>
    </row>
    <row r="82" spans="1:13">
      <c r="A82" t="s">
        <v>290</v>
      </c>
      <c r="B82" t="s">
        <v>291</v>
      </c>
      <c r="C82" t="s">
        <v>16</v>
      </c>
      <c r="D82">
        <v>11562</v>
      </c>
      <c r="E82" t="s">
        <v>292</v>
      </c>
      <c r="F82" t="s">
        <v>18</v>
      </c>
      <c r="G82" t="s">
        <v>18</v>
      </c>
    </row>
    <row r="83" spans="1:13">
      <c r="A83" t="s">
        <v>293</v>
      </c>
      <c r="B83" t="s">
        <v>294</v>
      </c>
      <c r="C83" t="s">
        <v>24</v>
      </c>
      <c r="D83">
        <v>55468</v>
      </c>
      <c r="E83" t="s">
        <v>295</v>
      </c>
      <c r="F83" t="s">
        <v>18</v>
      </c>
      <c r="G83" t="s">
        <v>18</v>
      </c>
    </row>
    <row r="84" spans="1:13">
      <c r="A84" t="s">
        <v>296</v>
      </c>
      <c r="B84" t="s">
        <v>297</v>
      </c>
      <c r="C84" t="s">
        <v>16</v>
      </c>
      <c r="D84">
        <v>58053</v>
      </c>
      <c r="E84" t="s">
        <v>298</v>
      </c>
      <c r="F84" t="s">
        <v>18</v>
      </c>
      <c r="G84" t="s">
        <v>18</v>
      </c>
    </row>
    <row r="85" spans="1:13">
      <c r="A85" t="s">
        <v>63</v>
      </c>
      <c r="B85" t="s">
        <v>299</v>
      </c>
      <c r="C85" t="s">
        <v>37</v>
      </c>
      <c r="D85">
        <v>53423</v>
      </c>
      <c r="E85" t="s">
        <v>300</v>
      </c>
      <c r="F85" t="s">
        <v>18</v>
      </c>
      <c r="G85" t="s">
        <v>18</v>
      </c>
      <c r="J85" t="s">
        <v>705</v>
      </c>
    </row>
    <row r="86" spans="1:13">
      <c r="A86" t="s">
        <v>301</v>
      </c>
      <c r="B86" t="s">
        <v>302</v>
      </c>
      <c r="C86" t="s">
        <v>37</v>
      </c>
      <c r="D86">
        <v>125445</v>
      </c>
      <c r="E86" t="s">
        <v>303</v>
      </c>
      <c r="F86" t="s">
        <v>18</v>
      </c>
      <c r="G86" t="s">
        <v>18</v>
      </c>
    </row>
    <row r="87" spans="1:13">
      <c r="A87" t="s">
        <v>304</v>
      </c>
      <c r="B87" t="s">
        <v>305</v>
      </c>
      <c r="C87" t="s">
        <v>24</v>
      </c>
      <c r="D87">
        <v>39668</v>
      </c>
      <c r="E87" t="s">
        <v>306</v>
      </c>
      <c r="F87" t="s">
        <v>18</v>
      </c>
      <c r="G87" t="s">
        <v>26</v>
      </c>
      <c r="H87" t="s">
        <v>669</v>
      </c>
      <c r="I87" t="s">
        <v>86</v>
      </c>
    </row>
    <row r="88" spans="1:13">
      <c r="A88" t="s">
        <v>307</v>
      </c>
      <c r="B88" t="s">
        <v>308</v>
      </c>
      <c r="C88" t="s">
        <v>24</v>
      </c>
      <c r="D88">
        <v>100637</v>
      </c>
      <c r="E88" t="s">
        <v>309</v>
      </c>
      <c r="F88" t="s">
        <v>26</v>
      </c>
      <c r="G88" t="s">
        <v>18</v>
      </c>
      <c r="H88" t="s">
        <v>706</v>
      </c>
      <c r="I88" t="s">
        <v>707</v>
      </c>
      <c r="M88" t="s">
        <v>706</v>
      </c>
    </row>
    <row r="89" spans="1:13">
      <c r="A89" t="s">
        <v>310</v>
      </c>
      <c r="B89" t="s">
        <v>311</v>
      </c>
      <c r="C89" t="s">
        <v>16</v>
      </c>
      <c r="D89">
        <v>78105</v>
      </c>
      <c r="E89" t="s">
        <v>312</v>
      </c>
      <c r="F89" t="s">
        <v>26</v>
      </c>
      <c r="G89" t="s">
        <v>18</v>
      </c>
      <c r="H89" t="s">
        <v>708</v>
      </c>
      <c r="I89" t="s">
        <v>709</v>
      </c>
      <c r="M89" t="s">
        <v>708</v>
      </c>
    </row>
    <row r="90" spans="1:13">
      <c r="A90" t="s">
        <v>313</v>
      </c>
      <c r="B90" t="s">
        <v>314</v>
      </c>
      <c r="C90" t="s">
        <v>37</v>
      </c>
      <c r="D90">
        <v>134561</v>
      </c>
      <c r="E90" t="s">
        <v>315</v>
      </c>
      <c r="F90" t="s">
        <v>18</v>
      </c>
      <c r="G90" t="s">
        <v>18</v>
      </c>
    </row>
    <row r="91" spans="1:13">
      <c r="A91" t="s">
        <v>710</v>
      </c>
      <c r="B91" t="s">
        <v>317</v>
      </c>
      <c r="C91" t="s">
        <v>24</v>
      </c>
      <c r="D91">
        <v>135182</v>
      </c>
      <c r="E91" t="s">
        <v>318</v>
      </c>
      <c r="F91" t="s">
        <v>18</v>
      </c>
      <c r="G91" t="s">
        <v>18</v>
      </c>
    </row>
    <row r="92" spans="1:13">
      <c r="A92" t="s">
        <v>319</v>
      </c>
      <c r="B92" t="s">
        <v>320</v>
      </c>
      <c r="C92" t="s">
        <v>37</v>
      </c>
      <c r="D92">
        <v>82917</v>
      </c>
      <c r="E92" t="s">
        <v>321</v>
      </c>
      <c r="F92" t="s">
        <v>18</v>
      </c>
      <c r="G92" t="s">
        <v>18</v>
      </c>
    </row>
    <row r="93" spans="1:13">
      <c r="A93" t="s">
        <v>323</v>
      </c>
      <c r="B93" t="s">
        <v>324</v>
      </c>
      <c r="C93" t="s">
        <v>24</v>
      </c>
      <c r="D93">
        <v>124608</v>
      </c>
      <c r="E93" t="s">
        <v>325</v>
      </c>
      <c r="F93" t="s">
        <v>18</v>
      </c>
      <c r="G93" t="s">
        <v>18</v>
      </c>
    </row>
    <row r="94" spans="1:13">
      <c r="A94" t="s">
        <v>326</v>
      </c>
      <c r="B94" t="s">
        <v>327</v>
      </c>
      <c r="C94" t="s">
        <v>37</v>
      </c>
      <c r="D94">
        <v>31738</v>
      </c>
      <c r="E94" t="s">
        <v>328</v>
      </c>
      <c r="F94" t="s">
        <v>18</v>
      </c>
      <c r="G94" t="s">
        <v>18</v>
      </c>
    </row>
    <row r="95" spans="1:13">
      <c r="A95" t="s">
        <v>75</v>
      </c>
      <c r="B95" t="s">
        <v>329</v>
      </c>
      <c r="C95" t="s">
        <v>37</v>
      </c>
      <c r="D95">
        <v>98848</v>
      </c>
      <c r="E95" t="s">
        <v>330</v>
      </c>
      <c r="F95" t="s">
        <v>18</v>
      </c>
      <c r="G95" t="s">
        <v>18</v>
      </c>
    </row>
    <row r="96" spans="1:13">
      <c r="A96" t="s">
        <v>331</v>
      </c>
      <c r="B96" t="s">
        <v>332</v>
      </c>
      <c r="C96" t="s">
        <v>16</v>
      </c>
      <c r="D96">
        <v>74447</v>
      </c>
      <c r="E96" t="s">
        <v>333</v>
      </c>
      <c r="F96" t="s">
        <v>18</v>
      </c>
      <c r="G96" t="s">
        <v>18</v>
      </c>
    </row>
    <row r="97" spans="1:13">
      <c r="A97" t="s">
        <v>335</v>
      </c>
      <c r="B97" t="s">
        <v>336</v>
      </c>
      <c r="C97" t="s">
        <v>37</v>
      </c>
      <c r="D97">
        <v>14556</v>
      </c>
      <c r="E97" t="s">
        <v>337</v>
      </c>
      <c r="F97" t="s">
        <v>18</v>
      </c>
      <c r="G97" t="s">
        <v>18</v>
      </c>
    </row>
    <row r="98" spans="1:13">
      <c r="A98" t="s">
        <v>338</v>
      </c>
      <c r="B98" t="s">
        <v>339</v>
      </c>
      <c r="C98" t="s">
        <v>24</v>
      </c>
      <c r="D98">
        <v>24220</v>
      </c>
      <c r="E98" t="s">
        <v>340</v>
      </c>
      <c r="F98" t="s">
        <v>18</v>
      </c>
      <c r="G98" t="s">
        <v>18</v>
      </c>
    </row>
    <row r="99" spans="1:13">
      <c r="A99" t="s">
        <v>341</v>
      </c>
      <c r="B99" t="s">
        <v>342</v>
      </c>
      <c r="C99" t="s">
        <v>24</v>
      </c>
      <c r="D99">
        <v>126154</v>
      </c>
      <c r="E99" t="s">
        <v>343</v>
      </c>
      <c r="F99" t="s">
        <v>26</v>
      </c>
      <c r="G99" t="s">
        <v>18</v>
      </c>
      <c r="H99" t="s">
        <v>711</v>
      </c>
      <c r="I99" t="s">
        <v>712</v>
      </c>
      <c r="M99" t="s">
        <v>711</v>
      </c>
    </row>
    <row r="100" spans="1:13">
      <c r="A100" t="s">
        <v>345</v>
      </c>
      <c r="B100" t="s">
        <v>346</v>
      </c>
      <c r="C100" t="s">
        <v>16</v>
      </c>
      <c r="D100">
        <v>12670</v>
      </c>
      <c r="E100" t="s">
        <v>347</v>
      </c>
      <c r="F100" t="s">
        <v>18</v>
      </c>
      <c r="G100" t="s">
        <v>18</v>
      </c>
      <c r="J100" t="s">
        <v>697</v>
      </c>
    </row>
    <row r="101" spans="1:13">
      <c r="A101" t="s">
        <v>348</v>
      </c>
      <c r="B101" t="s">
        <v>349</v>
      </c>
      <c r="C101" t="s">
        <v>16</v>
      </c>
      <c r="D101">
        <v>55686</v>
      </c>
      <c r="E101" t="s">
        <v>350</v>
      </c>
      <c r="F101" t="s">
        <v>18</v>
      </c>
      <c r="G101" t="s">
        <v>26</v>
      </c>
      <c r="H101" t="s">
        <v>713</v>
      </c>
      <c r="I101" t="s">
        <v>801</v>
      </c>
    </row>
    <row r="102" spans="1:13">
      <c r="A102" t="s">
        <v>351</v>
      </c>
      <c r="B102" t="s">
        <v>352</v>
      </c>
      <c r="C102" t="s">
        <v>16</v>
      </c>
      <c r="D102">
        <v>26495</v>
      </c>
      <c r="E102" t="s">
        <v>353</v>
      </c>
      <c r="F102" t="s">
        <v>18</v>
      </c>
      <c r="G102" t="s">
        <v>18</v>
      </c>
    </row>
    <row r="103" spans="1:13">
      <c r="A103" t="s">
        <v>354</v>
      </c>
      <c r="B103" t="s">
        <v>355</v>
      </c>
      <c r="C103" t="s">
        <v>16</v>
      </c>
      <c r="D103">
        <v>72040</v>
      </c>
      <c r="E103" t="s">
        <v>356</v>
      </c>
      <c r="F103" t="s">
        <v>26</v>
      </c>
      <c r="G103" t="s">
        <v>26</v>
      </c>
      <c r="H103" t="s">
        <v>714</v>
      </c>
      <c r="I103" t="s">
        <v>715</v>
      </c>
      <c r="M103" t="s">
        <v>716</v>
      </c>
    </row>
    <row r="104" spans="1:13">
      <c r="A104" t="s">
        <v>358</v>
      </c>
      <c r="B104" t="s">
        <v>359</v>
      </c>
      <c r="C104" t="s">
        <v>37</v>
      </c>
      <c r="D104">
        <v>145627</v>
      </c>
      <c r="E104" t="s">
        <v>360</v>
      </c>
      <c r="F104" t="s">
        <v>26</v>
      </c>
      <c r="G104" t="s">
        <v>18</v>
      </c>
      <c r="H104" t="s">
        <v>669</v>
      </c>
      <c r="I104" t="s">
        <v>717</v>
      </c>
    </row>
    <row r="105" spans="1:13">
      <c r="A105" t="s">
        <v>364</v>
      </c>
      <c r="B105" t="s">
        <v>365</v>
      </c>
      <c r="C105" t="s">
        <v>37</v>
      </c>
      <c r="D105">
        <v>51847</v>
      </c>
      <c r="E105" t="s">
        <v>366</v>
      </c>
      <c r="F105" t="s">
        <v>18</v>
      </c>
      <c r="G105" t="s">
        <v>18</v>
      </c>
    </row>
    <row r="106" spans="1:13">
      <c r="A106" t="s">
        <v>367</v>
      </c>
      <c r="B106" t="s">
        <v>368</v>
      </c>
      <c r="C106" t="s">
        <v>16</v>
      </c>
      <c r="D106">
        <v>103616</v>
      </c>
      <c r="E106" t="s">
        <v>369</v>
      </c>
      <c r="F106" t="s">
        <v>18</v>
      </c>
      <c r="G106" t="s">
        <v>18</v>
      </c>
      <c r="J106" t="s">
        <v>718</v>
      </c>
    </row>
    <row r="107" spans="1:13">
      <c r="A107" t="s">
        <v>372</v>
      </c>
      <c r="B107" t="s">
        <v>373</v>
      </c>
      <c r="C107" t="s">
        <v>37</v>
      </c>
      <c r="D107">
        <v>95102</v>
      </c>
      <c r="E107" t="s">
        <v>374</v>
      </c>
      <c r="F107" t="s">
        <v>18</v>
      </c>
      <c r="G107" t="s">
        <v>18</v>
      </c>
      <c r="J107" t="s">
        <v>719</v>
      </c>
    </row>
    <row r="108" spans="1:13">
      <c r="A108" t="s">
        <v>375</v>
      </c>
      <c r="B108" t="s">
        <v>376</v>
      </c>
      <c r="C108" t="s">
        <v>73</v>
      </c>
      <c r="D108">
        <v>7193</v>
      </c>
      <c r="E108" t="s">
        <v>377</v>
      </c>
      <c r="F108" t="s">
        <v>18</v>
      </c>
      <c r="G108" t="s">
        <v>18</v>
      </c>
    </row>
    <row r="109" spans="1:13">
      <c r="A109" t="s">
        <v>378</v>
      </c>
      <c r="B109" t="s">
        <v>379</v>
      </c>
      <c r="C109" t="s">
        <v>24</v>
      </c>
      <c r="D109">
        <v>17989</v>
      </c>
      <c r="E109" t="s">
        <v>380</v>
      </c>
      <c r="F109" t="s">
        <v>18</v>
      </c>
      <c r="G109" t="s">
        <v>18</v>
      </c>
    </row>
    <row r="110" spans="1:13">
      <c r="A110" t="s">
        <v>381</v>
      </c>
      <c r="B110" t="s">
        <v>382</v>
      </c>
      <c r="C110" t="s">
        <v>24</v>
      </c>
      <c r="D110">
        <v>52545</v>
      </c>
      <c r="E110" t="s">
        <v>383</v>
      </c>
      <c r="F110" t="s">
        <v>18</v>
      </c>
      <c r="G110" t="s">
        <v>18</v>
      </c>
    </row>
    <row r="111" spans="1:13">
      <c r="A111" t="s">
        <v>384</v>
      </c>
      <c r="B111" t="s">
        <v>385</v>
      </c>
      <c r="C111" t="s">
        <v>37</v>
      </c>
      <c r="D111">
        <v>56985</v>
      </c>
      <c r="E111" t="s">
        <v>386</v>
      </c>
      <c r="F111" t="s">
        <v>18</v>
      </c>
      <c r="G111" t="s">
        <v>26</v>
      </c>
      <c r="H111" t="s">
        <v>669</v>
      </c>
      <c r="I111" t="s">
        <v>86</v>
      </c>
    </row>
    <row r="112" spans="1:13">
      <c r="A112" t="s">
        <v>387</v>
      </c>
      <c r="B112" t="s">
        <v>388</v>
      </c>
      <c r="C112" t="s">
        <v>73</v>
      </c>
      <c r="D112">
        <v>20863</v>
      </c>
      <c r="E112" t="s">
        <v>389</v>
      </c>
      <c r="F112" t="s">
        <v>18</v>
      </c>
      <c r="G112" t="s">
        <v>18</v>
      </c>
    </row>
    <row r="113" spans="1:13">
      <c r="A113" t="s">
        <v>391</v>
      </c>
      <c r="B113" t="s">
        <v>392</v>
      </c>
      <c r="C113" t="s">
        <v>37</v>
      </c>
      <c r="D113">
        <v>85860</v>
      </c>
      <c r="E113" t="s">
        <v>393</v>
      </c>
      <c r="F113" t="s">
        <v>26</v>
      </c>
      <c r="G113" t="s">
        <v>18</v>
      </c>
      <c r="H113" t="s">
        <v>669</v>
      </c>
      <c r="I113" t="s">
        <v>658</v>
      </c>
    </row>
    <row r="114" spans="1:13">
      <c r="A114" t="s">
        <v>395</v>
      </c>
      <c r="B114" t="s">
        <v>396</v>
      </c>
      <c r="C114" t="s">
        <v>73</v>
      </c>
      <c r="D114">
        <v>116970</v>
      </c>
      <c r="E114" t="s">
        <v>397</v>
      </c>
      <c r="F114" t="s">
        <v>18</v>
      </c>
      <c r="G114" t="s">
        <v>18</v>
      </c>
    </row>
    <row r="115" spans="1:13">
      <c r="A115" t="s">
        <v>398</v>
      </c>
      <c r="B115" t="s">
        <v>399</v>
      </c>
      <c r="C115" t="s">
        <v>37</v>
      </c>
      <c r="D115">
        <v>133808</v>
      </c>
      <c r="E115" t="s">
        <v>400</v>
      </c>
      <c r="F115" t="s">
        <v>18</v>
      </c>
      <c r="G115" t="s">
        <v>18</v>
      </c>
    </row>
    <row r="116" spans="1:13">
      <c r="A116" t="s">
        <v>401</v>
      </c>
      <c r="B116" t="s">
        <v>402</v>
      </c>
      <c r="C116" t="s">
        <v>24</v>
      </c>
      <c r="D116">
        <v>71447</v>
      </c>
      <c r="E116" t="s">
        <v>403</v>
      </c>
      <c r="F116" t="s">
        <v>18</v>
      </c>
      <c r="G116" t="s">
        <v>18</v>
      </c>
    </row>
    <row r="117" spans="1:13">
      <c r="A117" t="s">
        <v>404</v>
      </c>
      <c r="B117" t="s">
        <v>405</v>
      </c>
      <c r="C117" t="s">
        <v>24</v>
      </c>
      <c r="D117">
        <v>92845</v>
      </c>
      <c r="E117" t="s">
        <v>406</v>
      </c>
      <c r="F117" t="s">
        <v>26</v>
      </c>
      <c r="G117" t="s">
        <v>18</v>
      </c>
      <c r="H117" t="s">
        <v>687</v>
      </c>
      <c r="I117" t="s">
        <v>720</v>
      </c>
      <c r="M117" t="s">
        <v>687</v>
      </c>
    </row>
    <row r="118" spans="1:13">
      <c r="A118" t="s">
        <v>407</v>
      </c>
      <c r="B118" t="s">
        <v>408</v>
      </c>
      <c r="C118" t="s">
        <v>37</v>
      </c>
      <c r="D118">
        <v>123895</v>
      </c>
      <c r="E118" t="s">
        <v>409</v>
      </c>
      <c r="F118" t="s">
        <v>18</v>
      </c>
      <c r="G118" t="s">
        <v>18</v>
      </c>
    </row>
    <row r="119" spans="1:13">
      <c r="A119" t="s">
        <v>410</v>
      </c>
      <c r="B119" t="s">
        <v>411</v>
      </c>
      <c r="C119" t="s">
        <v>37</v>
      </c>
      <c r="D119">
        <v>48842</v>
      </c>
      <c r="E119" t="s">
        <v>412</v>
      </c>
      <c r="F119" t="s">
        <v>18</v>
      </c>
      <c r="G119" t="s">
        <v>18</v>
      </c>
    </row>
    <row r="120" spans="1:13">
      <c r="A120" t="s">
        <v>415</v>
      </c>
      <c r="B120" t="s">
        <v>416</v>
      </c>
      <c r="C120" t="s">
        <v>24</v>
      </c>
      <c r="D120">
        <v>130482</v>
      </c>
      <c r="E120" t="s">
        <v>417</v>
      </c>
      <c r="F120" t="s">
        <v>18</v>
      </c>
      <c r="G120" t="s">
        <v>18</v>
      </c>
      <c r="J120" t="s">
        <v>721</v>
      </c>
    </row>
    <row r="121" spans="1:13">
      <c r="A121" t="s">
        <v>418</v>
      </c>
      <c r="B121" t="s">
        <v>419</v>
      </c>
      <c r="C121" t="s">
        <v>16</v>
      </c>
      <c r="D121">
        <v>57401</v>
      </c>
      <c r="E121" t="s">
        <v>420</v>
      </c>
      <c r="F121" t="s">
        <v>18</v>
      </c>
      <c r="G121" t="s">
        <v>18</v>
      </c>
    </row>
    <row r="122" spans="1:13">
      <c r="A122" t="s">
        <v>421</v>
      </c>
      <c r="B122" t="s">
        <v>422</v>
      </c>
      <c r="C122" t="s">
        <v>24</v>
      </c>
      <c r="D122">
        <v>3707</v>
      </c>
      <c r="E122" t="s">
        <v>423</v>
      </c>
      <c r="F122" t="s">
        <v>26</v>
      </c>
      <c r="G122" t="s">
        <v>18</v>
      </c>
      <c r="H122" t="s">
        <v>669</v>
      </c>
      <c r="I122" t="s">
        <v>722</v>
      </c>
    </row>
    <row r="123" spans="1:13">
      <c r="A123" t="s">
        <v>424</v>
      </c>
      <c r="B123" t="s">
        <v>425</v>
      </c>
      <c r="C123" t="s">
        <v>16</v>
      </c>
      <c r="D123">
        <v>119421</v>
      </c>
      <c r="E123" t="s">
        <v>426</v>
      </c>
      <c r="F123" t="s">
        <v>18</v>
      </c>
      <c r="G123" t="s">
        <v>18</v>
      </c>
      <c r="J123" t="s">
        <v>723</v>
      </c>
    </row>
    <row r="124" spans="1:13">
      <c r="A124" t="s">
        <v>427</v>
      </c>
      <c r="B124" t="s">
        <v>428</v>
      </c>
      <c r="C124" t="s">
        <v>37</v>
      </c>
      <c r="D124">
        <v>80947</v>
      </c>
      <c r="E124" t="s">
        <v>429</v>
      </c>
      <c r="F124" t="s">
        <v>18</v>
      </c>
      <c r="G124" t="s">
        <v>18</v>
      </c>
    </row>
    <row r="125" spans="1:13">
      <c r="A125" t="s">
        <v>431</v>
      </c>
      <c r="B125" t="s">
        <v>432</v>
      </c>
      <c r="C125" t="s">
        <v>16</v>
      </c>
      <c r="D125">
        <v>66737</v>
      </c>
      <c r="E125" t="s">
        <v>433</v>
      </c>
      <c r="F125" t="s">
        <v>18</v>
      </c>
      <c r="G125" t="s">
        <v>26</v>
      </c>
      <c r="H125" t="s">
        <v>69</v>
      </c>
      <c r="I125" t="s">
        <v>86</v>
      </c>
      <c r="M125" t="s">
        <v>692</v>
      </c>
    </row>
    <row r="126" spans="1:13">
      <c r="A126" t="s">
        <v>434</v>
      </c>
      <c r="B126" t="s">
        <v>435</v>
      </c>
      <c r="C126" t="s">
        <v>16</v>
      </c>
      <c r="D126">
        <v>65879</v>
      </c>
      <c r="E126" t="s">
        <v>436</v>
      </c>
      <c r="F126" t="s">
        <v>18</v>
      </c>
      <c r="G126" t="s">
        <v>18</v>
      </c>
    </row>
    <row r="127" spans="1:13">
      <c r="A127" t="s">
        <v>437</v>
      </c>
      <c r="B127" t="s">
        <v>438</v>
      </c>
      <c r="C127" t="s">
        <v>24</v>
      </c>
      <c r="D127">
        <v>10379</v>
      </c>
      <c r="E127" t="s">
        <v>439</v>
      </c>
      <c r="F127" t="s">
        <v>18</v>
      </c>
      <c r="G127" t="s">
        <v>18</v>
      </c>
    </row>
    <row r="128" spans="1:13">
      <c r="A128" t="s">
        <v>440</v>
      </c>
      <c r="B128" t="s">
        <v>441</v>
      </c>
      <c r="C128" t="s">
        <v>16</v>
      </c>
      <c r="D128">
        <v>30550</v>
      </c>
      <c r="E128" t="s">
        <v>442</v>
      </c>
      <c r="F128" t="s">
        <v>18</v>
      </c>
      <c r="G128" t="s">
        <v>18</v>
      </c>
    </row>
    <row r="129" spans="1:14">
      <c r="A129" t="s">
        <v>443</v>
      </c>
      <c r="B129" t="s">
        <v>444</v>
      </c>
      <c r="C129" t="s">
        <v>16</v>
      </c>
      <c r="D129">
        <v>53509</v>
      </c>
      <c r="E129" t="s">
        <v>445</v>
      </c>
      <c r="F129" t="s">
        <v>18</v>
      </c>
      <c r="G129" t="s">
        <v>18</v>
      </c>
    </row>
    <row r="130" spans="1:14">
      <c r="A130" t="s">
        <v>446</v>
      </c>
      <c r="B130" t="s">
        <v>447</v>
      </c>
      <c r="C130" t="s">
        <v>16</v>
      </c>
      <c r="D130">
        <v>138563</v>
      </c>
      <c r="E130" t="s">
        <v>448</v>
      </c>
      <c r="F130" t="s">
        <v>18</v>
      </c>
      <c r="G130" t="s">
        <v>18</v>
      </c>
    </row>
    <row r="131" spans="1:14">
      <c r="A131" t="s">
        <v>449</v>
      </c>
      <c r="B131" t="s">
        <v>450</v>
      </c>
      <c r="C131" t="s">
        <v>37</v>
      </c>
      <c r="D131">
        <v>97838</v>
      </c>
      <c r="E131" t="s">
        <v>451</v>
      </c>
      <c r="F131" t="s">
        <v>18</v>
      </c>
      <c r="G131" t="s">
        <v>26</v>
      </c>
      <c r="H131" t="s">
        <v>669</v>
      </c>
      <c r="I131" t="s">
        <v>86</v>
      </c>
    </row>
    <row r="132" spans="1:14">
      <c r="A132" t="s">
        <v>452</v>
      </c>
      <c r="B132" t="s">
        <v>453</v>
      </c>
      <c r="C132" t="s">
        <v>37</v>
      </c>
      <c r="D132">
        <v>5619</v>
      </c>
      <c r="E132" t="s">
        <v>454</v>
      </c>
      <c r="F132" t="s">
        <v>18</v>
      </c>
      <c r="G132" t="s">
        <v>18</v>
      </c>
    </row>
    <row r="133" spans="1:14">
      <c r="A133" t="s">
        <v>455</v>
      </c>
      <c r="B133" t="s">
        <v>456</v>
      </c>
      <c r="C133" t="s">
        <v>37</v>
      </c>
      <c r="D133">
        <v>80109</v>
      </c>
      <c r="E133" t="s">
        <v>457</v>
      </c>
      <c r="F133" t="s">
        <v>18</v>
      </c>
      <c r="G133" t="s">
        <v>26</v>
      </c>
      <c r="H133" t="s">
        <v>669</v>
      </c>
      <c r="I133" t="s">
        <v>724</v>
      </c>
    </row>
    <row r="134" spans="1:14">
      <c r="A134" t="s">
        <v>458</v>
      </c>
      <c r="B134" t="s">
        <v>459</v>
      </c>
      <c r="C134" t="s">
        <v>37</v>
      </c>
      <c r="D134">
        <v>9797</v>
      </c>
      <c r="E134" t="s">
        <v>460</v>
      </c>
      <c r="F134" t="s">
        <v>18</v>
      </c>
      <c r="G134" t="s">
        <v>18</v>
      </c>
    </row>
    <row r="135" spans="1:14">
      <c r="A135" t="s">
        <v>461</v>
      </c>
      <c r="B135" t="s">
        <v>462</v>
      </c>
      <c r="C135" t="s">
        <v>24</v>
      </c>
      <c r="D135">
        <v>141757</v>
      </c>
      <c r="E135" t="s">
        <v>463</v>
      </c>
      <c r="F135" t="s">
        <v>18</v>
      </c>
      <c r="G135" t="s">
        <v>18</v>
      </c>
    </row>
    <row r="136" spans="1:14">
      <c r="A136" t="s">
        <v>464</v>
      </c>
      <c r="B136" t="s">
        <v>465</v>
      </c>
      <c r="C136" t="s">
        <v>37</v>
      </c>
      <c r="D136">
        <v>124638</v>
      </c>
      <c r="E136" t="s">
        <v>466</v>
      </c>
      <c r="F136" t="s">
        <v>18</v>
      </c>
      <c r="G136" t="s">
        <v>18</v>
      </c>
    </row>
    <row r="137" spans="1:14">
      <c r="A137" t="s">
        <v>467</v>
      </c>
      <c r="B137" t="s">
        <v>468</v>
      </c>
      <c r="C137" t="s">
        <v>24</v>
      </c>
      <c r="D137">
        <v>112547</v>
      </c>
      <c r="E137" t="s">
        <v>469</v>
      </c>
      <c r="F137" t="s">
        <v>18</v>
      </c>
      <c r="G137" t="s">
        <v>18</v>
      </c>
      <c r="J137" t="s">
        <v>725</v>
      </c>
      <c r="N137" t="s">
        <v>726</v>
      </c>
    </row>
    <row r="138" spans="1:14">
      <c r="A138" t="s">
        <v>470</v>
      </c>
      <c r="B138" t="s">
        <v>471</v>
      </c>
      <c r="C138" t="s">
        <v>37</v>
      </c>
      <c r="D138">
        <v>32169</v>
      </c>
      <c r="E138" t="s">
        <v>472</v>
      </c>
      <c r="F138" t="s">
        <v>18</v>
      </c>
      <c r="G138" t="s">
        <v>18</v>
      </c>
    </row>
    <row r="139" spans="1:14">
      <c r="A139" t="s">
        <v>473</v>
      </c>
      <c r="B139" t="s">
        <v>474</v>
      </c>
      <c r="C139" t="s">
        <v>37</v>
      </c>
      <c r="D139">
        <v>44271</v>
      </c>
      <c r="E139" t="s">
        <v>475</v>
      </c>
      <c r="F139" t="s">
        <v>18</v>
      </c>
      <c r="G139" t="s">
        <v>18</v>
      </c>
    </row>
    <row r="140" spans="1:14">
      <c r="A140" t="s">
        <v>476</v>
      </c>
      <c r="B140" t="s">
        <v>477</v>
      </c>
      <c r="C140" t="s">
        <v>37</v>
      </c>
      <c r="D140">
        <v>142630</v>
      </c>
      <c r="E140" t="s">
        <v>478</v>
      </c>
      <c r="F140" t="s">
        <v>18</v>
      </c>
      <c r="G140" t="s">
        <v>18</v>
      </c>
    </row>
    <row r="141" spans="1:14">
      <c r="A141" t="s">
        <v>480</v>
      </c>
      <c r="B141" t="s">
        <v>481</v>
      </c>
      <c r="C141" t="s">
        <v>37</v>
      </c>
      <c r="D141">
        <v>53059</v>
      </c>
      <c r="E141" t="s">
        <v>482</v>
      </c>
      <c r="F141" t="s">
        <v>18</v>
      </c>
      <c r="G141" t="s">
        <v>18</v>
      </c>
    </row>
    <row r="142" spans="1:14">
      <c r="A142" t="s">
        <v>483</v>
      </c>
      <c r="B142" t="s">
        <v>484</v>
      </c>
      <c r="C142" t="s">
        <v>24</v>
      </c>
      <c r="D142">
        <v>141041</v>
      </c>
      <c r="E142" t="s">
        <v>485</v>
      </c>
      <c r="F142" t="s">
        <v>18</v>
      </c>
      <c r="G142" t="s">
        <v>18</v>
      </c>
    </row>
    <row r="143" spans="1:14">
      <c r="A143" t="s">
        <v>486</v>
      </c>
      <c r="B143" t="s">
        <v>487</v>
      </c>
      <c r="C143" t="s">
        <v>16</v>
      </c>
      <c r="D143">
        <v>2552</v>
      </c>
      <c r="E143" t="s">
        <v>488</v>
      </c>
      <c r="F143" t="s">
        <v>18</v>
      </c>
      <c r="G143" t="s">
        <v>18</v>
      </c>
    </row>
    <row r="144" spans="1:14">
      <c r="A144" t="s">
        <v>489</v>
      </c>
      <c r="B144" t="s">
        <v>490</v>
      </c>
      <c r="C144" t="s">
        <v>16</v>
      </c>
      <c r="D144">
        <v>135449</v>
      </c>
      <c r="E144" t="s">
        <v>491</v>
      </c>
      <c r="F144" t="s">
        <v>18</v>
      </c>
      <c r="G144" t="s">
        <v>18</v>
      </c>
    </row>
    <row r="145" spans="1:13">
      <c r="A145" t="s">
        <v>492</v>
      </c>
      <c r="B145" t="s">
        <v>493</v>
      </c>
      <c r="C145" t="s">
        <v>37</v>
      </c>
      <c r="D145">
        <v>30935</v>
      </c>
      <c r="E145" t="s">
        <v>494</v>
      </c>
      <c r="F145" t="s">
        <v>18</v>
      </c>
      <c r="G145" t="s">
        <v>18</v>
      </c>
    </row>
    <row r="146" spans="1:13">
      <c r="A146" t="s">
        <v>495</v>
      </c>
      <c r="B146" t="s">
        <v>496</v>
      </c>
      <c r="C146" t="s">
        <v>16</v>
      </c>
      <c r="D146">
        <v>19803</v>
      </c>
      <c r="E146" t="s">
        <v>497</v>
      </c>
      <c r="F146" t="s">
        <v>18</v>
      </c>
      <c r="G146" t="s">
        <v>18</v>
      </c>
    </row>
    <row r="147" spans="1:13">
      <c r="A147" t="s">
        <v>498</v>
      </c>
      <c r="B147" t="s">
        <v>499</v>
      </c>
      <c r="C147" t="s">
        <v>16</v>
      </c>
      <c r="D147">
        <v>82915</v>
      </c>
      <c r="E147" t="s">
        <v>500</v>
      </c>
      <c r="F147" t="s">
        <v>18</v>
      </c>
      <c r="G147" t="s">
        <v>18</v>
      </c>
    </row>
    <row r="148" spans="1:13">
      <c r="A148" t="s">
        <v>501</v>
      </c>
      <c r="B148" t="s">
        <v>502</v>
      </c>
      <c r="C148" t="s">
        <v>37</v>
      </c>
      <c r="D148">
        <v>134580</v>
      </c>
      <c r="E148" t="s">
        <v>503</v>
      </c>
      <c r="F148" t="s">
        <v>18</v>
      </c>
      <c r="G148" t="s">
        <v>18</v>
      </c>
    </row>
    <row r="149" spans="1:13">
      <c r="A149" t="s">
        <v>504</v>
      </c>
      <c r="B149" t="s">
        <v>505</v>
      </c>
      <c r="C149" t="s">
        <v>16</v>
      </c>
      <c r="D149">
        <v>49607</v>
      </c>
      <c r="E149" t="s">
        <v>506</v>
      </c>
      <c r="F149" t="s">
        <v>18</v>
      </c>
      <c r="G149" t="s">
        <v>18</v>
      </c>
      <c r="J149" t="s">
        <v>723</v>
      </c>
    </row>
    <row r="150" spans="1:13">
      <c r="A150" t="s">
        <v>507</v>
      </c>
      <c r="B150" t="s">
        <v>508</v>
      </c>
      <c r="C150" t="s">
        <v>16</v>
      </c>
      <c r="D150">
        <v>26891</v>
      </c>
      <c r="E150" t="s">
        <v>509</v>
      </c>
      <c r="F150" t="s">
        <v>18</v>
      </c>
      <c r="G150" t="s">
        <v>18</v>
      </c>
    </row>
    <row r="151" spans="1:13">
      <c r="A151" t="s">
        <v>510</v>
      </c>
      <c r="B151" t="s">
        <v>511</v>
      </c>
      <c r="C151" t="s">
        <v>16</v>
      </c>
      <c r="D151">
        <v>51995</v>
      </c>
      <c r="E151" t="s">
        <v>512</v>
      </c>
      <c r="F151" t="s">
        <v>18</v>
      </c>
      <c r="G151" t="s">
        <v>18</v>
      </c>
    </row>
    <row r="152" spans="1:13">
      <c r="A152" t="s">
        <v>513</v>
      </c>
      <c r="B152" t="s">
        <v>514</v>
      </c>
      <c r="C152" t="s">
        <v>16</v>
      </c>
      <c r="D152">
        <v>82156</v>
      </c>
      <c r="E152" t="s">
        <v>515</v>
      </c>
      <c r="F152" t="s">
        <v>18</v>
      </c>
      <c r="G152" t="s">
        <v>18</v>
      </c>
    </row>
    <row r="153" spans="1:13">
      <c r="A153" t="s">
        <v>516</v>
      </c>
      <c r="B153" t="s">
        <v>517</v>
      </c>
      <c r="C153" t="s">
        <v>37</v>
      </c>
      <c r="D153">
        <v>59566</v>
      </c>
      <c r="E153" t="s">
        <v>518</v>
      </c>
      <c r="F153" t="s">
        <v>18</v>
      </c>
      <c r="G153" t="s">
        <v>18</v>
      </c>
    </row>
    <row r="154" spans="1:13">
      <c r="A154" t="s">
        <v>519</v>
      </c>
      <c r="B154" t="s">
        <v>520</v>
      </c>
      <c r="C154" t="s">
        <v>37</v>
      </c>
      <c r="D154">
        <v>58016</v>
      </c>
      <c r="E154" t="s">
        <v>521</v>
      </c>
      <c r="F154" t="s">
        <v>18</v>
      </c>
      <c r="G154" t="s">
        <v>18</v>
      </c>
    </row>
    <row r="155" spans="1:13">
      <c r="A155" t="s">
        <v>522</v>
      </c>
      <c r="B155" t="s">
        <v>523</v>
      </c>
      <c r="C155" t="s">
        <v>16</v>
      </c>
      <c r="D155">
        <v>28031</v>
      </c>
      <c r="E155" t="s">
        <v>524</v>
      </c>
      <c r="F155" t="s">
        <v>26</v>
      </c>
      <c r="G155" t="s">
        <v>18</v>
      </c>
      <c r="H155" t="s">
        <v>727</v>
      </c>
      <c r="I155" t="s">
        <v>658</v>
      </c>
      <c r="M155" t="s">
        <v>727</v>
      </c>
    </row>
    <row r="156" spans="1:13">
      <c r="A156" t="s">
        <v>525</v>
      </c>
      <c r="B156" t="s">
        <v>526</v>
      </c>
      <c r="C156" t="s">
        <v>37</v>
      </c>
      <c r="D156">
        <v>36109</v>
      </c>
      <c r="E156" t="s">
        <v>527</v>
      </c>
      <c r="F156" t="s">
        <v>18</v>
      </c>
      <c r="G156" t="s">
        <v>18</v>
      </c>
    </row>
    <row r="157" spans="1:13">
      <c r="A157" t="s">
        <v>528</v>
      </c>
      <c r="B157" t="s">
        <v>529</v>
      </c>
      <c r="C157" t="s">
        <v>16</v>
      </c>
      <c r="D157">
        <v>26844</v>
      </c>
      <c r="E157" t="s">
        <v>530</v>
      </c>
      <c r="F157" t="s">
        <v>18</v>
      </c>
      <c r="G157" t="s">
        <v>18</v>
      </c>
    </row>
    <row r="158" spans="1:13">
      <c r="A158" t="s">
        <v>531</v>
      </c>
      <c r="B158" t="s">
        <v>532</v>
      </c>
      <c r="C158" t="s">
        <v>37</v>
      </c>
      <c r="D158">
        <v>70827</v>
      </c>
      <c r="E158" t="s">
        <v>533</v>
      </c>
      <c r="F158" t="s">
        <v>18</v>
      </c>
      <c r="G158" t="s">
        <v>18</v>
      </c>
    </row>
    <row r="159" spans="1:13">
      <c r="A159" t="s">
        <v>534</v>
      </c>
      <c r="B159" t="s">
        <v>535</v>
      </c>
      <c r="C159" t="s">
        <v>24</v>
      </c>
      <c r="D159">
        <v>56176</v>
      </c>
      <c r="E159" t="s">
        <v>536</v>
      </c>
      <c r="F159" t="s">
        <v>18</v>
      </c>
      <c r="G159" t="s">
        <v>18</v>
      </c>
    </row>
    <row r="160" spans="1:13">
      <c r="A160" t="s">
        <v>537</v>
      </c>
      <c r="B160" t="s">
        <v>538</v>
      </c>
      <c r="C160" t="s">
        <v>24</v>
      </c>
      <c r="D160">
        <v>21520</v>
      </c>
      <c r="E160" t="s">
        <v>539</v>
      </c>
      <c r="F160" t="s">
        <v>18</v>
      </c>
      <c r="G160" t="s">
        <v>18</v>
      </c>
      <c r="J160" t="s">
        <v>728</v>
      </c>
    </row>
    <row r="161" spans="1:13">
      <c r="A161" t="s">
        <v>540</v>
      </c>
      <c r="B161" t="s">
        <v>541</v>
      </c>
      <c r="C161" t="s">
        <v>37</v>
      </c>
      <c r="D161">
        <v>142120</v>
      </c>
      <c r="E161" t="s">
        <v>542</v>
      </c>
      <c r="F161" t="s">
        <v>26</v>
      </c>
      <c r="G161" t="s">
        <v>18</v>
      </c>
      <c r="H161" t="s">
        <v>669</v>
      </c>
      <c r="I161" t="s">
        <v>658</v>
      </c>
    </row>
    <row r="162" spans="1:13">
      <c r="A162" t="s">
        <v>543</v>
      </c>
      <c r="B162" t="s">
        <v>544</v>
      </c>
      <c r="C162" t="s">
        <v>24</v>
      </c>
      <c r="D162">
        <v>37174</v>
      </c>
      <c r="E162" t="s">
        <v>545</v>
      </c>
      <c r="F162" t="s">
        <v>18</v>
      </c>
      <c r="G162" t="s">
        <v>18</v>
      </c>
    </row>
    <row r="163" spans="1:13">
      <c r="A163" t="s">
        <v>546</v>
      </c>
      <c r="B163" t="s">
        <v>547</v>
      </c>
      <c r="C163" t="s">
        <v>16</v>
      </c>
      <c r="D163">
        <v>55581</v>
      </c>
      <c r="E163" t="s">
        <v>548</v>
      </c>
      <c r="F163" t="s">
        <v>18</v>
      </c>
      <c r="G163" t="s">
        <v>18</v>
      </c>
    </row>
    <row r="164" spans="1:13">
      <c r="A164" t="s">
        <v>549</v>
      </c>
      <c r="B164" t="s">
        <v>550</v>
      </c>
      <c r="C164" t="s">
        <v>37</v>
      </c>
      <c r="D164">
        <v>68078</v>
      </c>
      <c r="E164" t="s">
        <v>551</v>
      </c>
      <c r="F164" t="s">
        <v>18</v>
      </c>
      <c r="G164" t="s">
        <v>18</v>
      </c>
    </row>
    <row r="165" spans="1:13">
      <c r="A165" t="s">
        <v>552</v>
      </c>
      <c r="B165" t="s">
        <v>553</v>
      </c>
      <c r="C165" t="s">
        <v>16</v>
      </c>
      <c r="D165">
        <v>71555</v>
      </c>
      <c r="E165" t="s">
        <v>554</v>
      </c>
      <c r="F165" t="s">
        <v>18</v>
      </c>
      <c r="G165" t="s">
        <v>26</v>
      </c>
      <c r="H165" t="s">
        <v>669</v>
      </c>
      <c r="I165" t="s">
        <v>86</v>
      </c>
    </row>
    <row r="166" spans="1:13">
      <c r="A166" t="s">
        <v>555</v>
      </c>
      <c r="B166" t="s">
        <v>556</v>
      </c>
      <c r="C166" t="s">
        <v>37</v>
      </c>
      <c r="D166">
        <v>108624</v>
      </c>
      <c r="E166" t="s">
        <v>557</v>
      </c>
      <c r="F166" t="s">
        <v>18</v>
      </c>
      <c r="G166" t="s">
        <v>18</v>
      </c>
    </row>
    <row r="167" spans="1:13">
      <c r="A167" t="s">
        <v>558</v>
      </c>
      <c r="B167" t="s">
        <v>559</v>
      </c>
      <c r="C167" t="s">
        <v>24</v>
      </c>
      <c r="D167">
        <v>3146</v>
      </c>
      <c r="E167" t="s">
        <v>560</v>
      </c>
      <c r="F167" t="s">
        <v>18</v>
      </c>
      <c r="G167" t="s">
        <v>18</v>
      </c>
    </row>
    <row r="168" spans="1:13">
      <c r="A168" t="s">
        <v>561</v>
      </c>
      <c r="B168" t="s">
        <v>562</v>
      </c>
      <c r="C168" t="s">
        <v>73</v>
      </c>
      <c r="D168">
        <v>120226</v>
      </c>
      <c r="E168" t="s">
        <v>563</v>
      </c>
      <c r="F168" t="s">
        <v>18</v>
      </c>
      <c r="G168" t="s">
        <v>18</v>
      </c>
    </row>
    <row r="169" spans="1:13">
      <c r="A169" t="s">
        <v>90</v>
      </c>
      <c r="B169" t="s">
        <v>564</v>
      </c>
      <c r="C169" t="s">
        <v>16</v>
      </c>
      <c r="D169">
        <v>71870</v>
      </c>
      <c r="E169" t="s">
        <v>565</v>
      </c>
      <c r="F169" t="s">
        <v>18</v>
      </c>
      <c r="G169" t="s">
        <v>18</v>
      </c>
    </row>
    <row r="170" spans="1:13">
      <c r="A170" t="s">
        <v>566</v>
      </c>
      <c r="B170" t="s">
        <v>567</v>
      </c>
      <c r="C170" t="s">
        <v>24</v>
      </c>
      <c r="D170">
        <v>126965</v>
      </c>
      <c r="E170" t="s">
        <v>568</v>
      </c>
      <c r="F170" t="s">
        <v>18</v>
      </c>
      <c r="G170" t="s">
        <v>26</v>
      </c>
      <c r="H170" t="s">
        <v>669</v>
      </c>
      <c r="I170" t="s">
        <v>86</v>
      </c>
    </row>
    <row r="171" spans="1:13">
      <c r="A171" t="s">
        <v>569</v>
      </c>
      <c r="B171" t="s">
        <v>570</v>
      </c>
      <c r="C171" t="s">
        <v>16</v>
      </c>
      <c r="D171">
        <v>37660</v>
      </c>
      <c r="E171" t="s">
        <v>571</v>
      </c>
      <c r="F171" t="s">
        <v>18</v>
      </c>
      <c r="G171" t="s">
        <v>18</v>
      </c>
    </row>
    <row r="172" spans="1:13">
      <c r="A172" t="s">
        <v>573</v>
      </c>
      <c r="B172" t="s">
        <v>574</v>
      </c>
      <c r="C172" t="s">
        <v>16</v>
      </c>
      <c r="D172">
        <v>31242</v>
      </c>
      <c r="E172" t="s">
        <v>575</v>
      </c>
      <c r="F172" t="s">
        <v>18</v>
      </c>
      <c r="G172" t="s">
        <v>18</v>
      </c>
    </row>
    <row r="173" spans="1:13">
      <c r="A173" t="s">
        <v>576</v>
      </c>
      <c r="B173" t="s">
        <v>577</v>
      </c>
      <c r="C173" t="s">
        <v>16</v>
      </c>
      <c r="D173">
        <v>42615</v>
      </c>
      <c r="E173" t="s">
        <v>578</v>
      </c>
      <c r="F173" t="s">
        <v>18</v>
      </c>
      <c r="G173" t="s">
        <v>18</v>
      </c>
    </row>
    <row r="174" spans="1:13">
      <c r="A174" t="s">
        <v>579</v>
      </c>
      <c r="B174" t="s">
        <v>580</v>
      </c>
      <c r="C174" t="s">
        <v>16</v>
      </c>
      <c r="D174">
        <v>54454</v>
      </c>
      <c r="E174" t="s">
        <v>581</v>
      </c>
      <c r="F174" t="s">
        <v>18</v>
      </c>
      <c r="G174" t="s">
        <v>18</v>
      </c>
    </row>
    <row r="175" spans="1:13">
      <c r="A175" t="s">
        <v>582</v>
      </c>
      <c r="B175" t="s">
        <v>583</v>
      </c>
      <c r="C175" t="s">
        <v>24</v>
      </c>
      <c r="D175">
        <v>73440</v>
      </c>
      <c r="E175" t="s">
        <v>584</v>
      </c>
      <c r="F175" t="s">
        <v>26</v>
      </c>
      <c r="G175" t="s">
        <v>18</v>
      </c>
      <c r="H175" t="s">
        <v>727</v>
      </c>
      <c r="I175" t="s">
        <v>658</v>
      </c>
      <c r="M175" t="s">
        <v>727</v>
      </c>
    </row>
    <row r="176" spans="1:13">
      <c r="A176" t="s">
        <v>585</v>
      </c>
      <c r="B176" t="s">
        <v>586</v>
      </c>
      <c r="C176" t="s">
        <v>37</v>
      </c>
      <c r="D176">
        <v>46300</v>
      </c>
      <c r="E176" t="s">
        <v>587</v>
      </c>
      <c r="F176" t="s">
        <v>18</v>
      </c>
      <c r="G176" t="s">
        <v>18</v>
      </c>
    </row>
    <row r="177" spans="1:14">
      <c r="A177" t="s">
        <v>588</v>
      </c>
      <c r="B177" t="s">
        <v>589</v>
      </c>
      <c r="C177" t="s">
        <v>24</v>
      </c>
      <c r="D177">
        <v>109873</v>
      </c>
      <c r="E177" t="s">
        <v>590</v>
      </c>
      <c r="F177" t="s">
        <v>18</v>
      </c>
      <c r="G177" t="s">
        <v>18</v>
      </c>
    </row>
    <row r="178" spans="1:14">
      <c r="A178" t="s">
        <v>591</v>
      </c>
      <c r="B178" t="s">
        <v>592</v>
      </c>
      <c r="C178" t="s">
        <v>16</v>
      </c>
      <c r="D178">
        <v>105453</v>
      </c>
      <c r="E178" t="s">
        <v>593</v>
      </c>
      <c r="F178" t="s">
        <v>18</v>
      </c>
      <c r="G178" t="s">
        <v>18</v>
      </c>
      <c r="J178" t="s">
        <v>729</v>
      </c>
    </row>
    <row r="179" spans="1:14">
      <c r="A179" t="s">
        <v>594</v>
      </c>
      <c r="B179" t="s">
        <v>595</v>
      </c>
      <c r="C179" t="s">
        <v>16</v>
      </c>
      <c r="D179">
        <v>140294</v>
      </c>
      <c r="E179" t="s">
        <v>596</v>
      </c>
      <c r="F179" t="s">
        <v>18</v>
      </c>
      <c r="G179" t="s">
        <v>18</v>
      </c>
    </row>
    <row r="180" spans="1:14">
      <c r="A180" t="s">
        <v>597</v>
      </c>
      <c r="B180" t="s">
        <v>598</v>
      </c>
      <c r="C180" t="s">
        <v>37</v>
      </c>
      <c r="D180">
        <v>6534</v>
      </c>
      <c r="E180" t="s">
        <v>599</v>
      </c>
      <c r="F180" t="s">
        <v>26</v>
      </c>
      <c r="G180" t="s">
        <v>18</v>
      </c>
      <c r="H180" t="s">
        <v>730</v>
      </c>
      <c r="I180" t="s">
        <v>731</v>
      </c>
    </row>
    <row r="181" spans="1:14">
      <c r="A181" t="s">
        <v>601</v>
      </c>
      <c r="B181" t="s">
        <v>602</v>
      </c>
      <c r="C181" t="s">
        <v>16</v>
      </c>
      <c r="D181">
        <v>35382</v>
      </c>
      <c r="E181" t="s">
        <v>603</v>
      </c>
      <c r="F181" t="s">
        <v>18</v>
      </c>
      <c r="G181" t="s">
        <v>18</v>
      </c>
    </row>
    <row r="182" spans="1:14">
      <c r="A182" t="s">
        <v>604</v>
      </c>
      <c r="B182" t="s">
        <v>605</v>
      </c>
      <c r="C182" t="s">
        <v>24</v>
      </c>
      <c r="D182">
        <v>33822</v>
      </c>
      <c r="E182" t="s">
        <v>606</v>
      </c>
      <c r="F182" t="s">
        <v>18</v>
      </c>
      <c r="G182" t="s">
        <v>18</v>
      </c>
    </row>
    <row r="183" spans="1:14">
      <c r="A183" t="s">
        <v>607</v>
      </c>
      <c r="B183" t="s">
        <v>608</v>
      </c>
      <c r="C183" t="s">
        <v>24</v>
      </c>
      <c r="D183">
        <v>20882</v>
      </c>
      <c r="E183" t="s">
        <v>609</v>
      </c>
      <c r="F183" t="s">
        <v>18</v>
      </c>
      <c r="G183" t="s">
        <v>18</v>
      </c>
    </row>
    <row r="184" spans="1:14">
      <c r="A184" t="s">
        <v>610</v>
      </c>
      <c r="B184" t="s">
        <v>611</v>
      </c>
      <c r="C184" t="s">
        <v>37</v>
      </c>
      <c r="D184">
        <v>88997</v>
      </c>
      <c r="E184" t="s">
        <v>612</v>
      </c>
      <c r="F184" t="s">
        <v>18</v>
      </c>
      <c r="G184" t="s">
        <v>26</v>
      </c>
      <c r="H184" t="s">
        <v>743</v>
      </c>
      <c r="I184" t="s">
        <v>799</v>
      </c>
    </row>
    <row r="185" spans="1:14">
      <c r="A185" t="s">
        <v>613</v>
      </c>
      <c r="B185" t="s">
        <v>614</v>
      </c>
      <c r="C185" t="s">
        <v>24</v>
      </c>
      <c r="D185">
        <v>106600</v>
      </c>
      <c r="E185" t="s">
        <v>615</v>
      </c>
      <c r="F185" t="s">
        <v>18</v>
      </c>
      <c r="G185" t="s">
        <v>18</v>
      </c>
    </row>
    <row r="186" spans="1:14">
      <c r="A186" t="s">
        <v>616</v>
      </c>
      <c r="B186" t="s">
        <v>617</v>
      </c>
      <c r="C186" t="s">
        <v>16</v>
      </c>
      <c r="D186">
        <v>21147</v>
      </c>
      <c r="E186" t="s">
        <v>618</v>
      </c>
      <c r="F186" t="s">
        <v>18</v>
      </c>
      <c r="G186" t="s">
        <v>26</v>
      </c>
      <c r="H186" t="s">
        <v>669</v>
      </c>
      <c r="I186" t="s">
        <v>86</v>
      </c>
      <c r="M186" t="s">
        <v>732</v>
      </c>
    </row>
    <row r="187" spans="1:14">
      <c r="A187" t="s">
        <v>619</v>
      </c>
      <c r="B187" t="s">
        <v>620</v>
      </c>
      <c r="C187" t="s">
        <v>37</v>
      </c>
      <c r="D187">
        <v>128138</v>
      </c>
      <c r="E187" t="s">
        <v>621</v>
      </c>
      <c r="F187" t="s">
        <v>18</v>
      </c>
      <c r="G187" t="s">
        <v>18</v>
      </c>
    </row>
    <row r="188" spans="1:14">
      <c r="A188" t="s">
        <v>622</v>
      </c>
      <c r="B188" t="s">
        <v>623</v>
      </c>
      <c r="C188" t="s">
        <v>24</v>
      </c>
      <c r="D188">
        <v>116356</v>
      </c>
      <c r="E188" t="s">
        <v>624</v>
      </c>
      <c r="F188" t="s">
        <v>18</v>
      </c>
      <c r="G188" t="s">
        <v>26</v>
      </c>
      <c r="H188" t="s">
        <v>669</v>
      </c>
      <c r="I188" t="s">
        <v>733</v>
      </c>
      <c r="N188" t="s">
        <v>734</v>
      </c>
    </row>
    <row r="189" spans="1:14">
      <c r="A189" t="s">
        <v>625</v>
      </c>
      <c r="B189" t="s">
        <v>626</v>
      </c>
      <c r="C189" t="s">
        <v>24</v>
      </c>
      <c r="D189">
        <v>111087</v>
      </c>
      <c r="E189" t="s">
        <v>627</v>
      </c>
      <c r="F189" t="s">
        <v>18</v>
      </c>
      <c r="G189" t="s">
        <v>18</v>
      </c>
    </row>
    <row r="190" spans="1:14">
      <c r="A190" t="s">
        <v>628</v>
      </c>
      <c r="B190" t="s">
        <v>629</v>
      </c>
      <c r="C190" t="s">
        <v>16</v>
      </c>
      <c r="D190">
        <v>74151</v>
      </c>
      <c r="E190" t="s">
        <v>630</v>
      </c>
      <c r="F190" t="s">
        <v>18</v>
      </c>
      <c r="G190" t="s">
        <v>18</v>
      </c>
    </row>
    <row r="191" spans="1:14">
      <c r="A191" t="s">
        <v>631</v>
      </c>
      <c r="B191" t="s">
        <v>632</v>
      </c>
      <c r="C191" t="s">
        <v>16</v>
      </c>
      <c r="D191">
        <v>24993</v>
      </c>
      <c r="E191" t="s">
        <v>633</v>
      </c>
      <c r="F191" t="s">
        <v>18</v>
      </c>
      <c r="G191" t="s">
        <v>18</v>
      </c>
    </row>
    <row r="192" spans="1:14">
      <c r="A192" t="s">
        <v>634</v>
      </c>
      <c r="B192" t="s">
        <v>635</v>
      </c>
      <c r="C192" t="s">
        <v>16</v>
      </c>
      <c r="D192">
        <v>86184</v>
      </c>
      <c r="E192" t="s">
        <v>636</v>
      </c>
      <c r="F192" t="s">
        <v>18</v>
      </c>
      <c r="G192" t="s">
        <v>18</v>
      </c>
    </row>
    <row r="193" spans="1:13">
      <c r="A193" t="s">
        <v>637</v>
      </c>
      <c r="B193" t="s">
        <v>638</v>
      </c>
      <c r="C193" t="s">
        <v>37</v>
      </c>
      <c r="D193">
        <v>35622</v>
      </c>
      <c r="E193" t="s">
        <v>639</v>
      </c>
      <c r="F193" t="s">
        <v>18</v>
      </c>
      <c r="G193" t="s">
        <v>18</v>
      </c>
    </row>
    <row r="194" spans="1:13">
      <c r="A194" t="s">
        <v>640</v>
      </c>
      <c r="B194" t="s">
        <v>641</v>
      </c>
      <c r="C194" t="s">
        <v>24</v>
      </c>
      <c r="D194">
        <v>29045</v>
      </c>
      <c r="E194" t="s">
        <v>642</v>
      </c>
      <c r="F194" t="s">
        <v>18</v>
      </c>
      <c r="G194" t="s">
        <v>18</v>
      </c>
      <c r="J194" t="s">
        <v>735</v>
      </c>
    </row>
    <row r="195" spans="1:13">
      <c r="A195" t="s">
        <v>643</v>
      </c>
      <c r="B195" t="s">
        <v>644</v>
      </c>
      <c r="C195" t="s">
        <v>37</v>
      </c>
      <c r="D195">
        <v>57654</v>
      </c>
      <c r="E195" t="s">
        <v>645</v>
      </c>
      <c r="F195" t="s">
        <v>18</v>
      </c>
      <c r="G195" t="s">
        <v>18</v>
      </c>
    </row>
    <row r="196" spans="1:13">
      <c r="A196" t="s">
        <v>736</v>
      </c>
      <c r="B196" t="s">
        <v>647</v>
      </c>
      <c r="C196" t="s">
        <v>37</v>
      </c>
      <c r="D196">
        <v>30592</v>
      </c>
      <c r="E196" t="s">
        <v>648</v>
      </c>
      <c r="F196" t="s">
        <v>18</v>
      </c>
      <c r="G196" t="s">
        <v>18</v>
      </c>
    </row>
    <row r="197" spans="1:13">
      <c r="A197" t="s">
        <v>649</v>
      </c>
      <c r="B197" t="s">
        <v>650</v>
      </c>
      <c r="C197" t="s">
        <v>24</v>
      </c>
      <c r="D197">
        <v>123098</v>
      </c>
      <c r="E197" t="s">
        <v>651</v>
      </c>
      <c r="F197" t="s">
        <v>18</v>
      </c>
      <c r="G197" t="s">
        <v>18</v>
      </c>
    </row>
    <row r="198" spans="1:13">
      <c r="A198" t="s">
        <v>652</v>
      </c>
      <c r="B198" t="s">
        <v>653</v>
      </c>
      <c r="C198" t="s">
        <v>16</v>
      </c>
      <c r="D198">
        <v>26603</v>
      </c>
      <c r="E198" t="s">
        <v>654</v>
      </c>
      <c r="F198" t="s">
        <v>18</v>
      </c>
      <c r="G198" t="s">
        <v>18</v>
      </c>
    </row>
    <row r="199" spans="1:13">
      <c r="A199" t="s">
        <v>655</v>
      </c>
      <c r="B199" t="s">
        <v>656</v>
      </c>
      <c r="C199" t="s">
        <v>37</v>
      </c>
      <c r="D199">
        <v>57504</v>
      </c>
      <c r="E199" t="s">
        <v>657</v>
      </c>
      <c r="F199" t="s">
        <v>26</v>
      </c>
      <c r="G199" t="s">
        <v>18</v>
      </c>
      <c r="H199" t="s">
        <v>737</v>
      </c>
      <c r="I199" t="s">
        <v>738</v>
      </c>
      <c r="M199" t="s">
        <v>739</v>
      </c>
    </row>
    <row r="200" spans="1:13">
      <c r="A200" t="s">
        <v>659</v>
      </c>
      <c r="B200" t="s">
        <v>660</v>
      </c>
      <c r="C200" t="s">
        <v>24</v>
      </c>
      <c r="D200">
        <v>30880</v>
      </c>
      <c r="E200" t="s">
        <v>661</v>
      </c>
      <c r="F200" t="s">
        <v>26</v>
      </c>
      <c r="G200" t="s">
        <v>18</v>
      </c>
      <c r="H200" t="s">
        <v>687</v>
      </c>
      <c r="I200" t="s">
        <v>740</v>
      </c>
      <c r="M200" t="s">
        <v>741</v>
      </c>
    </row>
    <row r="201" spans="1:13">
      <c r="A201" t="s">
        <v>662</v>
      </c>
      <c r="B201" t="s">
        <v>663</v>
      </c>
      <c r="C201" t="s">
        <v>24</v>
      </c>
      <c r="D201">
        <v>1858</v>
      </c>
      <c r="E201" t="s">
        <v>664</v>
      </c>
      <c r="F201" t="s">
        <v>18</v>
      </c>
      <c r="G201" t="s">
        <v>26</v>
      </c>
      <c r="H201" t="s">
        <v>730</v>
      </c>
      <c r="I201" t="s">
        <v>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topLeftCell="A181" workbookViewId="0">
      <selection activeCell="N10" sqref="N10"/>
    </sheetView>
  </sheetViews>
  <sheetFormatPr baseColWidth="10" defaultRowHeight="15" x14ac:dyDescent="0"/>
  <sheetData>
    <row r="1" spans="1:14">
      <c r="A1" t="s">
        <v>0</v>
      </c>
      <c r="B1" t="s">
        <v>1</v>
      </c>
      <c r="C1" t="s">
        <v>2</v>
      </c>
      <c r="D1" t="s">
        <v>3</v>
      </c>
      <c r="E1" t="s">
        <v>4</v>
      </c>
      <c r="F1" t="s">
        <v>5</v>
      </c>
      <c r="G1" t="s">
        <v>6</v>
      </c>
      <c r="H1" t="s">
        <v>7</v>
      </c>
      <c r="I1" t="s">
        <v>8</v>
      </c>
      <c r="J1" t="s">
        <v>665</v>
      </c>
      <c r="K1" t="s">
        <v>10</v>
      </c>
      <c r="L1" t="s">
        <v>11</v>
      </c>
      <c r="M1" t="s">
        <v>12</v>
      </c>
      <c r="N1" t="s">
        <v>742</v>
      </c>
    </row>
    <row r="2" spans="1:14">
      <c r="A2" t="s">
        <v>14</v>
      </c>
      <c r="B2" t="s">
        <v>15</v>
      </c>
      <c r="C2" t="s">
        <v>16</v>
      </c>
      <c r="D2">
        <v>74768</v>
      </c>
      <c r="E2" t="s">
        <v>17</v>
      </c>
      <c r="F2" t="s">
        <v>18</v>
      </c>
      <c r="G2" t="s">
        <v>26</v>
      </c>
      <c r="J2" t="s">
        <v>26</v>
      </c>
      <c r="K2" t="s">
        <v>26</v>
      </c>
      <c r="L2" t="s">
        <v>669</v>
      </c>
      <c r="M2" t="s">
        <v>70</v>
      </c>
    </row>
    <row r="3" spans="1:14">
      <c r="A3" t="s">
        <v>19</v>
      </c>
      <c r="B3" t="s">
        <v>20</v>
      </c>
      <c r="C3" t="s">
        <v>16</v>
      </c>
      <c r="D3">
        <v>124037</v>
      </c>
      <c r="E3" t="s">
        <v>21</v>
      </c>
      <c r="F3" t="s">
        <v>18</v>
      </c>
      <c r="G3" t="s">
        <v>18</v>
      </c>
    </row>
    <row r="4" spans="1:14">
      <c r="A4" t="s">
        <v>22</v>
      </c>
      <c r="B4" t="s">
        <v>23</v>
      </c>
      <c r="C4" t="s">
        <v>24</v>
      </c>
      <c r="D4">
        <v>12591</v>
      </c>
      <c r="E4" t="s">
        <v>25</v>
      </c>
      <c r="F4" t="s">
        <v>18</v>
      </c>
      <c r="G4" t="s">
        <v>18</v>
      </c>
    </row>
    <row r="5" spans="1:14">
      <c r="A5" t="s">
        <v>28</v>
      </c>
      <c r="B5" t="s">
        <v>29</v>
      </c>
      <c r="C5" t="s">
        <v>24</v>
      </c>
      <c r="D5">
        <v>256</v>
      </c>
      <c r="E5" t="s">
        <v>30</v>
      </c>
      <c r="F5" t="s">
        <v>18</v>
      </c>
      <c r="G5" t="s">
        <v>18</v>
      </c>
    </row>
    <row r="6" spans="1:14">
      <c r="A6" t="s">
        <v>32</v>
      </c>
      <c r="B6" t="s">
        <v>33</v>
      </c>
      <c r="C6" t="s">
        <v>16</v>
      </c>
      <c r="D6">
        <v>111084</v>
      </c>
      <c r="E6" t="s">
        <v>34</v>
      </c>
      <c r="F6" t="s">
        <v>18</v>
      </c>
      <c r="G6" t="s">
        <v>18</v>
      </c>
    </row>
    <row r="7" spans="1:14">
      <c r="A7" t="s">
        <v>35</v>
      </c>
      <c r="B7" t="s">
        <v>36</v>
      </c>
      <c r="C7" t="s">
        <v>37</v>
      </c>
      <c r="D7">
        <v>116692</v>
      </c>
      <c r="E7" t="s">
        <v>38</v>
      </c>
      <c r="F7" t="s">
        <v>18</v>
      </c>
      <c r="G7" t="s">
        <v>18</v>
      </c>
    </row>
    <row r="8" spans="1:14">
      <c r="A8" t="s">
        <v>39</v>
      </c>
      <c r="B8" t="s">
        <v>40</v>
      </c>
      <c r="C8" t="s">
        <v>16</v>
      </c>
      <c r="D8">
        <v>134097</v>
      </c>
      <c r="E8" t="s">
        <v>41</v>
      </c>
      <c r="F8" t="s">
        <v>18</v>
      </c>
      <c r="G8" t="s">
        <v>18</v>
      </c>
    </row>
    <row r="9" spans="1:14">
      <c r="A9" t="s">
        <v>43</v>
      </c>
      <c r="B9" t="s">
        <v>44</v>
      </c>
      <c r="C9" t="s">
        <v>37</v>
      </c>
      <c r="D9">
        <v>116176</v>
      </c>
      <c r="E9" t="s">
        <v>45</v>
      </c>
      <c r="F9" t="s">
        <v>18</v>
      </c>
      <c r="G9" t="s">
        <v>18</v>
      </c>
      <c r="J9" t="s">
        <v>26</v>
      </c>
      <c r="L9" t="s">
        <v>669</v>
      </c>
      <c r="N9" t="s">
        <v>842</v>
      </c>
    </row>
    <row r="10" spans="1:14">
      <c r="A10" t="s">
        <v>46</v>
      </c>
      <c r="B10" t="s">
        <v>47</v>
      </c>
      <c r="C10" t="s">
        <v>24</v>
      </c>
      <c r="D10">
        <v>130680</v>
      </c>
      <c r="E10" t="s">
        <v>48</v>
      </c>
      <c r="F10" t="s">
        <v>18</v>
      </c>
      <c r="G10" t="s">
        <v>18</v>
      </c>
    </row>
    <row r="11" spans="1:14">
      <c r="A11" t="s">
        <v>49</v>
      </c>
      <c r="B11" t="s">
        <v>50</v>
      </c>
      <c r="C11" t="s">
        <v>24</v>
      </c>
      <c r="D11">
        <v>49346</v>
      </c>
      <c r="E11" t="s">
        <v>51</v>
      </c>
      <c r="F11" t="s">
        <v>18</v>
      </c>
      <c r="G11" t="s">
        <v>18</v>
      </c>
    </row>
    <row r="12" spans="1:14">
      <c r="A12" t="s">
        <v>52</v>
      </c>
      <c r="B12" t="s">
        <v>53</v>
      </c>
      <c r="C12" t="s">
        <v>16</v>
      </c>
      <c r="D12">
        <v>43267</v>
      </c>
      <c r="E12" t="s">
        <v>54</v>
      </c>
      <c r="F12" t="s">
        <v>18</v>
      </c>
      <c r="G12" t="s">
        <v>18</v>
      </c>
    </row>
    <row r="13" spans="1:14">
      <c r="A13" t="s">
        <v>55</v>
      </c>
      <c r="B13" t="s">
        <v>56</v>
      </c>
      <c r="C13" t="s">
        <v>37</v>
      </c>
      <c r="D13">
        <v>56124</v>
      </c>
      <c r="E13" t="s">
        <v>57</v>
      </c>
      <c r="F13" t="s">
        <v>18</v>
      </c>
      <c r="G13" t="s">
        <v>18</v>
      </c>
      <c r="J13" t="s">
        <v>26</v>
      </c>
      <c r="L13" t="s">
        <v>743</v>
      </c>
      <c r="M13" t="s">
        <v>744</v>
      </c>
      <c r="N13" t="s">
        <v>745</v>
      </c>
    </row>
    <row r="14" spans="1:14">
      <c r="A14" t="s">
        <v>58</v>
      </c>
      <c r="B14" t="s">
        <v>59</v>
      </c>
      <c r="C14" t="s">
        <v>37</v>
      </c>
      <c r="D14">
        <v>51347</v>
      </c>
      <c r="E14" t="s">
        <v>60</v>
      </c>
      <c r="F14" t="s">
        <v>18</v>
      </c>
      <c r="G14" t="s">
        <v>26</v>
      </c>
      <c r="H14" t="s">
        <v>743</v>
      </c>
      <c r="I14" t="s">
        <v>746</v>
      </c>
      <c r="N14" t="s">
        <v>747</v>
      </c>
    </row>
    <row r="15" spans="1:14">
      <c r="A15" t="s">
        <v>63</v>
      </c>
      <c r="B15" t="s">
        <v>64</v>
      </c>
      <c r="C15" t="s">
        <v>24</v>
      </c>
      <c r="D15">
        <v>53423</v>
      </c>
      <c r="E15" t="s">
        <v>65</v>
      </c>
      <c r="F15" t="s">
        <v>18</v>
      </c>
      <c r="G15" t="s">
        <v>18</v>
      </c>
    </row>
    <row r="16" spans="1:14">
      <c r="A16" t="s">
        <v>66</v>
      </c>
      <c r="B16" t="s">
        <v>67</v>
      </c>
      <c r="C16" t="s">
        <v>16</v>
      </c>
      <c r="D16">
        <v>16521</v>
      </c>
      <c r="E16" t="s">
        <v>68</v>
      </c>
      <c r="F16" t="s">
        <v>18</v>
      </c>
      <c r="G16" t="s">
        <v>26</v>
      </c>
      <c r="H16" t="s">
        <v>730</v>
      </c>
      <c r="J16" t="s">
        <v>26</v>
      </c>
      <c r="K16" t="s">
        <v>26</v>
      </c>
      <c r="L16" t="s">
        <v>669</v>
      </c>
      <c r="M16" t="s">
        <v>70</v>
      </c>
      <c r="N16" t="s">
        <v>748</v>
      </c>
    </row>
    <row r="17" spans="1:14">
      <c r="A17" t="s">
        <v>71</v>
      </c>
      <c r="B17" t="s">
        <v>72</v>
      </c>
      <c r="C17" t="s">
        <v>73</v>
      </c>
      <c r="D17">
        <v>72721</v>
      </c>
      <c r="E17" t="s">
        <v>74</v>
      </c>
      <c r="F17" t="s">
        <v>18</v>
      </c>
      <c r="G17" t="s">
        <v>18</v>
      </c>
    </row>
    <row r="18" spans="1:14">
      <c r="A18" t="s">
        <v>75</v>
      </c>
      <c r="B18" t="s">
        <v>76</v>
      </c>
      <c r="C18" t="s">
        <v>24</v>
      </c>
      <c r="D18">
        <v>98848</v>
      </c>
      <c r="E18" t="s">
        <v>77</v>
      </c>
      <c r="F18" t="s">
        <v>18</v>
      </c>
      <c r="G18" t="s">
        <v>18</v>
      </c>
    </row>
    <row r="19" spans="1:14">
      <c r="A19" t="s">
        <v>82</v>
      </c>
      <c r="B19" t="s">
        <v>83</v>
      </c>
      <c r="C19" t="s">
        <v>24</v>
      </c>
      <c r="D19">
        <v>38527</v>
      </c>
      <c r="E19" t="s">
        <v>84</v>
      </c>
      <c r="F19" t="s">
        <v>18</v>
      </c>
      <c r="G19" t="s">
        <v>18</v>
      </c>
    </row>
    <row r="20" spans="1:14">
      <c r="A20" t="s">
        <v>87</v>
      </c>
      <c r="B20" t="s">
        <v>88</v>
      </c>
      <c r="C20" t="s">
        <v>16</v>
      </c>
      <c r="D20">
        <v>117420</v>
      </c>
      <c r="E20" t="s">
        <v>89</v>
      </c>
      <c r="F20" t="s">
        <v>18</v>
      </c>
      <c r="G20" t="s">
        <v>18</v>
      </c>
    </row>
    <row r="21" spans="1:14">
      <c r="A21" t="s">
        <v>90</v>
      </c>
      <c r="B21" t="s">
        <v>91</v>
      </c>
      <c r="C21" t="s">
        <v>37</v>
      </c>
      <c r="D21">
        <v>71870</v>
      </c>
      <c r="E21" t="s">
        <v>92</v>
      </c>
      <c r="F21" t="s">
        <v>26</v>
      </c>
      <c r="G21" t="s">
        <v>18</v>
      </c>
      <c r="H21" t="s">
        <v>730</v>
      </c>
      <c r="I21" t="s">
        <v>658</v>
      </c>
    </row>
    <row r="22" spans="1:14">
      <c r="A22" t="s">
        <v>94</v>
      </c>
      <c r="B22" t="s">
        <v>95</v>
      </c>
      <c r="C22" t="s">
        <v>24</v>
      </c>
      <c r="D22">
        <v>90230</v>
      </c>
      <c r="E22" t="s">
        <v>96</v>
      </c>
      <c r="F22" t="s">
        <v>18</v>
      </c>
      <c r="G22" t="s">
        <v>18</v>
      </c>
    </row>
    <row r="23" spans="1:14">
      <c r="A23" t="s">
        <v>97</v>
      </c>
      <c r="B23" t="s">
        <v>98</v>
      </c>
      <c r="C23" t="s">
        <v>16</v>
      </c>
      <c r="D23">
        <v>47800</v>
      </c>
      <c r="E23" t="s">
        <v>99</v>
      </c>
      <c r="F23" t="s">
        <v>18</v>
      </c>
      <c r="G23" t="s">
        <v>18</v>
      </c>
    </row>
    <row r="24" spans="1:14">
      <c r="A24" t="s">
        <v>100</v>
      </c>
      <c r="B24" t="s">
        <v>101</v>
      </c>
      <c r="C24" t="s">
        <v>24</v>
      </c>
      <c r="D24">
        <v>69441</v>
      </c>
      <c r="E24" t="s">
        <v>102</v>
      </c>
      <c r="F24" t="s">
        <v>18</v>
      </c>
      <c r="G24" t="s">
        <v>18</v>
      </c>
      <c r="L24" t="s">
        <v>669</v>
      </c>
      <c r="M24" t="s">
        <v>749</v>
      </c>
      <c r="N24" t="s">
        <v>750</v>
      </c>
    </row>
    <row r="25" spans="1:14">
      <c r="A25" t="s">
        <v>104</v>
      </c>
      <c r="B25" t="s">
        <v>105</v>
      </c>
      <c r="C25" t="s">
        <v>24</v>
      </c>
      <c r="D25">
        <v>97930</v>
      </c>
      <c r="E25" t="s">
        <v>106</v>
      </c>
      <c r="F25" t="s">
        <v>18</v>
      </c>
      <c r="G25" t="s">
        <v>18</v>
      </c>
    </row>
    <row r="26" spans="1:14">
      <c r="A26" t="s">
        <v>107</v>
      </c>
      <c r="B26" t="s">
        <v>108</v>
      </c>
      <c r="C26" t="s">
        <v>16</v>
      </c>
      <c r="D26">
        <v>8524</v>
      </c>
      <c r="E26" t="s">
        <v>109</v>
      </c>
      <c r="F26" t="s">
        <v>18</v>
      </c>
      <c r="G26" t="s">
        <v>18</v>
      </c>
    </row>
    <row r="27" spans="1:14">
      <c r="A27" t="s">
        <v>110</v>
      </c>
      <c r="B27" t="s">
        <v>111</v>
      </c>
      <c r="C27" t="s">
        <v>37</v>
      </c>
      <c r="D27">
        <v>121422</v>
      </c>
      <c r="E27" t="s">
        <v>112</v>
      </c>
      <c r="F27" t="s">
        <v>18</v>
      </c>
      <c r="G27" t="s">
        <v>18</v>
      </c>
    </row>
    <row r="28" spans="1:14">
      <c r="A28" t="s">
        <v>113</v>
      </c>
      <c r="B28" t="s">
        <v>114</v>
      </c>
      <c r="C28" t="s">
        <v>37</v>
      </c>
      <c r="D28">
        <v>101809</v>
      </c>
      <c r="E28" t="s">
        <v>115</v>
      </c>
      <c r="F28" t="s">
        <v>18</v>
      </c>
      <c r="G28" t="s">
        <v>18</v>
      </c>
    </row>
    <row r="29" spans="1:14">
      <c r="A29" t="s">
        <v>117</v>
      </c>
      <c r="B29" t="s">
        <v>118</v>
      </c>
      <c r="C29" t="s">
        <v>24</v>
      </c>
      <c r="D29">
        <v>130277</v>
      </c>
      <c r="E29" t="s">
        <v>119</v>
      </c>
      <c r="F29" t="s">
        <v>18</v>
      </c>
      <c r="G29" t="s">
        <v>18</v>
      </c>
    </row>
    <row r="30" spans="1:14">
      <c r="A30" t="s">
        <v>122</v>
      </c>
      <c r="B30" t="s">
        <v>123</v>
      </c>
      <c r="C30" t="s">
        <v>16</v>
      </c>
      <c r="D30">
        <v>62566</v>
      </c>
      <c r="E30" t="s">
        <v>124</v>
      </c>
      <c r="F30" t="s">
        <v>18</v>
      </c>
      <c r="G30" t="s">
        <v>26</v>
      </c>
      <c r="H30" t="s">
        <v>743</v>
      </c>
      <c r="J30" t="s">
        <v>26</v>
      </c>
      <c r="K30" t="s">
        <v>26</v>
      </c>
      <c r="L30" t="s">
        <v>669</v>
      </c>
      <c r="M30" t="s">
        <v>70</v>
      </c>
      <c r="N30" t="s">
        <v>751</v>
      </c>
    </row>
    <row r="31" spans="1:14">
      <c r="A31" t="s">
        <v>126</v>
      </c>
      <c r="B31" t="s">
        <v>127</v>
      </c>
      <c r="C31" t="s">
        <v>24</v>
      </c>
      <c r="D31">
        <v>139028</v>
      </c>
      <c r="E31" t="s">
        <v>128</v>
      </c>
      <c r="F31" t="s">
        <v>18</v>
      </c>
      <c r="G31" t="s">
        <v>18</v>
      </c>
    </row>
    <row r="32" spans="1:14">
      <c r="A32" t="s">
        <v>129</v>
      </c>
      <c r="B32" t="s">
        <v>130</v>
      </c>
      <c r="C32" t="s">
        <v>37</v>
      </c>
      <c r="D32">
        <v>138210</v>
      </c>
      <c r="E32" t="s">
        <v>131</v>
      </c>
      <c r="F32" t="s">
        <v>18</v>
      </c>
      <c r="G32" t="s">
        <v>26</v>
      </c>
      <c r="H32" t="s">
        <v>743</v>
      </c>
      <c r="I32" t="s">
        <v>746</v>
      </c>
      <c r="N32" t="s">
        <v>752</v>
      </c>
    </row>
    <row r="33" spans="1:14">
      <c r="A33" t="s">
        <v>132</v>
      </c>
      <c r="B33" t="s">
        <v>133</v>
      </c>
      <c r="C33" t="s">
        <v>24</v>
      </c>
      <c r="D33">
        <v>70738</v>
      </c>
      <c r="E33" t="s">
        <v>134</v>
      </c>
      <c r="F33" t="s">
        <v>18</v>
      </c>
      <c r="G33" t="s">
        <v>18</v>
      </c>
    </row>
    <row r="34" spans="1:14">
      <c r="A34" t="s">
        <v>135</v>
      </c>
      <c r="B34" t="s">
        <v>136</v>
      </c>
      <c r="C34" t="s">
        <v>37</v>
      </c>
      <c r="D34">
        <v>82510</v>
      </c>
      <c r="E34" t="s">
        <v>137</v>
      </c>
      <c r="F34" t="s">
        <v>18</v>
      </c>
      <c r="G34" t="s">
        <v>18</v>
      </c>
    </row>
    <row r="35" spans="1:14">
      <c r="A35" t="s">
        <v>138</v>
      </c>
      <c r="B35" t="s">
        <v>139</v>
      </c>
      <c r="C35" t="s">
        <v>37</v>
      </c>
      <c r="D35">
        <v>51570</v>
      </c>
      <c r="E35" t="s">
        <v>140</v>
      </c>
      <c r="F35" t="s">
        <v>18</v>
      </c>
      <c r="G35" t="s">
        <v>18</v>
      </c>
    </row>
    <row r="36" spans="1:14">
      <c r="A36" t="s">
        <v>142</v>
      </c>
      <c r="B36" t="s">
        <v>143</v>
      </c>
      <c r="C36" t="s">
        <v>24</v>
      </c>
      <c r="D36">
        <v>38925</v>
      </c>
      <c r="E36" t="s">
        <v>144</v>
      </c>
      <c r="F36" t="s">
        <v>18</v>
      </c>
      <c r="G36" t="s">
        <v>18</v>
      </c>
    </row>
    <row r="37" spans="1:14">
      <c r="A37" t="s">
        <v>146</v>
      </c>
      <c r="B37" t="s">
        <v>147</v>
      </c>
      <c r="C37" t="s">
        <v>37</v>
      </c>
      <c r="D37">
        <v>13760</v>
      </c>
      <c r="E37" t="s">
        <v>148</v>
      </c>
      <c r="F37" t="s">
        <v>18</v>
      </c>
      <c r="G37" t="s">
        <v>18</v>
      </c>
    </row>
    <row r="38" spans="1:14">
      <c r="A38" t="s">
        <v>150</v>
      </c>
      <c r="B38" t="s">
        <v>151</v>
      </c>
      <c r="C38" t="s">
        <v>24</v>
      </c>
      <c r="D38">
        <v>84781</v>
      </c>
      <c r="E38" t="s">
        <v>152</v>
      </c>
      <c r="F38" t="s">
        <v>18</v>
      </c>
      <c r="G38" t="s">
        <v>18</v>
      </c>
    </row>
    <row r="39" spans="1:14">
      <c r="A39" t="s">
        <v>153</v>
      </c>
      <c r="B39" t="s">
        <v>154</v>
      </c>
      <c r="C39" t="s">
        <v>37</v>
      </c>
      <c r="D39">
        <v>37034</v>
      </c>
      <c r="E39" t="s">
        <v>155</v>
      </c>
      <c r="F39" t="s">
        <v>18</v>
      </c>
      <c r="G39" t="s">
        <v>18</v>
      </c>
    </row>
    <row r="40" spans="1:14">
      <c r="A40" t="s">
        <v>156</v>
      </c>
      <c r="B40" t="s">
        <v>157</v>
      </c>
      <c r="C40" t="s">
        <v>24</v>
      </c>
      <c r="D40">
        <v>3852</v>
      </c>
      <c r="E40" t="s">
        <v>158</v>
      </c>
      <c r="F40" t="s">
        <v>18</v>
      </c>
      <c r="G40" t="s">
        <v>18</v>
      </c>
    </row>
    <row r="41" spans="1:14">
      <c r="A41" t="s">
        <v>159</v>
      </c>
      <c r="B41" t="s">
        <v>160</v>
      </c>
      <c r="C41" t="s">
        <v>37</v>
      </c>
      <c r="D41">
        <v>14746</v>
      </c>
      <c r="E41" t="s">
        <v>161</v>
      </c>
      <c r="F41" t="s">
        <v>18</v>
      </c>
      <c r="G41" t="s">
        <v>18</v>
      </c>
    </row>
    <row r="42" spans="1:14">
      <c r="A42" t="s">
        <v>163</v>
      </c>
      <c r="B42" t="s">
        <v>164</v>
      </c>
      <c r="C42" t="s">
        <v>37</v>
      </c>
      <c r="D42">
        <v>55572</v>
      </c>
      <c r="E42" t="s">
        <v>165</v>
      </c>
      <c r="F42" t="s">
        <v>18</v>
      </c>
      <c r="G42" t="s">
        <v>18</v>
      </c>
      <c r="J42" t="s">
        <v>26</v>
      </c>
      <c r="L42" t="s">
        <v>669</v>
      </c>
      <c r="N42" t="s">
        <v>753</v>
      </c>
    </row>
    <row r="43" spans="1:14">
      <c r="A43" t="s">
        <v>167</v>
      </c>
      <c r="B43" t="s">
        <v>168</v>
      </c>
      <c r="C43" t="s">
        <v>24</v>
      </c>
      <c r="D43">
        <v>124853</v>
      </c>
      <c r="E43" t="s">
        <v>169</v>
      </c>
      <c r="F43" t="s">
        <v>18</v>
      </c>
      <c r="G43" t="s">
        <v>18</v>
      </c>
    </row>
    <row r="44" spans="1:14">
      <c r="A44" t="s">
        <v>170</v>
      </c>
      <c r="B44" t="s">
        <v>171</v>
      </c>
      <c r="C44" t="s">
        <v>24</v>
      </c>
      <c r="D44">
        <v>126766</v>
      </c>
      <c r="E44" t="s">
        <v>172</v>
      </c>
      <c r="F44" t="s">
        <v>18</v>
      </c>
      <c r="G44" t="s">
        <v>18</v>
      </c>
    </row>
    <row r="45" spans="1:14">
      <c r="A45" t="s">
        <v>173</v>
      </c>
      <c r="B45" t="s">
        <v>174</v>
      </c>
      <c r="C45" t="s">
        <v>24</v>
      </c>
      <c r="D45">
        <v>16155</v>
      </c>
      <c r="E45" t="s">
        <v>175</v>
      </c>
      <c r="F45" t="s">
        <v>18</v>
      </c>
      <c r="G45" t="s">
        <v>18</v>
      </c>
    </row>
    <row r="46" spans="1:14">
      <c r="A46" t="s">
        <v>176</v>
      </c>
      <c r="B46" t="s">
        <v>177</v>
      </c>
      <c r="C46" t="s">
        <v>24</v>
      </c>
      <c r="D46">
        <v>105806</v>
      </c>
      <c r="E46" t="s">
        <v>178</v>
      </c>
      <c r="F46" t="s">
        <v>18</v>
      </c>
      <c r="G46" t="s">
        <v>18</v>
      </c>
    </row>
    <row r="47" spans="1:14">
      <c r="A47" t="s">
        <v>179</v>
      </c>
      <c r="B47" t="s">
        <v>180</v>
      </c>
      <c r="C47" t="s">
        <v>73</v>
      </c>
      <c r="D47">
        <v>15082</v>
      </c>
      <c r="E47" t="s">
        <v>181</v>
      </c>
      <c r="F47" t="s">
        <v>18</v>
      </c>
      <c r="G47" t="s">
        <v>26</v>
      </c>
      <c r="H47" t="s">
        <v>743</v>
      </c>
      <c r="I47" t="s">
        <v>754</v>
      </c>
      <c r="J47" t="s">
        <v>26</v>
      </c>
      <c r="K47" t="s">
        <v>26</v>
      </c>
      <c r="L47" t="s">
        <v>669</v>
      </c>
      <c r="N47" t="s">
        <v>755</v>
      </c>
    </row>
    <row r="48" spans="1:14">
      <c r="A48" t="s">
        <v>184</v>
      </c>
      <c r="B48" t="s">
        <v>185</v>
      </c>
      <c r="C48" t="s">
        <v>24</v>
      </c>
      <c r="D48">
        <v>6304</v>
      </c>
      <c r="E48" t="s">
        <v>186</v>
      </c>
      <c r="F48" t="s">
        <v>18</v>
      </c>
      <c r="G48" t="s">
        <v>18</v>
      </c>
    </row>
    <row r="49" spans="1:14">
      <c r="A49" t="s">
        <v>187</v>
      </c>
      <c r="B49" t="s">
        <v>188</v>
      </c>
      <c r="C49" t="s">
        <v>37</v>
      </c>
      <c r="D49">
        <v>92382</v>
      </c>
      <c r="E49" t="s">
        <v>189</v>
      </c>
      <c r="F49" t="s">
        <v>18</v>
      </c>
      <c r="G49" t="s">
        <v>26</v>
      </c>
      <c r="H49" t="s">
        <v>743</v>
      </c>
      <c r="I49" t="s">
        <v>746</v>
      </c>
      <c r="N49" t="s">
        <v>756</v>
      </c>
    </row>
    <row r="50" spans="1:14">
      <c r="A50" t="s">
        <v>190</v>
      </c>
      <c r="B50" t="s">
        <v>191</v>
      </c>
      <c r="C50" t="s">
        <v>37</v>
      </c>
      <c r="D50">
        <v>82471</v>
      </c>
      <c r="E50" t="s">
        <v>192</v>
      </c>
      <c r="F50" t="s">
        <v>18</v>
      </c>
      <c r="G50" t="s">
        <v>18</v>
      </c>
    </row>
    <row r="51" spans="1:14">
      <c r="A51" t="s">
        <v>193</v>
      </c>
      <c r="B51" t="s">
        <v>194</v>
      </c>
      <c r="C51" t="s">
        <v>37</v>
      </c>
      <c r="D51">
        <v>34229</v>
      </c>
      <c r="E51" t="s">
        <v>195</v>
      </c>
      <c r="F51" t="s">
        <v>26</v>
      </c>
      <c r="G51" t="s">
        <v>18</v>
      </c>
      <c r="H51" t="s">
        <v>743</v>
      </c>
      <c r="I51" t="s">
        <v>658</v>
      </c>
      <c r="N51" t="s">
        <v>757</v>
      </c>
    </row>
    <row r="52" spans="1:14">
      <c r="A52" t="s">
        <v>196</v>
      </c>
      <c r="B52" t="s">
        <v>197</v>
      </c>
      <c r="C52" t="s">
        <v>16</v>
      </c>
      <c r="D52">
        <v>74439</v>
      </c>
      <c r="E52" t="s">
        <v>198</v>
      </c>
      <c r="F52" t="s">
        <v>18</v>
      </c>
      <c r="G52" t="s">
        <v>26</v>
      </c>
      <c r="H52" t="s">
        <v>669</v>
      </c>
      <c r="J52" t="s">
        <v>26</v>
      </c>
      <c r="K52" t="s">
        <v>26</v>
      </c>
      <c r="L52" t="s">
        <v>669</v>
      </c>
      <c r="M52" t="s">
        <v>758</v>
      </c>
      <c r="N52" t="s">
        <v>759</v>
      </c>
    </row>
    <row r="53" spans="1:14">
      <c r="A53" t="s">
        <v>199</v>
      </c>
      <c r="B53" t="s">
        <v>200</v>
      </c>
      <c r="C53" t="s">
        <v>16</v>
      </c>
      <c r="D53">
        <v>98689</v>
      </c>
      <c r="E53" t="s">
        <v>201</v>
      </c>
      <c r="F53" t="s">
        <v>18</v>
      </c>
      <c r="G53" t="s">
        <v>18</v>
      </c>
      <c r="I53" t="s">
        <v>86</v>
      </c>
      <c r="J53" t="s">
        <v>26</v>
      </c>
      <c r="K53" t="s">
        <v>26</v>
      </c>
      <c r="L53" t="s">
        <v>669</v>
      </c>
      <c r="M53" t="s">
        <v>744</v>
      </c>
    </row>
    <row r="54" spans="1:14">
      <c r="A54" t="s">
        <v>202</v>
      </c>
      <c r="B54" t="s">
        <v>203</v>
      </c>
      <c r="C54" t="s">
        <v>37</v>
      </c>
      <c r="D54">
        <v>69975</v>
      </c>
      <c r="E54" t="s">
        <v>204</v>
      </c>
      <c r="F54" t="s">
        <v>18</v>
      </c>
      <c r="G54" t="s">
        <v>18</v>
      </c>
    </row>
    <row r="55" spans="1:14">
      <c r="A55" t="s">
        <v>205</v>
      </c>
      <c r="B55" t="s">
        <v>206</v>
      </c>
      <c r="C55" t="s">
        <v>16</v>
      </c>
      <c r="D55">
        <v>105272</v>
      </c>
      <c r="E55" t="s">
        <v>207</v>
      </c>
      <c r="F55" t="s">
        <v>26</v>
      </c>
      <c r="G55" t="s">
        <v>18</v>
      </c>
      <c r="H55" t="s">
        <v>730</v>
      </c>
      <c r="I55" t="s">
        <v>658</v>
      </c>
      <c r="J55" t="s">
        <v>26</v>
      </c>
      <c r="K55" t="s">
        <v>26</v>
      </c>
      <c r="L55" t="s">
        <v>669</v>
      </c>
      <c r="M55" t="s">
        <v>209</v>
      </c>
    </row>
    <row r="56" spans="1:14">
      <c r="A56" t="s">
        <v>210</v>
      </c>
      <c r="B56" t="s">
        <v>211</v>
      </c>
      <c r="C56" t="s">
        <v>37</v>
      </c>
      <c r="D56">
        <v>37136</v>
      </c>
      <c r="E56" t="s">
        <v>212</v>
      </c>
      <c r="F56" t="s">
        <v>18</v>
      </c>
      <c r="G56" t="s">
        <v>18</v>
      </c>
    </row>
    <row r="57" spans="1:14">
      <c r="A57" t="s">
        <v>213</v>
      </c>
      <c r="B57" t="s">
        <v>214</v>
      </c>
      <c r="C57" t="s">
        <v>16</v>
      </c>
      <c r="D57">
        <v>405</v>
      </c>
      <c r="E57" t="s">
        <v>215</v>
      </c>
      <c r="F57" t="s">
        <v>18</v>
      </c>
      <c r="G57" t="s">
        <v>18</v>
      </c>
    </row>
    <row r="58" spans="1:14">
      <c r="A58" t="s">
        <v>216</v>
      </c>
      <c r="B58" t="s">
        <v>217</v>
      </c>
      <c r="C58" t="s">
        <v>24</v>
      </c>
      <c r="D58">
        <v>57380</v>
      </c>
      <c r="E58" t="s">
        <v>218</v>
      </c>
      <c r="F58" t="s">
        <v>18</v>
      </c>
      <c r="G58" t="s">
        <v>18</v>
      </c>
      <c r="J58" t="s">
        <v>26</v>
      </c>
      <c r="L58" t="s">
        <v>743</v>
      </c>
      <c r="N58" t="s">
        <v>760</v>
      </c>
    </row>
    <row r="59" spans="1:14">
      <c r="A59" t="s">
        <v>219</v>
      </c>
      <c r="B59" t="s">
        <v>761</v>
      </c>
      <c r="C59" t="s">
        <v>24</v>
      </c>
      <c r="D59">
        <v>79428</v>
      </c>
      <c r="E59" t="s">
        <v>221</v>
      </c>
      <c r="F59" t="s">
        <v>18</v>
      </c>
      <c r="G59" t="s">
        <v>18</v>
      </c>
    </row>
    <row r="60" spans="1:14">
      <c r="A60" t="s">
        <v>222</v>
      </c>
      <c r="B60" t="s">
        <v>223</v>
      </c>
      <c r="C60" t="s">
        <v>37</v>
      </c>
      <c r="D60">
        <v>100509</v>
      </c>
      <c r="E60" t="s">
        <v>224</v>
      </c>
      <c r="F60" t="s">
        <v>18</v>
      </c>
      <c r="G60" t="s">
        <v>18</v>
      </c>
    </row>
    <row r="61" spans="1:14">
      <c r="A61" t="s">
        <v>225</v>
      </c>
      <c r="B61" t="s">
        <v>226</v>
      </c>
      <c r="C61" t="s">
        <v>16</v>
      </c>
      <c r="D61">
        <v>80099</v>
      </c>
      <c r="E61" t="s">
        <v>227</v>
      </c>
      <c r="F61" t="s">
        <v>18</v>
      </c>
      <c r="G61" t="s">
        <v>18</v>
      </c>
    </row>
    <row r="62" spans="1:14">
      <c r="A62" t="s">
        <v>228</v>
      </c>
      <c r="B62" t="s">
        <v>229</v>
      </c>
      <c r="C62" t="s">
        <v>37</v>
      </c>
      <c r="D62">
        <v>82049</v>
      </c>
      <c r="E62" t="s">
        <v>230</v>
      </c>
      <c r="F62" t="s">
        <v>18</v>
      </c>
      <c r="G62" t="s">
        <v>18</v>
      </c>
      <c r="I62" t="s">
        <v>762</v>
      </c>
      <c r="J62" t="s">
        <v>26</v>
      </c>
      <c r="L62" t="s">
        <v>743</v>
      </c>
      <c r="M62" t="s">
        <v>762</v>
      </c>
      <c r="N62" t="s">
        <v>763</v>
      </c>
    </row>
    <row r="63" spans="1:14">
      <c r="A63" t="s">
        <v>231</v>
      </c>
      <c r="B63" t="s">
        <v>232</v>
      </c>
      <c r="C63" t="s">
        <v>24</v>
      </c>
      <c r="D63">
        <v>54489</v>
      </c>
      <c r="E63" t="s">
        <v>233</v>
      </c>
      <c r="F63" t="s">
        <v>18</v>
      </c>
      <c r="G63" t="s">
        <v>18</v>
      </c>
    </row>
    <row r="64" spans="1:14">
      <c r="A64" t="s">
        <v>234</v>
      </c>
      <c r="B64" t="s">
        <v>235</v>
      </c>
      <c r="C64" t="s">
        <v>37</v>
      </c>
      <c r="D64">
        <v>29373</v>
      </c>
      <c r="E64" t="s">
        <v>236</v>
      </c>
      <c r="F64" t="s">
        <v>18</v>
      </c>
      <c r="G64" t="s">
        <v>18</v>
      </c>
    </row>
    <row r="65" spans="1:14">
      <c r="A65" t="s">
        <v>237</v>
      </c>
      <c r="B65" t="s">
        <v>238</v>
      </c>
      <c r="C65" t="s">
        <v>37</v>
      </c>
      <c r="D65">
        <v>29349</v>
      </c>
      <c r="E65" t="s">
        <v>239</v>
      </c>
      <c r="F65" t="s">
        <v>18</v>
      </c>
      <c r="G65" t="s">
        <v>18</v>
      </c>
    </row>
    <row r="66" spans="1:14">
      <c r="A66" t="s">
        <v>240</v>
      </c>
      <c r="B66" t="s">
        <v>241</v>
      </c>
      <c r="C66" t="s">
        <v>24</v>
      </c>
      <c r="D66">
        <v>4381</v>
      </c>
      <c r="E66" t="s">
        <v>242</v>
      </c>
      <c r="F66" t="s">
        <v>18</v>
      </c>
      <c r="G66" t="s">
        <v>18</v>
      </c>
    </row>
    <row r="67" spans="1:14">
      <c r="A67" t="s">
        <v>243</v>
      </c>
      <c r="B67" t="s">
        <v>244</v>
      </c>
      <c r="C67" t="s">
        <v>24</v>
      </c>
      <c r="D67">
        <v>25572</v>
      </c>
      <c r="E67" t="s">
        <v>245</v>
      </c>
      <c r="F67" t="s">
        <v>18</v>
      </c>
      <c r="G67" t="s">
        <v>18</v>
      </c>
    </row>
    <row r="68" spans="1:14">
      <c r="A68" t="s">
        <v>247</v>
      </c>
      <c r="B68" t="s">
        <v>248</v>
      </c>
      <c r="C68" t="s">
        <v>16</v>
      </c>
      <c r="D68">
        <v>55241</v>
      </c>
      <c r="E68" t="s">
        <v>249</v>
      </c>
      <c r="F68" t="s">
        <v>26</v>
      </c>
      <c r="G68" t="s">
        <v>18</v>
      </c>
      <c r="H68" t="s">
        <v>730</v>
      </c>
      <c r="I68" t="s">
        <v>658</v>
      </c>
      <c r="J68" t="s">
        <v>26</v>
      </c>
      <c r="K68" t="s">
        <v>26</v>
      </c>
      <c r="L68" t="s">
        <v>669</v>
      </c>
      <c r="M68" t="s">
        <v>209</v>
      </c>
    </row>
    <row r="69" spans="1:14">
      <c r="A69" t="s">
        <v>250</v>
      </c>
      <c r="B69" t="s">
        <v>251</v>
      </c>
      <c r="C69" t="s">
        <v>37</v>
      </c>
      <c r="D69">
        <v>115247</v>
      </c>
      <c r="E69" t="s">
        <v>252</v>
      </c>
      <c r="F69" t="s">
        <v>18</v>
      </c>
      <c r="G69" t="s">
        <v>18</v>
      </c>
    </row>
    <row r="70" spans="1:14">
      <c r="A70" t="s">
        <v>253</v>
      </c>
      <c r="B70" t="s">
        <v>254</v>
      </c>
      <c r="C70" t="s">
        <v>37</v>
      </c>
      <c r="D70">
        <v>86723</v>
      </c>
      <c r="E70" t="s">
        <v>255</v>
      </c>
      <c r="F70" t="s">
        <v>18</v>
      </c>
      <c r="G70" t="s">
        <v>18</v>
      </c>
    </row>
    <row r="71" spans="1:14">
      <c r="A71" t="s">
        <v>256</v>
      </c>
      <c r="B71" t="s">
        <v>257</v>
      </c>
      <c r="C71" t="s">
        <v>24</v>
      </c>
      <c r="D71">
        <v>109623</v>
      </c>
      <c r="E71" t="s">
        <v>258</v>
      </c>
      <c r="F71" t="s">
        <v>18</v>
      </c>
      <c r="G71" t="s">
        <v>18</v>
      </c>
    </row>
    <row r="72" spans="1:14">
      <c r="A72" t="s">
        <v>259</v>
      </c>
      <c r="B72" t="s">
        <v>260</v>
      </c>
      <c r="C72" t="s">
        <v>16</v>
      </c>
      <c r="D72">
        <v>766</v>
      </c>
      <c r="E72" t="s">
        <v>261</v>
      </c>
      <c r="F72" t="s">
        <v>18</v>
      </c>
      <c r="G72" t="s">
        <v>26</v>
      </c>
      <c r="H72" t="s">
        <v>730</v>
      </c>
      <c r="J72" t="s">
        <v>26</v>
      </c>
      <c r="K72" t="s">
        <v>26</v>
      </c>
      <c r="L72" t="s">
        <v>669</v>
      </c>
      <c r="M72" t="s">
        <v>70</v>
      </c>
      <c r="N72" t="s">
        <v>764</v>
      </c>
    </row>
    <row r="73" spans="1:14">
      <c r="A73" t="s">
        <v>263</v>
      </c>
      <c r="B73" t="s">
        <v>264</v>
      </c>
      <c r="C73" t="s">
        <v>37</v>
      </c>
      <c r="D73">
        <v>15659</v>
      </c>
      <c r="E73" t="s">
        <v>265</v>
      </c>
      <c r="F73" t="s">
        <v>18</v>
      </c>
      <c r="G73" t="s">
        <v>18</v>
      </c>
    </row>
    <row r="74" spans="1:14">
      <c r="A74" t="s">
        <v>266</v>
      </c>
      <c r="B74" t="s">
        <v>267</v>
      </c>
      <c r="C74" t="s">
        <v>37</v>
      </c>
      <c r="D74">
        <v>53604</v>
      </c>
      <c r="E74" t="s">
        <v>268</v>
      </c>
      <c r="F74" t="s">
        <v>18</v>
      </c>
      <c r="G74" t="s">
        <v>18</v>
      </c>
      <c r="J74" t="s">
        <v>26</v>
      </c>
      <c r="L74" t="s">
        <v>743</v>
      </c>
      <c r="M74" t="s">
        <v>762</v>
      </c>
    </row>
    <row r="75" spans="1:14">
      <c r="A75" t="s">
        <v>269</v>
      </c>
      <c r="B75" t="s">
        <v>270</v>
      </c>
      <c r="C75" t="s">
        <v>16</v>
      </c>
      <c r="D75">
        <v>8475</v>
      </c>
      <c r="E75" t="s">
        <v>271</v>
      </c>
      <c r="F75" t="s">
        <v>18</v>
      </c>
      <c r="G75" t="s">
        <v>18</v>
      </c>
    </row>
    <row r="76" spans="1:14">
      <c r="A76" t="s">
        <v>272</v>
      </c>
      <c r="B76" t="s">
        <v>273</v>
      </c>
      <c r="C76" t="s">
        <v>16</v>
      </c>
      <c r="D76">
        <v>28987</v>
      </c>
      <c r="E76" t="s">
        <v>274</v>
      </c>
      <c r="F76" t="s">
        <v>18</v>
      </c>
      <c r="G76" t="s">
        <v>18</v>
      </c>
    </row>
    <row r="77" spans="1:14">
      <c r="A77" t="s">
        <v>275</v>
      </c>
      <c r="B77" t="s">
        <v>276</v>
      </c>
      <c r="C77" t="s">
        <v>16</v>
      </c>
      <c r="D77">
        <v>63677</v>
      </c>
      <c r="E77" t="s">
        <v>277</v>
      </c>
      <c r="F77" t="s">
        <v>18</v>
      </c>
      <c r="G77" t="s">
        <v>18</v>
      </c>
    </row>
    <row r="78" spans="1:14">
      <c r="A78" t="s">
        <v>278</v>
      </c>
      <c r="B78" t="s">
        <v>279</v>
      </c>
      <c r="C78" t="s">
        <v>73</v>
      </c>
      <c r="D78">
        <v>121168</v>
      </c>
      <c r="E78" t="s">
        <v>280</v>
      </c>
      <c r="F78" t="s">
        <v>18</v>
      </c>
      <c r="G78" t="s">
        <v>18</v>
      </c>
    </row>
    <row r="79" spans="1:14">
      <c r="A79" t="s">
        <v>281</v>
      </c>
      <c r="B79" t="s">
        <v>282</v>
      </c>
      <c r="C79" t="s">
        <v>24</v>
      </c>
      <c r="D79">
        <v>67207</v>
      </c>
      <c r="E79" t="s">
        <v>283</v>
      </c>
      <c r="F79" t="s">
        <v>18</v>
      </c>
      <c r="G79" t="s">
        <v>18</v>
      </c>
    </row>
    <row r="80" spans="1:14">
      <c r="A80" t="s">
        <v>284</v>
      </c>
      <c r="B80" t="s">
        <v>285</v>
      </c>
      <c r="C80" t="s">
        <v>24</v>
      </c>
      <c r="D80">
        <v>32197</v>
      </c>
      <c r="E80" t="s">
        <v>286</v>
      </c>
      <c r="F80" t="s">
        <v>18</v>
      </c>
      <c r="G80" t="s">
        <v>18</v>
      </c>
    </row>
    <row r="81" spans="1:14">
      <c r="A81" t="s">
        <v>287</v>
      </c>
      <c r="B81" t="s">
        <v>288</v>
      </c>
      <c r="C81" t="s">
        <v>24</v>
      </c>
      <c r="D81">
        <v>24385</v>
      </c>
      <c r="E81" t="s">
        <v>289</v>
      </c>
      <c r="F81" t="s">
        <v>18</v>
      </c>
      <c r="G81" t="s">
        <v>18</v>
      </c>
    </row>
    <row r="82" spans="1:14">
      <c r="A82" t="s">
        <v>290</v>
      </c>
      <c r="B82" t="s">
        <v>291</v>
      </c>
      <c r="C82" t="s">
        <v>16</v>
      </c>
      <c r="D82">
        <v>11562</v>
      </c>
      <c r="E82" t="s">
        <v>292</v>
      </c>
      <c r="F82" t="s">
        <v>18</v>
      </c>
      <c r="G82" t="s">
        <v>18</v>
      </c>
      <c r="J82" t="s">
        <v>26</v>
      </c>
      <c r="K82" t="s">
        <v>26</v>
      </c>
      <c r="M82" t="s">
        <v>744</v>
      </c>
    </row>
    <row r="83" spans="1:14">
      <c r="A83" t="s">
        <v>293</v>
      </c>
      <c r="B83" t="s">
        <v>294</v>
      </c>
      <c r="C83" t="s">
        <v>24</v>
      </c>
      <c r="D83">
        <v>55468</v>
      </c>
      <c r="E83" t="s">
        <v>295</v>
      </c>
      <c r="F83" t="s">
        <v>18</v>
      </c>
      <c r="G83" t="s">
        <v>18</v>
      </c>
    </row>
    <row r="84" spans="1:14">
      <c r="A84" t="s">
        <v>296</v>
      </c>
      <c r="B84" t="s">
        <v>297</v>
      </c>
      <c r="C84" t="s">
        <v>16</v>
      </c>
      <c r="D84">
        <v>58053</v>
      </c>
      <c r="E84" t="s">
        <v>298</v>
      </c>
      <c r="F84" t="s">
        <v>26</v>
      </c>
      <c r="G84" t="s">
        <v>18</v>
      </c>
      <c r="H84" t="s">
        <v>730</v>
      </c>
      <c r="I84" t="s">
        <v>658</v>
      </c>
      <c r="J84" t="s">
        <v>26</v>
      </c>
      <c r="K84" t="s">
        <v>26</v>
      </c>
      <c r="L84" t="s">
        <v>669</v>
      </c>
      <c r="M84" t="s">
        <v>209</v>
      </c>
      <c r="N84" t="s">
        <v>765</v>
      </c>
    </row>
    <row r="85" spans="1:14">
      <c r="A85" t="s">
        <v>63</v>
      </c>
      <c r="B85" t="s">
        <v>299</v>
      </c>
      <c r="C85" t="s">
        <v>37</v>
      </c>
      <c r="D85">
        <v>53423</v>
      </c>
      <c r="E85" t="s">
        <v>300</v>
      </c>
      <c r="F85" t="s">
        <v>18</v>
      </c>
      <c r="G85" t="s">
        <v>26</v>
      </c>
      <c r="H85" t="s">
        <v>669</v>
      </c>
      <c r="I85" t="s">
        <v>746</v>
      </c>
      <c r="N85" t="s">
        <v>766</v>
      </c>
    </row>
    <row r="86" spans="1:14">
      <c r="A86" t="s">
        <v>301</v>
      </c>
      <c r="B86" t="s">
        <v>302</v>
      </c>
      <c r="C86" t="s">
        <v>37</v>
      </c>
      <c r="D86">
        <v>125445</v>
      </c>
      <c r="E86" t="s">
        <v>303</v>
      </c>
      <c r="F86" t="s">
        <v>18</v>
      </c>
      <c r="G86" t="s">
        <v>18</v>
      </c>
      <c r="J86" t="s">
        <v>26</v>
      </c>
      <c r="L86" t="s">
        <v>743</v>
      </c>
      <c r="M86" t="s">
        <v>762</v>
      </c>
    </row>
    <row r="87" spans="1:14">
      <c r="A87" t="s">
        <v>304</v>
      </c>
      <c r="B87" t="s">
        <v>305</v>
      </c>
      <c r="C87" t="s">
        <v>24</v>
      </c>
      <c r="D87">
        <v>39668</v>
      </c>
      <c r="E87" t="s">
        <v>306</v>
      </c>
      <c r="F87" t="s">
        <v>18</v>
      </c>
      <c r="G87" t="s">
        <v>18</v>
      </c>
    </row>
    <row r="88" spans="1:14">
      <c r="A88" t="s">
        <v>307</v>
      </c>
      <c r="B88" t="s">
        <v>308</v>
      </c>
      <c r="C88" t="s">
        <v>24</v>
      </c>
      <c r="D88">
        <v>100637</v>
      </c>
      <c r="E88" t="s">
        <v>309</v>
      </c>
      <c r="F88" t="s">
        <v>18</v>
      </c>
      <c r="G88" t="s">
        <v>18</v>
      </c>
    </row>
    <row r="89" spans="1:14">
      <c r="A89" t="s">
        <v>310</v>
      </c>
      <c r="B89" t="s">
        <v>311</v>
      </c>
      <c r="C89" t="s">
        <v>16</v>
      </c>
      <c r="D89">
        <v>78105</v>
      </c>
      <c r="E89" t="s">
        <v>312</v>
      </c>
      <c r="F89" t="s">
        <v>18</v>
      </c>
      <c r="G89" t="s">
        <v>18</v>
      </c>
      <c r="J89" t="s">
        <v>26</v>
      </c>
      <c r="K89" t="s">
        <v>26</v>
      </c>
      <c r="L89" t="s">
        <v>669</v>
      </c>
      <c r="M89" t="s">
        <v>744</v>
      </c>
    </row>
    <row r="90" spans="1:14">
      <c r="A90" t="s">
        <v>313</v>
      </c>
      <c r="B90" t="s">
        <v>314</v>
      </c>
      <c r="C90" t="s">
        <v>37</v>
      </c>
      <c r="D90">
        <v>134561</v>
      </c>
      <c r="E90" t="s">
        <v>315</v>
      </c>
      <c r="F90" t="s">
        <v>18</v>
      </c>
      <c r="G90" t="s">
        <v>18</v>
      </c>
    </row>
    <row r="91" spans="1:14">
      <c r="A91" t="s">
        <v>767</v>
      </c>
      <c r="B91" t="s">
        <v>317</v>
      </c>
      <c r="C91" t="s">
        <v>24</v>
      </c>
      <c r="D91">
        <v>135182</v>
      </c>
      <c r="E91" t="s">
        <v>318</v>
      </c>
      <c r="F91" t="s">
        <v>18</v>
      </c>
      <c r="G91" t="s">
        <v>18</v>
      </c>
    </row>
    <row r="92" spans="1:14">
      <c r="A92" t="s">
        <v>319</v>
      </c>
      <c r="B92" t="s">
        <v>320</v>
      </c>
      <c r="C92" t="s">
        <v>37</v>
      </c>
      <c r="D92">
        <v>82917</v>
      </c>
      <c r="E92" t="s">
        <v>321</v>
      </c>
      <c r="F92" t="s">
        <v>18</v>
      </c>
      <c r="G92" t="s">
        <v>18</v>
      </c>
    </row>
    <row r="93" spans="1:14">
      <c r="A93" t="s">
        <v>323</v>
      </c>
      <c r="B93" t="s">
        <v>324</v>
      </c>
      <c r="C93" t="s">
        <v>24</v>
      </c>
      <c r="D93">
        <v>124608</v>
      </c>
      <c r="E93" t="s">
        <v>325</v>
      </c>
      <c r="F93" t="s">
        <v>18</v>
      </c>
      <c r="G93" t="s">
        <v>18</v>
      </c>
    </row>
    <row r="94" spans="1:14">
      <c r="A94" t="s">
        <v>326</v>
      </c>
      <c r="B94" t="s">
        <v>327</v>
      </c>
      <c r="C94" t="s">
        <v>37</v>
      </c>
      <c r="D94">
        <v>31738</v>
      </c>
      <c r="E94" t="s">
        <v>328</v>
      </c>
      <c r="F94" t="s">
        <v>26</v>
      </c>
      <c r="G94" t="s">
        <v>18</v>
      </c>
      <c r="H94" t="s">
        <v>730</v>
      </c>
      <c r="I94" t="s">
        <v>658</v>
      </c>
      <c r="N94" t="s">
        <v>768</v>
      </c>
    </row>
    <row r="95" spans="1:14">
      <c r="A95" t="s">
        <v>75</v>
      </c>
      <c r="B95" t="s">
        <v>329</v>
      </c>
      <c r="C95" t="s">
        <v>37</v>
      </c>
      <c r="D95">
        <v>98848</v>
      </c>
      <c r="E95" t="s">
        <v>330</v>
      </c>
      <c r="F95" t="s">
        <v>18</v>
      </c>
      <c r="G95" t="s">
        <v>18</v>
      </c>
    </row>
    <row r="96" spans="1:14">
      <c r="A96" t="s">
        <v>331</v>
      </c>
      <c r="B96" t="s">
        <v>332</v>
      </c>
      <c r="C96" t="s">
        <v>16</v>
      </c>
      <c r="D96">
        <v>74447</v>
      </c>
      <c r="E96" t="s">
        <v>333</v>
      </c>
      <c r="F96" t="s">
        <v>18</v>
      </c>
      <c r="G96" t="s">
        <v>18</v>
      </c>
      <c r="J96" t="s">
        <v>26</v>
      </c>
      <c r="K96" t="s">
        <v>18</v>
      </c>
      <c r="L96" t="s">
        <v>669</v>
      </c>
      <c r="M96" t="s">
        <v>769</v>
      </c>
      <c r="N96" t="s">
        <v>770</v>
      </c>
    </row>
    <row r="97" spans="1:14">
      <c r="A97" t="s">
        <v>335</v>
      </c>
      <c r="B97" t="s">
        <v>336</v>
      </c>
      <c r="C97" t="s">
        <v>37</v>
      </c>
      <c r="D97">
        <v>14556</v>
      </c>
      <c r="E97" t="s">
        <v>337</v>
      </c>
      <c r="F97" t="s">
        <v>18</v>
      </c>
      <c r="G97" t="s">
        <v>26</v>
      </c>
      <c r="H97" t="s">
        <v>743</v>
      </c>
      <c r="I97" t="s">
        <v>771</v>
      </c>
      <c r="N97" t="s">
        <v>772</v>
      </c>
    </row>
    <row r="98" spans="1:14">
      <c r="A98" t="s">
        <v>338</v>
      </c>
      <c r="B98" t="s">
        <v>339</v>
      </c>
      <c r="C98" t="s">
        <v>24</v>
      </c>
      <c r="D98">
        <v>24220</v>
      </c>
      <c r="E98" t="s">
        <v>340</v>
      </c>
      <c r="F98" t="s">
        <v>18</v>
      </c>
      <c r="G98" t="s">
        <v>18</v>
      </c>
      <c r="J98" t="s">
        <v>26</v>
      </c>
      <c r="K98" t="s">
        <v>18</v>
      </c>
      <c r="L98" t="s">
        <v>730</v>
      </c>
      <c r="M98" t="s">
        <v>773</v>
      </c>
    </row>
    <row r="99" spans="1:14">
      <c r="A99" t="s">
        <v>341</v>
      </c>
      <c r="B99" t="s">
        <v>342</v>
      </c>
      <c r="C99" t="s">
        <v>24</v>
      </c>
      <c r="D99">
        <v>126154</v>
      </c>
      <c r="E99" t="s">
        <v>343</v>
      </c>
      <c r="F99" t="s">
        <v>26</v>
      </c>
      <c r="G99" t="s">
        <v>18</v>
      </c>
      <c r="H99" t="s">
        <v>669</v>
      </c>
      <c r="I99" t="s">
        <v>774</v>
      </c>
    </row>
    <row r="100" spans="1:14">
      <c r="A100" t="s">
        <v>345</v>
      </c>
      <c r="B100" t="s">
        <v>346</v>
      </c>
      <c r="C100" t="s">
        <v>16</v>
      </c>
      <c r="D100">
        <v>12670</v>
      </c>
      <c r="E100" t="s">
        <v>347</v>
      </c>
      <c r="F100" t="s">
        <v>18</v>
      </c>
      <c r="G100" t="s">
        <v>18</v>
      </c>
    </row>
    <row r="101" spans="1:14">
      <c r="A101" t="s">
        <v>348</v>
      </c>
      <c r="B101" t="s">
        <v>349</v>
      </c>
      <c r="C101" t="s">
        <v>16</v>
      </c>
      <c r="D101">
        <v>55686</v>
      </c>
      <c r="E101" t="s">
        <v>350</v>
      </c>
      <c r="F101" t="s">
        <v>18</v>
      </c>
      <c r="G101" t="s">
        <v>18</v>
      </c>
    </row>
    <row r="102" spans="1:14">
      <c r="A102" t="s">
        <v>351</v>
      </c>
      <c r="B102" t="s">
        <v>352</v>
      </c>
      <c r="C102" t="s">
        <v>16</v>
      </c>
      <c r="D102">
        <v>26495</v>
      </c>
      <c r="E102" t="s">
        <v>353</v>
      </c>
      <c r="F102" t="s">
        <v>18</v>
      </c>
      <c r="G102" t="s">
        <v>18</v>
      </c>
      <c r="J102" t="s">
        <v>26</v>
      </c>
      <c r="L102" t="s">
        <v>730</v>
      </c>
      <c r="M102" t="s">
        <v>775</v>
      </c>
    </row>
    <row r="103" spans="1:14">
      <c r="A103" t="s">
        <v>354</v>
      </c>
      <c r="B103" t="s">
        <v>355</v>
      </c>
      <c r="C103" t="s">
        <v>16</v>
      </c>
      <c r="D103">
        <v>72040</v>
      </c>
      <c r="E103" t="s">
        <v>356</v>
      </c>
      <c r="F103" t="s">
        <v>26</v>
      </c>
      <c r="G103" t="s">
        <v>18</v>
      </c>
      <c r="H103" t="s">
        <v>730</v>
      </c>
      <c r="I103" t="s">
        <v>776</v>
      </c>
      <c r="N103" t="s">
        <v>777</v>
      </c>
    </row>
    <row r="104" spans="1:14">
      <c r="A104" t="s">
        <v>358</v>
      </c>
      <c r="B104" t="s">
        <v>359</v>
      </c>
      <c r="C104" t="s">
        <v>37</v>
      </c>
      <c r="D104">
        <v>145627</v>
      </c>
      <c r="E104" t="s">
        <v>360</v>
      </c>
      <c r="F104" t="s">
        <v>18</v>
      </c>
      <c r="G104" t="s">
        <v>18</v>
      </c>
      <c r="J104" t="s">
        <v>26</v>
      </c>
      <c r="K104" t="s">
        <v>18</v>
      </c>
      <c r="L104" t="s">
        <v>743</v>
      </c>
      <c r="M104" t="s">
        <v>778</v>
      </c>
    </row>
    <row r="105" spans="1:14">
      <c r="A105" t="s">
        <v>364</v>
      </c>
      <c r="B105" t="s">
        <v>365</v>
      </c>
      <c r="C105" t="s">
        <v>37</v>
      </c>
      <c r="D105">
        <v>51847</v>
      </c>
      <c r="E105" t="s">
        <v>366</v>
      </c>
      <c r="F105" t="s">
        <v>18</v>
      </c>
      <c r="G105" t="s">
        <v>18</v>
      </c>
      <c r="J105" t="s">
        <v>26</v>
      </c>
      <c r="K105" t="s">
        <v>18</v>
      </c>
      <c r="L105" t="s">
        <v>730</v>
      </c>
      <c r="M105" t="s">
        <v>779</v>
      </c>
    </row>
    <row r="106" spans="1:14">
      <c r="A106" t="s">
        <v>367</v>
      </c>
      <c r="B106" t="s">
        <v>368</v>
      </c>
      <c r="C106" t="s">
        <v>16</v>
      </c>
      <c r="D106">
        <v>103616</v>
      </c>
      <c r="E106" t="s">
        <v>369</v>
      </c>
      <c r="F106" t="s">
        <v>18</v>
      </c>
      <c r="G106" t="s">
        <v>18</v>
      </c>
    </row>
    <row r="107" spans="1:14">
      <c r="A107" t="s">
        <v>372</v>
      </c>
      <c r="B107" t="s">
        <v>373</v>
      </c>
      <c r="C107" t="s">
        <v>37</v>
      </c>
      <c r="D107">
        <v>95102</v>
      </c>
      <c r="E107" t="s">
        <v>374</v>
      </c>
      <c r="F107" t="s">
        <v>18</v>
      </c>
      <c r="G107" t="s">
        <v>18</v>
      </c>
    </row>
    <row r="108" spans="1:14">
      <c r="A108" t="s">
        <v>375</v>
      </c>
      <c r="B108" t="s">
        <v>376</v>
      </c>
      <c r="C108" t="s">
        <v>73</v>
      </c>
      <c r="D108">
        <v>7193</v>
      </c>
      <c r="E108" t="s">
        <v>377</v>
      </c>
      <c r="F108" t="s">
        <v>18</v>
      </c>
      <c r="G108" t="s">
        <v>18</v>
      </c>
    </row>
    <row r="109" spans="1:14">
      <c r="A109" t="s">
        <v>378</v>
      </c>
      <c r="B109" t="s">
        <v>379</v>
      </c>
      <c r="C109" t="s">
        <v>24</v>
      </c>
      <c r="D109">
        <v>17989</v>
      </c>
      <c r="E109" t="s">
        <v>380</v>
      </c>
      <c r="F109" t="s">
        <v>18</v>
      </c>
      <c r="G109" t="s">
        <v>18</v>
      </c>
    </row>
    <row r="110" spans="1:14">
      <c r="A110" t="s">
        <v>381</v>
      </c>
      <c r="B110" t="s">
        <v>382</v>
      </c>
      <c r="C110" t="s">
        <v>24</v>
      </c>
      <c r="D110">
        <v>52545</v>
      </c>
      <c r="E110" t="s">
        <v>383</v>
      </c>
      <c r="F110" t="s">
        <v>18</v>
      </c>
      <c r="G110" t="s">
        <v>18</v>
      </c>
      <c r="J110" t="s">
        <v>26</v>
      </c>
      <c r="K110" t="s">
        <v>18</v>
      </c>
      <c r="L110" t="s">
        <v>669</v>
      </c>
      <c r="M110" t="s">
        <v>780</v>
      </c>
    </row>
    <row r="111" spans="1:14">
      <c r="A111" t="s">
        <v>384</v>
      </c>
      <c r="B111" t="s">
        <v>385</v>
      </c>
      <c r="C111" t="s">
        <v>37</v>
      </c>
      <c r="D111">
        <v>56985</v>
      </c>
      <c r="E111" t="s">
        <v>386</v>
      </c>
      <c r="F111" t="s">
        <v>18</v>
      </c>
      <c r="G111" t="s">
        <v>18</v>
      </c>
      <c r="J111" t="s">
        <v>26</v>
      </c>
      <c r="L111" t="s">
        <v>743</v>
      </c>
      <c r="M111" t="s">
        <v>762</v>
      </c>
    </row>
    <row r="112" spans="1:14">
      <c r="A112" t="s">
        <v>387</v>
      </c>
      <c r="B112" t="s">
        <v>388</v>
      </c>
      <c r="C112" t="s">
        <v>73</v>
      </c>
      <c r="D112">
        <v>20863</v>
      </c>
      <c r="E112" t="s">
        <v>389</v>
      </c>
      <c r="F112" t="s">
        <v>18</v>
      </c>
      <c r="G112" t="s">
        <v>18</v>
      </c>
    </row>
    <row r="113" spans="1:14">
      <c r="A113" t="s">
        <v>391</v>
      </c>
      <c r="B113" t="s">
        <v>392</v>
      </c>
      <c r="C113" t="s">
        <v>37</v>
      </c>
      <c r="D113">
        <v>85860</v>
      </c>
      <c r="E113" t="s">
        <v>393</v>
      </c>
      <c r="F113" t="s">
        <v>18</v>
      </c>
      <c r="G113" t="s">
        <v>18</v>
      </c>
      <c r="J113" t="s">
        <v>26</v>
      </c>
      <c r="K113" t="s">
        <v>18</v>
      </c>
      <c r="L113" t="s">
        <v>730</v>
      </c>
      <c r="M113" t="s">
        <v>781</v>
      </c>
      <c r="N113" t="s">
        <v>782</v>
      </c>
    </row>
    <row r="114" spans="1:14">
      <c r="A114" t="s">
        <v>395</v>
      </c>
      <c r="B114" t="s">
        <v>396</v>
      </c>
      <c r="C114" t="s">
        <v>73</v>
      </c>
      <c r="D114">
        <v>116970</v>
      </c>
      <c r="E114" t="s">
        <v>397</v>
      </c>
      <c r="F114" t="s">
        <v>18</v>
      </c>
      <c r="G114" t="s">
        <v>18</v>
      </c>
    </row>
    <row r="115" spans="1:14">
      <c r="A115" t="s">
        <v>398</v>
      </c>
      <c r="B115" t="s">
        <v>399</v>
      </c>
      <c r="C115" t="s">
        <v>37</v>
      </c>
      <c r="D115">
        <v>133808</v>
      </c>
      <c r="E115" t="s">
        <v>400</v>
      </c>
      <c r="F115" t="s">
        <v>18</v>
      </c>
      <c r="G115" t="s">
        <v>18</v>
      </c>
    </row>
    <row r="116" spans="1:14">
      <c r="A116" t="s">
        <v>401</v>
      </c>
      <c r="B116" t="s">
        <v>402</v>
      </c>
      <c r="C116" t="s">
        <v>24</v>
      </c>
      <c r="D116">
        <v>71447</v>
      </c>
      <c r="E116" t="s">
        <v>403</v>
      </c>
      <c r="F116" t="s">
        <v>18</v>
      </c>
      <c r="G116" t="s">
        <v>18</v>
      </c>
    </row>
    <row r="117" spans="1:14">
      <c r="A117" t="s">
        <v>404</v>
      </c>
      <c r="B117" t="s">
        <v>405</v>
      </c>
      <c r="C117" t="s">
        <v>24</v>
      </c>
      <c r="D117">
        <v>92845</v>
      </c>
      <c r="E117" t="s">
        <v>406</v>
      </c>
      <c r="F117" t="s">
        <v>18</v>
      </c>
      <c r="G117" t="s">
        <v>18</v>
      </c>
      <c r="J117" t="s">
        <v>26</v>
      </c>
      <c r="K117" t="s">
        <v>18</v>
      </c>
      <c r="L117" t="s">
        <v>743</v>
      </c>
      <c r="M117" t="s">
        <v>783</v>
      </c>
      <c r="N117" t="s">
        <v>784</v>
      </c>
    </row>
    <row r="118" spans="1:14">
      <c r="A118" t="s">
        <v>407</v>
      </c>
      <c r="B118" t="s">
        <v>408</v>
      </c>
      <c r="C118" t="s">
        <v>37</v>
      </c>
      <c r="D118">
        <v>123895</v>
      </c>
      <c r="E118" t="s">
        <v>409</v>
      </c>
      <c r="F118" t="s">
        <v>26</v>
      </c>
      <c r="G118" t="s">
        <v>18</v>
      </c>
      <c r="H118" t="s">
        <v>730</v>
      </c>
      <c r="I118" t="s">
        <v>785</v>
      </c>
    </row>
    <row r="119" spans="1:14">
      <c r="A119" t="s">
        <v>410</v>
      </c>
      <c r="B119" t="s">
        <v>411</v>
      </c>
      <c r="C119" t="s">
        <v>37</v>
      </c>
      <c r="D119">
        <v>48842</v>
      </c>
      <c r="E119" t="s">
        <v>412</v>
      </c>
      <c r="F119" t="s">
        <v>18</v>
      </c>
      <c r="G119" t="s">
        <v>18</v>
      </c>
    </row>
    <row r="120" spans="1:14">
      <c r="A120" t="s">
        <v>415</v>
      </c>
      <c r="B120" t="s">
        <v>416</v>
      </c>
      <c r="C120" t="s">
        <v>24</v>
      </c>
      <c r="D120">
        <v>130482</v>
      </c>
      <c r="E120" t="s">
        <v>417</v>
      </c>
      <c r="F120" t="s">
        <v>18</v>
      </c>
      <c r="G120" t="s">
        <v>18</v>
      </c>
      <c r="J120" t="s">
        <v>26</v>
      </c>
      <c r="K120" t="s">
        <v>18</v>
      </c>
      <c r="L120" t="s">
        <v>669</v>
      </c>
      <c r="M120" t="s">
        <v>786</v>
      </c>
      <c r="N120" t="s">
        <v>787</v>
      </c>
    </row>
    <row r="121" spans="1:14">
      <c r="A121" t="s">
        <v>418</v>
      </c>
      <c r="B121" t="s">
        <v>419</v>
      </c>
      <c r="C121" t="s">
        <v>16</v>
      </c>
      <c r="D121">
        <v>57401</v>
      </c>
      <c r="E121" t="s">
        <v>420</v>
      </c>
      <c r="F121" t="s">
        <v>18</v>
      </c>
      <c r="G121" t="s">
        <v>18</v>
      </c>
    </row>
    <row r="122" spans="1:14">
      <c r="A122" t="s">
        <v>421</v>
      </c>
      <c r="B122" t="s">
        <v>422</v>
      </c>
      <c r="C122" t="s">
        <v>24</v>
      </c>
      <c r="D122">
        <v>3707</v>
      </c>
      <c r="E122" t="s">
        <v>423</v>
      </c>
      <c r="F122" t="s">
        <v>18</v>
      </c>
      <c r="G122" t="s">
        <v>18</v>
      </c>
    </row>
    <row r="123" spans="1:14">
      <c r="A123" t="s">
        <v>424</v>
      </c>
      <c r="B123" t="s">
        <v>425</v>
      </c>
      <c r="C123" t="s">
        <v>16</v>
      </c>
      <c r="D123">
        <v>119421</v>
      </c>
      <c r="E123" t="s">
        <v>426</v>
      </c>
      <c r="F123" t="s">
        <v>18</v>
      </c>
      <c r="G123" t="s">
        <v>18</v>
      </c>
    </row>
    <row r="124" spans="1:14">
      <c r="A124" t="s">
        <v>427</v>
      </c>
      <c r="B124" t="s">
        <v>428</v>
      </c>
      <c r="C124" t="s">
        <v>37</v>
      </c>
      <c r="D124">
        <v>80947</v>
      </c>
      <c r="E124" t="s">
        <v>429</v>
      </c>
      <c r="F124" t="s">
        <v>18</v>
      </c>
      <c r="G124" t="s">
        <v>18</v>
      </c>
    </row>
    <row r="125" spans="1:14">
      <c r="A125" t="s">
        <v>431</v>
      </c>
      <c r="B125" t="s">
        <v>432</v>
      </c>
      <c r="C125" t="s">
        <v>16</v>
      </c>
      <c r="D125">
        <v>66737</v>
      </c>
      <c r="E125" t="s">
        <v>433</v>
      </c>
      <c r="F125" t="s">
        <v>18</v>
      </c>
      <c r="G125" t="s">
        <v>18</v>
      </c>
    </row>
    <row r="126" spans="1:14">
      <c r="A126" t="s">
        <v>434</v>
      </c>
      <c r="B126" t="s">
        <v>435</v>
      </c>
      <c r="C126" t="s">
        <v>16</v>
      </c>
      <c r="D126">
        <v>65879</v>
      </c>
      <c r="E126" t="s">
        <v>436</v>
      </c>
      <c r="F126" t="s">
        <v>26</v>
      </c>
      <c r="G126" t="s">
        <v>18</v>
      </c>
      <c r="H126" t="s">
        <v>730</v>
      </c>
      <c r="I126" t="s">
        <v>788</v>
      </c>
    </row>
    <row r="127" spans="1:14">
      <c r="A127" t="s">
        <v>437</v>
      </c>
      <c r="B127" t="s">
        <v>438</v>
      </c>
      <c r="C127" t="s">
        <v>24</v>
      </c>
      <c r="D127">
        <v>10379</v>
      </c>
      <c r="E127" t="s">
        <v>439</v>
      </c>
      <c r="F127" t="s">
        <v>18</v>
      </c>
      <c r="G127" t="s">
        <v>18</v>
      </c>
    </row>
    <row r="128" spans="1:14">
      <c r="A128" t="s">
        <v>440</v>
      </c>
      <c r="B128" t="s">
        <v>441</v>
      </c>
      <c r="C128" t="s">
        <v>16</v>
      </c>
      <c r="D128">
        <v>30550</v>
      </c>
      <c r="E128" t="s">
        <v>442</v>
      </c>
      <c r="F128" t="s">
        <v>18</v>
      </c>
      <c r="G128" t="s">
        <v>18</v>
      </c>
    </row>
    <row r="129" spans="1:13">
      <c r="A129" t="s">
        <v>443</v>
      </c>
      <c r="B129" t="s">
        <v>444</v>
      </c>
      <c r="C129" t="s">
        <v>16</v>
      </c>
      <c r="D129">
        <v>53509</v>
      </c>
      <c r="E129" t="s">
        <v>445</v>
      </c>
      <c r="F129" t="s">
        <v>26</v>
      </c>
      <c r="G129" t="s">
        <v>18</v>
      </c>
      <c r="H129" t="s">
        <v>730</v>
      </c>
      <c r="I129" t="s">
        <v>789</v>
      </c>
    </row>
    <row r="130" spans="1:13">
      <c r="A130" t="s">
        <v>446</v>
      </c>
      <c r="B130" t="s">
        <v>447</v>
      </c>
      <c r="C130" t="s">
        <v>16</v>
      </c>
      <c r="D130">
        <v>138563</v>
      </c>
      <c r="E130" t="s">
        <v>448</v>
      </c>
      <c r="F130" t="s">
        <v>26</v>
      </c>
      <c r="G130" t="s">
        <v>18</v>
      </c>
      <c r="H130" t="s">
        <v>730</v>
      </c>
      <c r="I130" t="s">
        <v>790</v>
      </c>
    </row>
    <row r="131" spans="1:13">
      <c r="A131" t="s">
        <v>449</v>
      </c>
      <c r="B131" t="s">
        <v>450</v>
      </c>
      <c r="C131" t="s">
        <v>37</v>
      </c>
      <c r="D131">
        <v>97838</v>
      </c>
      <c r="E131" t="s">
        <v>451</v>
      </c>
      <c r="F131" t="s">
        <v>18</v>
      </c>
      <c r="G131" t="s">
        <v>18</v>
      </c>
    </row>
    <row r="132" spans="1:13">
      <c r="A132" t="s">
        <v>452</v>
      </c>
      <c r="B132" t="s">
        <v>453</v>
      </c>
      <c r="C132" t="s">
        <v>37</v>
      </c>
      <c r="D132">
        <v>5619</v>
      </c>
      <c r="E132" t="s">
        <v>454</v>
      </c>
      <c r="F132" t="s">
        <v>18</v>
      </c>
      <c r="G132" t="s">
        <v>18</v>
      </c>
    </row>
    <row r="133" spans="1:13">
      <c r="A133" t="s">
        <v>455</v>
      </c>
      <c r="B133" t="s">
        <v>456</v>
      </c>
      <c r="C133" t="s">
        <v>37</v>
      </c>
      <c r="D133">
        <v>80109</v>
      </c>
      <c r="E133" t="s">
        <v>457</v>
      </c>
      <c r="F133" t="s">
        <v>18</v>
      </c>
      <c r="G133" t="s">
        <v>18</v>
      </c>
      <c r="J133" t="s">
        <v>26</v>
      </c>
      <c r="K133" t="s">
        <v>18</v>
      </c>
      <c r="L133" t="s">
        <v>730</v>
      </c>
      <c r="M133" t="s">
        <v>754</v>
      </c>
    </row>
    <row r="134" spans="1:13">
      <c r="A134" t="s">
        <v>458</v>
      </c>
      <c r="B134" t="s">
        <v>459</v>
      </c>
      <c r="C134" t="s">
        <v>37</v>
      </c>
      <c r="D134">
        <v>9797</v>
      </c>
      <c r="E134" t="s">
        <v>460</v>
      </c>
      <c r="F134" t="s">
        <v>18</v>
      </c>
      <c r="G134" t="s">
        <v>18</v>
      </c>
    </row>
    <row r="135" spans="1:13">
      <c r="A135" t="s">
        <v>461</v>
      </c>
      <c r="B135" t="s">
        <v>462</v>
      </c>
      <c r="C135" t="s">
        <v>24</v>
      </c>
      <c r="D135">
        <v>141757</v>
      </c>
      <c r="E135" t="s">
        <v>463</v>
      </c>
      <c r="F135" t="s">
        <v>18</v>
      </c>
      <c r="G135" t="s">
        <v>18</v>
      </c>
    </row>
    <row r="136" spans="1:13">
      <c r="A136" t="s">
        <v>464</v>
      </c>
      <c r="B136" t="s">
        <v>465</v>
      </c>
      <c r="C136" t="s">
        <v>37</v>
      </c>
      <c r="D136">
        <v>124638</v>
      </c>
      <c r="E136" t="s">
        <v>466</v>
      </c>
      <c r="F136" t="s">
        <v>18</v>
      </c>
      <c r="G136" t="s">
        <v>18</v>
      </c>
      <c r="J136" t="s">
        <v>26</v>
      </c>
      <c r="K136" t="s">
        <v>18</v>
      </c>
      <c r="L136" t="s">
        <v>669</v>
      </c>
      <c r="M136" t="s">
        <v>791</v>
      </c>
    </row>
    <row r="137" spans="1:13">
      <c r="A137" t="s">
        <v>467</v>
      </c>
      <c r="B137" t="s">
        <v>468</v>
      </c>
      <c r="C137" t="s">
        <v>24</v>
      </c>
      <c r="D137">
        <v>112547</v>
      </c>
      <c r="E137" t="s">
        <v>469</v>
      </c>
      <c r="F137" t="s">
        <v>18</v>
      </c>
      <c r="G137" t="s">
        <v>18</v>
      </c>
    </row>
    <row r="138" spans="1:13">
      <c r="A138" t="s">
        <v>470</v>
      </c>
      <c r="B138" t="s">
        <v>471</v>
      </c>
      <c r="C138" t="s">
        <v>37</v>
      </c>
      <c r="D138">
        <v>32169</v>
      </c>
      <c r="E138" t="s">
        <v>472</v>
      </c>
      <c r="F138" t="s">
        <v>26</v>
      </c>
      <c r="G138" t="s">
        <v>18</v>
      </c>
      <c r="H138" t="s">
        <v>743</v>
      </c>
      <c r="I138" t="s">
        <v>658</v>
      </c>
    </row>
    <row r="139" spans="1:13">
      <c r="A139" t="s">
        <v>473</v>
      </c>
      <c r="B139" t="s">
        <v>474</v>
      </c>
      <c r="C139" t="s">
        <v>37</v>
      </c>
      <c r="D139">
        <v>44271</v>
      </c>
      <c r="E139" t="s">
        <v>475</v>
      </c>
      <c r="F139" t="s">
        <v>18</v>
      </c>
      <c r="G139" t="s">
        <v>18</v>
      </c>
    </row>
    <row r="140" spans="1:13">
      <c r="A140" t="s">
        <v>476</v>
      </c>
      <c r="B140" t="s">
        <v>477</v>
      </c>
      <c r="C140" t="s">
        <v>37</v>
      </c>
      <c r="D140">
        <v>142630</v>
      </c>
      <c r="E140" t="s">
        <v>478</v>
      </c>
      <c r="F140" t="s">
        <v>18</v>
      </c>
      <c r="G140" t="s">
        <v>18</v>
      </c>
    </row>
    <row r="141" spans="1:13">
      <c r="A141" t="s">
        <v>480</v>
      </c>
      <c r="B141" t="s">
        <v>481</v>
      </c>
      <c r="C141" t="s">
        <v>37</v>
      </c>
      <c r="D141">
        <v>53059</v>
      </c>
      <c r="E141" t="s">
        <v>482</v>
      </c>
      <c r="F141" t="s">
        <v>18</v>
      </c>
      <c r="G141" t="s">
        <v>18</v>
      </c>
    </row>
    <row r="142" spans="1:13">
      <c r="A142" t="s">
        <v>483</v>
      </c>
      <c r="B142" t="s">
        <v>484</v>
      </c>
      <c r="C142" t="s">
        <v>24</v>
      </c>
      <c r="D142">
        <v>141041</v>
      </c>
      <c r="E142" t="s">
        <v>485</v>
      </c>
      <c r="F142" t="s">
        <v>18</v>
      </c>
      <c r="G142" t="s">
        <v>18</v>
      </c>
      <c r="J142" t="s">
        <v>26</v>
      </c>
      <c r="L142" t="s">
        <v>743</v>
      </c>
      <c r="M142" t="s">
        <v>792</v>
      </c>
    </row>
    <row r="143" spans="1:13">
      <c r="A143" t="s">
        <v>486</v>
      </c>
      <c r="B143" t="s">
        <v>487</v>
      </c>
      <c r="C143" t="s">
        <v>16</v>
      </c>
      <c r="D143">
        <v>2552</v>
      </c>
      <c r="E143" t="s">
        <v>488</v>
      </c>
      <c r="F143" t="s">
        <v>18</v>
      </c>
      <c r="G143" t="s">
        <v>18</v>
      </c>
    </row>
    <row r="144" spans="1:13">
      <c r="A144" t="s">
        <v>489</v>
      </c>
      <c r="B144" t="s">
        <v>490</v>
      </c>
      <c r="C144" t="s">
        <v>16</v>
      </c>
      <c r="D144">
        <v>135449</v>
      </c>
      <c r="E144" t="s">
        <v>491</v>
      </c>
      <c r="F144" t="s">
        <v>18</v>
      </c>
      <c r="G144" t="s">
        <v>18</v>
      </c>
      <c r="J144" t="s">
        <v>26</v>
      </c>
      <c r="L144" t="s">
        <v>743</v>
      </c>
      <c r="M144" t="s">
        <v>792</v>
      </c>
    </row>
    <row r="145" spans="1:14">
      <c r="A145" t="s">
        <v>492</v>
      </c>
      <c r="B145" t="s">
        <v>493</v>
      </c>
      <c r="C145" t="s">
        <v>37</v>
      </c>
      <c r="D145">
        <v>30935</v>
      </c>
      <c r="E145" t="s">
        <v>494</v>
      </c>
      <c r="F145" t="s">
        <v>18</v>
      </c>
      <c r="G145" t="s">
        <v>18</v>
      </c>
    </row>
    <row r="146" spans="1:14">
      <c r="A146" t="s">
        <v>495</v>
      </c>
      <c r="B146" t="s">
        <v>496</v>
      </c>
      <c r="C146" t="s">
        <v>16</v>
      </c>
      <c r="D146">
        <v>19803</v>
      </c>
      <c r="E146" t="s">
        <v>497</v>
      </c>
      <c r="F146" t="s">
        <v>18</v>
      </c>
      <c r="G146" t="s">
        <v>18</v>
      </c>
      <c r="J146" t="s">
        <v>26</v>
      </c>
      <c r="K146" t="s">
        <v>26</v>
      </c>
      <c r="L146" t="s">
        <v>669</v>
      </c>
      <c r="M146" t="s">
        <v>70</v>
      </c>
    </row>
    <row r="147" spans="1:14">
      <c r="A147" t="s">
        <v>498</v>
      </c>
      <c r="B147" t="s">
        <v>499</v>
      </c>
      <c r="C147" t="s">
        <v>16</v>
      </c>
      <c r="D147">
        <v>82915</v>
      </c>
      <c r="E147" t="s">
        <v>500</v>
      </c>
      <c r="F147" t="s">
        <v>18</v>
      </c>
      <c r="G147" t="s">
        <v>18</v>
      </c>
    </row>
    <row r="148" spans="1:14">
      <c r="A148" t="s">
        <v>501</v>
      </c>
      <c r="B148" t="s">
        <v>502</v>
      </c>
      <c r="C148" t="s">
        <v>37</v>
      </c>
      <c r="D148">
        <v>134580</v>
      </c>
      <c r="E148" t="s">
        <v>503</v>
      </c>
      <c r="F148" t="s">
        <v>18</v>
      </c>
      <c r="G148" t="s">
        <v>18</v>
      </c>
    </row>
    <row r="149" spans="1:14">
      <c r="A149" t="s">
        <v>504</v>
      </c>
      <c r="B149" t="s">
        <v>505</v>
      </c>
      <c r="C149" t="s">
        <v>16</v>
      </c>
      <c r="D149">
        <v>49607</v>
      </c>
      <c r="E149" t="s">
        <v>506</v>
      </c>
      <c r="F149" t="s">
        <v>18</v>
      </c>
      <c r="G149" t="s">
        <v>18</v>
      </c>
      <c r="J149" t="s">
        <v>26</v>
      </c>
      <c r="K149" t="s">
        <v>18</v>
      </c>
      <c r="L149" t="s">
        <v>743</v>
      </c>
      <c r="M149" t="s">
        <v>70</v>
      </c>
      <c r="N149" t="s">
        <v>793</v>
      </c>
    </row>
    <row r="150" spans="1:14">
      <c r="A150" t="s">
        <v>507</v>
      </c>
      <c r="B150" t="s">
        <v>508</v>
      </c>
      <c r="C150" t="s">
        <v>16</v>
      </c>
      <c r="D150">
        <v>26891</v>
      </c>
      <c r="E150" t="s">
        <v>509</v>
      </c>
      <c r="F150" t="s">
        <v>18</v>
      </c>
      <c r="G150" t="s">
        <v>18</v>
      </c>
    </row>
    <row r="151" spans="1:14">
      <c r="A151" t="s">
        <v>510</v>
      </c>
      <c r="B151" t="s">
        <v>511</v>
      </c>
      <c r="C151" t="s">
        <v>16</v>
      </c>
      <c r="D151">
        <v>51995</v>
      </c>
      <c r="E151" t="s">
        <v>512</v>
      </c>
      <c r="F151" t="s">
        <v>26</v>
      </c>
      <c r="G151" t="s">
        <v>18</v>
      </c>
      <c r="H151" t="s">
        <v>730</v>
      </c>
      <c r="I151" t="s">
        <v>789</v>
      </c>
    </row>
    <row r="152" spans="1:14">
      <c r="A152" t="s">
        <v>513</v>
      </c>
      <c r="B152" t="s">
        <v>514</v>
      </c>
      <c r="C152" t="s">
        <v>16</v>
      </c>
      <c r="D152">
        <v>82156</v>
      </c>
      <c r="E152" t="s">
        <v>515</v>
      </c>
      <c r="F152" t="s">
        <v>26</v>
      </c>
      <c r="G152" t="s">
        <v>18</v>
      </c>
      <c r="H152" t="s">
        <v>730</v>
      </c>
      <c r="I152" t="s">
        <v>658</v>
      </c>
    </row>
    <row r="153" spans="1:14">
      <c r="A153" t="s">
        <v>516</v>
      </c>
      <c r="B153" t="s">
        <v>517</v>
      </c>
      <c r="C153" t="s">
        <v>37</v>
      </c>
      <c r="D153">
        <v>59566</v>
      </c>
      <c r="E153" t="s">
        <v>518</v>
      </c>
      <c r="F153" t="s">
        <v>18</v>
      </c>
      <c r="G153" t="s">
        <v>18</v>
      </c>
    </row>
    <row r="154" spans="1:14">
      <c r="A154" t="s">
        <v>519</v>
      </c>
      <c r="B154" t="s">
        <v>520</v>
      </c>
      <c r="C154" t="s">
        <v>37</v>
      </c>
      <c r="D154">
        <v>58016</v>
      </c>
      <c r="E154" t="s">
        <v>521</v>
      </c>
      <c r="F154" t="s">
        <v>18</v>
      </c>
      <c r="G154" t="s">
        <v>18</v>
      </c>
    </row>
    <row r="155" spans="1:14">
      <c r="A155" t="s">
        <v>522</v>
      </c>
      <c r="B155" t="s">
        <v>523</v>
      </c>
      <c r="C155" t="s">
        <v>16</v>
      </c>
      <c r="D155">
        <v>28031</v>
      </c>
      <c r="E155" t="s">
        <v>524</v>
      </c>
      <c r="F155" t="s">
        <v>18</v>
      </c>
      <c r="G155" t="s">
        <v>18</v>
      </c>
      <c r="J155" t="s">
        <v>26</v>
      </c>
      <c r="L155" t="s">
        <v>669</v>
      </c>
      <c r="M155" t="s">
        <v>792</v>
      </c>
    </row>
    <row r="156" spans="1:14">
      <c r="A156" t="s">
        <v>525</v>
      </c>
      <c r="B156" t="s">
        <v>526</v>
      </c>
      <c r="C156" t="s">
        <v>37</v>
      </c>
      <c r="D156">
        <v>36109</v>
      </c>
      <c r="E156" t="s">
        <v>527</v>
      </c>
      <c r="F156" t="s">
        <v>18</v>
      </c>
      <c r="G156" t="s">
        <v>18</v>
      </c>
    </row>
    <row r="157" spans="1:14">
      <c r="A157" t="s">
        <v>528</v>
      </c>
      <c r="B157" t="s">
        <v>529</v>
      </c>
      <c r="C157" t="s">
        <v>16</v>
      </c>
      <c r="D157">
        <v>26844</v>
      </c>
      <c r="E157" t="s">
        <v>530</v>
      </c>
      <c r="F157" t="s">
        <v>18</v>
      </c>
      <c r="G157" t="s">
        <v>18</v>
      </c>
    </row>
    <row r="158" spans="1:14">
      <c r="A158" t="s">
        <v>531</v>
      </c>
      <c r="B158" t="s">
        <v>532</v>
      </c>
      <c r="C158" t="s">
        <v>37</v>
      </c>
      <c r="D158">
        <v>70827</v>
      </c>
      <c r="E158" t="s">
        <v>533</v>
      </c>
      <c r="F158" t="s">
        <v>18</v>
      </c>
      <c r="G158" t="s">
        <v>18</v>
      </c>
    </row>
    <row r="159" spans="1:14">
      <c r="A159" t="s">
        <v>534</v>
      </c>
      <c r="B159" t="s">
        <v>535</v>
      </c>
      <c r="C159" t="s">
        <v>24</v>
      </c>
      <c r="D159">
        <v>56176</v>
      </c>
      <c r="E159" t="s">
        <v>536</v>
      </c>
      <c r="F159" t="s">
        <v>18</v>
      </c>
      <c r="G159" t="s">
        <v>18</v>
      </c>
    </row>
    <row r="160" spans="1:14">
      <c r="A160" t="s">
        <v>537</v>
      </c>
      <c r="B160" t="s">
        <v>538</v>
      </c>
      <c r="C160" t="s">
        <v>24</v>
      </c>
      <c r="D160">
        <v>21520</v>
      </c>
      <c r="E160" t="s">
        <v>539</v>
      </c>
      <c r="F160" t="s">
        <v>18</v>
      </c>
      <c r="G160" t="s">
        <v>18</v>
      </c>
    </row>
    <row r="161" spans="1:13">
      <c r="A161" t="s">
        <v>540</v>
      </c>
      <c r="B161" t="s">
        <v>541</v>
      </c>
      <c r="C161" t="s">
        <v>37</v>
      </c>
      <c r="D161">
        <v>142120</v>
      </c>
      <c r="E161" t="s">
        <v>542</v>
      </c>
      <c r="F161" t="s">
        <v>18</v>
      </c>
      <c r="G161" t="s">
        <v>18</v>
      </c>
    </row>
    <row r="162" spans="1:13">
      <c r="A162" t="s">
        <v>543</v>
      </c>
      <c r="B162" t="s">
        <v>544</v>
      </c>
      <c r="C162" t="s">
        <v>24</v>
      </c>
      <c r="D162">
        <v>37174</v>
      </c>
      <c r="E162" t="s">
        <v>545</v>
      </c>
      <c r="F162" t="s">
        <v>18</v>
      </c>
      <c r="G162" t="s">
        <v>18</v>
      </c>
    </row>
    <row r="163" spans="1:13">
      <c r="A163" t="s">
        <v>546</v>
      </c>
      <c r="B163" t="s">
        <v>547</v>
      </c>
      <c r="C163" t="s">
        <v>16</v>
      </c>
      <c r="D163">
        <v>55581</v>
      </c>
      <c r="E163" t="s">
        <v>548</v>
      </c>
      <c r="F163" t="s">
        <v>18</v>
      </c>
      <c r="G163" t="s">
        <v>18</v>
      </c>
      <c r="J163" t="s">
        <v>26</v>
      </c>
      <c r="L163" t="s">
        <v>669</v>
      </c>
      <c r="M163" t="s">
        <v>792</v>
      </c>
    </row>
    <row r="164" spans="1:13">
      <c r="A164" t="s">
        <v>549</v>
      </c>
      <c r="B164" t="s">
        <v>550</v>
      </c>
      <c r="C164" t="s">
        <v>37</v>
      </c>
      <c r="D164">
        <v>68078</v>
      </c>
      <c r="E164" t="s">
        <v>551</v>
      </c>
      <c r="F164" t="s">
        <v>18</v>
      </c>
      <c r="G164" t="s">
        <v>18</v>
      </c>
    </row>
    <row r="165" spans="1:13">
      <c r="A165" t="s">
        <v>552</v>
      </c>
      <c r="B165" t="s">
        <v>553</v>
      </c>
      <c r="C165" t="s">
        <v>16</v>
      </c>
      <c r="D165">
        <v>71555</v>
      </c>
      <c r="E165" t="s">
        <v>554</v>
      </c>
      <c r="F165" t="s">
        <v>18</v>
      </c>
      <c r="G165" t="s">
        <v>26</v>
      </c>
      <c r="H165" t="s">
        <v>743</v>
      </c>
      <c r="I165" t="s">
        <v>746</v>
      </c>
    </row>
    <row r="166" spans="1:13">
      <c r="A166" t="s">
        <v>555</v>
      </c>
      <c r="B166" t="s">
        <v>556</v>
      </c>
      <c r="C166" t="s">
        <v>37</v>
      </c>
      <c r="D166">
        <v>108624</v>
      </c>
      <c r="E166" t="s">
        <v>557</v>
      </c>
      <c r="F166" t="s">
        <v>26</v>
      </c>
      <c r="G166" t="s">
        <v>18</v>
      </c>
      <c r="H166" t="s">
        <v>743</v>
      </c>
      <c r="I166" t="s">
        <v>658</v>
      </c>
    </row>
    <row r="167" spans="1:13">
      <c r="A167" t="s">
        <v>558</v>
      </c>
      <c r="B167" t="s">
        <v>559</v>
      </c>
      <c r="C167" t="s">
        <v>24</v>
      </c>
      <c r="D167">
        <v>3146</v>
      </c>
      <c r="E167" t="s">
        <v>560</v>
      </c>
      <c r="F167" t="s">
        <v>18</v>
      </c>
      <c r="G167" t="s">
        <v>18</v>
      </c>
    </row>
    <row r="168" spans="1:13">
      <c r="A168" t="s">
        <v>561</v>
      </c>
      <c r="B168" t="s">
        <v>562</v>
      </c>
      <c r="C168" t="s">
        <v>73</v>
      </c>
      <c r="D168">
        <v>120226</v>
      </c>
      <c r="E168" t="s">
        <v>563</v>
      </c>
      <c r="F168" t="s">
        <v>26</v>
      </c>
      <c r="G168" t="s">
        <v>18</v>
      </c>
      <c r="H168" t="s">
        <v>669</v>
      </c>
      <c r="I168" t="s">
        <v>794</v>
      </c>
    </row>
    <row r="169" spans="1:13">
      <c r="A169" t="s">
        <v>90</v>
      </c>
      <c r="B169" t="s">
        <v>564</v>
      </c>
      <c r="C169" t="s">
        <v>16</v>
      </c>
      <c r="D169">
        <v>71870</v>
      </c>
      <c r="E169" t="s">
        <v>565</v>
      </c>
      <c r="F169" t="s">
        <v>18</v>
      </c>
      <c r="G169" t="s">
        <v>18</v>
      </c>
      <c r="J169" t="s">
        <v>26</v>
      </c>
      <c r="L169" t="s">
        <v>743</v>
      </c>
      <c r="M169" t="s">
        <v>792</v>
      </c>
    </row>
    <row r="170" spans="1:13">
      <c r="A170" t="s">
        <v>566</v>
      </c>
      <c r="B170" t="s">
        <v>567</v>
      </c>
      <c r="C170" t="s">
        <v>24</v>
      </c>
      <c r="D170">
        <v>126965</v>
      </c>
      <c r="E170" t="s">
        <v>568</v>
      </c>
      <c r="F170" t="s">
        <v>18</v>
      </c>
      <c r="G170" t="s">
        <v>18</v>
      </c>
    </row>
    <row r="171" spans="1:13">
      <c r="A171" t="s">
        <v>569</v>
      </c>
      <c r="B171" t="s">
        <v>570</v>
      </c>
      <c r="C171" t="s">
        <v>16</v>
      </c>
      <c r="D171">
        <v>37660</v>
      </c>
      <c r="E171" t="s">
        <v>571</v>
      </c>
      <c r="F171" t="s">
        <v>26</v>
      </c>
      <c r="G171" t="s">
        <v>18</v>
      </c>
      <c r="H171" t="s">
        <v>730</v>
      </c>
      <c r="I171" t="s">
        <v>658</v>
      </c>
      <c r="J171" t="s">
        <v>26</v>
      </c>
      <c r="K171" t="s">
        <v>26</v>
      </c>
      <c r="L171" t="s">
        <v>669</v>
      </c>
      <c r="M171" t="s">
        <v>209</v>
      </c>
    </row>
    <row r="172" spans="1:13">
      <c r="A172" t="s">
        <v>573</v>
      </c>
      <c r="B172" t="s">
        <v>574</v>
      </c>
      <c r="C172" t="s">
        <v>16</v>
      </c>
      <c r="D172">
        <v>31242</v>
      </c>
      <c r="E172" t="s">
        <v>575</v>
      </c>
      <c r="F172" t="s">
        <v>18</v>
      </c>
      <c r="G172" t="s">
        <v>18</v>
      </c>
    </row>
    <row r="173" spans="1:13">
      <c r="A173" t="s">
        <v>576</v>
      </c>
      <c r="B173" t="s">
        <v>577</v>
      </c>
      <c r="C173" t="s">
        <v>16</v>
      </c>
      <c r="D173">
        <v>42615</v>
      </c>
      <c r="E173" t="s">
        <v>578</v>
      </c>
      <c r="F173" t="s">
        <v>18</v>
      </c>
      <c r="G173" t="s">
        <v>18</v>
      </c>
    </row>
    <row r="174" spans="1:13">
      <c r="A174" t="s">
        <v>579</v>
      </c>
      <c r="B174" t="s">
        <v>580</v>
      </c>
      <c r="C174" t="s">
        <v>16</v>
      </c>
      <c r="D174">
        <v>54454</v>
      </c>
      <c r="E174" t="s">
        <v>581</v>
      </c>
      <c r="F174" t="s">
        <v>26</v>
      </c>
      <c r="G174" t="s">
        <v>18</v>
      </c>
      <c r="H174" t="s">
        <v>730</v>
      </c>
      <c r="I174" t="s">
        <v>658</v>
      </c>
      <c r="J174" t="s">
        <v>26</v>
      </c>
      <c r="K174" t="s">
        <v>26</v>
      </c>
      <c r="L174" t="s">
        <v>669</v>
      </c>
      <c r="M174" t="s">
        <v>209</v>
      </c>
    </row>
    <row r="175" spans="1:13">
      <c r="A175" t="s">
        <v>582</v>
      </c>
      <c r="B175" t="s">
        <v>583</v>
      </c>
      <c r="C175" t="s">
        <v>24</v>
      </c>
      <c r="D175">
        <v>73440</v>
      </c>
      <c r="E175" t="s">
        <v>584</v>
      </c>
      <c r="F175" t="s">
        <v>18</v>
      </c>
      <c r="G175" t="s">
        <v>18</v>
      </c>
    </row>
    <row r="176" spans="1:13">
      <c r="A176" t="s">
        <v>585</v>
      </c>
      <c r="B176" t="s">
        <v>586</v>
      </c>
      <c r="C176" t="s">
        <v>37</v>
      </c>
      <c r="D176">
        <v>46300</v>
      </c>
      <c r="E176" t="s">
        <v>587</v>
      </c>
      <c r="F176" t="s">
        <v>18</v>
      </c>
      <c r="G176" t="s">
        <v>18</v>
      </c>
      <c r="J176" t="s">
        <v>26</v>
      </c>
      <c r="L176" t="s">
        <v>743</v>
      </c>
      <c r="M176" t="s">
        <v>762</v>
      </c>
    </row>
    <row r="177" spans="1:13">
      <c r="A177" t="s">
        <v>588</v>
      </c>
      <c r="B177" t="s">
        <v>589</v>
      </c>
      <c r="C177" t="s">
        <v>24</v>
      </c>
      <c r="D177">
        <v>109873</v>
      </c>
      <c r="E177" t="s">
        <v>590</v>
      </c>
      <c r="F177" t="s">
        <v>18</v>
      </c>
      <c r="G177" t="s">
        <v>18</v>
      </c>
    </row>
    <row r="178" spans="1:13">
      <c r="A178" t="s">
        <v>591</v>
      </c>
      <c r="B178" t="s">
        <v>592</v>
      </c>
      <c r="C178" t="s">
        <v>16</v>
      </c>
      <c r="D178">
        <v>105453</v>
      </c>
      <c r="E178" t="s">
        <v>593</v>
      </c>
      <c r="F178" t="s">
        <v>18</v>
      </c>
      <c r="G178" t="s">
        <v>18</v>
      </c>
    </row>
    <row r="179" spans="1:13">
      <c r="A179" t="s">
        <v>594</v>
      </c>
      <c r="B179" t="s">
        <v>595</v>
      </c>
      <c r="C179" t="s">
        <v>16</v>
      </c>
      <c r="D179">
        <v>140294</v>
      </c>
      <c r="E179" t="s">
        <v>596</v>
      </c>
      <c r="F179" t="s">
        <v>18</v>
      </c>
      <c r="G179" t="s">
        <v>18</v>
      </c>
    </row>
    <row r="180" spans="1:13">
      <c r="A180" t="s">
        <v>597</v>
      </c>
      <c r="B180" t="s">
        <v>598</v>
      </c>
      <c r="C180" t="s">
        <v>37</v>
      </c>
      <c r="D180">
        <v>6534</v>
      </c>
      <c r="E180" t="s">
        <v>599</v>
      </c>
      <c r="F180" t="s">
        <v>18</v>
      </c>
      <c r="G180" t="s">
        <v>18</v>
      </c>
    </row>
    <row r="181" spans="1:13">
      <c r="A181" t="s">
        <v>601</v>
      </c>
      <c r="B181" t="s">
        <v>602</v>
      </c>
      <c r="C181" t="s">
        <v>16</v>
      </c>
      <c r="D181">
        <v>35382</v>
      </c>
      <c r="E181" t="s">
        <v>603</v>
      </c>
      <c r="F181" t="s">
        <v>18</v>
      </c>
      <c r="G181" t="s">
        <v>18</v>
      </c>
    </row>
    <row r="182" spans="1:13">
      <c r="A182" t="s">
        <v>604</v>
      </c>
      <c r="B182" t="s">
        <v>605</v>
      </c>
      <c r="C182" t="s">
        <v>24</v>
      </c>
      <c r="D182">
        <v>33822</v>
      </c>
      <c r="E182" t="s">
        <v>606</v>
      </c>
      <c r="F182" t="s">
        <v>18</v>
      </c>
      <c r="G182" t="s">
        <v>18</v>
      </c>
    </row>
    <row r="183" spans="1:13">
      <c r="A183" t="s">
        <v>607</v>
      </c>
      <c r="B183" t="s">
        <v>608</v>
      </c>
      <c r="C183" t="s">
        <v>24</v>
      </c>
      <c r="D183">
        <v>20882</v>
      </c>
      <c r="E183" t="s">
        <v>609</v>
      </c>
      <c r="F183" t="s">
        <v>18</v>
      </c>
      <c r="G183" t="s">
        <v>18</v>
      </c>
      <c r="I183" t="s">
        <v>26</v>
      </c>
      <c r="J183" t="s">
        <v>26</v>
      </c>
      <c r="K183" t="s">
        <v>18</v>
      </c>
      <c r="L183" t="s">
        <v>669</v>
      </c>
      <c r="M183" t="s">
        <v>773</v>
      </c>
    </row>
    <row r="184" spans="1:13">
      <c r="A184" t="s">
        <v>610</v>
      </c>
      <c r="B184" t="s">
        <v>611</v>
      </c>
      <c r="C184" t="s">
        <v>37</v>
      </c>
      <c r="D184">
        <v>88997</v>
      </c>
      <c r="E184" t="s">
        <v>612</v>
      </c>
      <c r="F184" t="s">
        <v>18</v>
      </c>
      <c r="G184" t="s">
        <v>18</v>
      </c>
    </row>
    <row r="185" spans="1:13">
      <c r="A185" t="s">
        <v>613</v>
      </c>
      <c r="B185" t="s">
        <v>614</v>
      </c>
      <c r="C185" t="s">
        <v>24</v>
      </c>
      <c r="D185">
        <v>106600</v>
      </c>
      <c r="E185" t="s">
        <v>615</v>
      </c>
      <c r="F185" t="s">
        <v>18</v>
      </c>
      <c r="G185" t="s">
        <v>18</v>
      </c>
    </row>
    <row r="186" spans="1:13">
      <c r="A186" t="s">
        <v>616</v>
      </c>
      <c r="B186" t="s">
        <v>617</v>
      </c>
      <c r="C186" t="s">
        <v>16</v>
      </c>
      <c r="D186">
        <v>21147</v>
      </c>
      <c r="E186" t="s">
        <v>618</v>
      </c>
      <c r="F186" t="s">
        <v>18</v>
      </c>
      <c r="G186" t="s">
        <v>18</v>
      </c>
    </row>
    <row r="187" spans="1:13">
      <c r="A187" t="s">
        <v>619</v>
      </c>
      <c r="B187" t="s">
        <v>620</v>
      </c>
      <c r="C187" t="s">
        <v>37</v>
      </c>
      <c r="D187">
        <v>128138</v>
      </c>
      <c r="E187" t="s">
        <v>621</v>
      </c>
      <c r="F187" t="s">
        <v>26</v>
      </c>
      <c r="G187" t="s">
        <v>18</v>
      </c>
      <c r="H187" t="s">
        <v>730</v>
      </c>
      <c r="I187" t="s">
        <v>795</v>
      </c>
      <c r="J187" t="s">
        <v>26</v>
      </c>
      <c r="K187" t="s">
        <v>26</v>
      </c>
      <c r="L187" t="s">
        <v>743</v>
      </c>
      <c r="M187" t="s">
        <v>796</v>
      </c>
    </row>
    <row r="188" spans="1:13">
      <c r="A188" t="s">
        <v>622</v>
      </c>
      <c r="B188" t="s">
        <v>623</v>
      </c>
      <c r="C188" t="s">
        <v>24</v>
      </c>
      <c r="D188">
        <v>116356</v>
      </c>
      <c r="E188" t="s">
        <v>624</v>
      </c>
      <c r="F188" t="s">
        <v>18</v>
      </c>
      <c r="G188" t="s">
        <v>18</v>
      </c>
    </row>
    <row r="189" spans="1:13">
      <c r="A189" t="s">
        <v>625</v>
      </c>
      <c r="B189" t="s">
        <v>626</v>
      </c>
      <c r="C189" t="s">
        <v>24</v>
      </c>
      <c r="D189">
        <v>111087</v>
      </c>
      <c r="E189" t="s">
        <v>627</v>
      </c>
      <c r="F189" t="s">
        <v>18</v>
      </c>
      <c r="G189" t="s">
        <v>18</v>
      </c>
    </row>
    <row r="190" spans="1:13">
      <c r="A190" t="s">
        <v>628</v>
      </c>
      <c r="B190" t="s">
        <v>629</v>
      </c>
      <c r="C190" t="s">
        <v>16</v>
      </c>
      <c r="D190">
        <v>74151</v>
      </c>
      <c r="E190" t="s">
        <v>630</v>
      </c>
      <c r="F190" t="s">
        <v>18</v>
      </c>
      <c r="G190" t="s">
        <v>18</v>
      </c>
    </row>
    <row r="191" spans="1:13">
      <c r="A191" t="s">
        <v>631</v>
      </c>
      <c r="B191" t="s">
        <v>632</v>
      </c>
      <c r="C191" t="s">
        <v>16</v>
      </c>
      <c r="D191">
        <v>24993</v>
      </c>
      <c r="E191" t="s">
        <v>633</v>
      </c>
      <c r="F191" t="s">
        <v>18</v>
      </c>
      <c r="G191" t="s">
        <v>18</v>
      </c>
    </row>
    <row r="192" spans="1:13">
      <c r="A192" t="s">
        <v>634</v>
      </c>
      <c r="B192" t="s">
        <v>635</v>
      </c>
      <c r="C192" t="s">
        <v>16</v>
      </c>
      <c r="D192">
        <v>86184</v>
      </c>
      <c r="E192" t="s">
        <v>636</v>
      </c>
      <c r="F192" t="s">
        <v>18</v>
      </c>
      <c r="G192" t="s">
        <v>26</v>
      </c>
      <c r="H192" t="s">
        <v>730</v>
      </c>
      <c r="I192" t="s">
        <v>780</v>
      </c>
      <c r="J192" t="s">
        <v>26</v>
      </c>
      <c r="K192" t="s">
        <v>26</v>
      </c>
      <c r="L192" t="s">
        <v>669</v>
      </c>
      <c r="M192" t="s">
        <v>70</v>
      </c>
    </row>
    <row r="193" spans="1:13">
      <c r="A193" t="s">
        <v>637</v>
      </c>
      <c r="B193" t="s">
        <v>638</v>
      </c>
      <c r="C193" t="s">
        <v>37</v>
      </c>
      <c r="D193">
        <v>35622</v>
      </c>
      <c r="E193" t="s">
        <v>639</v>
      </c>
      <c r="F193" t="s">
        <v>18</v>
      </c>
      <c r="G193" t="s">
        <v>18</v>
      </c>
      <c r="J193" t="s">
        <v>26</v>
      </c>
      <c r="K193" t="s">
        <v>18</v>
      </c>
      <c r="L193" t="s">
        <v>743</v>
      </c>
      <c r="M193" t="s">
        <v>797</v>
      </c>
    </row>
    <row r="194" spans="1:13">
      <c r="A194" t="s">
        <v>640</v>
      </c>
      <c r="B194" t="s">
        <v>641</v>
      </c>
      <c r="C194" t="s">
        <v>24</v>
      </c>
      <c r="D194">
        <v>29045</v>
      </c>
      <c r="E194" t="s">
        <v>642</v>
      </c>
      <c r="F194" t="s">
        <v>18</v>
      </c>
      <c r="G194" t="s">
        <v>18</v>
      </c>
    </row>
    <row r="195" spans="1:13">
      <c r="A195" t="s">
        <v>643</v>
      </c>
      <c r="B195" t="s">
        <v>644</v>
      </c>
      <c r="C195" t="s">
        <v>37</v>
      </c>
      <c r="D195">
        <v>57654</v>
      </c>
      <c r="E195" t="s">
        <v>645</v>
      </c>
      <c r="F195" t="s">
        <v>18</v>
      </c>
      <c r="G195" t="s">
        <v>18</v>
      </c>
    </row>
    <row r="196" spans="1:13">
      <c r="A196" t="s">
        <v>736</v>
      </c>
      <c r="B196" t="s">
        <v>647</v>
      </c>
      <c r="C196" t="s">
        <v>37</v>
      </c>
      <c r="D196">
        <v>30592</v>
      </c>
      <c r="E196" t="s">
        <v>648</v>
      </c>
      <c r="F196" t="s">
        <v>18</v>
      </c>
      <c r="G196" t="s">
        <v>18</v>
      </c>
    </row>
    <row r="197" spans="1:13">
      <c r="A197" t="s">
        <v>649</v>
      </c>
      <c r="B197" t="s">
        <v>650</v>
      </c>
      <c r="C197" t="s">
        <v>24</v>
      </c>
      <c r="D197">
        <v>123098</v>
      </c>
      <c r="E197" t="s">
        <v>651</v>
      </c>
      <c r="F197" t="s">
        <v>18</v>
      </c>
      <c r="G197" t="s">
        <v>18</v>
      </c>
    </row>
    <row r="198" spans="1:13">
      <c r="A198" t="s">
        <v>652</v>
      </c>
      <c r="B198" t="s">
        <v>653</v>
      </c>
      <c r="C198" t="s">
        <v>16</v>
      </c>
      <c r="D198">
        <v>26603</v>
      </c>
      <c r="E198" t="s">
        <v>654</v>
      </c>
      <c r="F198" t="s">
        <v>18</v>
      </c>
      <c r="G198" t="s">
        <v>18</v>
      </c>
    </row>
    <row r="199" spans="1:13">
      <c r="A199" t="s">
        <v>655</v>
      </c>
      <c r="B199" t="s">
        <v>656</v>
      </c>
      <c r="C199" t="s">
        <v>37</v>
      </c>
      <c r="D199">
        <v>57504</v>
      </c>
      <c r="E199" t="s">
        <v>657</v>
      </c>
      <c r="F199" t="s">
        <v>26</v>
      </c>
      <c r="G199" t="s">
        <v>18</v>
      </c>
      <c r="H199" t="s">
        <v>730</v>
      </c>
      <c r="I199" t="s">
        <v>785</v>
      </c>
    </row>
    <row r="200" spans="1:13">
      <c r="A200" t="s">
        <v>659</v>
      </c>
      <c r="B200" t="s">
        <v>660</v>
      </c>
      <c r="C200" t="s">
        <v>24</v>
      </c>
      <c r="D200">
        <v>30880</v>
      </c>
      <c r="E200" t="s">
        <v>661</v>
      </c>
      <c r="F200" t="s">
        <v>18</v>
      </c>
      <c r="G200" t="s">
        <v>18</v>
      </c>
    </row>
    <row r="201" spans="1:13">
      <c r="A201" t="s">
        <v>662</v>
      </c>
      <c r="B201" t="s">
        <v>663</v>
      </c>
      <c r="C201" t="s">
        <v>24</v>
      </c>
      <c r="D201">
        <v>1858</v>
      </c>
      <c r="E201" t="s">
        <v>664</v>
      </c>
      <c r="F201" t="s">
        <v>18</v>
      </c>
      <c r="G201" t="s">
        <v>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1"/>
  <sheetViews>
    <sheetView workbookViewId="0">
      <pane ySplit="1" topLeftCell="A2" activePane="bottomLeft" state="frozen"/>
      <selection pane="bottomLeft" activeCell="G1" sqref="A1:G1048576"/>
    </sheetView>
  </sheetViews>
  <sheetFormatPr baseColWidth="10" defaultRowHeight="15" x14ac:dyDescent="0"/>
  <cols>
    <col min="6" max="6" width="20.83203125" customWidth="1"/>
    <col min="12" max="12" width="12.33203125" bestFit="1" customWidth="1"/>
    <col min="16" max="17" width="10.83203125" style="10"/>
    <col min="18" max="19" width="10.83203125" style="9"/>
    <col min="20" max="20" width="10.83203125" style="8"/>
    <col min="21" max="21" width="11.83203125" style="8" customWidth="1"/>
    <col min="22" max="22" width="10.83203125" style="10"/>
    <col min="23" max="23" width="10.83203125" style="9"/>
    <col min="24" max="24" width="10.83203125" style="8"/>
  </cols>
  <sheetData>
    <row r="1" spans="1:24">
      <c r="A1" t="s">
        <v>0</v>
      </c>
      <c r="B1" t="s">
        <v>1</v>
      </c>
      <c r="C1" t="s">
        <v>2</v>
      </c>
      <c r="D1" t="s">
        <v>3</v>
      </c>
      <c r="E1" t="s">
        <v>4</v>
      </c>
      <c r="F1" t="s">
        <v>5</v>
      </c>
      <c r="G1" t="s">
        <v>6</v>
      </c>
      <c r="J1" s="6" t="s">
        <v>815</v>
      </c>
      <c r="K1" s="6" t="s">
        <v>816</v>
      </c>
      <c r="L1" s="6" t="s">
        <v>819</v>
      </c>
      <c r="M1" s="6" t="s">
        <v>820</v>
      </c>
      <c r="N1" s="6" t="s">
        <v>817</v>
      </c>
      <c r="O1" s="6" t="s">
        <v>818</v>
      </c>
      <c r="P1" s="18" t="s">
        <v>824</v>
      </c>
      <c r="Q1" s="18" t="s">
        <v>825</v>
      </c>
      <c r="R1" s="9" t="s">
        <v>826</v>
      </c>
      <c r="S1" s="9" t="s">
        <v>821</v>
      </c>
      <c r="T1" s="8" t="s">
        <v>827</v>
      </c>
      <c r="U1" s="8" t="s">
        <v>828</v>
      </c>
      <c r="V1" s="10" t="s">
        <v>822</v>
      </c>
      <c r="W1" s="9" t="s">
        <v>823</v>
      </c>
      <c r="X1" s="8" t="s">
        <v>829</v>
      </c>
    </row>
    <row r="2" spans="1:24" ht="21">
      <c r="A2" t="s">
        <v>14</v>
      </c>
      <c r="B2" t="s">
        <v>15</v>
      </c>
      <c r="C2" t="s">
        <v>16</v>
      </c>
      <c r="D2">
        <v>74768</v>
      </c>
      <c r="E2" t="s">
        <v>17</v>
      </c>
      <c r="F2" s="4" t="str">
        <f>IF(AND((A!F2='C'!F2),('C'!F2=B!F2)),'C'!F2,"A:"&amp;A!F2&amp;";B:"&amp;B!F2&amp;";C:"&amp;'C'!F2)</f>
        <v>N</v>
      </c>
      <c r="G2" s="4" t="str">
        <f>IF(AND((A!G2='C'!G2),('C'!G2=B!G2)),'C'!G2,"A:"&amp;A!G2&amp;";B:"&amp;B!G2&amp;";C:"&amp;'C'!G2)</f>
        <v>A:N;B:N;C:Y</v>
      </c>
      <c r="J2">
        <f>(LEN(F2)-LEN(SUBSTITUTE(F2,"A:Y","")))/LEN("A:Y")</f>
        <v>0</v>
      </c>
      <c r="K2">
        <f>(LEN(G2)-LEN(SUBSTITUTE(G2,"A:Y","")))/LEN("A:Y")</f>
        <v>0</v>
      </c>
      <c r="L2" s="5">
        <f>(LEN(F2)-LEN(SUBSTITUTE(F2,"C:Y","")))/LEN("C:Y")</f>
        <v>0</v>
      </c>
      <c r="M2" s="5">
        <f>(LEN(G2)-LEN(SUBSTITUTE(G2,"C:Y","")))/LEN("C:Y")</f>
        <v>1</v>
      </c>
      <c r="N2">
        <f>(LEN(F2)-LEN(SUBSTITUTE(F2,"B:Y","")))/LEN("B:Y")</f>
        <v>0</v>
      </c>
      <c r="O2">
        <f>(LEN(G2)-LEN(SUBSTITUTE(G2,"B:Y","")))/LEN("B:Y")</f>
        <v>0</v>
      </c>
      <c r="P2" s="10">
        <f>IF(J2=L2,J2,"X")</f>
        <v>0</v>
      </c>
      <c r="Q2" s="10" t="str">
        <f t="shared" ref="Q2:Q5" si="0">IF(K2=M2,K2,"X")</f>
        <v>X</v>
      </c>
      <c r="R2" s="9">
        <f>IF(N2=L2,N2,"X")</f>
        <v>0</v>
      </c>
      <c r="S2" s="9" t="str">
        <f>IF(O2=M2,O2,"X")</f>
        <v>X</v>
      </c>
      <c r="T2" s="8">
        <f>IF(N2=J2,N2,"X")</f>
        <v>0</v>
      </c>
      <c r="U2" s="8">
        <f>IF(O2=K2,O2,"X")</f>
        <v>0</v>
      </c>
      <c r="V2" s="10">
        <f>IF(OR(AND(J2=1,M2=1),AND(K2=1,L2=1)),1,0)</f>
        <v>0</v>
      </c>
      <c r="W2" s="9">
        <f>IF(OR(AND(L2=1,O2=1),AND(N2=1,M2=1)),1,0)</f>
        <v>0</v>
      </c>
      <c r="X2" s="8">
        <f>IF(OR(AND(J2=1,O2=1),AND(K2=1,N2=1)),1,0)</f>
        <v>0</v>
      </c>
    </row>
    <row r="3" spans="1:24" ht="21">
      <c r="A3" t="s">
        <v>19</v>
      </c>
      <c r="B3" t="s">
        <v>20</v>
      </c>
      <c r="C3" t="s">
        <v>16</v>
      </c>
      <c r="D3">
        <v>124037</v>
      </c>
      <c r="E3" t="s">
        <v>21</v>
      </c>
      <c r="F3" s="4" t="str">
        <f>IF(AND((A!F3='C'!F3),('C'!F3=B!F3)),'C'!F3,"A:"&amp;A!F3&amp;";B:"&amp;B!F3&amp;";C:"&amp;'C'!F3)</f>
        <v>N</v>
      </c>
      <c r="G3" s="4" t="str">
        <f>IF(AND((A!G3='C'!G3),('C'!G3=B!G3)),'C'!G3,"A:"&amp;A!G3&amp;";B:"&amp;B!G3&amp;";C:"&amp;'C'!G3)</f>
        <v>N</v>
      </c>
      <c r="J3">
        <f t="shared" ref="J3:J66" si="1">(LEN(F3)-LEN(SUBSTITUTE(F3,"A:Y","")))/LEN("A:Y")</f>
        <v>0</v>
      </c>
      <c r="K3">
        <f t="shared" ref="K3:K66" si="2">(LEN(G3)-LEN(SUBSTITUTE(G3,"A:Y","")))/LEN("A:Y")</f>
        <v>0</v>
      </c>
      <c r="L3" s="5">
        <f t="shared" ref="L3:L66" si="3">(LEN(F3)-LEN(SUBSTITUTE(F3,"C:Y","")))/LEN("C:Y")</f>
        <v>0</v>
      </c>
      <c r="M3" s="5">
        <f t="shared" ref="M3:M66" si="4">(LEN(G3)-LEN(SUBSTITUTE(G3,"C:Y","")))/LEN("C:Y")</f>
        <v>0</v>
      </c>
      <c r="N3">
        <f t="shared" ref="N3:N66" si="5">(LEN(F3)-LEN(SUBSTITUTE(F3,"B:Y","")))/LEN("B:Y")</f>
        <v>0</v>
      </c>
      <c r="O3">
        <f t="shared" ref="O3:O66" si="6">(LEN(G3)-LEN(SUBSTITUTE(G3,"B:Y","")))/LEN("B:Y")</f>
        <v>0</v>
      </c>
      <c r="P3" s="10">
        <f t="shared" ref="P3:P5" si="7">IF(J3=L3,J3,"X")</f>
        <v>0</v>
      </c>
      <c r="Q3" s="10">
        <f t="shared" si="0"/>
        <v>0</v>
      </c>
      <c r="R3" s="9">
        <f t="shared" ref="R3:R66" si="8">IF(N3=L3,N3,"X")</f>
        <v>0</v>
      </c>
      <c r="S3" s="9">
        <f t="shared" ref="S3:S66" si="9">IF(O3=M3,O3,"X")</f>
        <v>0</v>
      </c>
      <c r="T3" s="8">
        <f t="shared" ref="T3:T66" si="10">IF(N3=J3,N3,"X")</f>
        <v>0</v>
      </c>
      <c r="U3" s="8">
        <f t="shared" ref="U3:U66" si="11">IF(O3=K3,O3,"X")</f>
        <v>0</v>
      </c>
      <c r="V3" s="10">
        <f t="shared" ref="V3:V66" si="12">IF(OR(AND(J3=1,M3=1),AND(K3=1,L3=1)),1,0)</f>
        <v>0</v>
      </c>
      <c r="W3" s="9">
        <f t="shared" ref="W3:W66" si="13">IF(OR(AND(L3=1,O3=1),AND(N3=1,M3=1)),1,0)</f>
        <v>0</v>
      </c>
      <c r="X3" s="8">
        <f t="shared" ref="X3:X66" si="14">IF(OR(AND(J3=1,O3=1),AND(K3=1,N3=1)),1,0)</f>
        <v>0</v>
      </c>
    </row>
    <row r="4" spans="1:24" ht="21">
      <c r="A4" t="s">
        <v>22</v>
      </c>
      <c r="B4" t="s">
        <v>23</v>
      </c>
      <c r="C4" t="s">
        <v>24</v>
      </c>
      <c r="D4">
        <v>12591</v>
      </c>
      <c r="E4" t="s">
        <v>25</v>
      </c>
      <c r="F4" s="4" t="str">
        <f>IF(AND((A!F4='C'!F4),('C'!F4=B!F4)),'C'!F4,"A:"&amp;A!F4&amp;";B:"&amp;B!F4&amp;";C:"&amp;'C'!F4)</f>
        <v>A:Y;B:N;C:N</v>
      </c>
      <c r="G4" s="4" t="str">
        <f>IF(AND((A!G4='C'!G4),('C'!G4=B!G4)),'C'!G4,"A:"&amp;A!G4&amp;";B:"&amp;B!G4&amp;";C:"&amp;'C'!G4)</f>
        <v>N</v>
      </c>
      <c r="J4">
        <f t="shared" si="1"/>
        <v>1</v>
      </c>
      <c r="K4">
        <f t="shared" si="2"/>
        <v>0</v>
      </c>
      <c r="L4" s="5">
        <f t="shared" si="3"/>
        <v>0</v>
      </c>
      <c r="M4" s="5">
        <f t="shared" si="4"/>
        <v>0</v>
      </c>
      <c r="N4">
        <f t="shared" si="5"/>
        <v>0</v>
      </c>
      <c r="O4">
        <f t="shared" si="6"/>
        <v>0</v>
      </c>
      <c r="P4" s="10" t="str">
        <f t="shared" si="7"/>
        <v>X</v>
      </c>
      <c r="Q4" s="10">
        <f t="shared" si="0"/>
        <v>0</v>
      </c>
      <c r="R4" s="9">
        <f t="shared" si="8"/>
        <v>0</v>
      </c>
      <c r="S4" s="9">
        <f t="shared" si="9"/>
        <v>0</v>
      </c>
      <c r="T4" s="8" t="str">
        <f t="shared" si="10"/>
        <v>X</v>
      </c>
      <c r="U4" s="8">
        <f t="shared" si="11"/>
        <v>0</v>
      </c>
      <c r="V4" s="10">
        <f t="shared" si="12"/>
        <v>0</v>
      </c>
      <c r="W4" s="9">
        <f t="shared" si="13"/>
        <v>0</v>
      </c>
      <c r="X4" s="8">
        <f t="shared" si="14"/>
        <v>0</v>
      </c>
    </row>
    <row r="5" spans="1:24" ht="21">
      <c r="A5" t="s">
        <v>28</v>
      </c>
      <c r="B5" t="s">
        <v>29</v>
      </c>
      <c r="C5" t="s">
        <v>24</v>
      </c>
      <c r="D5">
        <v>256</v>
      </c>
      <c r="E5" t="s">
        <v>30</v>
      </c>
      <c r="F5" s="4" t="str">
        <f>IF(AND((A!F5='C'!F5),('C'!F5=B!F5)),'C'!F5,"A:"&amp;A!F5&amp;";B:"&amp;B!F5&amp;";C:"&amp;'C'!F5)</f>
        <v>N</v>
      </c>
      <c r="G5" s="4" t="str">
        <f>IF(AND((A!G5='C'!G5),('C'!G5=B!G5)),'C'!G5,"A:"&amp;A!G5&amp;";B:"&amp;B!G5&amp;";C:"&amp;'C'!G5)</f>
        <v>N</v>
      </c>
      <c r="J5">
        <f t="shared" si="1"/>
        <v>0</v>
      </c>
      <c r="K5">
        <f t="shared" si="2"/>
        <v>0</v>
      </c>
      <c r="L5" s="5">
        <f t="shared" si="3"/>
        <v>0</v>
      </c>
      <c r="M5" s="5">
        <f t="shared" si="4"/>
        <v>0</v>
      </c>
      <c r="N5">
        <f t="shared" si="5"/>
        <v>0</v>
      </c>
      <c r="O5">
        <f t="shared" si="6"/>
        <v>0</v>
      </c>
      <c r="P5" s="10">
        <f t="shared" si="7"/>
        <v>0</v>
      </c>
      <c r="Q5" s="10">
        <f t="shared" si="0"/>
        <v>0</v>
      </c>
      <c r="R5" s="9">
        <f t="shared" si="8"/>
        <v>0</v>
      </c>
      <c r="S5" s="9">
        <f t="shared" si="9"/>
        <v>0</v>
      </c>
      <c r="T5" s="8">
        <f t="shared" si="10"/>
        <v>0</v>
      </c>
      <c r="U5" s="8">
        <f t="shared" si="11"/>
        <v>0</v>
      </c>
      <c r="V5" s="10">
        <f t="shared" si="12"/>
        <v>0</v>
      </c>
      <c r="W5" s="9">
        <f t="shared" si="13"/>
        <v>0</v>
      </c>
      <c r="X5" s="8">
        <f t="shared" si="14"/>
        <v>0</v>
      </c>
    </row>
    <row r="6" spans="1:24" ht="21">
      <c r="A6" t="s">
        <v>32</v>
      </c>
      <c r="B6" t="s">
        <v>33</v>
      </c>
      <c r="C6" t="s">
        <v>16</v>
      </c>
      <c r="D6">
        <v>111084</v>
      </c>
      <c r="E6" t="s">
        <v>34</v>
      </c>
      <c r="F6" s="4" t="str">
        <f>IF(AND((A!F6='C'!F6),('C'!F6=B!F6)),'C'!F6,"A:"&amp;A!F6&amp;";B:"&amp;B!F6&amp;";C:"&amp;'C'!F6)</f>
        <v>N</v>
      </c>
      <c r="G6" s="4" t="str">
        <f>IF(AND((A!G6='C'!G6),('C'!G6=B!G6)),'C'!G6,"A:"&amp;A!G6&amp;";B:"&amp;B!G6&amp;";C:"&amp;'C'!G6)</f>
        <v>N</v>
      </c>
      <c r="J6">
        <f t="shared" si="1"/>
        <v>0</v>
      </c>
      <c r="K6">
        <f t="shared" si="2"/>
        <v>0</v>
      </c>
      <c r="L6" s="5">
        <f t="shared" si="3"/>
        <v>0</v>
      </c>
      <c r="M6" s="5">
        <f t="shared" si="4"/>
        <v>0</v>
      </c>
      <c r="N6">
        <f t="shared" si="5"/>
        <v>0</v>
      </c>
      <c r="O6">
        <f t="shared" si="6"/>
        <v>0</v>
      </c>
      <c r="P6" s="10">
        <f t="shared" ref="P6:P69" si="15">IF(J6=L6,J6,"X")</f>
        <v>0</v>
      </c>
      <c r="Q6" s="10">
        <f t="shared" ref="Q6:Q69" si="16">IF(K6=M6,K6,"X")</f>
        <v>0</v>
      </c>
      <c r="R6" s="9">
        <f t="shared" si="8"/>
        <v>0</v>
      </c>
      <c r="S6" s="9">
        <f t="shared" si="9"/>
        <v>0</v>
      </c>
      <c r="T6" s="8">
        <f t="shared" si="10"/>
        <v>0</v>
      </c>
      <c r="U6" s="8">
        <f t="shared" si="11"/>
        <v>0</v>
      </c>
      <c r="V6" s="10">
        <f t="shared" si="12"/>
        <v>0</v>
      </c>
      <c r="W6" s="9">
        <f t="shared" si="13"/>
        <v>0</v>
      </c>
      <c r="X6" s="8">
        <f t="shared" si="14"/>
        <v>0</v>
      </c>
    </row>
    <row r="7" spans="1:24" ht="21">
      <c r="A7" t="s">
        <v>35</v>
      </c>
      <c r="B7" t="s">
        <v>36</v>
      </c>
      <c r="C7" t="s">
        <v>37</v>
      </c>
      <c r="D7">
        <v>116692</v>
      </c>
      <c r="E7" t="s">
        <v>38</v>
      </c>
      <c r="F7" s="4" t="str">
        <f>IF(AND((A!F7='C'!F7),('C'!F7=B!F7)),'C'!F7,"A:"&amp;A!F7&amp;";B:"&amp;B!F7&amp;";C:"&amp;'C'!F7)</f>
        <v>N</v>
      </c>
      <c r="G7" s="4" t="str">
        <f>IF(AND((A!G7='C'!G7),('C'!G7=B!G7)),'C'!G7,"A:"&amp;A!G7&amp;";B:"&amp;B!G7&amp;";C:"&amp;'C'!G7)</f>
        <v>N</v>
      </c>
      <c r="J7">
        <f t="shared" si="1"/>
        <v>0</v>
      </c>
      <c r="K7">
        <f t="shared" si="2"/>
        <v>0</v>
      </c>
      <c r="L7" s="5">
        <f t="shared" si="3"/>
        <v>0</v>
      </c>
      <c r="M7" s="5">
        <f t="shared" si="4"/>
        <v>0</v>
      </c>
      <c r="N7">
        <f t="shared" si="5"/>
        <v>0</v>
      </c>
      <c r="O7">
        <f t="shared" si="6"/>
        <v>0</v>
      </c>
      <c r="P7" s="10">
        <f t="shared" si="15"/>
        <v>0</v>
      </c>
      <c r="Q7" s="10">
        <f t="shared" si="16"/>
        <v>0</v>
      </c>
      <c r="R7" s="9">
        <f t="shared" si="8"/>
        <v>0</v>
      </c>
      <c r="S7" s="9">
        <f t="shared" si="9"/>
        <v>0</v>
      </c>
      <c r="T7" s="8">
        <f t="shared" si="10"/>
        <v>0</v>
      </c>
      <c r="U7" s="8">
        <f t="shared" si="11"/>
        <v>0</v>
      </c>
      <c r="V7" s="10">
        <f t="shared" si="12"/>
        <v>0</v>
      </c>
      <c r="W7" s="9">
        <f t="shared" si="13"/>
        <v>0</v>
      </c>
      <c r="X7" s="8">
        <f t="shared" si="14"/>
        <v>0</v>
      </c>
    </row>
    <row r="8" spans="1:24" ht="21">
      <c r="A8" t="s">
        <v>39</v>
      </c>
      <c r="B8" t="s">
        <v>40</v>
      </c>
      <c r="C8" t="s">
        <v>16</v>
      </c>
      <c r="D8">
        <v>134097</v>
      </c>
      <c r="E8" t="s">
        <v>41</v>
      </c>
      <c r="F8" s="4" t="str">
        <f>IF(AND((A!F8='C'!F8),('C'!F8=B!F8)),'C'!F8,"A:"&amp;A!F8&amp;";B:"&amp;B!F8&amp;";C:"&amp;'C'!F8)</f>
        <v>N</v>
      </c>
      <c r="G8" s="4" t="str">
        <f>IF(AND((A!G8='C'!G8),('C'!G8=B!G8)),'C'!G8,"A:"&amp;A!G8&amp;";B:"&amp;B!G8&amp;";C:"&amp;'C'!G8)</f>
        <v>N</v>
      </c>
      <c r="J8">
        <f t="shared" si="1"/>
        <v>0</v>
      </c>
      <c r="K8">
        <f t="shared" si="2"/>
        <v>0</v>
      </c>
      <c r="L8" s="5">
        <f t="shared" si="3"/>
        <v>0</v>
      </c>
      <c r="M8" s="5">
        <f t="shared" si="4"/>
        <v>0</v>
      </c>
      <c r="N8">
        <f t="shared" si="5"/>
        <v>0</v>
      </c>
      <c r="O8">
        <f t="shared" si="6"/>
        <v>0</v>
      </c>
      <c r="P8" s="10">
        <f t="shared" si="15"/>
        <v>0</v>
      </c>
      <c r="Q8" s="10">
        <f t="shared" si="16"/>
        <v>0</v>
      </c>
      <c r="R8" s="9">
        <f t="shared" si="8"/>
        <v>0</v>
      </c>
      <c r="S8" s="9">
        <f t="shared" si="9"/>
        <v>0</v>
      </c>
      <c r="T8" s="8">
        <f t="shared" si="10"/>
        <v>0</v>
      </c>
      <c r="U8" s="8">
        <f t="shared" si="11"/>
        <v>0</v>
      </c>
      <c r="V8" s="10">
        <f t="shared" si="12"/>
        <v>0</v>
      </c>
      <c r="W8" s="9">
        <f t="shared" si="13"/>
        <v>0</v>
      </c>
      <c r="X8" s="8">
        <f t="shared" si="14"/>
        <v>0</v>
      </c>
    </row>
    <row r="9" spans="1:24" ht="21">
      <c r="A9" t="s">
        <v>43</v>
      </c>
      <c r="B9" t="s">
        <v>44</v>
      </c>
      <c r="C9" t="s">
        <v>37</v>
      </c>
      <c r="D9">
        <v>116176</v>
      </c>
      <c r="E9" t="s">
        <v>45</v>
      </c>
      <c r="F9" s="4" t="str">
        <f>IF(AND((A!F9='C'!F9),('C'!F9=B!F9)),'C'!F9,"A:"&amp;A!F9&amp;";B:"&amp;B!F9&amp;";C:"&amp;'C'!F9)</f>
        <v>N</v>
      </c>
      <c r="G9" s="4" t="str">
        <f>IF(AND((A!G9='C'!G9),('C'!G9=B!G9)),'C'!G9,"A:"&amp;A!G9&amp;";B:"&amp;B!G9&amp;";C:"&amp;'C'!G9)</f>
        <v>A:N;B:Y;C:N</v>
      </c>
      <c r="J9">
        <f t="shared" si="1"/>
        <v>0</v>
      </c>
      <c r="K9">
        <f t="shared" si="2"/>
        <v>0</v>
      </c>
      <c r="L9" s="5">
        <f t="shared" si="3"/>
        <v>0</v>
      </c>
      <c r="M9" s="5">
        <f t="shared" si="4"/>
        <v>0</v>
      </c>
      <c r="N9">
        <f t="shared" si="5"/>
        <v>0</v>
      </c>
      <c r="O9">
        <f t="shared" si="6"/>
        <v>1</v>
      </c>
      <c r="P9" s="10">
        <f t="shared" si="15"/>
        <v>0</v>
      </c>
      <c r="Q9" s="10">
        <f t="shared" si="16"/>
        <v>0</v>
      </c>
      <c r="R9" s="9">
        <f t="shared" si="8"/>
        <v>0</v>
      </c>
      <c r="S9" s="9" t="str">
        <f t="shared" si="9"/>
        <v>X</v>
      </c>
      <c r="T9" s="8">
        <f t="shared" si="10"/>
        <v>0</v>
      </c>
      <c r="U9" s="8" t="str">
        <f t="shared" si="11"/>
        <v>X</v>
      </c>
      <c r="V9" s="10">
        <f t="shared" si="12"/>
        <v>0</v>
      </c>
      <c r="W9" s="9">
        <f t="shared" si="13"/>
        <v>0</v>
      </c>
      <c r="X9" s="8">
        <f t="shared" si="14"/>
        <v>0</v>
      </c>
    </row>
    <row r="10" spans="1:24" ht="21">
      <c r="A10" t="s">
        <v>46</v>
      </c>
      <c r="B10" t="s">
        <v>47</v>
      </c>
      <c r="C10" t="s">
        <v>24</v>
      </c>
      <c r="D10">
        <v>130680</v>
      </c>
      <c r="E10" t="s">
        <v>48</v>
      </c>
      <c r="F10" s="4" t="str">
        <f>IF(AND((A!F10='C'!F10),('C'!F10=B!F10)),'C'!F10,"A:"&amp;A!F10&amp;";B:"&amp;B!F10&amp;";C:"&amp;'C'!F10)</f>
        <v>N</v>
      </c>
      <c r="G10" s="4" t="str">
        <f>IF(AND((A!G10='C'!G10),('C'!G10=B!G10)),'C'!G10,"A:"&amp;A!G10&amp;";B:"&amp;B!G10&amp;";C:"&amp;'C'!G10)</f>
        <v>N</v>
      </c>
      <c r="J10">
        <f t="shared" si="1"/>
        <v>0</v>
      </c>
      <c r="K10">
        <f t="shared" si="2"/>
        <v>0</v>
      </c>
      <c r="L10" s="5">
        <f t="shared" si="3"/>
        <v>0</v>
      </c>
      <c r="M10" s="5">
        <f t="shared" si="4"/>
        <v>0</v>
      </c>
      <c r="N10">
        <f t="shared" si="5"/>
        <v>0</v>
      </c>
      <c r="O10">
        <f t="shared" si="6"/>
        <v>0</v>
      </c>
      <c r="P10" s="10">
        <f t="shared" si="15"/>
        <v>0</v>
      </c>
      <c r="Q10" s="10">
        <f t="shared" si="16"/>
        <v>0</v>
      </c>
      <c r="R10" s="9">
        <f t="shared" si="8"/>
        <v>0</v>
      </c>
      <c r="S10" s="9">
        <f t="shared" si="9"/>
        <v>0</v>
      </c>
      <c r="T10" s="8">
        <f t="shared" si="10"/>
        <v>0</v>
      </c>
      <c r="U10" s="8">
        <f t="shared" si="11"/>
        <v>0</v>
      </c>
      <c r="V10" s="10">
        <f t="shared" si="12"/>
        <v>0</v>
      </c>
      <c r="W10" s="9">
        <f t="shared" si="13"/>
        <v>0</v>
      </c>
      <c r="X10" s="8">
        <f t="shared" si="14"/>
        <v>0</v>
      </c>
    </row>
    <row r="11" spans="1:24" ht="21">
      <c r="A11" t="s">
        <v>49</v>
      </c>
      <c r="B11" t="s">
        <v>50</v>
      </c>
      <c r="C11" t="s">
        <v>24</v>
      </c>
      <c r="D11">
        <v>49346</v>
      </c>
      <c r="E11" t="s">
        <v>51</v>
      </c>
      <c r="F11" s="4" t="str">
        <f>IF(AND((A!F11='C'!F11),('C'!F11=B!F11)),'C'!F11,"A:"&amp;A!F11&amp;";B:"&amp;B!F11&amp;";C:"&amp;'C'!F11)</f>
        <v>N</v>
      </c>
      <c r="G11" s="4" t="str">
        <f>IF(AND((A!G11='C'!G11),('C'!G11=B!G11)),'C'!G11,"A:"&amp;A!G11&amp;";B:"&amp;B!G11&amp;";C:"&amp;'C'!G11)</f>
        <v>N</v>
      </c>
      <c r="J11">
        <f t="shared" si="1"/>
        <v>0</v>
      </c>
      <c r="K11">
        <f t="shared" si="2"/>
        <v>0</v>
      </c>
      <c r="L11" s="5">
        <f t="shared" si="3"/>
        <v>0</v>
      </c>
      <c r="M11" s="5">
        <f t="shared" si="4"/>
        <v>0</v>
      </c>
      <c r="N11">
        <f t="shared" si="5"/>
        <v>0</v>
      </c>
      <c r="O11">
        <f t="shared" si="6"/>
        <v>0</v>
      </c>
      <c r="P11" s="10">
        <f t="shared" si="15"/>
        <v>0</v>
      </c>
      <c r="Q11" s="10">
        <f t="shared" si="16"/>
        <v>0</v>
      </c>
      <c r="R11" s="9">
        <f t="shared" si="8"/>
        <v>0</v>
      </c>
      <c r="S11" s="9">
        <f t="shared" si="9"/>
        <v>0</v>
      </c>
      <c r="T11" s="8">
        <f t="shared" si="10"/>
        <v>0</v>
      </c>
      <c r="U11" s="8">
        <f t="shared" si="11"/>
        <v>0</v>
      </c>
      <c r="V11" s="10">
        <f t="shared" si="12"/>
        <v>0</v>
      </c>
      <c r="W11" s="9">
        <f t="shared" si="13"/>
        <v>0</v>
      </c>
      <c r="X11" s="8">
        <f t="shared" si="14"/>
        <v>0</v>
      </c>
    </row>
    <row r="12" spans="1:24" ht="21">
      <c r="A12" t="s">
        <v>52</v>
      </c>
      <c r="B12" t="s">
        <v>53</v>
      </c>
      <c r="C12" t="s">
        <v>16</v>
      </c>
      <c r="D12">
        <v>43267</v>
      </c>
      <c r="E12" t="s">
        <v>54</v>
      </c>
      <c r="F12" s="4" t="str">
        <f>IF(AND((A!F12='C'!F12),('C'!F12=B!F12)),'C'!F12,"A:"&amp;A!F12&amp;";B:"&amp;B!F12&amp;";C:"&amp;'C'!F12)</f>
        <v>N</v>
      </c>
      <c r="G12" s="4" t="str">
        <f>IF(AND((A!G12='C'!G12),('C'!G12=B!G12)),'C'!G12,"A:"&amp;A!G12&amp;";B:"&amp;B!G12&amp;";C:"&amp;'C'!G12)</f>
        <v>A:N;B:Y;C:N</v>
      </c>
      <c r="J12">
        <f t="shared" si="1"/>
        <v>0</v>
      </c>
      <c r="K12">
        <f t="shared" si="2"/>
        <v>0</v>
      </c>
      <c r="L12" s="5">
        <f t="shared" si="3"/>
        <v>0</v>
      </c>
      <c r="M12" s="5">
        <f t="shared" si="4"/>
        <v>0</v>
      </c>
      <c r="N12">
        <f t="shared" si="5"/>
        <v>0</v>
      </c>
      <c r="O12">
        <f t="shared" si="6"/>
        <v>1</v>
      </c>
      <c r="P12" s="10">
        <f t="shared" si="15"/>
        <v>0</v>
      </c>
      <c r="Q12" s="10">
        <f t="shared" si="16"/>
        <v>0</v>
      </c>
      <c r="R12" s="9">
        <f t="shared" si="8"/>
        <v>0</v>
      </c>
      <c r="S12" s="9" t="str">
        <f t="shared" si="9"/>
        <v>X</v>
      </c>
      <c r="T12" s="8">
        <f t="shared" si="10"/>
        <v>0</v>
      </c>
      <c r="U12" s="8" t="str">
        <f t="shared" si="11"/>
        <v>X</v>
      </c>
      <c r="V12" s="10">
        <f t="shared" si="12"/>
        <v>0</v>
      </c>
      <c r="W12" s="9">
        <f t="shared" si="13"/>
        <v>0</v>
      </c>
      <c r="X12" s="8">
        <f t="shared" si="14"/>
        <v>0</v>
      </c>
    </row>
    <row r="13" spans="1:24" ht="21">
      <c r="A13" t="s">
        <v>55</v>
      </c>
      <c r="B13" t="s">
        <v>56</v>
      </c>
      <c r="C13" t="s">
        <v>37</v>
      </c>
      <c r="D13">
        <v>56124</v>
      </c>
      <c r="E13" t="s">
        <v>57</v>
      </c>
      <c r="F13" s="4" t="str">
        <f>IF(AND((A!F13='C'!F13),('C'!F13=B!F13)),'C'!F13,"A:"&amp;A!F13&amp;";B:"&amp;B!F13&amp;";C:"&amp;'C'!F13)</f>
        <v>N</v>
      </c>
      <c r="G13" s="4" t="str">
        <f>IF(AND((A!G13='C'!G13),('C'!G13=B!G13)),'C'!G13,"A:"&amp;A!G13&amp;";B:"&amp;B!G13&amp;";C:"&amp;'C'!G13)</f>
        <v>N</v>
      </c>
      <c r="J13">
        <f t="shared" si="1"/>
        <v>0</v>
      </c>
      <c r="K13">
        <f t="shared" si="2"/>
        <v>0</v>
      </c>
      <c r="L13" s="5">
        <f t="shared" si="3"/>
        <v>0</v>
      </c>
      <c r="M13" s="5">
        <f t="shared" si="4"/>
        <v>0</v>
      </c>
      <c r="N13">
        <f t="shared" si="5"/>
        <v>0</v>
      </c>
      <c r="O13">
        <f t="shared" si="6"/>
        <v>0</v>
      </c>
      <c r="P13" s="10">
        <f t="shared" si="15"/>
        <v>0</v>
      </c>
      <c r="Q13" s="10">
        <f t="shared" si="16"/>
        <v>0</v>
      </c>
      <c r="R13" s="9">
        <f t="shared" si="8"/>
        <v>0</v>
      </c>
      <c r="S13" s="9">
        <f t="shared" si="9"/>
        <v>0</v>
      </c>
      <c r="T13" s="8">
        <f t="shared" si="10"/>
        <v>0</v>
      </c>
      <c r="U13" s="8">
        <f t="shared" si="11"/>
        <v>0</v>
      </c>
      <c r="V13" s="10">
        <f t="shared" si="12"/>
        <v>0</v>
      </c>
      <c r="W13" s="9">
        <f t="shared" si="13"/>
        <v>0</v>
      </c>
      <c r="X13" s="8">
        <f t="shared" si="14"/>
        <v>0</v>
      </c>
    </row>
    <row r="14" spans="1:24" ht="21">
      <c r="A14" t="s">
        <v>58</v>
      </c>
      <c r="B14" t="s">
        <v>59</v>
      </c>
      <c r="C14" t="s">
        <v>37</v>
      </c>
      <c r="D14">
        <v>51347</v>
      </c>
      <c r="E14" t="s">
        <v>60</v>
      </c>
      <c r="F14" s="4" t="str">
        <f>IF(AND((A!F14='C'!F14),('C'!F14=B!F14)),'C'!F14,"A:"&amp;A!F14&amp;";B:"&amp;B!F14&amp;";C:"&amp;'C'!F14)</f>
        <v>A:N;B:Y;C:N</v>
      </c>
      <c r="G14" s="4" t="str">
        <f>IF(AND((A!G14='C'!G14),('C'!G14=B!G14)),'C'!G14,"A:"&amp;A!G14&amp;";B:"&amp;B!G14&amp;";C:"&amp;'C'!G14)</f>
        <v>A:N;B:N;C:Y</v>
      </c>
      <c r="J14">
        <f t="shared" si="1"/>
        <v>0</v>
      </c>
      <c r="K14">
        <f t="shared" si="2"/>
        <v>0</v>
      </c>
      <c r="L14" s="5">
        <f t="shared" si="3"/>
        <v>0</v>
      </c>
      <c r="M14" s="5">
        <f t="shared" si="4"/>
        <v>1</v>
      </c>
      <c r="N14">
        <f t="shared" si="5"/>
        <v>1</v>
      </c>
      <c r="O14">
        <f t="shared" si="6"/>
        <v>0</v>
      </c>
      <c r="P14" s="10">
        <f t="shared" si="15"/>
        <v>0</v>
      </c>
      <c r="Q14" s="10" t="str">
        <f t="shared" si="16"/>
        <v>X</v>
      </c>
      <c r="R14" s="9" t="str">
        <f t="shared" si="8"/>
        <v>X</v>
      </c>
      <c r="S14" s="9" t="str">
        <f t="shared" si="9"/>
        <v>X</v>
      </c>
      <c r="T14" s="8" t="str">
        <f t="shared" si="10"/>
        <v>X</v>
      </c>
      <c r="U14" s="8">
        <f t="shared" si="11"/>
        <v>0</v>
      </c>
      <c r="V14" s="10">
        <f t="shared" si="12"/>
        <v>0</v>
      </c>
      <c r="W14" s="9">
        <f t="shared" si="13"/>
        <v>1</v>
      </c>
      <c r="X14" s="8">
        <f t="shared" si="14"/>
        <v>0</v>
      </c>
    </row>
    <row r="15" spans="1:24" ht="21">
      <c r="A15" t="s">
        <v>63</v>
      </c>
      <c r="B15" t="s">
        <v>64</v>
      </c>
      <c r="C15" t="s">
        <v>24</v>
      </c>
      <c r="D15">
        <v>53423</v>
      </c>
      <c r="E15" t="s">
        <v>65</v>
      </c>
      <c r="F15" s="4" t="str">
        <f>IF(AND((A!F15='C'!F15),('C'!F15=B!F15)),'C'!F15,"A:"&amp;A!F15&amp;";B:"&amp;B!F15&amp;";C:"&amp;'C'!F15)</f>
        <v>N</v>
      </c>
      <c r="G15" s="4" t="str">
        <f>IF(AND((A!G15='C'!G15),('C'!G15=B!G15)),'C'!G15,"A:"&amp;A!G15&amp;";B:"&amp;B!G15&amp;";C:"&amp;'C'!G15)</f>
        <v>N</v>
      </c>
      <c r="J15">
        <f t="shared" si="1"/>
        <v>0</v>
      </c>
      <c r="K15">
        <f t="shared" si="2"/>
        <v>0</v>
      </c>
      <c r="L15" s="5">
        <f t="shared" si="3"/>
        <v>0</v>
      </c>
      <c r="M15" s="5">
        <f t="shared" si="4"/>
        <v>0</v>
      </c>
      <c r="N15">
        <f t="shared" si="5"/>
        <v>0</v>
      </c>
      <c r="O15">
        <f t="shared" si="6"/>
        <v>0</v>
      </c>
      <c r="P15" s="10">
        <f t="shared" si="15"/>
        <v>0</v>
      </c>
      <c r="Q15" s="10">
        <f t="shared" si="16"/>
        <v>0</v>
      </c>
      <c r="R15" s="9">
        <f t="shared" si="8"/>
        <v>0</v>
      </c>
      <c r="S15" s="9">
        <f t="shared" si="9"/>
        <v>0</v>
      </c>
      <c r="T15" s="8">
        <f t="shared" si="10"/>
        <v>0</v>
      </c>
      <c r="U15" s="8">
        <f t="shared" si="11"/>
        <v>0</v>
      </c>
      <c r="V15" s="10">
        <f t="shared" si="12"/>
        <v>0</v>
      </c>
      <c r="W15" s="9">
        <f t="shared" si="13"/>
        <v>0</v>
      </c>
      <c r="X15" s="8">
        <f t="shared" si="14"/>
        <v>0</v>
      </c>
    </row>
    <row r="16" spans="1:24" ht="21">
      <c r="A16" t="s">
        <v>66</v>
      </c>
      <c r="B16" t="s">
        <v>67</v>
      </c>
      <c r="C16" t="s">
        <v>16</v>
      </c>
      <c r="D16">
        <v>16521</v>
      </c>
      <c r="E16" t="s">
        <v>68</v>
      </c>
      <c r="F16" s="4" t="str">
        <f>IF(AND((A!F16='C'!F16),('C'!F16=B!F16)),'C'!F16,"A:"&amp;A!F16&amp;";B:"&amp;B!F16&amp;";C:"&amp;'C'!F16)</f>
        <v>N</v>
      </c>
      <c r="G16" s="4" t="str">
        <f>IF(AND((A!G16='C'!G16),('C'!G16=B!G16)),'C'!G16,"A:"&amp;A!G16&amp;";B:"&amp;B!G16&amp;";C:"&amp;'C'!G16)</f>
        <v>A:Y;B:N;C:Y</v>
      </c>
      <c r="J16">
        <f t="shared" si="1"/>
        <v>0</v>
      </c>
      <c r="K16">
        <f t="shared" si="2"/>
        <v>1</v>
      </c>
      <c r="L16" s="5">
        <f t="shared" si="3"/>
        <v>0</v>
      </c>
      <c r="M16" s="5">
        <f t="shared" si="4"/>
        <v>1</v>
      </c>
      <c r="N16">
        <f t="shared" si="5"/>
        <v>0</v>
      </c>
      <c r="O16">
        <f t="shared" si="6"/>
        <v>0</v>
      </c>
      <c r="P16" s="10">
        <f t="shared" si="15"/>
        <v>0</v>
      </c>
      <c r="Q16" s="10">
        <f t="shared" si="16"/>
        <v>1</v>
      </c>
      <c r="R16" s="9">
        <f t="shared" si="8"/>
        <v>0</v>
      </c>
      <c r="S16" s="9" t="str">
        <f t="shared" si="9"/>
        <v>X</v>
      </c>
      <c r="T16" s="8">
        <f t="shared" si="10"/>
        <v>0</v>
      </c>
      <c r="U16" s="8" t="str">
        <f t="shared" si="11"/>
        <v>X</v>
      </c>
      <c r="V16" s="10">
        <f t="shared" si="12"/>
        <v>0</v>
      </c>
      <c r="W16" s="9">
        <f t="shared" si="13"/>
        <v>0</v>
      </c>
      <c r="X16" s="8">
        <f t="shared" si="14"/>
        <v>0</v>
      </c>
    </row>
    <row r="17" spans="1:24" ht="21">
      <c r="A17" t="s">
        <v>71</v>
      </c>
      <c r="B17" t="s">
        <v>72</v>
      </c>
      <c r="C17" t="s">
        <v>73</v>
      </c>
      <c r="D17">
        <v>72721</v>
      </c>
      <c r="E17" t="s">
        <v>74</v>
      </c>
      <c r="F17" s="4" t="str">
        <f>IF(AND((A!F17='C'!F17),('C'!F17=B!F17)),'C'!F17,"A:"&amp;A!F17&amp;";B:"&amp;B!F17&amp;";C:"&amp;'C'!F17)</f>
        <v>A:N;B:Y;C:N</v>
      </c>
      <c r="G17" s="4" t="str">
        <f>IF(AND((A!G17='C'!G17),('C'!G17=B!G17)),'C'!G17,"A:"&amp;A!G17&amp;";B:"&amp;B!G17&amp;";C:"&amp;'C'!G17)</f>
        <v>N</v>
      </c>
      <c r="J17">
        <f t="shared" si="1"/>
        <v>0</v>
      </c>
      <c r="K17">
        <f t="shared" si="2"/>
        <v>0</v>
      </c>
      <c r="L17" s="5">
        <f t="shared" si="3"/>
        <v>0</v>
      </c>
      <c r="M17" s="5">
        <f t="shared" si="4"/>
        <v>0</v>
      </c>
      <c r="N17">
        <f t="shared" si="5"/>
        <v>1</v>
      </c>
      <c r="O17">
        <f t="shared" si="6"/>
        <v>0</v>
      </c>
      <c r="P17" s="10">
        <f t="shared" si="15"/>
        <v>0</v>
      </c>
      <c r="Q17" s="10">
        <f t="shared" si="16"/>
        <v>0</v>
      </c>
      <c r="R17" s="9" t="str">
        <f t="shared" si="8"/>
        <v>X</v>
      </c>
      <c r="S17" s="9">
        <f t="shared" si="9"/>
        <v>0</v>
      </c>
      <c r="T17" s="8" t="str">
        <f t="shared" si="10"/>
        <v>X</v>
      </c>
      <c r="U17" s="8">
        <f t="shared" si="11"/>
        <v>0</v>
      </c>
      <c r="V17" s="10">
        <f t="shared" si="12"/>
        <v>0</v>
      </c>
      <c r="W17" s="9">
        <f t="shared" si="13"/>
        <v>0</v>
      </c>
      <c r="X17" s="8">
        <f t="shared" si="14"/>
        <v>0</v>
      </c>
    </row>
    <row r="18" spans="1:24" ht="21">
      <c r="A18" t="s">
        <v>75</v>
      </c>
      <c r="B18" t="s">
        <v>76</v>
      </c>
      <c r="C18" t="s">
        <v>24</v>
      </c>
      <c r="D18">
        <v>98848</v>
      </c>
      <c r="E18" t="s">
        <v>77</v>
      </c>
      <c r="F18" s="4" t="str">
        <f>IF(AND((A!F18='C'!F18),('C'!F18=B!F18)),'C'!F18,"A:"&amp;A!F18&amp;";B:"&amp;B!F18&amp;";C:"&amp;'C'!F18)</f>
        <v>A:Y;B:N;C:N</v>
      </c>
      <c r="G18" s="4" t="str">
        <f>IF(AND((A!G18='C'!G18),('C'!G18=B!G18)),'C'!G18,"A:"&amp;A!G18&amp;";B:"&amp;B!G18&amp;";C:"&amp;'C'!G18)</f>
        <v>A:Y?;B:N;C:N</v>
      </c>
      <c r="J18">
        <f t="shared" si="1"/>
        <v>1</v>
      </c>
      <c r="K18">
        <f t="shared" si="2"/>
        <v>1</v>
      </c>
      <c r="L18" s="5">
        <f t="shared" si="3"/>
        <v>0</v>
      </c>
      <c r="M18" s="5">
        <f t="shared" si="4"/>
        <v>0</v>
      </c>
      <c r="N18">
        <f t="shared" si="5"/>
        <v>0</v>
      </c>
      <c r="O18">
        <f t="shared" si="6"/>
        <v>0</v>
      </c>
      <c r="P18" s="10" t="str">
        <f t="shared" si="15"/>
        <v>X</v>
      </c>
      <c r="Q18" s="10" t="str">
        <f t="shared" si="16"/>
        <v>X</v>
      </c>
      <c r="R18" s="9">
        <f t="shared" si="8"/>
        <v>0</v>
      </c>
      <c r="S18" s="9">
        <f t="shared" si="9"/>
        <v>0</v>
      </c>
      <c r="T18" s="8" t="str">
        <f t="shared" si="10"/>
        <v>X</v>
      </c>
      <c r="U18" s="8" t="str">
        <f t="shared" si="11"/>
        <v>X</v>
      </c>
      <c r="V18" s="10">
        <f t="shared" si="12"/>
        <v>0</v>
      </c>
      <c r="W18" s="9">
        <f t="shared" si="13"/>
        <v>0</v>
      </c>
      <c r="X18" s="8">
        <f t="shared" si="14"/>
        <v>0</v>
      </c>
    </row>
    <row r="19" spans="1:24" ht="21">
      <c r="A19" t="s">
        <v>82</v>
      </c>
      <c r="B19" t="s">
        <v>83</v>
      </c>
      <c r="C19" t="s">
        <v>24</v>
      </c>
      <c r="D19">
        <v>38527</v>
      </c>
      <c r="E19" t="s">
        <v>84</v>
      </c>
      <c r="F19" s="4" t="str">
        <f>IF(AND((A!F19='C'!F19),('C'!F19=B!F19)),'C'!F19,"A:"&amp;A!F19&amp;";B:"&amp;B!F19&amp;";C:"&amp;'C'!F19)</f>
        <v>N</v>
      </c>
      <c r="G19" s="4" t="str">
        <f>IF(AND((A!G19='C'!G19),('C'!G19=B!G19)),'C'!G19,"A:"&amp;A!G19&amp;";B:"&amp;B!G19&amp;";C:"&amp;'C'!G19)</f>
        <v>A:Y;B:N;C:N</v>
      </c>
      <c r="J19">
        <f t="shared" si="1"/>
        <v>0</v>
      </c>
      <c r="K19">
        <f t="shared" si="2"/>
        <v>1</v>
      </c>
      <c r="L19" s="5">
        <f t="shared" si="3"/>
        <v>0</v>
      </c>
      <c r="M19" s="5">
        <f t="shared" si="4"/>
        <v>0</v>
      </c>
      <c r="N19">
        <f t="shared" si="5"/>
        <v>0</v>
      </c>
      <c r="O19">
        <f t="shared" si="6"/>
        <v>0</v>
      </c>
      <c r="P19" s="10">
        <f t="shared" si="15"/>
        <v>0</v>
      </c>
      <c r="Q19" s="10" t="str">
        <f t="shared" si="16"/>
        <v>X</v>
      </c>
      <c r="R19" s="9">
        <f t="shared" si="8"/>
        <v>0</v>
      </c>
      <c r="S19" s="9">
        <f t="shared" si="9"/>
        <v>0</v>
      </c>
      <c r="T19" s="8">
        <f t="shared" si="10"/>
        <v>0</v>
      </c>
      <c r="U19" s="8" t="str">
        <f t="shared" si="11"/>
        <v>X</v>
      </c>
      <c r="V19" s="10">
        <f t="shared" si="12"/>
        <v>0</v>
      </c>
      <c r="W19" s="9">
        <f t="shared" si="13"/>
        <v>0</v>
      </c>
      <c r="X19" s="8">
        <f t="shared" si="14"/>
        <v>0</v>
      </c>
    </row>
    <row r="20" spans="1:24" ht="21">
      <c r="A20" t="s">
        <v>87</v>
      </c>
      <c r="B20" t="s">
        <v>88</v>
      </c>
      <c r="C20" t="s">
        <v>16</v>
      </c>
      <c r="D20">
        <v>117420</v>
      </c>
      <c r="E20" t="s">
        <v>89</v>
      </c>
      <c r="F20" s="4" t="str">
        <f>IF(AND((A!F20='C'!F20),('C'!F20=B!F20)),'C'!F20,"A:"&amp;A!F20&amp;";B:"&amp;B!F20&amp;";C:"&amp;'C'!F20)</f>
        <v>N</v>
      </c>
      <c r="G20" s="4" t="str">
        <f>IF(AND((A!G20='C'!G20),('C'!G20=B!G20)),'C'!G20,"A:"&amp;A!G20&amp;";B:"&amp;B!G20&amp;";C:"&amp;'C'!G20)</f>
        <v>N</v>
      </c>
      <c r="J20">
        <f t="shared" si="1"/>
        <v>0</v>
      </c>
      <c r="K20">
        <f t="shared" si="2"/>
        <v>0</v>
      </c>
      <c r="L20" s="5">
        <f t="shared" si="3"/>
        <v>0</v>
      </c>
      <c r="M20" s="5">
        <f t="shared" si="4"/>
        <v>0</v>
      </c>
      <c r="N20">
        <f t="shared" si="5"/>
        <v>0</v>
      </c>
      <c r="O20">
        <f t="shared" si="6"/>
        <v>0</v>
      </c>
      <c r="P20" s="10">
        <f t="shared" si="15"/>
        <v>0</v>
      </c>
      <c r="Q20" s="10">
        <f t="shared" si="16"/>
        <v>0</v>
      </c>
      <c r="R20" s="9">
        <f t="shared" si="8"/>
        <v>0</v>
      </c>
      <c r="S20" s="9">
        <f t="shared" si="9"/>
        <v>0</v>
      </c>
      <c r="T20" s="8">
        <f t="shared" si="10"/>
        <v>0</v>
      </c>
      <c r="U20" s="8">
        <f t="shared" si="11"/>
        <v>0</v>
      </c>
      <c r="V20" s="10">
        <f t="shared" si="12"/>
        <v>0</v>
      </c>
      <c r="W20" s="9">
        <f t="shared" si="13"/>
        <v>0</v>
      </c>
      <c r="X20" s="8">
        <f t="shared" si="14"/>
        <v>0</v>
      </c>
    </row>
    <row r="21" spans="1:24" ht="21">
      <c r="A21" t="s">
        <v>90</v>
      </c>
      <c r="B21" t="s">
        <v>91</v>
      </c>
      <c r="C21" t="s">
        <v>37</v>
      </c>
      <c r="D21">
        <v>71870</v>
      </c>
      <c r="E21" t="s">
        <v>92</v>
      </c>
      <c r="F21" s="4" t="str">
        <f>IF(AND((A!F21='C'!F21),('C'!F21=B!F21)),'C'!F21,"A:"&amp;A!F21&amp;";B:"&amp;B!F21&amp;";C:"&amp;'C'!F21)</f>
        <v>A:N;B:N;C:Y</v>
      </c>
      <c r="G21" s="4" t="str">
        <f>IF(AND((A!G21='C'!G21),('C'!G21=B!G21)),'C'!G21,"A:"&amp;A!G21&amp;";B:"&amp;B!G21&amp;";C:"&amp;'C'!G21)</f>
        <v>N</v>
      </c>
      <c r="J21">
        <f t="shared" si="1"/>
        <v>0</v>
      </c>
      <c r="K21">
        <f t="shared" si="2"/>
        <v>0</v>
      </c>
      <c r="L21" s="5">
        <f t="shared" si="3"/>
        <v>1</v>
      </c>
      <c r="M21" s="5">
        <f t="shared" si="4"/>
        <v>0</v>
      </c>
      <c r="N21">
        <f t="shared" si="5"/>
        <v>0</v>
      </c>
      <c r="O21">
        <f t="shared" si="6"/>
        <v>0</v>
      </c>
      <c r="P21" s="10" t="str">
        <f t="shared" si="15"/>
        <v>X</v>
      </c>
      <c r="Q21" s="10">
        <f t="shared" si="16"/>
        <v>0</v>
      </c>
      <c r="R21" s="9" t="str">
        <f t="shared" si="8"/>
        <v>X</v>
      </c>
      <c r="S21" s="9">
        <f t="shared" si="9"/>
        <v>0</v>
      </c>
      <c r="T21" s="8">
        <f t="shared" si="10"/>
        <v>0</v>
      </c>
      <c r="U21" s="8">
        <f t="shared" si="11"/>
        <v>0</v>
      </c>
      <c r="V21" s="10">
        <f t="shared" si="12"/>
        <v>0</v>
      </c>
      <c r="W21" s="9">
        <f t="shared" si="13"/>
        <v>0</v>
      </c>
      <c r="X21" s="8">
        <f t="shared" si="14"/>
        <v>0</v>
      </c>
    </row>
    <row r="22" spans="1:24" ht="21">
      <c r="A22" t="s">
        <v>94</v>
      </c>
      <c r="B22" t="s">
        <v>95</v>
      </c>
      <c r="C22" t="s">
        <v>24</v>
      </c>
      <c r="D22">
        <v>90230</v>
      </c>
      <c r="E22" t="s">
        <v>96</v>
      </c>
      <c r="F22" s="4" t="str">
        <f>IF(AND((A!F22='C'!F22),('C'!F22=B!F22)),'C'!F22,"A:"&amp;A!F22&amp;";B:"&amp;B!F22&amp;";C:"&amp;'C'!F22)</f>
        <v>N</v>
      </c>
      <c r="G22" s="4" t="str">
        <f>IF(AND((A!G22='C'!G22),('C'!G22=B!G22)),'C'!G22,"A:"&amp;A!G22&amp;";B:"&amp;B!G22&amp;";C:"&amp;'C'!G22)</f>
        <v>A:N;B:Y;C:N</v>
      </c>
      <c r="J22">
        <f t="shared" si="1"/>
        <v>0</v>
      </c>
      <c r="K22">
        <f t="shared" si="2"/>
        <v>0</v>
      </c>
      <c r="L22" s="5">
        <f t="shared" si="3"/>
        <v>0</v>
      </c>
      <c r="M22" s="5">
        <f t="shared" si="4"/>
        <v>0</v>
      </c>
      <c r="N22">
        <f t="shared" si="5"/>
        <v>0</v>
      </c>
      <c r="O22">
        <f t="shared" si="6"/>
        <v>1</v>
      </c>
      <c r="P22" s="10">
        <f t="shared" si="15"/>
        <v>0</v>
      </c>
      <c r="Q22" s="10">
        <f t="shared" si="16"/>
        <v>0</v>
      </c>
      <c r="R22" s="9">
        <f t="shared" si="8"/>
        <v>0</v>
      </c>
      <c r="S22" s="9" t="str">
        <f t="shared" si="9"/>
        <v>X</v>
      </c>
      <c r="T22" s="8">
        <f t="shared" si="10"/>
        <v>0</v>
      </c>
      <c r="U22" s="8" t="str">
        <f t="shared" si="11"/>
        <v>X</v>
      </c>
      <c r="V22" s="10">
        <f t="shared" si="12"/>
        <v>0</v>
      </c>
      <c r="W22" s="9">
        <f t="shared" si="13"/>
        <v>0</v>
      </c>
      <c r="X22" s="8">
        <f t="shared" si="14"/>
        <v>0</v>
      </c>
    </row>
    <row r="23" spans="1:24" ht="21">
      <c r="A23" t="s">
        <v>97</v>
      </c>
      <c r="B23" t="s">
        <v>98</v>
      </c>
      <c r="C23" t="s">
        <v>16</v>
      </c>
      <c r="D23">
        <v>47800</v>
      </c>
      <c r="E23" t="s">
        <v>99</v>
      </c>
      <c r="F23" s="4" t="str">
        <f>IF(AND((A!F23='C'!F23),('C'!F23=B!F23)),'C'!F23,"A:"&amp;A!F23&amp;";B:"&amp;B!F23&amp;";C:"&amp;'C'!F23)</f>
        <v>N</v>
      </c>
      <c r="G23" s="4" t="str">
        <f>IF(AND((A!G23='C'!G23),('C'!G23=B!G23)),'C'!G23,"A:"&amp;A!G23&amp;";B:"&amp;B!G23&amp;";C:"&amp;'C'!G23)</f>
        <v>A:N;B:Y;C:N</v>
      </c>
      <c r="J23">
        <f t="shared" si="1"/>
        <v>0</v>
      </c>
      <c r="K23">
        <f t="shared" si="2"/>
        <v>0</v>
      </c>
      <c r="L23" s="5">
        <f t="shared" si="3"/>
        <v>0</v>
      </c>
      <c r="M23" s="5">
        <f t="shared" si="4"/>
        <v>0</v>
      </c>
      <c r="N23">
        <f t="shared" si="5"/>
        <v>0</v>
      </c>
      <c r="O23">
        <f t="shared" si="6"/>
        <v>1</v>
      </c>
      <c r="P23" s="10">
        <f t="shared" si="15"/>
        <v>0</v>
      </c>
      <c r="Q23" s="10">
        <f t="shared" si="16"/>
        <v>0</v>
      </c>
      <c r="R23" s="9">
        <f t="shared" si="8"/>
        <v>0</v>
      </c>
      <c r="S23" s="9" t="str">
        <f t="shared" si="9"/>
        <v>X</v>
      </c>
      <c r="T23" s="8">
        <f t="shared" si="10"/>
        <v>0</v>
      </c>
      <c r="U23" s="8" t="str">
        <f t="shared" si="11"/>
        <v>X</v>
      </c>
      <c r="V23" s="10">
        <f t="shared" si="12"/>
        <v>0</v>
      </c>
      <c r="W23" s="9">
        <f t="shared" si="13"/>
        <v>0</v>
      </c>
      <c r="X23" s="8">
        <f t="shared" si="14"/>
        <v>0</v>
      </c>
    </row>
    <row r="24" spans="1:24" ht="21">
      <c r="A24" t="s">
        <v>100</v>
      </c>
      <c r="B24" t="s">
        <v>101</v>
      </c>
      <c r="C24" t="s">
        <v>24</v>
      </c>
      <c r="D24">
        <v>69441</v>
      </c>
      <c r="E24" t="s">
        <v>102</v>
      </c>
      <c r="F24" s="4" t="str">
        <f>IF(AND((A!F24='C'!F24),('C'!F24=B!F24)),'C'!F24,"A:"&amp;A!F24&amp;";B:"&amp;B!F24&amp;";C:"&amp;'C'!F24)</f>
        <v>N</v>
      </c>
      <c r="G24" s="4" t="str">
        <f>IF(AND((A!G24='C'!G24),('C'!G24=B!G24)),'C'!G24,"A:"&amp;A!G24&amp;";B:"&amp;B!G24&amp;";C:"&amp;'C'!G24)</f>
        <v>N</v>
      </c>
      <c r="J24">
        <f t="shared" si="1"/>
        <v>0</v>
      </c>
      <c r="K24">
        <f t="shared" si="2"/>
        <v>0</v>
      </c>
      <c r="L24" s="5">
        <f t="shared" si="3"/>
        <v>0</v>
      </c>
      <c r="M24" s="5">
        <f t="shared" si="4"/>
        <v>0</v>
      </c>
      <c r="N24">
        <f t="shared" si="5"/>
        <v>0</v>
      </c>
      <c r="O24">
        <f t="shared" si="6"/>
        <v>0</v>
      </c>
      <c r="P24" s="10">
        <f t="shared" si="15"/>
        <v>0</v>
      </c>
      <c r="Q24" s="10">
        <f t="shared" si="16"/>
        <v>0</v>
      </c>
      <c r="R24" s="9">
        <f t="shared" si="8"/>
        <v>0</v>
      </c>
      <c r="S24" s="9">
        <f t="shared" si="9"/>
        <v>0</v>
      </c>
      <c r="T24" s="8">
        <f t="shared" si="10"/>
        <v>0</v>
      </c>
      <c r="U24" s="8">
        <f t="shared" si="11"/>
        <v>0</v>
      </c>
      <c r="V24" s="10">
        <f t="shared" si="12"/>
        <v>0</v>
      </c>
      <c r="W24" s="9">
        <f t="shared" si="13"/>
        <v>0</v>
      </c>
      <c r="X24" s="8">
        <f t="shared" si="14"/>
        <v>0</v>
      </c>
    </row>
    <row r="25" spans="1:24" ht="21">
      <c r="A25" t="s">
        <v>104</v>
      </c>
      <c r="B25" t="s">
        <v>105</v>
      </c>
      <c r="C25" t="s">
        <v>24</v>
      </c>
      <c r="D25">
        <v>97930</v>
      </c>
      <c r="E25" t="s">
        <v>106</v>
      </c>
      <c r="F25" s="4" t="str">
        <f>IF(AND((A!F25='C'!F25),('C'!F25=B!F25)),'C'!F25,"A:"&amp;A!F25&amp;";B:"&amp;B!F25&amp;";C:"&amp;'C'!F25)</f>
        <v>A:N;B:Y;C:N</v>
      </c>
      <c r="G25" s="4" t="str">
        <f>IF(AND((A!G25='C'!G25),('C'!G25=B!G25)),'C'!G25,"A:"&amp;A!G25&amp;";B:"&amp;B!G25&amp;";C:"&amp;'C'!G25)</f>
        <v>A:N;B:Y;C:N</v>
      </c>
      <c r="J25">
        <f t="shared" si="1"/>
        <v>0</v>
      </c>
      <c r="K25">
        <f t="shared" si="2"/>
        <v>0</v>
      </c>
      <c r="L25" s="5">
        <f t="shared" si="3"/>
        <v>0</v>
      </c>
      <c r="M25" s="5">
        <f t="shared" si="4"/>
        <v>0</v>
      </c>
      <c r="N25">
        <f t="shared" si="5"/>
        <v>1</v>
      </c>
      <c r="O25">
        <f t="shared" si="6"/>
        <v>1</v>
      </c>
      <c r="P25" s="10">
        <f t="shared" si="15"/>
        <v>0</v>
      </c>
      <c r="Q25" s="10">
        <f t="shared" si="16"/>
        <v>0</v>
      </c>
      <c r="R25" s="9" t="str">
        <f t="shared" si="8"/>
        <v>X</v>
      </c>
      <c r="S25" s="9" t="str">
        <f t="shared" si="9"/>
        <v>X</v>
      </c>
      <c r="T25" s="8" t="str">
        <f t="shared" si="10"/>
        <v>X</v>
      </c>
      <c r="U25" s="8" t="str">
        <f t="shared" si="11"/>
        <v>X</v>
      </c>
      <c r="V25" s="10">
        <f t="shared" si="12"/>
        <v>0</v>
      </c>
      <c r="W25" s="9">
        <f t="shared" si="13"/>
        <v>0</v>
      </c>
      <c r="X25" s="8">
        <f t="shared" si="14"/>
        <v>0</v>
      </c>
    </row>
    <row r="26" spans="1:24" ht="21">
      <c r="A26" t="s">
        <v>107</v>
      </c>
      <c r="B26" t="s">
        <v>108</v>
      </c>
      <c r="C26" t="s">
        <v>16</v>
      </c>
      <c r="D26">
        <v>8524</v>
      </c>
      <c r="E26" t="s">
        <v>109</v>
      </c>
      <c r="F26" s="4" t="str">
        <f>IF(AND((A!F26='C'!F26),('C'!F26=B!F26)),'C'!F26,"A:"&amp;A!F26&amp;";B:"&amp;B!F26&amp;";C:"&amp;'C'!F26)</f>
        <v>A:N;B:Y;C:N</v>
      </c>
      <c r="G26" s="4" t="str">
        <f>IF(AND((A!G26='C'!G26),('C'!G26=B!G26)),'C'!G26,"A:"&amp;A!G26&amp;";B:"&amp;B!G26&amp;";C:"&amp;'C'!G26)</f>
        <v>N</v>
      </c>
      <c r="J26">
        <f t="shared" si="1"/>
        <v>0</v>
      </c>
      <c r="K26">
        <f t="shared" si="2"/>
        <v>0</v>
      </c>
      <c r="L26" s="5">
        <f t="shared" si="3"/>
        <v>0</v>
      </c>
      <c r="M26" s="5">
        <f t="shared" si="4"/>
        <v>0</v>
      </c>
      <c r="N26">
        <f t="shared" si="5"/>
        <v>1</v>
      </c>
      <c r="O26">
        <f t="shared" si="6"/>
        <v>0</v>
      </c>
      <c r="P26" s="10">
        <f t="shared" si="15"/>
        <v>0</v>
      </c>
      <c r="Q26" s="10">
        <f t="shared" si="16"/>
        <v>0</v>
      </c>
      <c r="R26" s="9" t="str">
        <f t="shared" si="8"/>
        <v>X</v>
      </c>
      <c r="S26" s="9">
        <f t="shared" si="9"/>
        <v>0</v>
      </c>
      <c r="T26" s="8" t="str">
        <f t="shared" si="10"/>
        <v>X</v>
      </c>
      <c r="U26" s="8">
        <f t="shared" si="11"/>
        <v>0</v>
      </c>
      <c r="V26" s="10">
        <f t="shared" si="12"/>
        <v>0</v>
      </c>
      <c r="W26" s="9">
        <f t="shared" si="13"/>
        <v>0</v>
      </c>
      <c r="X26" s="8">
        <f t="shared" si="14"/>
        <v>0</v>
      </c>
    </row>
    <row r="27" spans="1:24" ht="21">
      <c r="A27" t="s">
        <v>110</v>
      </c>
      <c r="B27" t="s">
        <v>111</v>
      </c>
      <c r="C27" t="s">
        <v>37</v>
      </c>
      <c r="D27">
        <v>121422</v>
      </c>
      <c r="E27" t="s">
        <v>112</v>
      </c>
      <c r="F27" s="4" t="str">
        <f>IF(AND((A!F27='C'!F27),('C'!F27=B!F27)),'C'!F27,"A:"&amp;A!F27&amp;";B:"&amp;B!F27&amp;";C:"&amp;'C'!F27)</f>
        <v>N</v>
      </c>
      <c r="G27" s="4" t="str">
        <f>IF(AND((A!G27='C'!G27),('C'!G27=B!G27)),'C'!G27,"A:"&amp;A!G27&amp;";B:"&amp;B!G27&amp;";C:"&amp;'C'!G27)</f>
        <v>N</v>
      </c>
      <c r="J27">
        <f t="shared" si="1"/>
        <v>0</v>
      </c>
      <c r="K27">
        <f t="shared" si="2"/>
        <v>0</v>
      </c>
      <c r="L27" s="5">
        <f t="shared" si="3"/>
        <v>0</v>
      </c>
      <c r="M27" s="5">
        <f t="shared" si="4"/>
        <v>0</v>
      </c>
      <c r="N27">
        <f t="shared" si="5"/>
        <v>0</v>
      </c>
      <c r="O27">
        <f t="shared" si="6"/>
        <v>0</v>
      </c>
      <c r="P27" s="10">
        <f t="shared" si="15"/>
        <v>0</v>
      </c>
      <c r="Q27" s="10">
        <f t="shared" si="16"/>
        <v>0</v>
      </c>
      <c r="R27" s="9">
        <f t="shared" si="8"/>
        <v>0</v>
      </c>
      <c r="S27" s="9">
        <f t="shared" si="9"/>
        <v>0</v>
      </c>
      <c r="T27" s="8">
        <f t="shared" si="10"/>
        <v>0</v>
      </c>
      <c r="U27" s="8">
        <f t="shared" si="11"/>
        <v>0</v>
      </c>
      <c r="V27" s="10">
        <f t="shared" si="12"/>
        <v>0</v>
      </c>
      <c r="W27" s="9">
        <f t="shared" si="13"/>
        <v>0</v>
      </c>
      <c r="X27" s="8">
        <f t="shared" si="14"/>
        <v>0</v>
      </c>
    </row>
    <row r="28" spans="1:24" ht="21">
      <c r="A28" t="s">
        <v>113</v>
      </c>
      <c r="B28" t="s">
        <v>114</v>
      </c>
      <c r="C28" t="s">
        <v>37</v>
      </c>
      <c r="D28">
        <v>101809</v>
      </c>
      <c r="E28" t="s">
        <v>115</v>
      </c>
      <c r="F28" s="4" t="str">
        <f>IF(AND((A!F28='C'!F28),('C'!F28=B!F28)),'C'!F28,"A:"&amp;A!F28&amp;";B:"&amp;B!F28&amp;";C:"&amp;'C'!F28)</f>
        <v>N</v>
      </c>
      <c r="G28" s="4" t="str">
        <f>IF(AND((A!G28='C'!G28),('C'!G28=B!G28)),'C'!G28,"A:"&amp;A!G28&amp;";B:"&amp;B!G28&amp;";C:"&amp;'C'!G28)</f>
        <v>N</v>
      </c>
      <c r="J28">
        <f t="shared" si="1"/>
        <v>0</v>
      </c>
      <c r="K28">
        <f t="shared" si="2"/>
        <v>0</v>
      </c>
      <c r="L28" s="5">
        <f t="shared" si="3"/>
        <v>0</v>
      </c>
      <c r="M28" s="5">
        <f t="shared" si="4"/>
        <v>0</v>
      </c>
      <c r="N28">
        <f t="shared" si="5"/>
        <v>0</v>
      </c>
      <c r="O28">
        <f t="shared" si="6"/>
        <v>0</v>
      </c>
      <c r="P28" s="10">
        <f t="shared" si="15"/>
        <v>0</v>
      </c>
      <c r="Q28" s="10">
        <f t="shared" si="16"/>
        <v>0</v>
      </c>
      <c r="R28" s="9">
        <f t="shared" si="8"/>
        <v>0</v>
      </c>
      <c r="S28" s="9">
        <f t="shared" si="9"/>
        <v>0</v>
      </c>
      <c r="T28" s="8">
        <f t="shared" si="10"/>
        <v>0</v>
      </c>
      <c r="U28" s="8">
        <f t="shared" si="11"/>
        <v>0</v>
      </c>
      <c r="V28" s="10">
        <f t="shared" si="12"/>
        <v>0</v>
      </c>
      <c r="W28" s="9">
        <f t="shared" si="13"/>
        <v>0</v>
      </c>
      <c r="X28" s="8">
        <f t="shared" si="14"/>
        <v>0</v>
      </c>
    </row>
    <row r="29" spans="1:24" ht="21">
      <c r="A29" t="s">
        <v>117</v>
      </c>
      <c r="B29" t="s">
        <v>118</v>
      </c>
      <c r="C29" t="s">
        <v>24</v>
      </c>
      <c r="D29">
        <v>130277</v>
      </c>
      <c r="E29" t="s">
        <v>119</v>
      </c>
      <c r="F29" s="4" t="str">
        <f>IF(AND((A!F29='C'!F29),('C'!F29=B!F29)),'C'!F29,"A:"&amp;A!F29&amp;";B:"&amp;B!F29&amp;";C:"&amp;'C'!F29)</f>
        <v>N</v>
      </c>
      <c r="G29" s="4" t="str">
        <f>IF(AND((A!G29='C'!G29),('C'!G29=B!G29)),'C'!G29,"A:"&amp;A!G29&amp;";B:"&amp;B!G29&amp;";C:"&amp;'C'!G29)</f>
        <v>N</v>
      </c>
      <c r="J29">
        <f t="shared" si="1"/>
        <v>0</v>
      </c>
      <c r="K29">
        <f t="shared" si="2"/>
        <v>0</v>
      </c>
      <c r="L29" s="5">
        <f t="shared" si="3"/>
        <v>0</v>
      </c>
      <c r="M29" s="5">
        <f t="shared" si="4"/>
        <v>0</v>
      </c>
      <c r="N29">
        <f t="shared" si="5"/>
        <v>0</v>
      </c>
      <c r="O29">
        <f t="shared" si="6"/>
        <v>0</v>
      </c>
      <c r="P29" s="10">
        <f t="shared" si="15"/>
        <v>0</v>
      </c>
      <c r="Q29" s="10">
        <f t="shared" si="16"/>
        <v>0</v>
      </c>
      <c r="R29" s="9">
        <f t="shared" si="8"/>
        <v>0</v>
      </c>
      <c r="S29" s="9">
        <f t="shared" si="9"/>
        <v>0</v>
      </c>
      <c r="T29" s="8">
        <f t="shared" si="10"/>
        <v>0</v>
      </c>
      <c r="U29" s="8">
        <f t="shared" si="11"/>
        <v>0</v>
      </c>
      <c r="V29" s="10">
        <f t="shared" si="12"/>
        <v>0</v>
      </c>
      <c r="W29" s="9">
        <f t="shared" si="13"/>
        <v>0</v>
      </c>
      <c r="X29" s="8">
        <f t="shared" si="14"/>
        <v>0</v>
      </c>
    </row>
    <row r="30" spans="1:24" ht="21">
      <c r="A30" t="s">
        <v>122</v>
      </c>
      <c r="B30" t="s">
        <v>123</v>
      </c>
      <c r="C30" t="s">
        <v>16</v>
      </c>
      <c r="D30">
        <v>62566</v>
      </c>
      <c r="E30" t="s">
        <v>124</v>
      </c>
      <c r="F30" s="4" t="str">
        <f>IF(AND((A!F30='C'!F30),('C'!F30=B!F30)),'C'!F30,"A:"&amp;A!F30&amp;";B:"&amp;B!F30&amp;";C:"&amp;'C'!F30)</f>
        <v>N</v>
      </c>
      <c r="G30" s="4" t="str">
        <f>IF(AND((A!G30='C'!G30),('C'!G30=B!G30)),'C'!G30,"A:"&amp;A!G30&amp;";B:"&amp;B!G30&amp;";C:"&amp;'C'!G30)</f>
        <v>A:N;B:N;C:Y</v>
      </c>
      <c r="J30">
        <f t="shared" si="1"/>
        <v>0</v>
      </c>
      <c r="K30">
        <f t="shared" si="2"/>
        <v>0</v>
      </c>
      <c r="L30" s="5">
        <f t="shared" si="3"/>
        <v>0</v>
      </c>
      <c r="M30" s="5">
        <f t="shared" si="4"/>
        <v>1</v>
      </c>
      <c r="N30">
        <f t="shared" si="5"/>
        <v>0</v>
      </c>
      <c r="O30">
        <f t="shared" si="6"/>
        <v>0</v>
      </c>
      <c r="P30" s="10">
        <f t="shared" si="15"/>
        <v>0</v>
      </c>
      <c r="Q30" s="10" t="str">
        <f t="shared" si="16"/>
        <v>X</v>
      </c>
      <c r="R30" s="9">
        <f t="shared" si="8"/>
        <v>0</v>
      </c>
      <c r="S30" s="9" t="str">
        <f t="shared" si="9"/>
        <v>X</v>
      </c>
      <c r="T30" s="8">
        <f t="shared" si="10"/>
        <v>0</v>
      </c>
      <c r="U30" s="8">
        <f t="shared" si="11"/>
        <v>0</v>
      </c>
      <c r="V30" s="10">
        <f t="shared" si="12"/>
        <v>0</v>
      </c>
      <c r="W30" s="9">
        <f t="shared" si="13"/>
        <v>0</v>
      </c>
      <c r="X30" s="8">
        <f t="shared" si="14"/>
        <v>0</v>
      </c>
    </row>
    <row r="31" spans="1:24" ht="21">
      <c r="A31" t="s">
        <v>126</v>
      </c>
      <c r="B31" t="s">
        <v>127</v>
      </c>
      <c r="C31" t="s">
        <v>24</v>
      </c>
      <c r="D31">
        <v>139028</v>
      </c>
      <c r="E31" t="s">
        <v>128</v>
      </c>
      <c r="F31" s="4" t="str">
        <f>IF(AND((A!F31='C'!F31),('C'!F31=B!F31)),'C'!F31,"A:"&amp;A!F31&amp;";B:"&amp;B!F31&amp;";C:"&amp;'C'!F31)</f>
        <v>N</v>
      </c>
      <c r="G31" s="4" t="str">
        <f>IF(AND((A!G31='C'!G31),('C'!G31=B!G31)),'C'!G31,"A:"&amp;A!G31&amp;";B:"&amp;B!G31&amp;";C:"&amp;'C'!G31)</f>
        <v>N</v>
      </c>
      <c r="J31">
        <f t="shared" si="1"/>
        <v>0</v>
      </c>
      <c r="K31">
        <f t="shared" si="2"/>
        <v>0</v>
      </c>
      <c r="L31" s="5">
        <f t="shared" si="3"/>
        <v>0</v>
      </c>
      <c r="M31" s="5">
        <f t="shared" si="4"/>
        <v>0</v>
      </c>
      <c r="N31">
        <f t="shared" si="5"/>
        <v>0</v>
      </c>
      <c r="O31">
        <f t="shared" si="6"/>
        <v>0</v>
      </c>
      <c r="P31" s="10">
        <f t="shared" si="15"/>
        <v>0</v>
      </c>
      <c r="Q31" s="10">
        <f t="shared" si="16"/>
        <v>0</v>
      </c>
      <c r="R31" s="9">
        <f t="shared" si="8"/>
        <v>0</v>
      </c>
      <c r="S31" s="9">
        <f t="shared" si="9"/>
        <v>0</v>
      </c>
      <c r="T31" s="8">
        <f t="shared" si="10"/>
        <v>0</v>
      </c>
      <c r="U31" s="8">
        <f t="shared" si="11"/>
        <v>0</v>
      </c>
      <c r="V31" s="10">
        <f t="shared" si="12"/>
        <v>0</v>
      </c>
      <c r="W31" s="9">
        <f t="shared" si="13"/>
        <v>0</v>
      </c>
      <c r="X31" s="8">
        <f t="shared" si="14"/>
        <v>0</v>
      </c>
    </row>
    <row r="32" spans="1:24" ht="21">
      <c r="A32" t="s">
        <v>129</v>
      </c>
      <c r="B32" t="s">
        <v>130</v>
      </c>
      <c r="C32" t="s">
        <v>37</v>
      </c>
      <c r="D32">
        <v>138210</v>
      </c>
      <c r="E32" t="s">
        <v>131</v>
      </c>
      <c r="F32" s="4" t="str">
        <f>IF(AND((A!F32='C'!F32),('C'!F32=B!F32)),'C'!F32,"A:"&amp;A!F32&amp;";B:"&amp;B!F32&amp;";C:"&amp;'C'!F32)</f>
        <v>N</v>
      </c>
      <c r="G32" s="4" t="str">
        <f>IF(AND((A!G32='C'!G32),('C'!G32=B!G32)),'C'!G32,"A:"&amp;A!G32&amp;";B:"&amp;B!G32&amp;";C:"&amp;'C'!G32)</f>
        <v>A:N;B:N;C:Y</v>
      </c>
      <c r="J32">
        <f t="shared" si="1"/>
        <v>0</v>
      </c>
      <c r="K32">
        <f t="shared" si="2"/>
        <v>0</v>
      </c>
      <c r="L32" s="5">
        <f t="shared" si="3"/>
        <v>0</v>
      </c>
      <c r="M32" s="5">
        <f t="shared" si="4"/>
        <v>1</v>
      </c>
      <c r="N32">
        <f t="shared" si="5"/>
        <v>0</v>
      </c>
      <c r="O32">
        <f t="shared" si="6"/>
        <v>0</v>
      </c>
      <c r="P32" s="10">
        <f t="shared" si="15"/>
        <v>0</v>
      </c>
      <c r="Q32" s="10" t="str">
        <f t="shared" si="16"/>
        <v>X</v>
      </c>
      <c r="R32" s="9">
        <f t="shared" si="8"/>
        <v>0</v>
      </c>
      <c r="S32" s="9" t="str">
        <f t="shared" si="9"/>
        <v>X</v>
      </c>
      <c r="T32" s="8">
        <f t="shared" si="10"/>
        <v>0</v>
      </c>
      <c r="U32" s="8">
        <f t="shared" si="11"/>
        <v>0</v>
      </c>
      <c r="V32" s="10">
        <f t="shared" si="12"/>
        <v>0</v>
      </c>
      <c r="W32" s="9">
        <f t="shared" si="13"/>
        <v>0</v>
      </c>
      <c r="X32" s="8">
        <f t="shared" si="14"/>
        <v>0</v>
      </c>
    </row>
    <row r="33" spans="1:24" ht="21">
      <c r="A33" t="s">
        <v>132</v>
      </c>
      <c r="B33" t="s">
        <v>133</v>
      </c>
      <c r="C33" t="s">
        <v>24</v>
      </c>
      <c r="D33">
        <v>70738</v>
      </c>
      <c r="E33" t="s">
        <v>134</v>
      </c>
      <c r="F33" s="4" t="str">
        <f>IF(AND((A!F33='C'!F33),('C'!F33=B!F33)),'C'!F33,"A:"&amp;A!F33&amp;";B:"&amp;B!F33&amp;";C:"&amp;'C'!F33)</f>
        <v>N</v>
      </c>
      <c r="G33" s="4" t="str">
        <f>IF(AND((A!G33='C'!G33),('C'!G33=B!G33)),'C'!G33,"A:"&amp;A!G33&amp;";B:"&amp;B!G33&amp;";C:"&amp;'C'!G33)</f>
        <v>N</v>
      </c>
      <c r="J33">
        <f t="shared" si="1"/>
        <v>0</v>
      </c>
      <c r="K33">
        <f t="shared" si="2"/>
        <v>0</v>
      </c>
      <c r="L33" s="5">
        <f t="shared" si="3"/>
        <v>0</v>
      </c>
      <c r="M33" s="5">
        <f t="shared" si="4"/>
        <v>0</v>
      </c>
      <c r="N33">
        <f t="shared" si="5"/>
        <v>0</v>
      </c>
      <c r="O33">
        <f t="shared" si="6"/>
        <v>0</v>
      </c>
      <c r="P33" s="10">
        <f t="shared" si="15"/>
        <v>0</v>
      </c>
      <c r="Q33" s="10">
        <f t="shared" si="16"/>
        <v>0</v>
      </c>
      <c r="R33" s="9">
        <f t="shared" si="8"/>
        <v>0</v>
      </c>
      <c r="S33" s="9">
        <f t="shared" si="9"/>
        <v>0</v>
      </c>
      <c r="T33" s="8">
        <f t="shared" si="10"/>
        <v>0</v>
      </c>
      <c r="U33" s="8">
        <f t="shared" si="11"/>
        <v>0</v>
      </c>
      <c r="V33" s="10">
        <f t="shared" si="12"/>
        <v>0</v>
      </c>
      <c r="W33" s="9">
        <f t="shared" si="13"/>
        <v>0</v>
      </c>
      <c r="X33" s="8">
        <f t="shared" si="14"/>
        <v>0</v>
      </c>
    </row>
    <row r="34" spans="1:24" ht="21">
      <c r="A34" t="s">
        <v>135</v>
      </c>
      <c r="B34" t="s">
        <v>136</v>
      </c>
      <c r="C34" t="s">
        <v>37</v>
      </c>
      <c r="D34">
        <v>82510</v>
      </c>
      <c r="E34" t="s">
        <v>137</v>
      </c>
      <c r="F34" s="4" t="str">
        <f>IF(AND((A!F34='C'!F34),('C'!F34=B!F34)),'C'!F34,"A:"&amp;A!F34&amp;";B:"&amp;B!F34&amp;";C:"&amp;'C'!F34)</f>
        <v>N</v>
      </c>
      <c r="G34" s="4" t="str">
        <f>IF(AND((A!G34='C'!G34),('C'!G34=B!G34)),'C'!G34,"A:"&amp;A!G34&amp;";B:"&amp;B!G34&amp;";C:"&amp;'C'!G34)</f>
        <v>N</v>
      </c>
      <c r="J34">
        <f t="shared" si="1"/>
        <v>0</v>
      </c>
      <c r="K34">
        <f t="shared" si="2"/>
        <v>0</v>
      </c>
      <c r="L34" s="5">
        <f t="shared" si="3"/>
        <v>0</v>
      </c>
      <c r="M34" s="5">
        <f t="shared" si="4"/>
        <v>0</v>
      </c>
      <c r="N34">
        <f t="shared" si="5"/>
        <v>0</v>
      </c>
      <c r="O34">
        <f t="shared" si="6"/>
        <v>0</v>
      </c>
      <c r="P34" s="10">
        <f t="shared" si="15"/>
        <v>0</v>
      </c>
      <c r="Q34" s="10">
        <f t="shared" si="16"/>
        <v>0</v>
      </c>
      <c r="R34" s="9">
        <f t="shared" si="8"/>
        <v>0</v>
      </c>
      <c r="S34" s="9">
        <f t="shared" si="9"/>
        <v>0</v>
      </c>
      <c r="T34" s="8">
        <f t="shared" si="10"/>
        <v>0</v>
      </c>
      <c r="U34" s="8">
        <f t="shared" si="11"/>
        <v>0</v>
      </c>
      <c r="V34" s="10">
        <f t="shared" si="12"/>
        <v>0</v>
      </c>
      <c r="W34" s="9">
        <f t="shared" si="13"/>
        <v>0</v>
      </c>
      <c r="X34" s="8">
        <f t="shared" si="14"/>
        <v>0</v>
      </c>
    </row>
    <row r="35" spans="1:24" ht="21">
      <c r="A35" t="s">
        <v>138</v>
      </c>
      <c r="B35" t="s">
        <v>139</v>
      </c>
      <c r="C35" t="s">
        <v>37</v>
      </c>
      <c r="D35">
        <v>51570</v>
      </c>
      <c r="E35" t="s">
        <v>140</v>
      </c>
      <c r="F35" s="4" t="str">
        <f>IF(AND((A!F35='C'!F35),('C'!F35=B!F35)),'C'!F35,"A:"&amp;A!F35&amp;";B:"&amp;B!F35&amp;";C:"&amp;'C'!F35)</f>
        <v>A:N;B:Y;C:N</v>
      </c>
      <c r="G35" s="4" t="str">
        <f>IF(AND((A!G35='C'!G35),('C'!G35=B!G35)),'C'!G35,"A:"&amp;A!G35&amp;";B:"&amp;B!G35&amp;";C:"&amp;'C'!G35)</f>
        <v>N</v>
      </c>
      <c r="J35">
        <f t="shared" si="1"/>
        <v>0</v>
      </c>
      <c r="K35">
        <f t="shared" si="2"/>
        <v>0</v>
      </c>
      <c r="L35" s="5">
        <f t="shared" si="3"/>
        <v>0</v>
      </c>
      <c r="M35" s="5">
        <f t="shared" si="4"/>
        <v>0</v>
      </c>
      <c r="N35">
        <f t="shared" si="5"/>
        <v>1</v>
      </c>
      <c r="O35">
        <f t="shared" si="6"/>
        <v>0</v>
      </c>
      <c r="P35" s="10">
        <f t="shared" si="15"/>
        <v>0</v>
      </c>
      <c r="Q35" s="10">
        <f t="shared" si="16"/>
        <v>0</v>
      </c>
      <c r="R35" s="9" t="str">
        <f t="shared" si="8"/>
        <v>X</v>
      </c>
      <c r="S35" s="9">
        <f t="shared" si="9"/>
        <v>0</v>
      </c>
      <c r="T35" s="8" t="str">
        <f t="shared" si="10"/>
        <v>X</v>
      </c>
      <c r="U35" s="8">
        <f t="shared" si="11"/>
        <v>0</v>
      </c>
      <c r="V35" s="10">
        <f t="shared" si="12"/>
        <v>0</v>
      </c>
      <c r="W35" s="9">
        <f t="shared" si="13"/>
        <v>0</v>
      </c>
      <c r="X35" s="8">
        <f t="shared" si="14"/>
        <v>0</v>
      </c>
    </row>
    <row r="36" spans="1:24" ht="21">
      <c r="A36" t="s">
        <v>142</v>
      </c>
      <c r="B36" t="s">
        <v>143</v>
      </c>
      <c r="C36" t="s">
        <v>24</v>
      </c>
      <c r="D36">
        <v>38925</v>
      </c>
      <c r="E36" t="s">
        <v>144</v>
      </c>
      <c r="F36" s="4" t="str">
        <f>IF(AND((A!F36='C'!F36),('C'!F36=B!F36)),'C'!F36,"A:"&amp;A!F36&amp;";B:"&amp;B!F36&amp;";C:"&amp;'C'!F36)</f>
        <v>A:N;B:Y;C:N</v>
      </c>
      <c r="G36" s="4" t="str">
        <f>IF(AND((A!G36='C'!G36),('C'!G36=B!G36)),'C'!G36,"A:"&amp;A!G36&amp;";B:"&amp;B!G36&amp;";C:"&amp;'C'!G36)</f>
        <v>N</v>
      </c>
      <c r="J36">
        <f t="shared" si="1"/>
        <v>0</v>
      </c>
      <c r="K36">
        <f t="shared" si="2"/>
        <v>0</v>
      </c>
      <c r="L36" s="5">
        <f t="shared" si="3"/>
        <v>0</v>
      </c>
      <c r="M36" s="5">
        <f t="shared" si="4"/>
        <v>0</v>
      </c>
      <c r="N36">
        <f t="shared" si="5"/>
        <v>1</v>
      </c>
      <c r="O36">
        <f t="shared" si="6"/>
        <v>0</v>
      </c>
      <c r="P36" s="10">
        <f t="shared" si="15"/>
        <v>0</v>
      </c>
      <c r="Q36" s="10">
        <f t="shared" si="16"/>
        <v>0</v>
      </c>
      <c r="R36" s="9" t="str">
        <f t="shared" si="8"/>
        <v>X</v>
      </c>
      <c r="S36" s="9">
        <f t="shared" si="9"/>
        <v>0</v>
      </c>
      <c r="T36" s="8" t="str">
        <f t="shared" si="10"/>
        <v>X</v>
      </c>
      <c r="U36" s="8">
        <f t="shared" si="11"/>
        <v>0</v>
      </c>
      <c r="V36" s="10">
        <f t="shared" si="12"/>
        <v>0</v>
      </c>
      <c r="W36" s="9">
        <f t="shared" si="13"/>
        <v>0</v>
      </c>
      <c r="X36" s="8">
        <f t="shared" si="14"/>
        <v>0</v>
      </c>
    </row>
    <row r="37" spans="1:24" ht="21">
      <c r="A37" t="s">
        <v>146</v>
      </c>
      <c r="B37" t="s">
        <v>147</v>
      </c>
      <c r="C37" t="s">
        <v>37</v>
      </c>
      <c r="D37">
        <v>13760</v>
      </c>
      <c r="E37" t="s">
        <v>148</v>
      </c>
      <c r="F37" s="4" t="str">
        <f>IF(AND((A!F37='C'!F37),('C'!F37=B!F37)),'C'!F37,"A:"&amp;A!F37&amp;";B:"&amp;B!F37&amp;";C:"&amp;'C'!F37)</f>
        <v>N</v>
      </c>
      <c r="G37" s="4" t="str">
        <f>IF(AND((A!G37='C'!G37),('C'!G37=B!G37)),'C'!G37,"A:"&amp;A!G37&amp;";B:"&amp;B!G37&amp;";C:"&amp;'C'!G37)</f>
        <v>A:Y;B:Y;C:N</v>
      </c>
      <c r="J37">
        <f t="shared" si="1"/>
        <v>0</v>
      </c>
      <c r="K37">
        <f t="shared" si="2"/>
        <v>1</v>
      </c>
      <c r="L37" s="5">
        <f t="shared" si="3"/>
        <v>0</v>
      </c>
      <c r="M37" s="5">
        <f t="shared" si="4"/>
        <v>0</v>
      </c>
      <c r="N37">
        <f t="shared" si="5"/>
        <v>0</v>
      </c>
      <c r="O37">
        <f t="shared" si="6"/>
        <v>1</v>
      </c>
      <c r="P37" s="10">
        <f t="shared" si="15"/>
        <v>0</v>
      </c>
      <c r="Q37" s="10" t="str">
        <f t="shared" si="16"/>
        <v>X</v>
      </c>
      <c r="R37" s="9">
        <f t="shared" si="8"/>
        <v>0</v>
      </c>
      <c r="S37" s="9" t="str">
        <f t="shared" si="9"/>
        <v>X</v>
      </c>
      <c r="T37" s="8">
        <f t="shared" si="10"/>
        <v>0</v>
      </c>
      <c r="U37" s="8">
        <f t="shared" si="11"/>
        <v>1</v>
      </c>
      <c r="V37" s="10">
        <f t="shared" si="12"/>
        <v>0</v>
      </c>
      <c r="W37" s="9">
        <f t="shared" si="13"/>
        <v>0</v>
      </c>
      <c r="X37" s="8">
        <f t="shared" si="14"/>
        <v>0</v>
      </c>
    </row>
    <row r="38" spans="1:24" ht="21">
      <c r="A38" t="s">
        <v>150</v>
      </c>
      <c r="B38" t="s">
        <v>151</v>
      </c>
      <c r="C38" t="s">
        <v>24</v>
      </c>
      <c r="D38">
        <v>84781</v>
      </c>
      <c r="E38" t="s">
        <v>152</v>
      </c>
      <c r="F38" s="4" t="str">
        <f>IF(AND((A!F38='C'!F38),('C'!F38=B!F38)),'C'!F38,"A:"&amp;A!F38&amp;";B:"&amp;B!F38&amp;";C:"&amp;'C'!F38)</f>
        <v>A:N;B:Y;C:N</v>
      </c>
      <c r="G38" s="4" t="str">
        <f>IF(AND((A!G38='C'!G38),('C'!G38=B!G38)),'C'!G38,"A:"&amp;A!G38&amp;";B:"&amp;B!G38&amp;";C:"&amp;'C'!G38)</f>
        <v>N</v>
      </c>
      <c r="J38">
        <f t="shared" si="1"/>
        <v>0</v>
      </c>
      <c r="K38">
        <f t="shared" si="2"/>
        <v>0</v>
      </c>
      <c r="L38" s="5">
        <f t="shared" si="3"/>
        <v>0</v>
      </c>
      <c r="M38" s="5">
        <f t="shared" si="4"/>
        <v>0</v>
      </c>
      <c r="N38">
        <f t="shared" si="5"/>
        <v>1</v>
      </c>
      <c r="O38">
        <f t="shared" si="6"/>
        <v>0</v>
      </c>
      <c r="P38" s="10">
        <f t="shared" si="15"/>
        <v>0</v>
      </c>
      <c r="Q38" s="10">
        <f t="shared" si="16"/>
        <v>0</v>
      </c>
      <c r="R38" s="9" t="str">
        <f t="shared" si="8"/>
        <v>X</v>
      </c>
      <c r="S38" s="9">
        <f t="shared" si="9"/>
        <v>0</v>
      </c>
      <c r="T38" s="8" t="str">
        <f t="shared" si="10"/>
        <v>X</v>
      </c>
      <c r="U38" s="8">
        <f t="shared" si="11"/>
        <v>0</v>
      </c>
      <c r="V38" s="10">
        <f t="shared" si="12"/>
        <v>0</v>
      </c>
      <c r="W38" s="9">
        <f t="shared" si="13"/>
        <v>0</v>
      </c>
      <c r="X38" s="8">
        <f t="shared" si="14"/>
        <v>0</v>
      </c>
    </row>
    <row r="39" spans="1:24" ht="21">
      <c r="A39" t="s">
        <v>153</v>
      </c>
      <c r="B39" t="s">
        <v>154</v>
      </c>
      <c r="C39" t="s">
        <v>37</v>
      </c>
      <c r="D39">
        <v>37034</v>
      </c>
      <c r="E39" t="s">
        <v>155</v>
      </c>
      <c r="F39" s="4" t="str">
        <f>IF(AND((A!F39='C'!F39),('C'!F39=B!F39)),'C'!F39,"A:"&amp;A!F39&amp;";B:"&amp;B!F39&amp;";C:"&amp;'C'!F39)</f>
        <v>N</v>
      </c>
      <c r="G39" s="4" t="str">
        <f>IF(AND((A!G39='C'!G39),('C'!G39=B!G39)),'C'!G39,"A:"&amp;A!G39&amp;";B:"&amp;B!G39&amp;";C:"&amp;'C'!G39)</f>
        <v>N</v>
      </c>
      <c r="J39">
        <f t="shared" si="1"/>
        <v>0</v>
      </c>
      <c r="K39">
        <f t="shared" si="2"/>
        <v>0</v>
      </c>
      <c r="L39" s="5">
        <f t="shared" si="3"/>
        <v>0</v>
      </c>
      <c r="M39" s="5">
        <f t="shared" si="4"/>
        <v>0</v>
      </c>
      <c r="N39">
        <f t="shared" si="5"/>
        <v>0</v>
      </c>
      <c r="O39">
        <f t="shared" si="6"/>
        <v>0</v>
      </c>
      <c r="P39" s="10">
        <f t="shared" si="15"/>
        <v>0</v>
      </c>
      <c r="Q39" s="10">
        <f t="shared" si="16"/>
        <v>0</v>
      </c>
      <c r="R39" s="9">
        <f t="shared" si="8"/>
        <v>0</v>
      </c>
      <c r="S39" s="9">
        <f t="shared" si="9"/>
        <v>0</v>
      </c>
      <c r="T39" s="8">
        <f t="shared" si="10"/>
        <v>0</v>
      </c>
      <c r="U39" s="8">
        <f t="shared" si="11"/>
        <v>0</v>
      </c>
      <c r="V39" s="10">
        <f t="shared" si="12"/>
        <v>0</v>
      </c>
      <c r="W39" s="9">
        <f t="shared" si="13"/>
        <v>0</v>
      </c>
      <c r="X39" s="8">
        <f t="shared" si="14"/>
        <v>0</v>
      </c>
    </row>
    <row r="40" spans="1:24" ht="21">
      <c r="A40" t="s">
        <v>156</v>
      </c>
      <c r="B40" t="s">
        <v>157</v>
      </c>
      <c r="C40" t="s">
        <v>24</v>
      </c>
      <c r="D40">
        <v>3852</v>
      </c>
      <c r="E40" t="s">
        <v>158</v>
      </c>
      <c r="F40" s="4" t="str">
        <f>IF(AND((A!F40='C'!F40),('C'!F40=B!F40)),'C'!F40,"A:"&amp;A!F40&amp;";B:"&amp;B!F40&amp;";C:"&amp;'C'!F40)</f>
        <v>A:N;B:Y;C:N</v>
      </c>
      <c r="G40" s="4" t="str">
        <f>IF(AND((A!G40='C'!G40),('C'!G40=B!G40)),'C'!G40,"A:"&amp;A!G40&amp;";B:"&amp;B!G40&amp;";C:"&amp;'C'!G40)</f>
        <v>A:N;B:Y;C:N</v>
      </c>
      <c r="J40">
        <f t="shared" si="1"/>
        <v>0</v>
      </c>
      <c r="K40">
        <f t="shared" si="2"/>
        <v>0</v>
      </c>
      <c r="L40" s="5">
        <f t="shared" si="3"/>
        <v>0</v>
      </c>
      <c r="M40" s="5">
        <f t="shared" si="4"/>
        <v>0</v>
      </c>
      <c r="N40">
        <f t="shared" si="5"/>
        <v>1</v>
      </c>
      <c r="O40">
        <f t="shared" si="6"/>
        <v>1</v>
      </c>
      <c r="P40" s="10">
        <f t="shared" si="15"/>
        <v>0</v>
      </c>
      <c r="Q40" s="10">
        <f t="shared" si="16"/>
        <v>0</v>
      </c>
      <c r="R40" s="9" t="str">
        <f t="shared" si="8"/>
        <v>X</v>
      </c>
      <c r="S40" s="9" t="str">
        <f t="shared" si="9"/>
        <v>X</v>
      </c>
      <c r="T40" s="8" t="str">
        <f t="shared" si="10"/>
        <v>X</v>
      </c>
      <c r="U40" s="8" t="str">
        <f t="shared" si="11"/>
        <v>X</v>
      </c>
      <c r="V40" s="10">
        <f t="shared" si="12"/>
        <v>0</v>
      </c>
      <c r="W40" s="9">
        <f t="shared" si="13"/>
        <v>0</v>
      </c>
      <c r="X40" s="8">
        <f t="shared" si="14"/>
        <v>0</v>
      </c>
    </row>
    <row r="41" spans="1:24" ht="21">
      <c r="A41" t="s">
        <v>159</v>
      </c>
      <c r="B41" t="s">
        <v>160</v>
      </c>
      <c r="C41" t="s">
        <v>37</v>
      </c>
      <c r="D41">
        <v>14746</v>
      </c>
      <c r="E41" t="s">
        <v>161</v>
      </c>
      <c r="F41" s="4" t="str">
        <f>IF(AND((A!F41='C'!F41),('C'!F41=B!F41)),'C'!F41,"A:"&amp;A!F41&amp;";B:"&amp;B!F41&amp;";C:"&amp;'C'!F41)</f>
        <v>A:N;B:Y;C:N</v>
      </c>
      <c r="G41" s="4" t="str">
        <f>IF(AND((A!G41='C'!G41),('C'!G41=B!G41)),'C'!G41,"A:"&amp;A!G41&amp;";B:"&amp;B!G41&amp;";C:"&amp;'C'!G41)</f>
        <v>A:N;B:Y;C:N</v>
      </c>
      <c r="J41">
        <f t="shared" si="1"/>
        <v>0</v>
      </c>
      <c r="K41">
        <f t="shared" si="2"/>
        <v>0</v>
      </c>
      <c r="L41" s="5">
        <f t="shared" si="3"/>
        <v>0</v>
      </c>
      <c r="M41" s="5">
        <f t="shared" si="4"/>
        <v>0</v>
      </c>
      <c r="N41">
        <f t="shared" si="5"/>
        <v>1</v>
      </c>
      <c r="O41">
        <f t="shared" si="6"/>
        <v>1</v>
      </c>
      <c r="P41" s="10">
        <f t="shared" si="15"/>
        <v>0</v>
      </c>
      <c r="Q41" s="10">
        <f t="shared" si="16"/>
        <v>0</v>
      </c>
      <c r="R41" s="9" t="str">
        <f t="shared" si="8"/>
        <v>X</v>
      </c>
      <c r="S41" s="9" t="str">
        <f t="shared" si="9"/>
        <v>X</v>
      </c>
      <c r="T41" s="8" t="str">
        <f t="shared" si="10"/>
        <v>X</v>
      </c>
      <c r="U41" s="8" t="str">
        <f t="shared" si="11"/>
        <v>X</v>
      </c>
      <c r="V41" s="10">
        <f t="shared" si="12"/>
        <v>0</v>
      </c>
      <c r="W41" s="9">
        <f t="shared" si="13"/>
        <v>0</v>
      </c>
      <c r="X41" s="8">
        <f t="shared" si="14"/>
        <v>0</v>
      </c>
    </row>
    <row r="42" spans="1:24" ht="21">
      <c r="A42" t="s">
        <v>163</v>
      </c>
      <c r="B42" t="s">
        <v>164</v>
      </c>
      <c r="C42" t="s">
        <v>37</v>
      </c>
      <c r="D42">
        <v>55572</v>
      </c>
      <c r="E42" t="s">
        <v>165</v>
      </c>
      <c r="F42" s="4" t="str">
        <f>IF(AND((A!F42='C'!F42),('C'!F42=B!F42)),'C'!F42,"A:"&amp;A!F42&amp;";B:"&amp;B!F42&amp;";C:"&amp;'C'!F42)</f>
        <v>N</v>
      </c>
      <c r="G42" s="4" t="str">
        <f>IF(AND((A!G42='C'!G42),('C'!G42=B!G42)),'C'!G42,"A:"&amp;A!G42&amp;";B:"&amp;B!G42&amp;";C:"&amp;'C'!G42)</f>
        <v>A:N;B:Y;C:N</v>
      </c>
      <c r="J42">
        <f t="shared" si="1"/>
        <v>0</v>
      </c>
      <c r="K42">
        <f t="shared" si="2"/>
        <v>0</v>
      </c>
      <c r="L42" s="5">
        <f t="shared" si="3"/>
        <v>0</v>
      </c>
      <c r="M42" s="5">
        <f t="shared" si="4"/>
        <v>0</v>
      </c>
      <c r="N42">
        <f t="shared" si="5"/>
        <v>0</v>
      </c>
      <c r="O42">
        <f t="shared" si="6"/>
        <v>1</v>
      </c>
      <c r="P42" s="10">
        <f t="shared" si="15"/>
        <v>0</v>
      </c>
      <c r="Q42" s="10">
        <f t="shared" si="16"/>
        <v>0</v>
      </c>
      <c r="R42" s="9">
        <f t="shared" si="8"/>
        <v>0</v>
      </c>
      <c r="S42" s="9" t="str">
        <f t="shared" si="9"/>
        <v>X</v>
      </c>
      <c r="T42" s="8">
        <f t="shared" si="10"/>
        <v>0</v>
      </c>
      <c r="U42" s="8" t="str">
        <f t="shared" si="11"/>
        <v>X</v>
      </c>
      <c r="V42" s="10">
        <f t="shared" si="12"/>
        <v>0</v>
      </c>
      <c r="W42" s="9">
        <f t="shared" si="13"/>
        <v>0</v>
      </c>
      <c r="X42" s="8">
        <f t="shared" si="14"/>
        <v>0</v>
      </c>
    </row>
    <row r="43" spans="1:24" ht="21">
      <c r="A43" t="s">
        <v>167</v>
      </c>
      <c r="B43" t="s">
        <v>168</v>
      </c>
      <c r="C43" t="s">
        <v>24</v>
      </c>
      <c r="D43">
        <v>124853</v>
      </c>
      <c r="E43" t="s">
        <v>169</v>
      </c>
      <c r="F43" s="4" t="str">
        <f>IF(AND((A!F43='C'!F43),('C'!F43=B!F43)),'C'!F43,"A:"&amp;A!F43&amp;";B:"&amp;B!F43&amp;";C:"&amp;'C'!F43)</f>
        <v>N</v>
      </c>
      <c r="G43" s="4" t="str">
        <f>IF(AND((A!G43='C'!G43),('C'!G43=B!G43)),'C'!G43,"A:"&amp;A!G43&amp;";B:"&amp;B!G43&amp;";C:"&amp;'C'!G43)</f>
        <v>N</v>
      </c>
      <c r="J43">
        <f t="shared" si="1"/>
        <v>0</v>
      </c>
      <c r="K43">
        <f t="shared" si="2"/>
        <v>0</v>
      </c>
      <c r="L43" s="5">
        <f t="shared" si="3"/>
        <v>0</v>
      </c>
      <c r="M43" s="5">
        <f t="shared" si="4"/>
        <v>0</v>
      </c>
      <c r="N43">
        <f t="shared" si="5"/>
        <v>0</v>
      </c>
      <c r="O43">
        <f t="shared" si="6"/>
        <v>0</v>
      </c>
      <c r="P43" s="10">
        <f t="shared" si="15"/>
        <v>0</v>
      </c>
      <c r="Q43" s="10">
        <f t="shared" si="16"/>
        <v>0</v>
      </c>
      <c r="R43" s="9">
        <f t="shared" si="8"/>
        <v>0</v>
      </c>
      <c r="S43" s="9">
        <f t="shared" si="9"/>
        <v>0</v>
      </c>
      <c r="T43" s="8">
        <f t="shared" si="10"/>
        <v>0</v>
      </c>
      <c r="U43" s="8">
        <f t="shared" si="11"/>
        <v>0</v>
      </c>
      <c r="V43" s="10">
        <f t="shared" si="12"/>
        <v>0</v>
      </c>
      <c r="W43" s="9">
        <f t="shared" si="13"/>
        <v>0</v>
      </c>
      <c r="X43" s="8">
        <f t="shared" si="14"/>
        <v>0</v>
      </c>
    </row>
    <row r="44" spans="1:24" ht="21">
      <c r="A44" t="s">
        <v>170</v>
      </c>
      <c r="B44" t="s">
        <v>171</v>
      </c>
      <c r="C44" t="s">
        <v>24</v>
      </c>
      <c r="D44">
        <v>126766</v>
      </c>
      <c r="E44" t="s">
        <v>172</v>
      </c>
      <c r="F44" s="4" t="str">
        <f>IF(AND((A!F44='C'!F44),('C'!F44=B!F44)),'C'!F44,"A:"&amp;A!F44&amp;";B:"&amp;B!F44&amp;";C:"&amp;'C'!F44)</f>
        <v>N</v>
      </c>
      <c r="G44" s="4" t="str">
        <f>IF(AND((A!G44='C'!G44),('C'!G44=B!G44)),'C'!G44,"A:"&amp;A!G44&amp;";B:"&amp;B!G44&amp;";C:"&amp;'C'!G44)</f>
        <v>N</v>
      </c>
      <c r="J44">
        <f t="shared" si="1"/>
        <v>0</v>
      </c>
      <c r="K44">
        <f t="shared" si="2"/>
        <v>0</v>
      </c>
      <c r="L44" s="5">
        <f t="shared" si="3"/>
        <v>0</v>
      </c>
      <c r="M44" s="5">
        <f t="shared" si="4"/>
        <v>0</v>
      </c>
      <c r="N44">
        <f t="shared" si="5"/>
        <v>0</v>
      </c>
      <c r="O44">
        <f t="shared" si="6"/>
        <v>0</v>
      </c>
      <c r="P44" s="10">
        <f t="shared" si="15"/>
        <v>0</v>
      </c>
      <c r="Q44" s="10">
        <f t="shared" si="16"/>
        <v>0</v>
      </c>
      <c r="R44" s="9">
        <f t="shared" si="8"/>
        <v>0</v>
      </c>
      <c r="S44" s="9">
        <f t="shared" si="9"/>
        <v>0</v>
      </c>
      <c r="T44" s="8">
        <f t="shared" si="10"/>
        <v>0</v>
      </c>
      <c r="U44" s="8">
        <f t="shared" si="11"/>
        <v>0</v>
      </c>
      <c r="V44" s="10">
        <f t="shared" si="12"/>
        <v>0</v>
      </c>
      <c r="W44" s="9">
        <f t="shared" si="13"/>
        <v>0</v>
      </c>
      <c r="X44" s="8">
        <f t="shared" si="14"/>
        <v>0</v>
      </c>
    </row>
    <row r="45" spans="1:24" ht="21">
      <c r="A45" t="s">
        <v>173</v>
      </c>
      <c r="B45" t="s">
        <v>174</v>
      </c>
      <c r="C45" t="s">
        <v>24</v>
      </c>
      <c r="D45">
        <v>16155</v>
      </c>
      <c r="E45" t="s">
        <v>175</v>
      </c>
      <c r="F45" s="4" t="str">
        <f>IF(AND((A!F45='C'!F45),('C'!F45=B!F45)),'C'!F45,"A:"&amp;A!F45&amp;";B:"&amp;B!F45&amp;";C:"&amp;'C'!F45)</f>
        <v>N</v>
      </c>
      <c r="G45" s="4" t="str">
        <f>IF(AND((A!G45='C'!G45),('C'!G45=B!G45)),'C'!G45,"A:"&amp;A!G45&amp;";B:"&amp;B!G45&amp;";C:"&amp;'C'!G45)</f>
        <v>N</v>
      </c>
      <c r="J45">
        <f t="shared" si="1"/>
        <v>0</v>
      </c>
      <c r="K45">
        <f t="shared" si="2"/>
        <v>0</v>
      </c>
      <c r="L45" s="5">
        <f t="shared" si="3"/>
        <v>0</v>
      </c>
      <c r="M45" s="5">
        <f t="shared" si="4"/>
        <v>0</v>
      </c>
      <c r="N45">
        <f t="shared" si="5"/>
        <v>0</v>
      </c>
      <c r="O45">
        <f t="shared" si="6"/>
        <v>0</v>
      </c>
      <c r="P45" s="10">
        <f t="shared" si="15"/>
        <v>0</v>
      </c>
      <c r="Q45" s="10">
        <f t="shared" si="16"/>
        <v>0</v>
      </c>
      <c r="R45" s="9">
        <f t="shared" si="8"/>
        <v>0</v>
      </c>
      <c r="S45" s="9">
        <f t="shared" si="9"/>
        <v>0</v>
      </c>
      <c r="T45" s="8">
        <f t="shared" si="10"/>
        <v>0</v>
      </c>
      <c r="U45" s="8">
        <f t="shared" si="11"/>
        <v>0</v>
      </c>
      <c r="V45" s="10">
        <f t="shared" si="12"/>
        <v>0</v>
      </c>
      <c r="W45" s="9">
        <f t="shared" si="13"/>
        <v>0</v>
      </c>
      <c r="X45" s="8">
        <f t="shared" si="14"/>
        <v>0</v>
      </c>
    </row>
    <row r="46" spans="1:24" ht="21">
      <c r="A46" t="s">
        <v>176</v>
      </c>
      <c r="B46" t="s">
        <v>177</v>
      </c>
      <c r="C46" t="s">
        <v>24</v>
      </c>
      <c r="D46">
        <v>105806</v>
      </c>
      <c r="E46" t="s">
        <v>178</v>
      </c>
      <c r="F46" s="4" t="str">
        <f>IF(AND((A!F46='C'!F46),('C'!F46=B!F46)),'C'!F46,"A:"&amp;A!F46&amp;";B:"&amp;B!F46&amp;";C:"&amp;'C'!F46)</f>
        <v>N</v>
      </c>
      <c r="G46" s="4" t="str">
        <f>IF(AND((A!G46='C'!G46),('C'!G46=B!G46)),'C'!G46,"A:"&amp;A!G46&amp;";B:"&amp;B!G46&amp;";C:"&amp;'C'!G46)</f>
        <v>N</v>
      </c>
      <c r="J46">
        <f t="shared" si="1"/>
        <v>0</v>
      </c>
      <c r="K46">
        <f t="shared" si="2"/>
        <v>0</v>
      </c>
      <c r="L46" s="5">
        <f t="shared" si="3"/>
        <v>0</v>
      </c>
      <c r="M46" s="5">
        <f t="shared" si="4"/>
        <v>0</v>
      </c>
      <c r="N46">
        <f t="shared" si="5"/>
        <v>0</v>
      </c>
      <c r="O46">
        <f t="shared" si="6"/>
        <v>0</v>
      </c>
      <c r="P46" s="10">
        <f t="shared" si="15"/>
        <v>0</v>
      </c>
      <c r="Q46" s="10">
        <f t="shared" si="16"/>
        <v>0</v>
      </c>
      <c r="R46" s="9">
        <f t="shared" si="8"/>
        <v>0</v>
      </c>
      <c r="S46" s="9">
        <f t="shared" si="9"/>
        <v>0</v>
      </c>
      <c r="T46" s="8">
        <f t="shared" si="10"/>
        <v>0</v>
      </c>
      <c r="U46" s="8">
        <f t="shared" si="11"/>
        <v>0</v>
      </c>
      <c r="V46" s="10">
        <f t="shared" si="12"/>
        <v>0</v>
      </c>
      <c r="W46" s="9">
        <f t="shared" si="13"/>
        <v>0</v>
      </c>
      <c r="X46" s="8">
        <f t="shared" si="14"/>
        <v>0</v>
      </c>
    </row>
    <row r="47" spans="1:24" ht="21">
      <c r="A47" t="s">
        <v>179</v>
      </c>
      <c r="B47" t="s">
        <v>180</v>
      </c>
      <c r="C47" t="s">
        <v>73</v>
      </c>
      <c r="D47">
        <v>15082</v>
      </c>
      <c r="E47" t="s">
        <v>181</v>
      </c>
      <c r="F47" s="4" t="str">
        <f>IF(AND((A!F47='C'!F47),('C'!F47=B!F47)),'C'!F47,"A:"&amp;A!F47&amp;";B:"&amp;B!F47&amp;";C:"&amp;'C'!F47)</f>
        <v>A:Y;B:N;C:N</v>
      </c>
      <c r="G47" s="4" t="str">
        <f>IF(AND((A!G47='C'!G47),('C'!G47=B!G47)),'C'!G47,"A:"&amp;A!G47&amp;";B:"&amp;B!G47&amp;";C:"&amp;'C'!G47)</f>
        <v>A:N;B:Y;C:Y</v>
      </c>
      <c r="I47" t="s">
        <v>183</v>
      </c>
      <c r="J47">
        <f t="shared" si="1"/>
        <v>1</v>
      </c>
      <c r="K47">
        <f t="shared" si="2"/>
        <v>0</v>
      </c>
      <c r="L47" s="5">
        <f t="shared" si="3"/>
        <v>0</v>
      </c>
      <c r="M47" s="5">
        <f t="shared" si="4"/>
        <v>1</v>
      </c>
      <c r="N47">
        <f t="shared" si="5"/>
        <v>0</v>
      </c>
      <c r="O47">
        <f t="shared" si="6"/>
        <v>1</v>
      </c>
      <c r="P47" s="10" t="str">
        <f t="shared" si="15"/>
        <v>X</v>
      </c>
      <c r="Q47" s="10" t="str">
        <f t="shared" si="16"/>
        <v>X</v>
      </c>
      <c r="R47" s="9">
        <f t="shared" si="8"/>
        <v>0</v>
      </c>
      <c r="S47" s="9">
        <f t="shared" si="9"/>
        <v>1</v>
      </c>
      <c r="T47" s="8" t="str">
        <f t="shared" si="10"/>
        <v>X</v>
      </c>
      <c r="U47" s="8" t="str">
        <f t="shared" si="11"/>
        <v>X</v>
      </c>
      <c r="V47" s="10">
        <f t="shared" si="12"/>
        <v>1</v>
      </c>
      <c r="W47" s="9">
        <f>IF(OR(AND(L47=1,O47=1),AND(N47=1,M47=1)),1,0)</f>
        <v>0</v>
      </c>
      <c r="X47" s="8">
        <f t="shared" si="14"/>
        <v>1</v>
      </c>
    </row>
    <row r="48" spans="1:24" ht="21">
      <c r="A48" t="s">
        <v>184</v>
      </c>
      <c r="B48" t="s">
        <v>185</v>
      </c>
      <c r="C48" t="s">
        <v>24</v>
      </c>
      <c r="D48">
        <v>6304</v>
      </c>
      <c r="E48" t="s">
        <v>186</v>
      </c>
      <c r="F48" s="4" t="str">
        <f>IF(AND((A!F48='C'!F48),('C'!F48=B!F48)),'C'!F48,"A:"&amp;A!F48&amp;";B:"&amp;B!F48&amp;";C:"&amp;'C'!F48)</f>
        <v>N</v>
      </c>
      <c r="G48" s="4" t="str">
        <f>IF(AND((A!G48='C'!G48),('C'!G48=B!G48)),'C'!G48,"A:"&amp;A!G48&amp;";B:"&amp;B!G48&amp;";C:"&amp;'C'!G48)</f>
        <v>N</v>
      </c>
      <c r="J48">
        <f t="shared" si="1"/>
        <v>0</v>
      </c>
      <c r="K48">
        <f t="shared" si="2"/>
        <v>0</v>
      </c>
      <c r="L48" s="5">
        <f t="shared" si="3"/>
        <v>0</v>
      </c>
      <c r="M48" s="5">
        <f t="shared" si="4"/>
        <v>0</v>
      </c>
      <c r="N48">
        <f t="shared" si="5"/>
        <v>0</v>
      </c>
      <c r="O48">
        <f t="shared" si="6"/>
        <v>0</v>
      </c>
      <c r="P48" s="10">
        <f t="shared" si="15"/>
        <v>0</v>
      </c>
      <c r="Q48" s="10">
        <f t="shared" si="16"/>
        <v>0</v>
      </c>
      <c r="R48" s="9">
        <f t="shared" si="8"/>
        <v>0</v>
      </c>
      <c r="S48" s="9">
        <f t="shared" si="9"/>
        <v>0</v>
      </c>
      <c r="T48" s="8">
        <f t="shared" si="10"/>
        <v>0</v>
      </c>
      <c r="U48" s="8">
        <f t="shared" si="11"/>
        <v>0</v>
      </c>
      <c r="V48" s="10">
        <f t="shared" si="12"/>
        <v>0</v>
      </c>
      <c r="W48" s="9">
        <f t="shared" si="13"/>
        <v>0</v>
      </c>
      <c r="X48" s="8">
        <f t="shared" si="14"/>
        <v>0</v>
      </c>
    </row>
    <row r="49" spans="1:24" ht="21">
      <c r="A49" t="s">
        <v>187</v>
      </c>
      <c r="B49" t="s">
        <v>188</v>
      </c>
      <c r="C49" t="s">
        <v>37</v>
      </c>
      <c r="D49">
        <v>92382</v>
      </c>
      <c r="E49" t="s">
        <v>189</v>
      </c>
      <c r="F49" s="4" t="str">
        <f>IF(AND((A!F49='C'!F49),('C'!F49=B!F49)),'C'!F49,"A:"&amp;A!F49&amp;";B:"&amp;B!F49&amp;";C:"&amp;'C'!F49)</f>
        <v>N</v>
      </c>
      <c r="G49" s="4" t="str">
        <f>IF(AND((A!G49='C'!G49),('C'!G49=B!G49)),'C'!G49,"A:"&amp;A!G49&amp;";B:"&amp;B!G49&amp;";C:"&amp;'C'!G49)</f>
        <v>A:N;B:N;C:Y</v>
      </c>
      <c r="J49">
        <f t="shared" si="1"/>
        <v>0</v>
      </c>
      <c r="K49">
        <f t="shared" si="2"/>
        <v>0</v>
      </c>
      <c r="L49" s="5">
        <f t="shared" si="3"/>
        <v>0</v>
      </c>
      <c r="M49" s="5">
        <f t="shared" si="4"/>
        <v>1</v>
      </c>
      <c r="N49">
        <f t="shared" si="5"/>
        <v>0</v>
      </c>
      <c r="O49">
        <f t="shared" si="6"/>
        <v>0</v>
      </c>
      <c r="P49" s="10">
        <f t="shared" si="15"/>
        <v>0</v>
      </c>
      <c r="Q49" s="10" t="str">
        <f t="shared" si="16"/>
        <v>X</v>
      </c>
      <c r="R49" s="9">
        <f t="shared" si="8"/>
        <v>0</v>
      </c>
      <c r="S49" s="9" t="str">
        <f t="shared" si="9"/>
        <v>X</v>
      </c>
      <c r="T49" s="8">
        <f t="shared" si="10"/>
        <v>0</v>
      </c>
      <c r="U49" s="8">
        <f t="shared" si="11"/>
        <v>0</v>
      </c>
      <c r="V49" s="10">
        <f t="shared" si="12"/>
        <v>0</v>
      </c>
      <c r="W49" s="9">
        <f t="shared" si="13"/>
        <v>0</v>
      </c>
      <c r="X49" s="8">
        <f t="shared" si="14"/>
        <v>0</v>
      </c>
    </row>
    <row r="50" spans="1:24" ht="21">
      <c r="A50" t="s">
        <v>190</v>
      </c>
      <c r="B50" t="s">
        <v>191</v>
      </c>
      <c r="C50" t="s">
        <v>37</v>
      </c>
      <c r="D50">
        <v>82471</v>
      </c>
      <c r="E50" t="s">
        <v>192</v>
      </c>
      <c r="F50" s="4" t="str">
        <f>IF(AND((A!F50='C'!F50),('C'!F50=B!F50)),'C'!F50,"A:"&amp;A!F50&amp;";B:"&amp;B!F50&amp;";C:"&amp;'C'!F50)</f>
        <v>N</v>
      </c>
      <c r="G50" s="4" t="str">
        <f>IF(AND((A!G50='C'!G50),('C'!G50=B!G50)),'C'!G50,"A:"&amp;A!G50&amp;";B:"&amp;B!G50&amp;";C:"&amp;'C'!G50)</f>
        <v>N</v>
      </c>
      <c r="J50">
        <f t="shared" si="1"/>
        <v>0</v>
      </c>
      <c r="K50">
        <f t="shared" si="2"/>
        <v>0</v>
      </c>
      <c r="L50" s="5">
        <f t="shared" si="3"/>
        <v>0</v>
      </c>
      <c r="M50" s="5">
        <f t="shared" si="4"/>
        <v>0</v>
      </c>
      <c r="N50">
        <f t="shared" si="5"/>
        <v>0</v>
      </c>
      <c r="O50">
        <f t="shared" si="6"/>
        <v>0</v>
      </c>
      <c r="P50" s="10">
        <f t="shared" si="15"/>
        <v>0</v>
      </c>
      <c r="Q50" s="10">
        <f t="shared" si="16"/>
        <v>0</v>
      </c>
      <c r="R50" s="9">
        <f t="shared" si="8"/>
        <v>0</v>
      </c>
      <c r="S50" s="9">
        <f t="shared" si="9"/>
        <v>0</v>
      </c>
      <c r="T50" s="8">
        <f t="shared" si="10"/>
        <v>0</v>
      </c>
      <c r="U50" s="8">
        <f t="shared" si="11"/>
        <v>0</v>
      </c>
      <c r="V50" s="10">
        <f t="shared" si="12"/>
        <v>0</v>
      </c>
      <c r="W50" s="9">
        <f t="shared" si="13"/>
        <v>0</v>
      </c>
      <c r="X50" s="8">
        <f t="shared" si="14"/>
        <v>0</v>
      </c>
    </row>
    <row r="51" spans="1:24" ht="21">
      <c r="A51" t="s">
        <v>193</v>
      </c>
      <c r="B51" t="s">
        <v>194</v>
      </c>
      <c r="C51" t="s">
        <v>37</v>
      </c>
      <c r="D51">
        <v>34229</v>
      </c>
      <c r="E51" t="s">
        <v>195</v>
      </c>
      <c r="F51" s="4" t="str">
        <f>IF(AND((A!F51='C'!F51),('C'!F51=B!F51)),'C'!F51,"A:"&amp;A!F51&amp;";B:"&amp;B!F51&amp;";C:"&amp;'C'!F51)</f>
        <v>A:N;B:N;C:Y</v>
      </c>
      <c r="G51" s="4" t="str">
        <f>IF(AND((A!G51='C'!G51),('C'!G51=B!G51)),'C'!G51,"A:"&amp;A!G51&amp;";B:"&amp;B!G51&amp;";C:"&amp;'C'!G51)</f>
        <v>N</v>
      </c>
      <c r="J51">
        <f t="shared" si="1"/>
        <v>0</v>
      </c>
      <c r="K51">
        <f t="shared" si="2"/>
        <v>0</v>
      </c>
      <c r="L51" s="5">
        <f t="shared" si="3"/>
        <v>1</v>
      </c>
      <c r="M51" s="5">
        <f t="shared" si="4"/>
        <v>0</v>
      </c>
      <c r="N51">
        <f t="shared" si="5"/>
        <v>0</v>
      </c>
      <c r="O51">
        <f t="shared" si="6"/>
        <v>0</v>
      </c>
      <c r="P51" s="10" t="str">
        <f t="shared" si="15"/>
        <v>X</v>
      </c>
      <c r="Q51" s="10">
        <f t="shared" si="16"/>
        <v>0</v>
      </c>
      <c r="R51" s="9" t="str">
        <f t="shared" si="8"/>
        <v>X</v>
      </c>
      <c r="S51" s="9">
        <f t="shared" si="9"/>
        <v>0</v>
      </c>
      <c r="T51" s="8">
        <f t="shared" si="10"/>
        <v>0</v>
      </c>
      <c r="U51" s="8">
        <f t="shared" si="11"/>
        <v>0</v>
      </c>
      <c r="V51" s="10">
        <f t="shared" si="12"/>
        <v>0</v>
      </c>
      <c r="W51" s="9">
        <f t="shared" si="13"/>
        <v>0</v>
      </c>
      <c r="X51" s="8">
        <f t="shared" si="14"/>
        <v>0</v>
      </c>
    </row>
    <row r="52" spans="1:24" ht="21">
      <c r="A52" t="s">
        <v>196</v>
      </c>
      <c r="B52" t="s">
        <v>197</v>
      </c>
      <c r="C52" t="s">
        <v>16</v>
      </c>
      <c r="D52">
        <v>74439</v>
      </c>
      <c r="E52" t="s">
        <v>198</v>
      </c>
      <c r="F52" s="4" t="str">
        <f>IF(AND((A!F52='C'!F52),('C'!F52=B!F52)),'C'!F52,"A:"&amp;A!F52&amp;";B:"&amp;B!F52&amp;";C:"&amp;'C'!F52)</f>
        <v>N</v>
      </c>
      <c r="G52" s="4" t="str">
        <f>IF(AND((A!G52='C'!G52),('C'!G52=B!G52)),'C'!G52,"A:"&amp;A!G52&amp;";B:"&amp;B!G52&amp;";C:"&amp;'C'!G52)</f>
        <v>A:N;B:N;C:Y</v>
      </c>
      <c r="J52">
        <f t="shared" si="1"/>
        <v>0</v>
      </c>
      <c r="K52">
        <f t="shared" si="2"/>
        <v>0</v>
      </c>
      <c r="L52" s="5">
        <f t="shared" si="3"/>
        <v>0</v>
      </c>
      <c r="M52" s="5">
        <f t="shared" si="4"/>
        <v>1</v>
      </c>
      <c r="N52">
        <f t="shared" si="5"/>
        <v>0</v>
      </c>
      <c r="O52">
        <f t="shared" si="6"/>
        <v>0</v>
      </c>
      <c r="P52" s="10">
        <f t="shared" si="15"/>
        <v>0</v>
      </c>
      <c r="Q52" s="10" t="str">
        <f t="shared" si="16"/>
        <v>X</v>
      </c>
      <c r="R52" s="9">
        <f t="shared" si="8"/>
        <v>0</v>
      </c>
      <c r="S52" s="9" t="str">
        <f t="shared" si="9"/>
        <v>X</v>
      </c>
      <c r="T52" s="8">
        <f t="shared" si="10"/>
        <v>0</v>
      </c>
      <c r="U52" s="8">
        <f t="shared" si="11"/>
        <v>0</v>
      </c>
      <c r="V52" s="10">
        <f t="shared" si="12"/>
        <v>0</v>
      </c>
      <c r="W52" s="9">
        <f t="shared" si="13"/>
        <v>0</v>
      </c>
      <c r="X52" s="8">
        <f t="shared" si="14"/>
        <v>0</v>
      </c>
    </row>
    <row r="53" spans="1:24" ht="21">
      <c r="A53" t="s">
        <v>199</v>
      </c>
      <c r="B53" t="s">
        <v>200</v>
      </c>
      <c r="C53" t="s">
        <v>16</v>
      </c>
      <c r="D53">
        <v>98689</v>
      </c>
      <c r="E53" t="s">
        <v>201</v>
      </c>
      <c r="F53" s="4" t="str">
        <f>IF(AND((A!F53='C'!F53),('C'!F53=B!F53)),'C'!F53,"A:"&amp;A!F53&amp;";B:"&amp;B!F53&amp;";C:"&amp;'C'!F53)</f>
        <v>N</v>
      </c>
      <c r="G53" s="4" t="str">
        <f>IF(AND((A!G53='C'!G53),('C'!G53=B!G53)),'C'!G53,"A:"&amp;A!G53&amp;";B:"&amp;B!G53&amp;";C:"&amp;'C'!G53)</f>
        <v>N</v>
      </c>
      <c r="J53">
        <f t="shared" si="1"/>
        <v>0</v>
      </c>
      <c r="K53">
        <f t="shared" si="2"/>
        <v>0</v>
      </c>
      <c r="L53" s="5">
        <f t="shared" si="3"/>
        <v>0</v>
      </c>
      <c r="M53" s="5">
        <f t="shared" si="4"/>
        <v>0</v>
      </c>
      <c r="N53">
        <f t="shared" si="5"/>
        <v>0</v>
      </c>
      <c r="O53">
        <f t="shared" si="6"/>
        <v>0</v>
      </c>
      <c r="P53" s="10">
        <f t="shared" si="15"/>
        <v>0</v>
      </c>
      <c r="Q53" s="10">
        <f t="shared" si="16"/>
        <v>0</v>
      </c>
      <c r="R53" s="9">
        <f t="shared" si="8"/>
        <v>0</v>
      </c>
      <c r="S53" s="9">
        <f t="shared" si="9"/>
        <v>0</v>
      </c>
      <c r="T53" s="8">
        <f t="shared" si="10"/>
        <v>0</v>
      </c>
      <c r="U53" s="8">
        <f t="shared" si="11"/>
        <v>0</v>
      </c>
      <c r="V53" s="10">
        <f t="shared" si="12"/>
        <v>0</v>
      </c>
      <c r="W53" s="9">
        <f t="shared" si="13"/>
        <v>0</v>
      </c>
      <c r="X53" s="8">
        <f t="shared" si="14"/>
        <v>0</v>
      </c>
    </row>
    <row r="54" spans="1:24" ht="21">
      <c r="A54" t="s">
        <v>202</v>
      </c>
      <c r="B54" t="s">
        <v>203</v>
      </c>
      <c r="C54" t="s">
        <v>37</v>
      </c>
      <c r="D54">
        <v>69975</v>
      </c>
      <c r="E54" t="s">
        <v>204</v>
      </c>
      <c r="F54" s="4" t="str">
        <f>IF(AND((A!F54='C'!F54),('C'!F54=B!F54)),'C'!F54,"A:"&amp;A!F54&amp;";B:"&amp;B!F54&amp;";C:"&amp;'C'!F54)</f>
        <v>N</v>
      </c>
      <c r="G54" s="4" t="str">
        <f>IF(AND((A!G54='C'!G54),('C'!G54=B!G54)),'C'!G54,"A:"&amp;A!G54&amp;";B:"&amp;B!G54&amp;";C:"&amp;'C'!G54)</f>
        <v>N</v>
      </c>
      <c r="J54">
        <f t="shared" si="1"/>
        <v>0</v>
      </c>
      <c r="K54">
        <f t="shared" si="2"/>
        <v>0</v>
      </c>
      <c r="L54" s="5">
        <f t="shared" si="3"/>
        <v>0</v>
      </c>
      <c r="M54" s="5">
        <f t="shared" si="4"/>
        <v>0</v>
      </c>
      <c r="N54">
        <f t="shared" si="5"/>
        <v>0</v>
      </c>
      <c r="O54">
        <f t="shared" si="6"/>
        <v>0</v>
      </c>
      <c r="P54" s="10">
        <f t="shared" si="15"/>
        <v>0</v>
      </c>
      <c r="Q54" s="10">
        <f t="shared" si="16"/>
        <v>0</v>
      </c>
      <c r="R54" s="9">
        <f t="shared" si="8"/>
        <v>0</v>
      </c>
      <c r="S54" s="9">
        <f t="shared" si="9"/>
        <v>0</v>
      </c>
      <c r="T54" s="8">
        <f t="shared" si="10"/>
        <v>0</v>
      </c>
      <c r="U54" s="8">
        <f t="shared" si="11"/>
        <v>0</v>
      </c>
      <c r="V54" s="10">
        <f t="shared" si="12"/>
        <v>0</v>
      </c>
      <c r="W54" s="9">
        <f t="shared" si="13"/>
        <v>0</v>
      </c>
      <c r="X54" s="8">
        <f t="shared" si="14"/>
        <v>0</v>
      </c>
    </row>
    <row r="55" spans="1:24" ht="21">
      <c r="A55" t="s">
        <v>205</v>
      </c>
      <c r="B55" t="s">
        <v>206</v>
      </c>
      <c r="C55" t="s">
        <v>16</v>
      </c>
      <c r="D55">
        <v>105272</v>
      </c>
      <c r="E55" t="s">
        <v>207</v>
      </c>
      <c r="F55" s="4" t="str">
        <f>IF(AND((A!F55='C'!F55),('C'!F55=B!F55)),'C'!F55,"A:"&amp;A!F55&amp;";B:"&amp;B!F55&amp;";C:"&amp;'C'!F55)</f>
        <v>Y</v>
      </c>
      <c r="G55" s="4" t="str">
        <f>IF(AND((A!G55='C'!G55),('C'!G55=B!G55)),'C'!G55,"A:"&amp;A!G55&amp;";B:"&amp;B!G55&amp;";C:"&amp;'C'!G55)</f>
        <v>N</v>
      </c>
      <c r="J55">
        <f t="shared" si="1"/>
        <v>0</v>
      </c>
      <c r="K55">
        <f t="shared" si="2"/>
        <v>0</v>
      </c>
      <c r="L55" s="5">
        <f t="shared" si="3"/>
        <v>0</v>
      </c>
      <c r="M55" s="5">
        <f t="shared" si="4"/>
        <v>0</v>
      </c>
      <c r="N55">
        <f t="shared" si="5"/>
        <v>0</v>
      </c>
      <c r="O55">
        <f t="shared" si="6"/>
        <v>0</v>
      </c>
      <c r="P55" s="10">
        <f t="shared" si="15"/>
        <v>0</v>
      </c>
      <c r="Q55" s="10">
        <f t="shared" si="16"/>
        <v>0</v>
      </c>
      <c r="R55" s="9">
        <f t="shared" si="8"/>
        <v>0</v>
      </c>
      <c r="S55" s="9">
        <f t="shared" si="9"/>
        <v>0</v>
      </c>
      <c r="T55" s="8">
        <f t="shared" si="10"/>
        <v>0</v>
      </c>
      <c r="U55" s="8">
        <f t="shared" si="11"/>
        <v>0</v>
      </c>
      <c r="V55" s="10">
        <f t="shared" si="12"/>
        <v>0</v>
      </c>
      <c r="W55" s="9">
        <f t="shared" si="13"/>
        <v>0</v>
      </c>
      <c r="X55" s="8">
        <f t="shared" si="14"/>
        <v>0</v>
      </c>
    </row>
    <row r="56" spans="1:24" ht="21">
      <c r="A56" t="s">
        <v>210</v>
      </c>
      <c r="B56" t="s">
        <v>211</v>
      </c>
      <c r="C56" t="s">
        <v>37</v>
      </c>
      <c r="D56">
        <v>37136</v>
      </c>
      <c r="E56" t="s">
        <v>212</v>
      </c>
      <c r="F56" s="4" t="str">
        <f>IF(AND((A!F56='C'!F56),('C'!F56=B!F56)),'C'!F56,"A:"&amp;A!F56&amp;";B:"&amp;B!F56&amp;";C:"&amp;'C'!F56)</f>
        <v>N</v>
      </c>
      <c r="G56" s="4" t="str">
        <f>IF(AND((A!G56='C'!G56),('C'!G56=B!G56)),'C'!G56,"A:"&amp;A!G56&amp;";B:"&amp;B!G56&amp;";C:"&amp;'C'!G56)</f>
        <v>N</v>
      </c>
      <c r="J56">
        <f t="shared" si="1"/>
        <v>0</v>
      </c>
      <c r="K56">
        <f t="shared" si="2"/>
        <v>0</v>
      </c>
      <c r="L56" s="5">
        <f t="shared" si="3"/>
        <v>0</v>
      </c>
      <c r="M56" s="5">
        <f t="shared" si="4"/>
        <v>0</v>
      </c>
      <c r="N56">
        <f t="shared" si="5"/>
        <v>0</v>
      </c>
      <c r="O56">
        <f t="shared" si="6"/>
        <v>0</v>
      </c>
      <c r="P56" s="10">
        <f t="shared" si="15"/>
        <v>0</v>
      </c>
      <c r="Q56" s="10">
        <f t="shared" si="16"/>
        <v>0</v>
      </c>
      <c r="R56" s="9">
        <f t="shared" si="8"/>
        <v>0</v>
      </c>
      <c r="S56" s="9">
        <f t="shared" si="9"/>
        <v>0</v>
      </c>
      <c r="T56" s="8">
        <f t="shared" si="10"/>
        <v>0</v>
      </c>
      <c r="U56" s="8">
        <f t="shared" si="11"/>
        <v>0</v>
      </c>
      <c r="V56" s="10">
        <f t="shared" si="12"/>
        <v>0</v>
      </c>
      <c r="W56" s="9">
        <f t="shared" si="13"/>
        <v>0</v>
      </c>
      <c r="X56" s="8">
        <f t="shared" si="14"/>
        <v>0</v>
      </c>
    </row>
    <row r="57" spans="1:24" ht="21">
      <c r="A57" t="s">
        <v>213</v>
      </c>
      <c r="B57" t="s">
        <v>214</v>
      </c>
      <c r="C57" t="s">
        <v>16</v>
      </c>
      <c r="D57">
        <v>405</v>
      </c>
      <c r="E57" t="s">
        <v>215</v>
      </c>
      <c r="F57" s="4" t="str">
        <f>IF(AND((A!F57='C'!F57),('C'!F57=B!F57)),'C'!F57,"A:"&amp;A!F57&amp;";B:"&amp;B!F57&amp;";C:"&amp;'C'!F57)</f>
        <v>N</v>
      </c>
      <c r="G57" s="4" t="str">
        <f>IF(AND((A!G57='C'!G57),('C'!G57=B!G57)),'C'!G57,"A:"&amp;A!G57&amp;";B:"&amp;B!G57&amp;";C:"&amp;'C'!G57)</f>
        <v>N</v>
      </c>
      <c r="J57">
        <f t="shared" si="1"/>
        <v>0</v>
      </c>
      <c r="K57">
        <f t="shared" si="2"/>
        <v>0</v>
      </c>
      <c r="L57" s="5">
        <f t="shared" si="3"/>
        <v>0</v>
      </c>
      <c r="M57" s="5">
        <f t="shared" si="4"/>
        <v>0</v>
      </c>
      <c r="N57">
        <f t="shared" si="5"/>
        <v>0</v>
      </c>
      <c r="O57">
        <f t="shared" si="6"/>
        <v>0</v>
      </c>
      <c r="P57" s="10">
        <f t="shared" si="15"/>
        <v>0</v>
      </c>
      <c r="Q57" s="10">
        <f t="shared" si="16"/>
        <v>0</v>
      </c>
      <c r="R57" s="9">
        <f t="shared" si="8"/>
        <v>0</v>
      </c>
      <c r="S57" s="9">
        <f t="shared" si="9"/>
        <v>0</v>
      </c>
      <c r="T57" s="8">
        <f t="shared" si="10"/>
        <v>0</v>
      </c>
      <c r="U57" s="8">
        <f t="shared" si="11"/>
        <v>0</v>
      </c>
      <c r="V57" s="10">
        <f t="shared" si="12"/>
        <v>0</v>
      </c>
      <c r="W57" s="9">
        <f t="shared" si="13"/>
        <v>0</v>
      </c>
      <c r="X57" s="8">
        <f t="shared" si="14"/>
        <v>0</v>
      </c>
    </row>
    <row r="58" spans="1:24" ht="21">
      <c r="A58" t="s">
        <v>216</v>
      </c>
      <c r="B58" t="s">
        <v>217</v>
      </c>
      <c r="C58" t="s">
        <v>24</v>
      </c>
      <c r="D58">
        <v>57380</v>
      </c>
      <c r="E58" t="s">
        <v>218</v>
      </c>
      <c r="F58" s="4" t="str">
        <f>IF(AND((A!F58='C'!F58),('C'!F58=B!F58)),'C'!F58,"A:"&amp;A!F58&amp;";B:"&amp;B!F58&amp;";C:"&amp;'C'!F58)</f>
        <v>N</v>
      </c>
      <c r="G58" s="4" t="str">
        <f>IF(AND((A!G58='C'!G58),('C'!G58=B!G58)),'C'!G58,"A:"&amp;A!G58&amp;";B:"&amp;B!G58&amp;";C:"&amp;'C'!G58)</f>
        <v>N</v>
      </c>
      <c r="J58">
        <f t="shared" si="1"/>
        <v>0</v>
      </c>
      <c r="K58">
        <f t="shared" si="2"/>
        <v>0</v>
      </c>
      <c r="L58" s="5">
        <f t="shared" si="3"/>
        <v>0</v>
      </c>
      <c r="M58" s="5">
        <f t="shared" si="4"/>
        <v>0</v>
      </c>
      <c r="N58">
        <f t="shared" si="5"/>
        <v>0</v>
      </c>
      <c r="O58">
        <f t="shared" si="6"/>
        <v>0</v>
      </c>
      <c r="P58" s="10">
        <f t="shared" si="15"/>
        <v>0</v>
      </c>
      <c r="Q58" s="10">
        <f t="shared" si="16"/>
        <v>0</v>
      </c>
      <c r="R58" s="9">
        <f t="shared" si="8"/>
        <v>0</v>
      </c>
      <c r="S58" s="9">
        <f t="shared" si="9"/>
        <v>0</v>
      </c>
      <c r="T58" s="8">
        <f t="shared" si="10"/>
        <v>0</v>
      </c>
      <c r="U58" s="8">
        <f t="shared" si="11"/>
        <v>0</v>
      </c>
      <c r="V58" s="10">
        <f t="shared" si="12"/>
        <v>0</v>
      </c>
      <c r="W58" s="9">
        <f t="shared" si="13"/>
        <v>0</v>
      </c>
      <c r="X58" s="8">
        <f t="shared" si="14"/>
        <v>0</v>
      </c>
    </row>
    <row r="59" spans="1:24" ht="21">
      <c r="A59" t="s">
        <v>219</v>
      </c>
      <c r="B59" t="s">
        <v>761</v>
      </c>
      <c r="C59" t="s">
        <v>24</v>
      </c>
      <c r="D59">
        <v>79428</v>
      </c>
      <c r="E59" t="s">
        <v>221</v>
      </c>
      <c r="F59" s="4" t="str">
        <f>IF(AND((A!F59='C'!F59),('C'!F59=B!F59)),'C'!F59,"A:"&amp;A!F59&amp;";B:"&amp;B!F59&amp;";C:"&amp;'C'!F59)</f>
        <v>N</v>
      </c>
      <c r="G59" s="4" t="str">
        <f>IF(AND((A!G59='C'!G59),('C'!G59=B!G59)),'C'!G59,"A:"&amp;A!G59&amp;";B:"&amp;B!G59&amp;";C:"&amp;'C'!G59)</f>
        <v>N</v>
      </c>
      <c r="J59">
        <f t="shared" si="1"/>
        <v>0</v>
      </c>
      <c r="K59">
        <f t="shared" si="2"/>
        <v>0</v>
      </c>
      <c r="L59" s="5">
        <f t="shared" si="3"/>
        <v>0</v>
      </c>
      <c r="M59" s="5">
        <f t="shared" si="4"/>
        <v>0</v>
      </c>
      <c r="N59">
        <f t="shared" si="5"/>
        <v>0</v>
      </c>
      <c r="O59">
        <f t="shared" si="6"/>
        <v>0</v>
      </c>
      <c r="P59" s="10">
        <f t="shared" si="15"/>
        <v>0</v>
      </c>
      <c r="Q59" s="10">
        <f t="shared" si="16"/>
        <v>0</v>
      </c>
      <c r="R59" s="9">
        <f t="shared" si="8"/>
        <v>0</v>
      </c>
      <c r="S59" s="9">
        <f t="shared" si="9"/>
        <v>0</v>
      </c>
      <c r="T59" s="8">
        <f t="shared" si="10"/>
        <v>0</v>
      </c>
      <c r="U59" s="8">
        <f t="shared" si="11"/>
        <v>0</v>
      </c>
      <c r="V59" s="10">
        <f t="shared" si="12"/>
        <v>0</v>
      </c>
      <c r="W59" s="9">
        <f t="shared" si="13"/>
        <v>0</v>
      </c>
      <c r="X59" s="8">
        <f t="shared" si="14"/>
        <v>0</v>
      </c>
    </row>
    <row r="60" spans="1:24" ht="21">
      <c r="A60" t="s">
        <v>222</v>
      </c>
      <c r="B60" t="s">
        <v>223</v>
      </c>
      <c r="C60" t="s">
        <v>37</v>
      </c>
      <c r="D60">
        <v>100509</v>
      </c>
      <c r="E60" t="s">
        <v>224</v>
      </c>
      <c r="F60" s="4" t="str">
        <f>IF(AND((A!F60='C'!F60),('C'!F60=B!F60)),'C'!F60,"A:"&amp;A!F60&amp;";B:"&amp;B!F60&amp;";C:"&amp;'C'!F60)</f>
        <v>N</v>
      </c>
      <c r="G60" s="4" t="str">
        <f>IF(AND((A!G60='C'!G60),('C'!G60=B!G60)),'C'!G60,"A:"&amp;A!G60&amp;";B:"&amp;B!G60&amp;";C:"&amp;'C'!G60)</f>
        <v>N</v>
      </c>
      <c r="J60">
        <f t="shared" si="1"/>
        <v>0</v>
      </c>
      <c r="K60">
        <f t="shared" si="2"/>
        <v>0</v>
      </c>
      <c r="L60" s="5">
        <f t="shared" si="3"/>
        <v>0</v>
      </c>
      <c r="M60" s="5">
        <f t="shared" si="4"/>
        <v>0</v>
      </c>
      <c r="N60">
        <f t="shared" si="5"/>
        <v>0</v>
      </c>
      <c r="O60">
        <f t="shared" si="6"/>
        <v>0</v>
      </c>
      <c r="P60" s="10">
        <f t="shared" si="15"/>
        <v>0</v>
      </c>
      <c r="Q60" s="10">
        <f t="shared" si="16"/>
        <v>0</v>
      </c>
      <c r="R60" s="9">
        <f t="shared" si="8"/>
        <v>0</v>
      </c>
      <c r="S60" s="9">
        <f t="shared" si="9"/>
        <v>0</v>
      </c>
      <c r="T60" s="8">
        <f t="shared" si="10"/>
        <v>0</v>
      </c>
      <c r="U60" s="8">
        <f t="shared" si="11"/>
        <v>0</v>
      </c>
      <c r="V60" s="10">
        <f t="shared" si="12"/>
        <v>0</v>
      </c>
      <c r="W60" s="9">
        <f t="shared" si="13"/>
        <v>0</v>
      </c>
      <c r="X60" s="8">
        <f t="shared" si="14"/>
        <v>0</v>
      </c>
    </row>
    <row r="61" spans="1:24" ht="21">
      <c r="A61" t="s">
        <v>225</v>
      </c>
      <c r="B61" t="s">
        <v>226</v>
      </c>
      <c r="C61" t="s">
        <v>16</v>
      </c>
      <c r="D61">
        <v>80099</v>
      </c>
      <c r="E61" t="s">
        <v>227</v>
      </c>
      <c r="F61" s="4" t="str">
        <f>IF(AND((A!F61='C'!F61),('C'!F61=B!F61)),'C'!F61,"A:"&amp;A!F61&amp;";B:"&amp;B!F61&amp;";C:"&amp;'C'!F61)</f>
        <v>N</v>
      </c>
      <c r="G61" s="4" t="str">
        <f>IF(AND((A!G61='C'!G61),('C'!G61=B!G61)),'C'!G61,"A:"&amp;A!G61&amp;";B:"&amp;B!G61&amp;";C:"&amp;'C'!G61)</f>
        <v>N</v>
      </c>
      <c r="J61">
        <f t="shared" si="1"/>
        <v>0</v>
      </c>
      <c r="K61">
        <f t="shared" si="2"/>
        <v>0</v>
      </c>
      <c r="L61" s="5">
        <f t="shared" si="3"/>
        <v>0</v>
      </c>
      <c r="M61" s="5">
        <f t="shared" si="4"/>
        <v>0</v>
      </c>
      <c r="N61">
        <f t="shared" si="5"/>
        <v>0</v>
      </c>
      <c r="O61">
        <f t="shared" si="6"/>
        <v>0</v>
      </c>
      <c r="P61" s="10">
        <f t="shared" si="15"/>
        <v>0</v>
      </c>
      <c r="Q61" s="10">
        <f t="shared" si="16"/>
        <v>0</v>
      </c>
      <c r="R61" s="9">
        <f t="shared" si="8"/>
        <v>0</v>
      </c>
      <c r="S61" s="9">
        <f t="shared" si="9"/>
        <v>0</v>
      </c>
      <c r="T61" s="8">
        <f t="shared" si="10"/>
        <v>0</v>
      </c>
      <c r="U61" s="8">
        <f t="shared" si="11"/>
        <v>0</v>
      </c>
      <c r="V61" s="10">
        <f t="shared" si="12"/>
        <v>0</v>
      </c>
      <c r="W61" s="9">
        <f t="shared" si="13"/>
        <v>0</v>
      </c>
      <c r="X61" s="8">
        <f t="shared" si="14"/>
        <v>0</v>
      </c>
    </row>
    <row r="62" spans="1:24" ht="21">
      <c r="A62" t="s">
        <v>228</v>
      </c>
      <c r="B62" t="s">
        <v>229</v>
      </c>
      <c r="C62" t="s">
        <v>37</v>
      </c>
      <c r="D62">
        <v>82049</v>
      </c>
      <c r="E62" t="s">
        <v>230</v>
      </c>
      <c r="F62" s="4" t="str">
        <f>IF(AND((A!F62='C'!F62),('C'!F62=B!F62)),'C'!F62,"A:"&amp;A!F62&amp;";B:"&amp;B!F62&amp;";C:"&amp;'C'!F62)</f>
        <v>N</v>
      </c>
      <c r="G62" s="4" t="str">
        <f>IF(AND((A!G62='C'!G62),('C'!G62=B!G62)),'C'!G62,"A:"&amp;A!G62&amp;";B:"&amp;B!G62&amp;";C:"&amp;'C'!G62)</f>
        <v>N</v>
      </c>
      <c r="J62">
        <f t="shared" si="1"/>
        <v>0</v>
      </c>
      <c r="K62">
        <f t="shared" si="2"/>
        <v>0</v>
      </c>
      <c r="L62" s="5">
        <f t="shared" si="3"/>
        <v>0</v>
      </c>
      <c r="M62" s="5">
        <f t="shared" si="4"/>
        <v>0</v>
      </c>
      <c r="N62">
        <f t="shared" si="5"/>
        <v>0</v>
      </c>
      <c r="O62">
        <f t="shared" si="6"/>
        <v>0</v>
      </c>
      <c r="P62" s="10">
        <f t="shared" si="15"/>
        <v>0</v>
      </c>
      <c r="Q62" s="10">
        <f t="shared" si="16"/>
        <v>0</v>
      </c>
      <c r="R62" s="9">
        <f t="shared" si="8"/>
        <v>0</v>
      </c>
      <c r="S62" s="9">
        <f t="shared" si="9"/>
        <v>0</v>
      </c>
      <c r="T62" s="8">
        <f t="shared" si="10"/>
        <v>0</v>
      </c>
      <c r="U62" s="8">
        <f t="shared" si="11"/>
        <v>0</v>
      </c>
      <c r="V62" s="10">
        <f t="shared" si="12"/>
        <v>0</v>
      </c>
      <c r="W62" s="9">
        <f t="shared" si="13"/>
        <v>0</v>
      </c>
      <c r="X62" s="8">
        <f t="shared" si="14"/>
        <v>0</v>
      </c>
    </row>
    <row r="63" spans="1:24" ht="21">
      <c r="A63" t="s">
        <v>231</v>
      </c>
      <c r="B63" t="s">
        <v>232</v>
      </c>
      <c r="C63" t="s">
        <v>24</v>
      </c>
      <c r="D63">
        <v>54489</v>
      </c>
      <c r="E63" t="s">
        <v>233</v>
      </c>
      <c r="F63" s="4" t="str">
        <f>IF(AND((A!F63='C'!F63),('C'!F63=B!F63)),'C'!F63,"A:"&amp;A!F63&amp;";B:"&amp;B!F63&amp;";C:"&amp;'C'!F63)</f>
        <v>N</v>
      </c>
      <c r="G63" s="4" t="str">
        <f>IF(AND((A!G63='C'!G63),('C'!G63=B!G63)),'C'!G63,"A:"&amp;A!G63&amp;";B:"&amp;B!G63&amp;";C:"&amp;'C'!G63)</f>
        <v>N</v>
      </c>
      <c r="J63">
        <f t="shared" si="1"/>
        <v>0</v>
      </c>
      <c r="K63">
        <f t="shared" si="2"/>
        <v>0</v>
      </c>
      <c r="L63" s="5">
        <f t="shared" si="3"/>
        <v>0</v>
      </c>
      <c r="M63" s="5">
        <f t="shared" si="4"/>
        <v>0</v>
      </c>
      <c r="N63">
        <f t="shared" si="5"/>
        <v>0</v>
      </c>
      <c r="O63">
        <f t="shared" si="6"/>
        <v>0</v>
      </c>
      <c r="P63" s="10">
        <f t="shared" si="15"/>
        <v>0</v>
      </c>
      <c r="Q63" s="10">
        <f t="shared" si="16"/>
        <v>0</v>
      </c>
      <c r="R63" s="9">
        <f t="shared" si="8"/>
        <v>0</v>
      </c>
      <c r="S63" s="9">
        <f t="shared" si="9"/>
        <v>0</v>
      </c>
      <c r="T63" s="8">
        <f t="shared" si="10"/>
        <v>0</v>
      </c>
      <c r="U63" s="8">
        <f t="shared" si="11"/>
        <v>0</v>
      </c>
      <c r="V63" s="10">
        <f t="shared" si="12"/>
        <v>0</v>
      </c>
      <c r="W63" s="9">
        <f t="shared" si="13"/>
        <v>0</v>
      </c>
      <c r="X63" s="8">
        <f t="shared" si="14"/>
        <v>0</v>
      </c>
    </row>
    <row r="64" spans="1:24" ht="21">
      <c r="A64" t="s">
        <v>234</v>
      </c>
      <c r="B64" t="s">
        <v>235</v>
      </c>
      <c r="C64" t="s">
        <v>37</v>
      </c>
      <c r="D64">
        <v>29373</v>
      </c>
      <c r="E64" t="s">
        <v>236</v>
      </c>
      <c r="F64" s="4" t="str">
        <f>IF(AND((A!F64='C'!F64),('C'!F64=B!F64)),'C'!F64,"A:"&amp;A!F64&amp;";B:"&amp;B!F64&amp;";C:"&amp;'C'!F64)</f>
        <v>N</v>
      </c>
      <c r="G64" s="4" t="str">
        <f>IF(AND((A!G64='C'!G64),('C'!G64=B!G64)),'C'!G64,"A:"&amp;A!G64&amp;";B:"&amp;B!G64&amp;";C:"&amp;'C'!G64)</f>
        <v>N</v>
      </c>
      <c r="J64">
        <f t="shared" si="1"/>
        <v>0</v>
      </c>
      <c r="K64">
        <f t="shared" si="2"/>
        <v>0</v>
      </c>
      <c r="L64" s="5">
        <f t="shared" si="3"/>
        <v>0</v>
      </c>
      <c r="M64" s="5">
        <f t="shared" si="4"/>
        <v>0</v>
      </c>
      <c r="N64">
        <f t="shared" si="5"/>
        <v>0</v>
      </c>
      <c r="O64">
        <f t="shared" si="6"/>
        <v>0</v>
      </c>
      <c r="P64" s="10">
        <f t="shared" si="15"/>
        <v>0</v>
      </c>
      <c r="Q64" s="10">
        <f t="shared" si="16"/>
        <v>0</v>
      </c>
      <c r="R64" s="9">
        <f t="shared" si="8"/>
        <v>0</v>
      </c>
      <c r="S64" s="9">
        <f t="shared" si="9"/>
        <v>0</v>
      </c>
      <c r="T64" s="8">
        <f t="shared" si="10"/>
        <v>0</v>
      </c>
      <c r="U64" s="8">
        <f t="shared" si="11"/>
        <v>0</v>
      </c>
      <c r="V64" s="10">
        <f t="shared" si="12"/>
        <v>0</v>
      </c>
      <c r="W64" s="9">
        <f t="shared" si="13"/>
        <v>0</v>
      </c>
      <c r="X64" s="8">
        <f t="shared" si="14"/>
        <v>0</v>
      </c>
    </row>
    <row r="65" spans="1:24" ht="21">
      <c r="A65" t="s">
        <v>237</v>
      </c>
      <c r="B65" t="s">
        <v>238</v>
      </c>
      <c r="C65" t="s">
        <v>37</v>
      </c>
      <c r="D65">
        <v>29349</v>
      </c>
      <c r="E65" t="s">
        <v>239</v>
      </c>
      <c r="F65" s="4" t="str">
        <f>IF(AND((A!F65='C'!F65),('C'!F65=B!F65)),'C'!F65,"A:"&amp;A!F65&amp;";B:"&amp;B!F65&amp;";C:"&amp;'C'!F65)</f>
        <v>N</v>
      </c>
      <c r="G65" s="4" t="str">
        <f>IF(AND((A!G65='C'!G65),('C'!G65=B!G65)),'C'!G65,"A:"&amp;A!G65&amp;";B:"&amp;B!G65&amp;";C:"&amp;'C'!G65)</f>
        <v>N</v>
      </c>
      <c r="J65">
        <f t="shared" si="1"/>
        <v>0</v>
      </c>
      <c r="K65">
        <f t="shared" si="2"/>
        <v>0</v>
      </c>
      <c r="L65" s="5">
        <f t="shared" si="3"/>
        <v>0</v>
      </c>
      <c r="M65" s="5">
        <f t="shared" si="4"/>
        <v>0</v>
      </c>
      <c r="N65">
        <f t="shared" si="5"/>
        <v>0</v>
      </c>
      <c r="O65">
        <f t="shared" si="6"/>
        <v>0</v>
      </c>
      <c r="P65" s="10">
        <f t="shared" si="15"/>
        <v>0</v>
      </c>
      <c r="Q65" s="10">
        <f t="shared" si="16"/>
        <v>0</v>
      </c>
      <c r="R65" s="9">
        <f t="shared" si="8"/>
        <v>0</v>
      </c>
      <c r="S65" s="9">
        <f t="shared" si="9"/>
        <v>0</v>
      </c>
      <c r="T65" s="8">
        <f t="shared" si="10"/>
        <v>0</v>
      </c>
      <c r="U65" s="8">
        <f t="shared" si="11"/>
        <v>0</v>
      </c>
      <c r="V65" s="10">
        <f t="shared" si="12"/>
        <v>0</v>
      </c>
      <c r="W65" s="9">
        <f t="shared" si="13"/>
        <v>0</v>
      </c>
      <c r="X65" s="8">
        <f t="shared" si="14"/>
        <v>0</v>
      </c>
    </row>
    <row r="66" spans="1:24" ht="21">
      <c r="A66" t="s">
        <v>240</v>
      </c>
      <c r="B66" t="s">
        <v>241</v>
      </c>
      <c r="C66" t="s">
        <v>24</v>
      </c>
      <c r="D66">
        <v>4381</v>
      </c>
      <c r="E66" t="s">
        <v>242</v>
      </c>
      <c r="F66" s="4" t="str">
        <f>IF(AND((A!F66='C'!F66),('C'!F66=B!F66)),'C'!F66,"A:"&amp;A!F66&amp;";B:"&amp;B!F66&amp;";C:"&amp;'C'!F66)</f>
        <v>A:N;B:Y;C:N</v>
      </c>
      <c r="G66" s="4" t="str">
        <f>IF(AND((A!G66='C'!G66),('C'!G66=B!G66)),'C'!G66,"A:"&amp;A!G66&amp;";B:"&amp;B!G66&amp;";C:"&amp;'C'!G66)</f>
        <v>A:N;B:Y;C:N</v>
      </c>
      <c r="J66">
        <f t="shared" si="1"/>
        <v>0</v>
      </c>
      <c r="K66">
        <f t="shared" si="2"/>
        <v>0</v>
      </c>
      <c r="L66" s="5">
        <f t="shared" si="3"/>
        <v>0</v>
      </c>
      <c r="M66" s="5">
        <f t="shared" si="4"/>
        <v>0</v>
      </c>
      <c r="N66">
        <f t="shared" si="5"/>
        <v>1</v>
      </c>
      <c r="O66">
        <f t="shared" si="6"/>
        <v>1</v>
      </c>
      <c r="P66" s="10">
        <f t="shared" si="15"/>
        <v>0</v>
      </c>
      <c r="Q66" s="10">
        <f t="shared" si="16"/>
        <v>0</v>
      </c>
      <c r="R66" s="9" t="str">
        <f t="shared" si="8"/>
        <v>X</v>
      </c>
      <c r="S66" s="9" t="str">
        <f t="shared" si="9"/>
        <v>X</v>
      </c>
      <c r="T66" s="8" t="str">
        <f t="shared" si="10"/>
        <v>X</v>
      </c>
      <c r="U66" s="8" t="str">
        <f t="shared" si="11"/>
        <v>X</v>
      </c>
      <c r="V66" s="10">
        <f t="shared" si="12"/>
        <v>0</v>
      </c>
      <c r="W66" s="9">
        <f t="shared" si="13"/>
        <v>0</v>
      </c>
      <c r="X66" s="8">
        <f t="shared" si="14"/>
        <v>0</v>
      </c>
    </row>
    <row r="67" spans="1:24" ht="21">
      <c r="A67" t="s">
        <v>243</v>
      </c>
      <c r="B67" t="s">
        <v>244</v>
      </c>
      <c r="C67" t="s">
        <v>24</v>
      </c>
      <c r="D67">
        <v>25572</v>
      </c>
      <c r="E67" t="s">
        <v>245</v>
      </c>
      <c r="F67" s="4" t="str">
        <f>IF(AND((A!F67='C'!F67),('C'!F67=B!F67)),'C'!F67,"A:"&amp;A!F67&amp;";B:"&amp;B!F67&amp;";C:"&amp;'C'!F67)</f>
        <v>A:N;B:Y;C:N</v>
      </c>
      <c r="G67" s="4" t="str">
        <f>IF(AND((A!G67='C'!G67),('C'!G67=B!G67)),'C'!G67,"A:"&amp;A!G67&amp;";B:"&amp;B!G67&amp;";C:"&amp;'C'!G67)</f>
        <v>A:Y;B:N;C:N</v>
      </c>
      <c r="J67">
        <f t="shared" ref="J67:J130" si="17">(LEN(F67)-LEN(SUBSTITUTE(F67,"A:Y","")))/LEN("A:Y")</f>
        <v>0</v>
      </c>
      <c r="K67">
        <f t="shared" ref="K67:K130" si="18">(LEN(G67)-LEN(SUBSTITUTE(G67,"A:Y","")))/LEN("A:Y")</f>
        <v>1</v>
      </c>
      <c r="L67" s="5">
        <f t="shared" ref="L67:L130" si="19">(LEN(F67)-LEN(SUBSTITUTE(F67,"C:Y","")))/LEN("C:Y")</f>
        <v>0</v>
      </c>
      <c r="M67" s="5">
        <f t="shared" ref="M67:M130" si="20">(LEN(G67)-LEN(SUBSTITUTE(G67,"C:Y","")))/LEN("C:Y")</f>
        <v>0</v>
      </c>
      <c r="N67">
        <f t="shared" ref="N67:N130" si="21">(LEN(F67)-LEN(SUBSTITUTE(F67,"B:Y","")))/LEN("B:Y")</f>
        <v>1</v>
      </c>
      <c r="O67">
        <f t="shared" ref="O67:O130" si="22">(LEN(G67)-LEN(SUBSTITUTE(G67,"B:Y","")))/LEN("B:Y")</f>
        <v>0</v>
      </c>
      <c r="P67" s="10">
        <f t="shared" si="15"/>
        <v>0</v>
      </c>
      <c r="Q67" s="10" t="str">
        <f t="shared" si="16"/>
        <v>X</v>
      </c>
      <c r="R67" s="9" t="str">
        <f t="shared" ref="R67:R130" si="23">IF(N67=L67,N67,"X")</f>
        <v>X</v>
      </c>
      <c r="S67" s="9">
        <f t="shared" ref="S67:S130" si="24">IF(O67=M67,O67,"X")</f>
        <v>0</v>
      </c>
      <c r="T67" s="8" t="str">
        <f t="shared" ref="T67:T130" si="25">IF(N67=J67,N67,"X")</f>
        <v>X</v>
      </c>
      <c r="U67" s="8" t="str">
        <f t="shared" ref="U67:U130" si="26">IF(O67=K67,O67,"X")</f>
        <v>X</v>
      </c>
      <c r="V67" s="10">
        <f t="shared" ref="V67:V130" si="27">IF(OR(AND(J67=1,M67=1),AND(K67=1,L67=1)),1,0)</f>
        <v>0</v>
      </c>
      <c r="W67" s="9">
        <f t="shared" ref="W67:W130" si="28">IF(OR(AND(L67=1,O67=1),AND(N67=1,M67=1)),1,0)</f>
        <v>0</v>
      </c>
      <c r="X67" s="8">
        <f t="shared" ref="X67:X130" si="29">IF(OR(AND(J67=1,O67=1),AND(K67=1,N67=1)),1,0)</f>
        <v>1</v>
      </c>
    </row>
    <row r="68" spans="1:24" ht="21">
      <c r="A68" t="s">
        <v>247</v>
      </c>
      <c r="B68" t="s">
        <v>248</v>
      </c>
      <c r="C68" t="s">
        <v>16</v>
      </c>
      <c r="D68">
        <v>55241</v>
      </c>
      <c r="E68" t="s">
        <v>249</v>
      </c>
      <c r="F68" s="4" t="str">
        <f>IF(AND((A!F68='C'!F68),('C'!F68=B!F68)),'C'!F68,"A:"&amp;A!F68&amp;";B:"&amp;B!F68&amp;";C:"&amp;'C'!F68)</f>
        <v>A:N;B:Y;C:Y</v>
      </c>
      <c r="G68" s="4" t="str">
        <f>IF(AND((A!G68='C'!G68),('C'!G68=B!G68)),'C'!G68,"A:"&amp;A!G68&amp;";B:"&amp;B!G68&amp;";C:"&amp;'C'!G68)</f>
        <v>N</v>
      </c>
      <c r="J68">
        <f t="shared" si="17"/>
        <v>0</v>
      </c>
      <c r="K68">
        <f t="shared" si="18"/>
        <v>0</v>
      </c>
      <c r="L68" s="5">
        <f t="shared" si="19"/>
        <v>1</v>
      </c>
      <c r="M68" s="5">
        <f t="shared" si="20"/>
        <v>0</v>
      </c>
      <c r="N68">
        <f t="shared" si="21"/>
        <v>1</v>
      </c>
      <c r="O68">
        <f t="shared" si="22"/>
        <v>0</v>
      </c>
      <c r="P68" s="10" t="str">
        <f t="shared" si="15"/>
        <v>X</v>
      </c>
      <c r="Q68" s="10">
        <f t="shared" si="16"/>
        <v>0</v>
      </c>
      <c r="R68" s="9">
        <f t="shared" si="23"/>
        <v>1</v>
      </c>
      <c r="S68" s="9">
        <f t="shared" si="24"/>
        <v>0</v>
      </c>
      <c r="T68" s="8" t="str">
        <f t="shared" si="25"/>
        <v>X</v>
      </c>
      <c r="U68" s="8">
        <f t="shared" si="26"/>
        <v>0</v>
      </c>
      <c r="V68" s="10">
        <f t="shared" si="27"/>
        <v>0</v>
      </c>
      <c r="W68" s="9">
        <f t="shared" si="28"/>
        <v>0</v>
      </c>
      <c r="X68" s="8">
        <f t="shared" si="29"/>
        <v>0</v>
      </c>
    </row>
    <row r="69" spans="1:24" ht="21">
      <c r="A69" t="s">
        <v>250</v>
      </c>
      <c r="B69" t="s">
        <v>251</v>
      </c>
      <c r="C69" t="s">
        <v>37</v>
      </c>
      <c r="D69">
        <v>115247</v>
      </c>
      <c r="E69" t="s">
        <v>252</v>
      </c>
      <c r="F69" s="4" t="str">
        <f>IF(AND((A!F69='C'!F69),('C'!F69=B!F69)),'C'!F69,"A:"&amp;A!F69&amp;";B:"&amp;B!F69&amp;";C:"&amp;'C'!F69)</f>
        <v>N</v>
      </c>
      <c r="G69" s="4" t="str">
        <f>IF(AND((A!G69='C'!G69),('C'!G69=B!G69)),'C'!G69,"A:"&amp;A!G69&amp;";B:"&amp;B!G69&amp;";C:"&amp;'C'!G69)</f>
        <v>N</v>
      </c>
      <c r="J69">
        <f t="shared" si="17"/>
        <v>0</v>
      </c>
      <c r="K69">
        <f t="shared" si="18"/>
        <v>0</v>
      </c>
      <c r="L69" s="5">
        <f t="shared" si="19"/>
        <v>0</v>
      </c>
      <c r="M69" s="5">
        <f t="shared" si="20"/>
        <v>0</v>
      </c>
      <c r="N69">
        <f t="shared" si="21"/>
        <v>0</v>
      </c>
      <c r="O69">
        <f t="shared" si="22"/>
        <v>0</v>
      </c>
      <c r="P69" s="10">
        <f t="shared" si="15"/>
        <v>0</v>
      </c>
      <c r="Q69" s="10">
        <f t="shared" si="16"/>
        <v>0</v>
      </c>
      <c r="R69" s="9">
        <f t="shared" si="23"/>
        <v>0</v>
      </c>
      <c r="S69" s="9">
        <f t="shared" si="24"/>
        <v>0</v>
      </c>
      <c r="T69" s="8">
        <f t="shared" si="25"/>
        <v>0</v>
      </c>
      <c r="U69" s="8">
        <f t="shared" si="26"/>
        <v>0</v>
      </c>
      <c r="V69" s="10">
        <f t="shared" si="27"/>
        <v>0</v>
      </c>
      <c r="W69" s="9">
        <f t="shared" si="28"/>
        <v>0</v>
      </c>
      <c r="X69" s="8">
        <f t="shared" si="29"/>
        <v>0</v>
      </c>
    </row>
    <row r="70" spans="1:24" ht="21">
      <c r="A70" t="s">
        <v>253</v>
      </c>
      <c r="B70" t="s">
        <v>254</v>
      </c>
      <c r="C70" t="s">
        <v>37</v>
      </c>
      <c r="D70">
        <v>86723</v>
      </c>
      <c r="E70" t="s">
        <v>255</v>
      </c>
      <c r="F70" s="4" t="str">
        <f>IF(AND((A!F70='C'!F70),('C'!F70=B!F70)),'C'!F70,"A:"&amp;A!F70&amp;";B:"&amp;B!F70&amp;";C:"&amp;'C'!F70)</f>
        <v>N</v>
      </c>
      <c r="G70" s="4" t="str">
        <f>IF(AND((A!G70='C'!G70),('C'!G70=B!G70)),'C'!G70,"A:"&amp;A!G70&amp;";B:"&amp;B!G70&amp;";C:"&amp;'C'!G70)</f>
        <v>N</v>
      </c>
      <c r="J70">
        <f t="shared" si="17"/>
        <v>0</v>
      </c>
      <c r="K70">
        <f t="shared" si="18"/>
        <v>0</v>
      </c>
      <c r="L70" s="5">
        <f t="shared" si="19"/>
        <v>0</v>
      </c>
      <c r="M70" s="5">
        <f t="shared" si="20"/>
        <v>0</v>
      </c>
      <c r="N70">
        <f t="shared" si="21"/>
        <v>0</v>
      </c>
      <c r="O70">
        <f t="shared" si="22"/>
        <v>0</v>
      </c>
      <c r="P70" s="10">
        <f t="shared" ref="P70:P133" si="30">IF(J70=L70,J70,"X")</f>
        <v>0</v>
      </c>
      <c r="Q70" s="10">
        <f t="shared" ref="Q70:Q133" si="31">IF(K70=M70,K70,"X")</f>
        <v>0</v>
      </c>
      <c r="R70" s="9">
        <f t="shared" si="23"/>
        <v>0</v>
      </c>
      <c r="S70" s="9">
        <f t="shared" si="24"/>
        <v>0</v>
      </c>
      <c r="T70" s="8">
        <f t="shared" si="25"/>
        <v>0</v>
      </c>
      <c r="U70" s="8">
        <f t="shared" si="26"/>
        <v>0</v>
      </c>
      <c r="V70" s="10">
        <f t="shared" si="27"/>
        <v>0</v>
      </c>
      <c r="W70" s="9">
        <f t="shared" si="28"/>
        <v>0</v>
      </c>
      <c r="X70" s="8">
        <f t="shared" si="29"/>
        <v>0</v>
      </c>
    </row>
    <row r="71" spans="1:24" ht="21">
      <c r="A71" t="s">
        <v>256</v>
      </c>
      <c r="B71" t="s">
        <v>257</v>
      </c>
      <c r="C71" t="s">
        <v>24</v>
      </c>
      <c r="D71">
        <v>109623</v>
      </c>
      <c r="E71" t="s">
        <v>258</v>
      </c>
      <c r="F71" s="4" t="str">
        <f>IF(AND((A!F71='C'!F71),('C'!F71=B!F71)),'C'!F71,"A:"&amp;A!F71&amp;";B:"&amp;B!F71&amp;";C:"&amp;'C'!F71)</f>
        <v>N</v>
      </c>
      <c r="G71" s="4" t="str">
        <f>IF(AND((A!G71='C'!G71),('C'!G71=B!G71)),'C'!G71,"A:"&amp;A!G71&amp;";B:"&amp;B!G71&amp;";C:"&amp;'C'!G71)</f>
        <v>N</v>
      </c>
      <c r="J71">
        <f t="shared" si="17"/>
        <v>0</v>
      </c>
      <c r="K71">
        <f t="shared" si="18"/>
        <v>0</v>
      </c>
      <c r="L71" s="5">
        <f t="shared" si="19"/>
        <v>0</v>
      </c>
      <c r="M71" s="5">
        <f t="shared" si="20"/>
        <v>0</v>
      </c>
      <c r="N71">
        <f t="shared" si="21"/>
        <v>0</v>
      </c>
      <c r="O71">
        <f t="shared" si="22"/>
        <v>0</v>
      </c>
      <c r="P71" s="10">
        <f t="shared" si="30"/>
        <v>0</v>
      </c>
      <c r="Q71" s="10">
        <f t="shared" si="31"/>
        <v>0</v>
      </c>
      <c r="R71" s="9">
        <f t="shared" si="23"/>
        <v>0</v>
      </c>
      <c r="S71" s="9">
        <f t="shared" si="24"/>
        <v>0</v>
      </c>
      <c r="T71" s="8">
        <f t="shared" si="25"/>
        <v>0</v>
      </c>
      <c r="U71" s="8">
        <f t="shared" si="26"/>
        <v>0</v>
      </c>
      <c r="V71" s="10">
        <f t="shared" si="27"/>
        <v>0</v>
      </c>
      <c r="W71" s="9">
        <f t="shared" si="28"/>
        <v>0</v>
      </c>
      <c r="X71" s="8">
        <f t="shared" si="29"/>
        <v>0</v>
      </c>
    </row>
    <row r="72" spans="1:24" ht="21">
      <c r="A72" t="s">
        <v>259</v>
      </c>
      <c r="B72" t="s">
        <v>260</v>
      </c>
      <c r="C72" t="s">
        <v>16</v>
      </c>
      <c r="D72">
        <v>766</v>
      </c>
      <c r="E72" t="s">
        <v>261</v>
      </c>
      <c r="F72" s="4" t="str">
        <f>IF(AND((A!F72='C'!F72),('C'!F72=B!F72)),'C'!F72,"A:"&amp;A!F72&amp;";B:"&amp;B!F72&amp;";C:"&amp;'C'!F72)</f>
        <v>A:Y;B:N;C:N</v>
      </c>
      <c r="G72" s="4" t="str">
        <f>IF(AND((A!G72='C'!G72),('C'!G72=B!G72)),'C'!G72,"A:"&amp;A!G72&amp;";B:"&amp;B!G72&amp;";C:"&amp;'C'!G72)</f>
        <v>A:N;B:N;C:Y</v>
      </c>
      <c r="J72">
        <f t="shared" si="17"/>
        <v>1</v>
      </c>
      <c r="K72">
        <f t="shared" si="18"/>
        <v>0</v>
      </c>
      <c r="L72" s="5">
        <f t="shared" si="19"/>
        <v>0</v>
      </c>
      <c r="M72" s="5">
        <f t="shared" si="20"/>
        <v>1</v>
      </c>
      <c r="N72">
        <f t="shared" si="21"/>
        <v>0</v>
      </c>
      <c r="O72">
        <f t="shared" si="22"/>
        <v>0</v>
      </c>
      <c r="P72" s="10" t="str">
        <f t="shared" si="30"/>
        <v>X</v>
      </c>
      <c r="Q72" s="10" t="str">
        <f t="shared" si="31"/>
        <v>X</v>
      </c>
      <c r="R72" s="9">
        <f t="shared" si="23"/>
        <v>0</v>
      </c>
      <c r="S72" s="9" t="str">
        <f t="shared" si="24"/>
        <v>X</v>
      </c>
      <c r="T72" s="8" t="str">
        <f t="shared" si="25"/>
        <v>X</v>
      </c>
      <c r="U72" s="8">
        <f t="shared" si="26"/>
        <v>0</v>
      </c>
      <c r="V72" s="10">
        <f t="shared" si="27"/>
        <v>1</v>
      </c>
      <c r="W72" s="9">
        <f t="shared" si="28"/>
        <v>0</v>
      </c>
      <c r="X72" s="8">
        <f t="shared" si="29"/>
        <v>0</v>
      </c>
    </row>
    <row r="73" spans="1:24" ht="21">
      <c r="A73" t="s">
        <v>263</v>
      </c>
      <c r="B73" t="s">
        <v>264</v>
      </c>
      <c r="C73" t="s">
        <v>37</v>
      </c>
      <c r="D73">
        <v>15659</v>
      </c>
      <c r="E73" t="s">
        <v>265</v>
      </c>
      <c r="F73" s="4" t="str">
        <f>IF(AND((A!F73='C'!F73),('C'!F73=B!F73)),'C'!F73,"A:"&amp;A!F73&amp;";B:"&amp;B!F73&amp;";C:"&amp;'C'!F73)</f>
        <v>N</v>
      </c>
      <c r="G73" s="4" t="str">
        <f>IF(AND((A!G73='C'!G73),('C'!G73=B!G73)),'C'!G73,"A:"&amp;A!G73&amp;";B:"&amp;B!G73&amp;";C:"&amp;'C'!G73)</f>
        <v>N</v>
      </c>
      <c r="J73">
        <f t="shared" si="17"/>
        <v>0</v>
      </c>
      <c r="K73">
        <f t="shared" si="18"/>
        <v>0</v>
      </c>
      <c r="L73" s="5">
        <f t="shared" si="19"/>
        <v>0</v>
      </c>
      <c r="M73" s="5">
        <f t="shared" si="20"/>
        <v>0</v>
      </c>
      <c r="N73">
        <f t="shared" si="21"/>
        <v>0</v>
      </c>
      <c r="O73">
        <f t="shared" si="22"/>
        <v>0</v>
      </c>
      <c r="P73" s="10">
        <f t="shared" si="30"/>
        <v>0</v>
      </c>
      <c r="Q73" s="10">
        <f t="shared" si="31"/>
        <v>0</v>
      </c>
      <c r="R73" s="9">
        <f t="shared" si="23"/>
        <v>0</v>
      </c>
      <c r="S73" s="9">
        <f t="shared" si="24"/>
        <v>0</v>
      </c>
      <c r="T73" s="8">
        <f t="shared" si="25"/>
        <v>0</v>
      </c>
      <c r="U73" s="8">
        <f t="shared" si="26"/>
        <v>0</v>
      </c>
      <c r="V73" s="10">
        <f t="shared" si="27"/>
        <v>0</v>
      </c>
      <c r="W73" s="9">
        <f t="shared" si="28"/>
        <v>0</v>
      </c>
      <c r="X73" s="8">
        <f t="shared" si="29"/>
        <v>0</v>
      </c>
    </row>
    <row r="74" spans="1:24" ht="21">
      <c r="A74" t="s">
        <v>266</v>
      </c>
      <c r="B74" t="s">
        <v>267</v>
      </c>
      <c r="C74" t="s">
        <v>37</v>
      </c>
      <c r="D74">
        <v>53604</v>
      </c>
      <c r="E74" t="s">
        <v>268</v>
      </c>
      <c r="F74" s="4" t="str">
        <f>IF(AND((A!F74='C'!F74),('C'!F74=B!F74)),'C'!F74,"A:"&amp;A!F74&amp;";B:"&amp;B!F74&amp;";C:"&amp;'C'!F74)</f>
        <v>N</v>
      </c>
      <c r="G74" s="4" t="str">
        <f>IF(AND((A!G74='C'!G74),('C'!G74=B!G74)),'C'!G74,"A:"&amp;A!G74&amp;";B:"&amp;B!G74&amp;";C:"&amp;'C'!G74)</f>
        <v>N</v>
      </c>
      <c r="J74">
        <f t="shared" si="17"/>
        <v>0</v>
      </c>
      <c r="K74">
        <f t="shared" si="18"/>
        <v>0</v>
      </c>
      <c r="L74" s="5">
        <f t="shared" si="19"/>
        <v>0</v>
      </c>
      <c r="M74" s="5">
        <f t="shared" si="20"/>
        <v>0</v>
      </c>
      <c r="N74">
        <f t="shared" si="21"/>
        <v>0</v>
      </c>
      <c r="O74">
        <f t="shared" si="22"/>
        <v>0</v>
      </c>
      <c r="P74" s="10">
        <f t="shared" si="30"/>
        <v>0</v>
      </c>
      <c r="Q74" s="10">
        <f t="shared" si="31"/>
        <v>0</v>
      </c>
      <c r="R74" s="9">
        <f t="shared" si="23"/>
        <v>0</v>
      </c>
      <c r="S74" s="9">
        <f t="shared" si="24"/>
        <v>0</v>
      </c>
      <c r="T74" s="8">
        <f t="shared" si="25"/>
        <v>0</v>
      </c>
      <c r="U74" s="8">
        <f t="shared" si="26"/>
        <v>0</v>
      </c>
      <c r="V74" s="10">
        <f t="shared" si="27"/>
        <v>0</v>
      </c>
      <c r="W74" s="9">
        <f t="shared" si="28"/>
        <v>0</v>
      </c>
      <c r="X74" s="8">
        <f t="shared" si="29"/>
        <v>0</v>
      </c>
    </row>
    <row r="75" spans="1:24" ht="21">
      <c r="A75" t="s">
        <v>269</v>
      </c>
      <c r="B75" t="s">
        <v>270</v>
      </c>
      <c r="C75" t="s">
        <v>16</v>
      </c>
      <c r="D75">
        <v>8475</v>
      </c>
      <c r="E75" t="s">
        <v>271</v>
      </c>
      <c r="F75" s="4" t="str">
        <f>IF(AND((A!F75='C'!F75),('C'!F75=B!F75)),'C'!F75,"A:"&amp;A!F75&amp;";B:"&amp;B!F75&amp;";C:"&amp;'C'!F75)</f>
        <v>N</v>
      </c>
      <c r="G75" s="4" t="str">
        <f>IF(AND((A!G75='C'!G75),('C'!G75=B!G75)),'C'!G75,"A:"&amp;A!G75&amp;";B:"&amp;B!G75&amp;";C:"&amp;'C'!G75)</f>
        <v>N</v>
      </c>
      <c r="J75">
        <f t="shared" si="17"/>
        <v>0</v>
      </c>
      <c r="K75">
        <f t="shared" si="18"/>
        <v>0</v>
      </c>
      <c r="L75" s="5">
        <f t="shared" si="19"/>
        <v>0</v>
      </c>
      <c r="M75" s="5">
        <f t="shared" si="20"/>
        <v>0</v>
      </c>
      <c r="N75">
        <f t="shared" si="21"/>
        <v>0</v>
      </c>
      <c r="O75">
        <f t="shared" si="22"/>
        <v>0</v>
      </c>
      <c r="P75" s="10">
        <f t="shared" si="30"/>
        <v>0</v>
      </c>
      <c r="Q75" s="10">
        <f t="shared" si="31"/>
        <v>0</v>
      </c>
      <c r="R75" s="9">
        <f t="shared" si="23"/>
        <v>0</v>
      </c>
      <c r="S75" s="9">
        <f t="shared" si="24"/>
        <v>0</v>
      </c>
      <c r="T75" s="8">
        <f t="shared" si="25"/>
        <v>0</v>
      </c>
      <c r="U75" s="8">
        <f t="shared" si="26"/>
        <v>0</v>
      </c>
      <c r="V75" s="10">
        <f t="shared" si="27"/>
        <v>0</v>
      </c>
      <c r="W75" s="9">
        <f t="shared" si="28"/>
        <v>0</v>
      </c>
      <c r="X75" s="8">
        <f t="shared" si="29"/>
        <v>0</v>
      </c>
    </row>
    <row r="76" spans="1:24" ht="21">
      <c r="A76" t="s">
        <v>272</v>
      </c>
      <c r="B76" t="s">
        <v>273</v>
      </c>
      <c r="C76" t="s">
        <v>16</v>
      </c>
      <c r="D76">
        <v>28987</v>
      </c>
      <c r="E76" t="s">
        <v>274</v>
      </c>
      <c r="F76" s="4" t="str">
        <f>IF(AND((A!F76='C'!F76),('C'!F76=B!F76)),'C'!F76,"A:"&amp;A!F76&amp;";B:"&amp;B!F76&amp;";C:"&amp;'C'!F76)</f>
        <v>N</v>
      </c>
      <c r="G76" s="4" t="str">
        <f>IF(AND((A!G76='C'!G76),('C'!G76=B!G76)),'C'!G76,"A:"&amp;A!G76&amp;";B:"&amp;B!G76&amp;";C:"&amp;'C'!G76)</f>
        <v>N</v>
      </c>
      <c r="J76">
        <f t="shared" si="17"/>
        <v>0</v>
      </c>
      <c r="K76">
        <f t="shared" si="18"/>
        <v>0</v>
      </c>
      <c r="L76" s="5">
        <f t="shared" si="19"/>
        <v>0</v>
      </c>
      <c r="M76" s="5">
        <f t="shared" si="20"/>
        <v>0</v>
      </c>
      <c r="N76">
        <f t="shared" si="21"/>
        <v>0</v>
      </c>
      <c r="O76">
        <f t="shared" si="22"/>
        <v>0</v>
      </c>
      <c r="P76" s="10">
        <f t="shared" si="30"/>
        <v>0</v>
      </c>
      <c r="Q76" s="10">
        <f t="shared" si="31"/>
        <v>0</v>
      </c>
      <c r="R76" s="9">
        <f t="shared" si="23"/>
        <v>0</v>
      </c>
      <c r="S76" s="9">
        <f t="shared" si="24"/>
        <v>0</v>
      </c>
      <c r="T76" s="8">
        <f t="shared" si="25"/>
        <v>0</v>
      </c>
      <c r="U76" s="8">
        <f t="shared" si="26"/>
        <v>0</v>
      </c>
      <c r="V76" s="10">
        <f t="shared" si="27"/>
        <v>0</v>
      </c>
      <c r="W76" s="9">
        <f t="shared" si="28"/>
        <v>0</v>
      </c>
      <c r="X76" s="8">
        <f t="shared" si="29"/>
        <v>0</v>
      </c>
    </row>
    <row r="77" spans="1:24" ht="21">
      <c r="A77" t="s">
        <v>275</v>
      </c>
      <c r="B77" t="s">
        <v>276</v>
      </c>
      <c r="C77" t="s">
        <v>16</v>
      </c>
      <c r="D77">
        <v>63677</v>
      </c>
      <c r="E77" t="s">
        <v>277</v>
      </c>
      <c r="F77" s="4" t="str">
        <f>IF(AND((A!F77='C'!F77),('C'!F77=B!F77)),'C'!F77,"A:"&amp;A!F77&amp;";B:"&amp;B!F77&amp;";C:"&amp;'C'!F77)</f>
        <v>N</v>
      </c>
      <c r="G77" s="4" t="str">
        <f>IF(AND((A!G77='C'!G77),('C'!G77=B!G77)),'C'!G77,"A:"&amp;A!G77&amp;";B:"&amp;B!G77&amp;";C:"&amp;'C'!G77)</f>
        <v>N</v>
      </c>
      <c r="J77">
        <f t="shared" si="17"/>
        <v>0</v>
      </c>
      <c r="K77">
        <f t="shared" si="18"/>
        <v>0</v>
      </c>
      <c r="L77" s="5">
        <f t="shared" si="19"/>
        <v>0</v>
      </c>
      <c r="M77" s="5">
        <f t="shared" si="20"/>
        <v>0</v>
      </c>
      <c r="N77">
        <f t="shared" si="21"/>
        <v>0</v>
      </c>
      <c r="O77">
        <f t="shared" si="22"/>
        <v>0</v>
      </c>
      <c r="P77" s="10">
        <f t="shared" si="30"/>
        <v>0</v>
      </c>
      <c r="Q77" s="10">
        <f t="shared" si="31"/>
        <v>0</v>
      </c>
      <c r="R77" s="9">
        <f t="shared" si="23"/>
        <v>0</v>
      </c>
      <c r="S77" s="9">
        <f t="shared" si="24"/>
        <v>0</v>
      </c>
      <c r="T77" s="8">
        <f t="shared" si="25"/>
        <v>0</v>
      </c>
      <c r="U77" s="8">
        <f t="shared" si="26"/>
        <v>0</v>
      </c>
      <c r="V77" s="10">
        <f t="shared" si="27"/>
        <v>0</v>
      </c>
      <c r="W77" s="9">
        <f t="shared" si="28"/>
        <v>0</v>
      </c>
      <c r="X77" s="8">
        <f t="shared" si="29"/>
        <v>0</v>
      </c>
    </row>
    <row r="78" spans="1:24" ht="21">
      <c r="A78" t="s">
        <v>278</v>
      </c>
      <c r="B78" t="s">
        <v>279</v>
      </c>
      <c r="C78" t="s">
        <v>73</v>
      </c>
      <c r="D78">
        <v>121168</v>
      </c>
      <c r="E78" t="s">
        <v>280</v>
      </c>
      <c r="F78" s="4" t="str">
        <f>IF(AND((A!F78='C'!F78),('C'!F78=B!F78)),'C'!F78,"A:"&amp;A!F78&amp;";B:"&amp;B!F78&amp;";C:"&amp;'C'!F78)</f>
        <v>N</v>
      </c>
      <c r="G78" s="4" t="str">
        <f>IF(AND((A!G78='C'!G78),('C'!G78=B!G78)),'C'!G78,"A:"&amp;A!G78&amp;";B:"&amp;B!G78&amp;";C:"&amp;'C'!G78)</f>
        <v>A:N;B:Y;C:N</v>
      </c>
      <c r="J78">
        <f t="shared" si="17"/>
        <v>0</v>
      </c>
      <c r="K78">
        <f t="shared" si="18"/>
        <v>0</v>
      </c>
      <c r="L78" s="5">
        <f t="shared" si="19"/>
        <v>0</v>
      </c>
      <c r="M78" s="5">
        <f t="shared" si="20"/>
        <v>0</v>
      </c>
      <c r="N78">
        <f t="shared" si="21"/>
        <v>0</v>
      </c>
      <c r="O78">
        <f t="shared" si="22"/>
        <v>1</v>
      </c>
      <c r="P78" s="10">
        <f t="shared" si="30"/>
        <v>0</v>
      </c>
      <c r="Q78" s="10">
        <f t="shared" si="31"/>
        <v>0</v>
      </c>
      <c r="R78" s="9">
        <f t="shared" si="23"/>
        <v>0</v>
      </c>
      <c r="S78" s="9" t="str">
        <f t="shared" si="24"/>
        <v>X</v>
      </c>
      <c r="T78" s="8">
        <f t="shared" si="25"/>
        <v>0</v>
      </c>
      <c r="U78" s="8" t="str">
        <f t="shared" si="26"/>
        <v>X</v>
      </c>
      <c r="V78" s="10">
        <f t="shared" si="27"/>
        <v>0</v>
      </c>
      <c r="W78" s="9">
        <f t="shared" si="28"/>
        <v>0</v>
      </c>
      <c r="X78" s="8">
        <f t="shared" si="29"/>
        <v>0</v>
      </c>
    </row>
    <row r="79" spans="1:24" ht="21">
      <c r="A79" t="s">
        <v>281</v>
      </c>
      <c r="B79" t="s">
        <v>282</v>
      </c>
      <c r="C79" t="s">
        <v>24</v>
      </c>
      <c r="D79">
        <v>67207</v>
      </c>
      <c r="E79" t="s">
        <v>283</v>
      </c>
      <c r="F79" s="4" t="str">
        <f>IF(AND((A!F79='C'!F79),('C'!F79=B!F79)),'C'!F79,"A:"&amp;A!F79&amp;";B:"&amp;B!F79&amp;";C:"&amp;'C'!F79)</f>
        <v>N</v>
      </c>
      <c r="G79" s="4" t="str">
        <f>IF(AND((A!G79='C'!G79),('C'!G79=B!G79)),'C'!G79,"A:"&amp;A!G79&amp;";B:"&amp;B!G79&amp;";C:"&amp;'C'!G79)</f>
        <v>N</v>
      </c>
      <c r="J79">
        <f t="shared" si="17"/>
        <v>0</v>
      </c>
      <c r="K79">
        <f t="shared" si="18"/>
        <v>0</v>
      </c>
      <c r="L79" s="5">
        <f t="shared" si="19"/>
        <v>0</v>
      </c>
      <c r="M79" s="5">
        <f t="shared" si="20"/>
        <v>0</v>
      </c>
      <c r="N79">
        <f t="shared" si="21"/>
        <v>0</v>
      </c>
      <c r="O79">
        <f t="shared" si="22"/>
        <v>0</v>
      </c>
      <c r="P79" s="10">
        <f t="shared" si="30"/>
        <v>0</v>
      </c>
      <c r="Q79" s="10">
        <f t="shared" si="31"/>
        <v>0</v>
      </c>
      <c r="R79" s="9">
        <f t="shared" si="23"/>
        <v>0</v>
      </c>
      <c r="S79" s="9">
        <f t="shared" si="24"/>
        <v>0</v>
      </c>
      <c r="T79" s="8">
        <f t="shared" si="25"/>
        <v>0</v>
      </c>
      <c r="U79" s="8">
        <f t="shared" si="26"/>
        <v>0</v>
      </c>
      <c r="V79" s="10">
        <f t="shared" si="27"/>
        <v>0</v>
      </c>
      <c r="W79" s="9">
        <f t="shared" si="28"/>
        <v>0</v>
      </c>
      <c r="X79" s="8">
        <f t="shared" si="29"/>
        <v>0</v>
      </c>
    </row>
    <row r="80" spans="1:24" ht="21">
      <c r="A80" t="s">
        <v>284</v>
      </c>
      <c r="B80" t="s">
        <v>285</v>
      </c>
      <c r="C80" t="s">
        <v>24</v>
      </c>
      <c r="D80">
        <v>32197</v>
      </c>
      <c r="E80" t="s">
        <v>286</v>
      </c>
      <c r="F80" s="4" t="str">
        <f>IF(AND((A!F80='C'!F80),('C'!F80=B!F80)),'C'!F80,"A:"&amp;A!F80&amp;";B:"&amp;B!F80&amp;";C:"&amp;'C'!F80)</f>
        <v>N</v>
      </c>
      <c r="G80" s="4" t="str">
        <f>IF(AND((A!G80='C'!G80),('C'!G80=B!G80)),'C'!G80,"A:"&amp;A!G80&amp;";B:"&amp;B!G80&amp;";C:"&amp;'C'!G80)</f>
        <v>N</v>
      </c>
      <c r="J80">
        <f t="shared" si="17"/>
        <v>0</v>
      </c>
      <c r="K80">
        <f t="shared" si="18"/>
        <v>0</v>
      </c>
      <c r="L80" s="5">
        <f t="shared" si="19"/>
        <v>0</v>
      </c>
      <c r="M80" s="5">
        <f t="shared" si="20"/>
        <v>0</v>
      </c>
      <c r="N80">
        <f t="shared" si="21"/>
        <v>0</v>
      </c>
      <c r="O80">
        <f t="shared" si="22"/>
        <v>0</v>
      </c>
      <c r="P80" s="10">
        <f t="shared" si="30"/>
        <v>0</v>
      </c>
      <c r="Q80" s="10">
        <f t="shared" si="31"/>
        <v>0</v>
      </c>
      <c r="R80" s="9">
        <f t="shared" si="23"/>
        <v>0</v>
      </c>
      <c r="S80" s="9">
        <f t="shared" si="24"/>
        <v>0</v>
      </c>
      <c r="T80" s="8">
        <f t="shared" si="25"/>
        <v>0</v>
      </c>
      <c r="U80" s="8">
        <f t="shared" si="26"/>
        <v>0</v>
      </c>
      <c r="V80" s="10">
        <f t="shared" si="27"/>
        <v>0</v>
      </c>
      <c r="W80" s="9">
        <f t="shared" si="28"/>
        <v>0</v>
      </c>
      <c r="X80" s="8">
        <f t="shared" si="29"/>
        <v>0</v>
      </c>
    </row>
    <row r="81" spans="1:24" ht="21">
      <c r="A81" t="s">
        <v>287</v>
      </c>
      <c r="B81" t="s">
        <v>288</v>
      </c>
      <c r="C81" t="s">
        <v>24</v>
      </c>
      <c r="D81">
        <v>24385</v>
      </c>
      <c r="E81" t="s">
        <v>289</v>
      </c>
      <c r="F81" s="4" t="str">
        <f>IF(AND((A!F81='C'!F81),('C'!F81=B!F81)),'C'!F81,"A:"&amp;A!F81&amp;";B:"&amp;B!F81&amp;";C:"&amp;'C'!F81)</f>
        <v>N</v>
      </c>
      <c r="G81" s="4" t="str">
        <f>IF(AND((A!G81='C'!G81),('C'!G81=B!G81)),'C'!G81,"A:"&amp;A!G81&amp;";B:"&amp;B!G81&amp;";C:"&amp;'C'!G81)</f>
        <v>N</v>
      </c>
      <c r="J81">
        <f t="shared" si="17"/>
        <v>0</v>
      </c>
      <c r="K81">
        <f t="shared" si="18"/>
        <v>0</v>
      </c>
      <c r="L81" s="5">
        <f t="shared" si="19"/>
        <v>0</v>
      </c>
      <c r="M81" s="5">
        <f t="shared" si="20"/>
        <v>0</v>
      </c>
      <c r="N81">
        <f t="shared" si="21"/>
        <v>0</v>
      </c>
      <c r="O81">
        <f t="shared" si="22"/>
        <v>0</v>
      </c>
      <c r="P81" s="10">
        <f t="shared" si="30"/>
        <v>0</v>
      </c>
      <c r="Q81" s="10">
        <f t="shared" si="31"/>
        <v>0</v>
      </c>
      <c r="R81" s="9">
        <f t="shared" si="23"/>
        <v>0</v>
      </c>
      <c r="S81" s="9">
        <f t="shared" si="24"/>
        <v>0</v>
      </c>
      <c r="T81" s="8">
        <f t="shared" si="25"/>
        <v>0</v>
      </c>
      <c r="U81" s="8">
        <f t="shared" si="26"/>
        <v>0</v>
      </c>
      <c r="V81" s="10">
        <f t="shared" si="27"/>
        <v>0</v>
      </c>
      <c r="W81" s="9">
        <f t="shared" si="28"/>
        <v>0</v>
      </c>
      <c r="X81" s="8">
        <f t="shared" si="29"/>
        <v>0</v>
      </c>
    </row>
    <row r="82" spans="1:24" ht="21">
      <c r="A82" t="s">
        <v>290</v>
      </c>
      <c r="B82" t="s">
        <v>291</v>
      </c>
      <c r="C82" t="s">
        <v>16</v>
      </c>
      <c r="D82">
        <v>11562</v>
      </c>
      <c r="E82" t="s">
        <v>292</v>
      </c>
      <c r="F82" s="4" t="str">
        <f>IF(AND((A!F82='C'!F82),('C'!F82=B!F82)),'C'!F82,"A:"&amp;A!F82&amp;";B:"&amp;B!F82&amp;";C:"&amp;'C'!F82)</f>
        <v>N</v>
      </c>
      <c r="G82" s="4" t="str">
        <f>IF(AND((A!G82='C'!G82),('C'!G82=B!G82)),'C'!G82,"A:"&amp;A!G82&amp;";B:"&amp;B!G82&amp;";C:"&amp;'C'!G82)</f>
        <v>N</v>
      </c>
      <c r="J82">
        <f t="shared" si="17"/>
        <v>0</v>
      </c>
      <c r="K82">
        <f t="shared" si="18"/>
        <v>0</v>
      </c>
      <c r="L82" s="5">
        <f t="shared" si="19"/>
        <v>0</v>
      </c>
      <c r="M82" s="5">
        <f t="shared" si="20"/>
        <v>0</v>
      </c>
      <c r="N82">
        <f t="shared" si="21"/>
        <v>0</v>
      </c>
      <c r="O82">
        <f t="shared" si="22"/>
        <v>0</v>
      </c>
      <c r="P82" s="10">
        <f t="shared" si="30"/>
        <v>0</v>
      </c>
      <c r="Q82" s="10">
        <f t="shared" si="31"/>
        <v>0</v>
      </c>
      <c r="R82" s="9">
        <f t="shared" si="23"/>
        <v>0</v>
      </c>
      <c r="S82" s="9">
        <f t="shared" si="24"/>
        <v>0</v>
      </c>
      <c r="T82" s="8">
        <f t="shared" si="25"/>
        <v>0</v>
      </c>
      <c r="U82" s="8">
        <f t="shared" si="26"/>
        <v>0</v>
      </c>
      <c r="V82" s="10">
        <f t="shared" si="27"/>
        <v>0</v>
      </c>
      <c r="W82" s="9">
        <f t="shared" si="28"/>
        <v>0</v>
      </c>
      <c r="X82" s="8">
        <f t="shared" si="29"/>
        <v>0</v>
      </c>
    </row>
    <row r="83" spans="1:24" ht="21">
      <c r="A83" t="s">
        <v>293</v>
      </c>
      <c r="B83" t="s">
        <v>294</v>
      </c>
      <c r="C83" t="s">
        <v>24</v>
      </c>
      <c r="D83">
        <v>55468</v>
      </c>
      <c r="E83" t="s">
        <v>295</v>
      </c>
      <c r="F83" s="4" t="str">
        <f>IF(AND((A!F83='C'!F83),('C'!F83=B!F83)),'C'!F83,"A:"&amp;A!F83&amp;";B:"&amp;B!F83&amp;";C:"&amp;'C'!F83)</f>
        <v>N</v>
      </c>
      <c r="G83" s="4" t="str">
        <f>IF(AND((A!G83='C'!G83),('C'!G83=B!G83)),'C'!G83,"A:"&amp;A!G83&amp;";B:"&amp;B!G83&amp;";C:"&amp;'C'!G83)</f>
        <v>N</v>
      </c>
      <c r="J83">
        <f t="shared" si="17"/>
        <v>0</v>
      </c>
      <c r="K83">
        <f t="shared" si="18"/>
        <v>0</v>
      </c>
      <c r="L83" s="5">
        <f t="shared" si="19"/>
        <v>0</v>
      </c>
      <c r="M83" s="5">
        <f t="shared" si="20"/>
        <v>0</v>
      </c>
      <c r="N83">
        <f t="shared" si="21"/>
        <v>0</v>
      </c>
      <c r="O83">
        <f t="shared" si="22"/>
        <v>0</v>
      </c>
      <c r="P83" s="10">
        <f t="shared" si="30"/>
        <v>0</v>
      </c>
      <c r="Q83" s="10">
        <f t="shared" si="31"/>
        <v>0</v>
      </c>
      <c r="R83" s="9">
        <f t="shared" si="23"/>
        <v>0</v>
      </c>
      <c r="S83" s="9">
        <f t="shared" si="24"/>
        <v>0</v>
      </c>
      <c r="T83" s="8">
        <f t="shared" si="25"/>
        <v>0</v>
      </c>
      <c r="U83" s="8">
        <f t="shared" si="26"/>
        <v>0</v>
      </c>
      <c r="V83" s="10">
        <f t="shared" si="27"/>
        <v>0</v>
      </c>
      <c r="W83" s="9">
        <f t="shared" si="28"/>
        <v>0</v>
      </c>
      <c r="X83" s="8">
        <f t="shared" si="29"/>
        <v>0</v>
      </c>
    </row>
    <row r="84" spans="1:24" ht="21">
      <c r="A84" t="s">
        <v>296</v>
      </c>
      <c r="B84" t="s">
        <v>297</v>
      </c>
      <c r="C84" t="s">
        <v>16</v>
      </c>
      <c r="D84">
        <v>58053</v>
      </c>
      <c r="E84" t="s">
        <v>298</v>
      </c>
      <c r="F84" s="4" t="str">
        <f>IF(AND((A!F84='C'!F84),('C'!F84=B!F84)),'C'!F84,"A:"&amp;A!F84&amp;";B:"&amp;B!F84&amp;";C:"&amp;'C'!F84)</f>
        <v>A:N;B:N;C:Y</v>
      </c>
      <c r="G84" s="4" t="str">
        <f>IF(AND((A!G84='C'!G84),('C'!G84=B!G84)),'C'!G84,"A:"&amp;A!G84&amp;";B:"&amp;B!G84&amp;";C:"&amp;'C'!G84)</f>
        <v>N</v>
      </c>
      <c r="J84">
        <f t="shared" si="17"/>
        <v>0</v>
      </c>
      <c r="K84">
        <f t="shared" si="18"/>
        <v>0</v>
      </c>
      <c r="L84" s="5">
        <f t="shared" si="19"/>
        <v>1</v>
      </c>
      <c r="M84" s="5">
        <f t="shared" si="20"/>
        <v>0</v>
      </c>
      <c r="N84">
        <f t="shared" si="21"/>
        <v>0</v>
      </c>
      <c r="O84">
        <f t="shared" si="22"/>
        <v>0</v>
      </c>
      <c r="P84" s="10" t="str">
        <f t="shared" si="30"/>
        <v>X</v>
      </c>
      <c r="Q84" s="10">
        <f t="shared" si="31"/>
        <v>0</v>
      </c>
      <c r="R84" s="9" t="str">
        <f t="shared" si="23"/>
        <v>X</v>
      </c>
      <c r="S84" s="9">
        <f t="shared" si="24"/>
        <v>0</v>
      </c>
      <c r="T84" s="8">
        <f t="shared" si="25"/>
        <v>0</v>
      </c>
      <c r="U84" s="8">
        <f t="shared" si="26"/>
        <v>0</v>
      </c>
      <c r="V84" s="10">
        <f t="shared" si="27"/>
        <v>0</v>
      </c>
      <c r="W84" s="9">
        <f t="shared" si="28"/>
        <v>0</v>
      </c>
      <c r="X84" s="8">
        <f t="shared" si="29"/>
        <v>0</v>
      </c>
    </row>
    <row r="85" spans="1:24" ht="21">
      <c r="A85" t="s">
        <v>63</v>
      </c>
      <c r="B85" t="s">
        <v>299</v>
      </c>
      <c r="C85" t="s">
        <v>37</v>
      </c>
      <c r="D85">
        <v>53423</v>
      </c>
      <c r="E85" t="s">
        <v>300</v>
      </c>
      <c r="F85" s="4" t="str">
        <f>IF(AND((A!F85='C'!F85),('C'!F85=B!F85)),'C'!F85,"A:"&amp;A!F85&amp;";B:"&amp;B!F85&amp;";C:"&amp;'C'!F85)</f>
        <v>N</v>
      </c>
      <c r="G85" s="4" t="str">
        <f>IF(AND((A!G85='C'!G85),('C'!G85=B!G85)),'C'!G85,"A:"&amp;A!G85&amp;";B:"&amp;B!G85&amp;";C:"&amp;'C'!G85)</f>
        <v>A:N;B:N;C:Y</v>
      </c>
      <c r="J85">
        <f t="shared" si="17"/>
        <v>0</v>
      </c>
      <c r="K85">
        <f t="shared" si="18"/>
        <v>0</v>
      </c>
      <c r="L85" s="5">
        <f t="shared" si="19"/>
        <v>0</v>
      </c>
      <c r="M85" s="5">
        <f t="shared" si="20"/>
        <v>1</v>
      </c>
      <c r="N85">
        <f t="shared" si="21"/>
        <v>0</v>
      </c>
      <c r="O85">
        <f t="shared" si="22"/>
        <v>0</v>
      </c>
      <c r="P85" s="10">
        <f t="shared" si="30"/>
        <v>0</v>
      </c>
      <c r="Q85" s="10" t="str">
        <f t="shared" si="31"/>
        <v>X</v>
      </c>
      <c r="R85" s="9">
        <f t="shared" si="23"/>
        <v>0</v>
      </c>
      <c r="S85" s="9" t="str">
        <f t="shared" si="24"/>
        <v>X</v>
      </c>
      <c r="T85" s="8">
        <f t="shared" si="25"/>
        <v>0</v>
      </c>
      <c r="U85" s="8">
        <f t="shared" si="26"/>
        <v>0</v>
      </c>
      <c r="V85" s="10">
        <f t="shared" si="27"/>
        <v>0</v>
      </c>
      <c r="W85" s="9">
        <f t="shared" si="28"/>
        <v>0</v>
      </c>
      <c r="X85" s="8">
        <f t="shared" si="29"/>
        <v>0</v>
      </c>
    </row>
    <row r="86" spans="1:24" ht="21">
      <c r="A86" t="s">
        <v>301</v>
      </c>
      <c r="B86" t="s">
        <v>302</v>
      </c>
      <c r="C86" t="s">
        <v>37</v>
      </c>
      <c r="D86">
        <v>125445</v>
      </c>
      <c r="E86" t="s">
        <v>303</v>
      </c>
      <c r="F86" s="4" t="str">
        <f>IF(AND((A!F86='C'!F86),('C'!F86=B!F86)),'C'!F86,"A:"&amp;A!F86&amp;";B:"&amp;B!F86&amp;";C:"&amp;'C'!F86)</f>
        <v>N</v>
      </c>
      <c r="G86" s="4" t="str">
        <f>IF(AND((A!G86='C'!G86),('C'!G86=B!G86)),'C'!G86,"A:"&amp;A!G86&amp;";B:"&amp;B!G86&amp;";C:"&amp;'C'!G86)</f>
        <v>N</v>
      </c>
      <c r="J86">
        <f t="shared" si="17"/>
        <v>0</v>
      </c>
      <c r="K86">
        <f t="shared" si="18"/>
        <v>0</v>
      </c>
      <c r="L86" s="5">
        <f t="shared" si="19"/>
        <v>0</v>
      </c>
      <c r="M86" s="5">
        <f t="shared" si="20"/>
        <v>0</v>
      </c>
      <c r="N86">
        <f t="shared" si="21"/>
        <v>0</v>
      </c>
      <c r="O86">
        <f t="shared" si="22"/>
        <v>0</v>
      </c>
      <c r="P86" s="10">
        <f t="shared" si="30"/>
        <v>0</v>
      </c>
      <c r="Q86" s="10">
        <f t="shared" si="31"/>
        <v>0</v>
      </c>
      <c r="R86" s="9">
        <f t="shared" si="23"/>
        <v>0</v>
      </c>
      <c r="S86" s="9">
        <f t="shared" si="24"/>
        <v>0</v>
      </c>
      <c r="T86" s="8">
        <f t="shared" si="25"/>
        <v>0</v>
      </c>
      <c r="U86" s="8">
        <f t="shared" si="26"/>
        <v>0</v>
      </c>
      <c r="V86" s="10">
        <f t="shared" si="27"/>
        <v>0</v>
      </c>
      <c r="W86" s="9">
        <f t="shared" si="28"/>
        <v>0</v>
      </c>
      <c r="X86" s="8">
        <f t="shared" si="29"/>
        <v>0</v>
      </c>
    </row>
    <row r="87" spans="1:24" ht="21">
      <c r="A87" t="s">
        <v>304</v>
      </c>
      <c r="B87" t="s">
        <v>305</v>
      </c>
      <c r="C87" t="s">
        <v>24</v>
      </c>
      <c r="D87">
        <v>39668</v>
      </c>
      <c r="E87" t="s">
        <v>306</v>
      </c>
      <c r="F87" s="4" t="str">
        <f>IF(AND((A!F87='C'!F87),('C'!F87=B!F87)),'C'!F87,"A:"&amp;A!F87&amp;";B:"&amp;B!F87&amp;";C:"&amp;'C'!F87)</f>
        <v>N</v>
      </c>
      <c r="G87" s="4" t="str">
        <f>IF(AND((A!G87='C'!G87),('C'!G87=B!G87)),'C'!G87,"A:"&amp;A!G87&amp;";B:"&amp;B!G87&amp;";C:"&amp;'C'!G87)</f>
        <v>A:N;B:Y;C:N</v>
      </c>
      <c r="J87">
        <f t="shared" si="17"/>
        <v>0</v>
      </c>
      <c r="K87">
        <f t="shared" si="18"/>
        <v>0</v>
      </c>
      <c r="L87" s="5">
        <f t="shared" si="19"/>
        <v>0</v>
      </c>
      <c r="M87" s="5">
        <f t="shared" si="20"/>
        <v>0</v>
      </c>
      <c r="N87">
        <f t="shared" si="21"/>
        <v>0</v>
      </c>
      <c r="O87">
        <f t="shared" si="22"/>
        <v>1</v>
      </c>
      <c r="P87" s="10">
        <f t="shared" si="30"/>
        <v>0</v>
      </c>
      <c r="Q87" s="10">
        <f t="shared" si="31"/>
        <v>0</v>
      </c>
      <c r="R87" s="9">
        <f t="shared" si="23"/>
        <v>0</v>
      </c>
      <c r="S87" s="9" t="str">
        <f t="shared" si="24"/>
        <v>X</v>
      </c>
      <c r="T87" s="8">
        <f t="shared" si="25"/>
        <v>0</v>
      </c>
      <c r="U87" s="8" t="str">
        <f t="shared" si="26"/>
        <v>X</v>
      </c>
      <c r="V87" s="10">
        <f t="shared" si="27"/>
        <v>0</v>
      </c>
      <c r="W87" s="9">
        <f t="shared" si="28"/>
        <v>0</v>
      </c>
      <c r="X87" s="8">
        <f t="shared" si="29"/>
        <v>0</v>
      </c>
    </row>
    <row r="88" spans="1:24" ht="21">
      <c r="A88" t="s">
        <v>307</v>
      </c>
      <c r="B88" t="s">
        <v>308</v>
      </c>
      <c r="C88" t="s">
        <v>24</v>
      </c>
      <c r="D88">
        <v>100637</v>
      </c>
      <c r="E88" t="s">
        <v>309</v>
      </c>
      <c r="F88" s="4" t="str">
        <f>IF(AND((A!F88='C'!F88),('C'!F88=B!F88)),'C'!F88,"A:"&amp;A!F88&amp;";B:"&amp;B!F88&amp;";C:"&amp;'C'!F88)</f>
        <v>A:N;B:Y;C:N</v>
      </c>
      <c r="G88" s="4" t="str">
        <f>IF(AND((A!G88='C'!G88),('C'!G88=B!G88)),'C'!G88,"A:"&amp;A!G88&amp;";B:"&amp;B!G88&amp;";C:"&amp;'C'!G88)</f>
        <v>N</v>
      </c>
      <c r="J88">
        <f t="shared" si="17"/>
        <v>0</v>
      </c>
      <c r="K88">
        <f t="shared" si="18"/>
        <v>0</v>
      </c>
      <c r="L88" s="5">
        <f t="shared" si="19"/>
        <v>0</v>
      </c>
      <c r="M88" s="5">
        <f t="shared" si="20"/>
        <v>0</v>
      </c>
      <c r="N88">
        <f t="shared" si="21"/>
        <v>1</v>
      </c>
      <c r="O88">
        <f t="shared" si="22"/>
        <v>0</v>
      </c>
      <c r="P88" s="10">
        <f t="shared" si="30"/>
        <v>0</v>
      </c>
      <c r="Q88" s="10">
        <f t="shared" si="31"/>
        <v>0</v>
      </c>
      <c r="R88" s="9" t="str">
        <f t="shared" si="23"/>
        <v>X</v>
      </c>
      <c r="S88" s="9">
        <f t="shared" si="24"/>
        <v>0</v>
      </c>
      <c r="T88" s="8" t="str">
        <f t="shared" si="25"/>
        <v>X</v>
      </c>
      <c r="U88" s="8">
        <f t="shared" si="26"/>
        <v>0</v>
      </c>
      <c r="V88" s="10">
        <f t="shared" si="27"/>
        <v>0</v>
      </c>
      <c r="W88" s="9">
        <f t="shared" si="28"/>
        <v>0</v>
      </c>
      <c r="X88" s="8">
        <f t="shared" si="29"/>
        <v>0</v>
      </c>
    </row>
    <row r="89" spans="1:24" ht="21">
      <c r="A89" t="s">
        <v>310</v>
      </c>
      <c r="B89" t="s">
        <v>311</v>
      </c>
      <c r="C89" t="s">
        <v>16</v>
      </c>
      <c r="D89">
        <v>78105</v>
      </c>
      <c r="E89" t="s">
        <v>312</v>
      </c>
      <c r="F89" s="4" t="str">
        <f>IF(AND((A!F89='C'!F89),('C'!F89=B!F89)),'C'!F89,"A:"&amp;A!F89&amp;";B:"&amp;B!F89&amp;";C:"&amp;'C'!F89)</f>
        <v>A:N;B:Y;C:N</v>
      </c>
      <c r="G89" s="4" t="str">
        <f>IF(AND((A!G89='C'!G89),('C'!G89=B!G89)),'C'!G89,"A:"&amp;A!G89&amp;";B:"&amp;B!G89&amp;";C:"&amp;'C'!G89)</f>
        <v>N</v>
      </c>
      <c r="J89">
        <f t="shared" si="17"/>
        <v>0</v>
      </c>
      <c r="K89">
        <f t="shared" si="18"/>
        <v>0</v>
      </c>
      <c r="L89" s="5">
        <f t="shared" si="19"/>
        <v>0</v>
      </c>
      <c r="M89" s="5">
        <f t="shared" si="20"/>
        <v>0</v>
      </c>
      <c r="N89">
        <f t="shared" si="21"/>
        <v>1</v>
      </c>
      <c r="O89">
        <f t="shared" si="22"/>
        <v>0</v>
      </c>
      <c r="P89" s="10">
        <f t="shared" si="30"/>
        <v>0</v>
      </c>
      <c r="Q89" s="10">
        <f t="shared" si="31"/>
        <v>0</v>
      </c>
      <c r="R89" s="9" t="str">
        <f t="shared" si="23"/>
        <v>X</v>
      </c>
      <c r="S89" s="9">
        <f t="shared" si="24"/>
        <v>0</v>
      </c>
      <c r="T89" s="8" t="str">
        <f t="shared" si="25"/>
        <v>X</v>
      </c>
      <c r="U89" s="8">
        <f t="shared" si="26"/>
        <v>0</v>
      </c>
      <c r="V89" s="10">
        <f t="shared" si="27"/>
        <v>0</v>
      </c>
      <c r="W89" s="9">
        <f t="shared" si="28"/>
        <v>0</v>
      </c>
      <c r="X89" s="8">
        <f t="shared" si="29"/>
        <v>0</v>
      </c>
    </row>
    <row r="90" spans="1:24" ht="21">
      <c r="A90" t="s">
        <v>313</v>
      </c>
      <c r="B90" t="s">
        <v>314</v>
      </c>
      <c r="C90" t="s">
        <v>37</v>
      </c>
      <c r="D90">
        <v>134561</v>
      </c>
      <c r="E90" t="s">
        <v>315</v>
      </c>
      <c r="F90" s="4" t="str">
        <f>IF(AND((A!F90='C'!F90),('C'!F90=B!F90)),'C'!F90,"A:"&amp;A!F90&amp;";B:"&amp;B!F90&amp;";C:"&amp;'C'!F90)</f>
        <v>N</v>
      </c>
      <c r="G90" s="4" t="str">
        <f>IF(AND((A!G90='C'!G90),('C'!G90=B!G90)),'C'!G90,"A:"&amp;A!G90&amp;";B:"&amp;B!G90&amp;";C:"&amp;'C'!G90)</f>
        <v>N</v>
      </c>
      <c r="J90">
        <f t="shared" si="17"/>
        <v>0</v>
      </c>
      <c r="K90">
        <f t="shared" si="18"/>
        <v>0</v>
      </c>
      <c r="L90" s="5">
        <f t="shared" si="19"/>
        <v>0</v>
      </c>
      <c r="M90" s="5">
        <f t="shared" si="20"/>
        <v>0</v>
      </c>
      <c r="N90">
        <f t="shared" si="21"/>
        <v>0</v>
      </c>
      <c r="O90">
        <f t="shared" si="22"/>
        <v>0</v>
      </c>
      <c r="P90" s="10">
        <f t="shared" si="30"/>
        <v>0</v>
      </c>
      <c r="Q90" s="10">
        <f t="shared" si="31"/>
        <v>0</v>
      </c>
      <c r="R90" s="9">
        <f t="shared" si="23"/>
        <v>0</v>
      </c>
      <c r="S90" s="9">
        <f t="shared" si="24"/>
        <v>0</v>
      </c>
      <c r="T90" s="8">
        <f t="shared" si="25"/>
        <v>0</v>
      </c>
      <c r="U90" s="8">
        <f t="shared" si="26"/>
        <v>0</v>
      </c>
      <c r="V90" s="10">
        <f t="shared" si="27"/>
        <v>0</v>
      </c>
      <c r="W90" s="9">
        <f t="shared" si="28"/>
        <v>0</v>
      </c>
      <c r="X90" s="8">
        <f t="shared" si="29"/>
        <v>0</v>
      </c>
    </row>
    <row r="91" spans="1:24" ht="21">
      <c r="A91" t="s">
        <v>767</v>
      </c>
      <c r="B91" t="s">
        <v>317</v>
      </c>
      <c r="C91" t="s">
        <v>24</v>
      </c>
      <c r="D91">
        <v>135182</v>
      </c>
      <c r="E91" t="s">
        <v>318</v>
      </c>
      <c r="F91" s="4" t="str">
        <f>IF(AND((A!F91='C'!F91),('C'!F91=B!F91)),'C'!F91,"A:"&amp;A!F91&amp;";B:"&amp;B!F91&amp;";C:"&amp;'C'!F91)</f>
        <v>N</v>
      </c>
      <c r="G91" s="4" t="str">
        <f>IF(AND((A!G91='C'!G91),('C'!G91=B!G91)),'C'!G91,"A:"&amp;A!G91&amp;";B:"&amp;B!G91&amp;";C:"&amp;'C'!G91)</f>
        <v>N</v>
      </c>
      <c r="J91">
        <f t="shared" si="17"/>
        <v>0</v>
      </c>
      <c r="K91">
        <f t="shared" si="18"/>
        <v>0</v>
      </c>
      <c r="L91" s="5">
        <f t="shared" si="19"/>
        <v>0</v>
      </c>
      <c r="M91" s="5">
        <f t="shared" si="20"/>
        <v>0</v>
      </c>
      <c r="N91">
        <f t="shared" si="21"/>
        <v>0</v>
      </c>
      <c r="O91">
        <f t="shared" si="22"/>
        <v>0</v>
      </c>
      <c r="P91" s="10">
        <f t="shared" si="30"/>
        <v>0</v>
      </c>
      <c r="Q91" s="10">
        <f t="shared" si="31"/>
        <v>0</v>
      </c>
      <c r="R91" s="9">
        <f t="shared" si="23"/>
        <v>0</v>
      </c>
      <c r="S91" s="9">
        <f t="shared" si="24"/>
        <v>0</v>
      </c>
      <c r="T91" s="8">
        <f t="shared" si="25"/>
        <v>0</v>
      </c>
      <c r="U91" s="8">
        <f t="shared" si="26"/>
        <v>0</v>
      </c>
      <c r="V91" s="10">
        <f t="shared" si="27"/>
        <v>0</v>
      </c>
      <c r="W91" s="9">
        <f t="shared" si="28"/>
        <v>0</v>
      </c>
      <c r="X91" s="8">
        <f t="shared" si="29"/>
        <v>0</v>
      </c>
    </row>
    <row r="92" spans="1:24" ht="21">
      <c r="A92" t="s">
        <v>319</v>
      </c>
      <c r="B92" t="s">
        <v>320</v>
      </c>
      <c r="C92" t="s">
        <v>37</v>
      </c>
      <c r="D92">
        <v>82917</v>
      </c>
      <c r="E92" t="s">
        <v>321</v>
      </c>
      <c r="F92" s="4" t="str">
        <f>IF(AND((A!F92='C'!F92),('C'!F92=B!F92)),'C'!F92,"A:"&amp;A!F92&amp;";B:"&amp;B!F92&amp;";C:"&amp;'C'!F92)</f>
        <v>A:Y;B:N;C:N</v>
      </c>
      <c r="G92" s="4" t="str">
        <f>IF(AND((A!G92='C'!G92),('C'!G92=B!G92)),'C'!G92,"A:"&amp;A!G92&amp;";B:"&amp;B!G92&amp;";C:"&amp;'C'!G92)</f>
        <v>N</v>
      </c>
      <c r="J92">
        <f t="shared" si="17"/>
        <v>1</v>
      </c>
      <c r="K92">
        <f t="shared" si="18"/>
        <v>0</v>
      </c>
      <c r="L92" s="5">
        <f t="shared" si="19"/>
        <v>0</v>
      </c>
      <c r="M92" s="5">
        <f t="shared" si="20"/>
        <v>0</v>
      </c>
      <c r="N92">
        <f t="shared" si="21"/>
        <v>0</v>
      </c>
      <c r="O92">
        <f t="shared" si="22"/>
        <v>0</v>
      </c>
      <c r="P92" s="10" t="str">
        <f t="shared" si="30"/>
        <v>X</v>
      </c>
      <c r="Q92" s="10">
        <f t="shared" si="31"/>
        <v>0</v>
      </c>
      <c r="R92" s="9">
        <f t="shared" si="23"/>
        <v>0</v>
      </c>
      <c r="S92" s="9">
        <f t="shared" si="24"/>
        <v>0</v>
      </c>
      <c r="T92" s="8" t="str">
        <f t="shared" si="25"/>
        <v>X</v>
      </c>
      <c r="U92" s="8">
        <f t="shared" si="26"/>
        <v>0</v>
      </c>
      <c r="V92" s="10">
        <f t="shared" si="27"/>
        <v>0</v>
      </c>
      <c r="W92" s="9">
        <f t="shared" si="28"/>
        <v>0</v>
      </c>
      <c r="X92" s="8">
        <f t="shared" si="29"/>
        <v>0</v>
      </c>
    </row>
    <row r="93" spans="1:24" ht="21">
      <c r="A93" t="s">
        <v>323</v>
      </c>
      <c r="B93" t="s">
        <v>324</v>
      </c>
      <c r="C93" t="s">
        <v>24</v>
      </c>
      <c r="D93">
        <v>124608</v>
      </c>
      <c r="E93" t="s">
        <v>325</v>
      </c>
      <c r="F93" s="4" t="str">
        <f>IF(AND((A!F93='C'!F93),('C'!F93=B!F93)),'C'!F93,"A:"&amp;A!F93&amp;";B:"&amp;B!F93&amp;";C:"&amp;'C'!F93)</f>
        <v>N</v>
      </c>
      <c r="G93" s="4" t="str">
        <f>IF(AND((A!G93='C'!G93),('C'!G93=B!G93)),'C'!G93,"A:"&amp;A!G93&amp;";B:"&amp;B!G93&amp;";C:"&amp;'C'!G93)</f>
        <v>N</v>
      </c>
      <c r="J93">
        <f t="shared" si="17"/>
        <v>0</v>
      </c>
      <c r="K93">
        <f t="shared" si="18"/>
        <v>0</v>
      </c>
      <c r="L93" s="5">
        <f t="shared" si="19"/>
        <v>0</v>
      </c>
      <c r="M93" s="5">
        <f t="shared" si="20"/>
        <v>0</v>
      </c>
      <c r="N93">
        <f t="shared" si="21"/>
        <v>0</v>
      </c>
      <c r="O93">
        <f t="shared" si="22"/>
        <v>0</v>
      </c>
      <c r="P93" s="10">
        <f t="shared" si="30"/>
        <v>0</v>
      </c>
      <c r="Q93" s="10">
        <f t="shared" si="31"/>
        <v>0</v>
      </c>
      <c r="R93" s="9">
        <f t="shared" si="23"/>
        <v>0</v>
      </c>
      <c r="S93" s="9">
        <f t="shared" si="24"/>
        <v>0</v>
      </c>
      <c r="T93" s="8">
        <f t="shared" si="25"/>
        <v>0</v>
      </c>
      <c r="U93" s="8">
        <f t="shared" si="26"/>
        <v>0</v>
      </c>
      <c r="V93" s="10">
        <f t="shared" si="27"/>
        <v>0</v>
      </c>
      <c r="W93" s="9">
        <f t="shared" si="28"/>
        <v>0</v>
      </c>
      <c r="X93" s="8">
        <f t="shared" si="29"/>
        <v>0</v>
      </c>
    </row>
    <row r="94" spans="1:24" ht="21">
      <c r="A94" t="s">
        <v>326</v>
      </c>
      <c r="B94" t="s">
        <v>327</v>
      </c>
      <c r="C94" t="s">
        <v>37</v>
      </c>
      <c r="D94">
        <v>31738</v>
      </c>
      <c r="E94" t="s">
        <v>328</v>
      </c>
      <c r="F94" s="4" t="str">
        <f>IF(AND((A!F94='C'!F94),('C'!F94=B!F94)),'C'!F94,"A:"&amp;A!F94&amp;";B:"&amp;B!F94&amp;";C:"&amp;'C'!F94)</f>
        <v>A:N;B:N;C:Y</v>
      </c>
      <c r="G94" s="4" t="str">
        <f>IF(AND((A!G94='C'!G94),('C'!G94=B!G94)),'C'!G94,"A:"&amp;A!G94&amp;";B:"&amp;B!G94&amp;";C:"&amp;'C'!G94)</f>
        <v>N</v>
      </c>
      <c r="J94">
        <f t="shared" si="17"/>
        <v>0</v>
      </c>
      <c r="K94">
        <f t="shared" si="18"/>
        <v>0</v>
      </c>
      <c r="L94" s="5">
        <f t="shared" si="19"/>
        <v>1</v>
      </c>
      <c r="M94" s="5">
        <f t="shared" si="20"/>
        <v>0</v>
      </c>
      <c r="N94">
        <f t="shared" si="21"/>
        <v>0</v>
      </c>
      <c r="O94">
        <f t="shared" si="22"/>
        <v>0</v>
      </c>
      <c r="P94" s="10" t="str">
        <f t="shared" si="30"/>
        <v>X</v>
      </c>
      <c r="Q94" s="10">
        <f t="shared" si="31"/>
        <v>0</v>
      </c>
      <c r="R94" s="9" t="str">
        <f t="shared" si="23"/>
        <v>X</v>
      </c>
      <c r="S94" s="9">
        <f t="shared" si="24"/>
        <v>0</v>
      </c>
      <c r="T94" s="8">
        <f t="shared" si="25"/>
        <v>0</v>
      </c>
      <c r="U94" s="8">
        <f t="shared" si="26"/>
        <v>0</v>
      </c>
      <c r="V94" s="10">
        <f t="shared" si="27"/>
        <v>0</v>
      </c>
      <c r="W94" s="9">
        <f t="shared" si="28"/>
        <v>0</v>
      </c>
      <c r="X94" s="8">
        <f t="shared" si="29"/>
        <v>0</v>
      </c>
    </row>
    <row r="95" spans="1:24" ht="21">
      <c r="A95" t="s">
        <v>75</v>
      </c>
      <c r="B95" t="s">
        <v>329</v>
      </c>
      <c r="C95" t="s">
        <v>37</v>
      </c>
      <c r="D95">
        <v>98848</v>
      </c>
      <c r="E95" t="s">
        <v>330</v>
      </c>
      <c r="F95" s="4" t="str">
        <f>IF(AND((A!F95='C'!F95),('C'!F95=B!F95)),'C'!F95,"A:"&amp;A!F95&amp;";B:"&amp;B!F95&amp;";C:"&amp;'C'!F95)</f>
        <v>N</v>
      </c>
      <c r="G95" s="4" t="str">
        <f>IF(AND((A!G95='C'!G95),('C'!G95=B!G95)),'C'!G95,"A:"&amp;A!G95&amp;";B:"&amp;B!G95&amp;";C:"&amp;'C'!G95)</f>
        <v>N</v>
      </c>
      <c r="J95">
        <f t="shared" si="17"/>
        <v>0</v>
      </c>
      <c r="K95">
        <f t="shared" si="18"/>
        <v>0</v>
      </c>
      <c r="L95" s="5">
        <f t="shared" si="19"/>
        <v>0</v>
      </c>
      <c r="M95" s="5">
        <f t="shared" si="20"/>
        <v>0</v>
      </c>
      <c r="N95">
        <f t="shared" si="21"/>
        <v>0</v>
      </c>
      <c r="O95">
        <f t="shared" si="22"/>
        <v>0</v>
      </c>
      <c r="P95" s="10">
        <f t="shared" si="30"/>
        <v>0</v>
      </c>
      <c r="Q95" s="10">
        <f t="shared" si="31"/>
        <v>0</v>
      </c>
      <c r="R95" s="9">
        <f t="shared" si="23"/>
        <v>0</v>
      </c>
      <c r="S95" s="9">
        <f t="shared" si="24"/>
        <v>0</v>
      </c>
      <c r="T95" s="8">
        <f t="shared" si="25"/>
        <v>0</v>
      </c>
      <c r="U95" s="8">
        <f t="shared" si="26"/>
        <v>0</v>
      </c>
      <c r="V95" s="10">
        <f t="shared" si="27"/>
        <v>0</v>
      </c>
      <c r="W95" s="9">
        <f t="shared" si="28"/>
        <v>0</v>
      </c>
      <c r="X95" s="8">
        <f t="shared" si="29"/>
        <v>0</v>
      </c>
    </row>
    <row r="96" spans="1:24" ht="21">
      <c r="A96" t="s">
        <v>331</v>
      </c>
      <c r="B96" t="s">
        <v>332</v>
      </c>
      <c r="C96" t="s">
        <v>16</v>
      </c>
      <c r="D96">
        <v>74447</v>
      </c>
      <c r="E96" t="s">
        <v>333</v>
      </c>
      <c r="F96" s="4" t="str">
        <f>IF(AND((A!F96='C'!F96),('C'!F96=B!F96)),'C'!F96,"A:"&amp;A!F96&amp;";B:"&amp;B!F96&amp;";C:"&amp;'C'!F96)</f>
        <v>A:Y;B:N;C:N</v>
      </c>
      <c r="G96" s="4" t="str">
        <f>IF(AND((A!G96='C'!G96),('C'!G96=B!G96)),'C'!G96,"A:"&amp;A!G96&amp;";B:"&amp;B!G96&amp;";C:"&amp;'C'!G96)</f>
        <v>N</v>
      </c>
      <c r="J96">
        <f t="shared" si="17"/>
        <v>1</v>
      </c>
      <c r="K96">
        <f t="shared" si="18"/>
        <v>0</v>
      </c>
      <c r="L96" s="5">
        <f t="shared" si="19"/>
        <v>0</v>
      </c>
      <c r="M96" s="5">
        <f t="shared" si="20"/>
        <v>0</v>
      </c>
      <c r="N96">
        <f t="shared" si="21"/>
        <v>0</v>
      </c>
      <c r="O96">
        <f t="shared" si="22"/>
        <v>0</v>
      </c>
      <c r="P96" s="10" t="str">
        <f t="shared" si="30"/>
        <v>X</v>
      </c>
      <c r="Q96" s="10">
        <f t="shared" si="31"/>
        <v>0</v>
      </c>
      <c r="R96" s="9">
        <f t="shared" si="23"/>
        <v>0</v>
      </c>
      <c r="S96" s="9">
        <f t="shared" si="24"/>
        <v>0</v>
      </c>
      <c r="T96" s="8" t="str">
        <f t="shared" si="25"/>
        <v>X</v>
      </c>
      <c r="U96" s="8">
        <f t="shared" si="26"/>
        <v>0</v>
      </c>
      <c r="V96" s="10">
        <f t="shared" si="27"/>
        <v>0</v>
      </c>
      <c r="W96" s="9">
        <f t="shared" si="28"/>
        <v>0</v>
      </c>
      <c r="X96" s="8">
        <f t="shared" si="29"/>
        <v>0</v>
      </c>
    </row>
    <row r="97" spans="1:24" ht="21">
      <c r="A97" t="s">
        <v>335</v>
      </c>
      <c r="B97" t="s">
        <v>336</v>
      </c>
      <c r="C97" t="s">
        <v>37</v>
      </c>
      <c r="D97">
        <v>14556</v>
      </c>
      <c r="E97" t="s">
        <v>337</v>
      </c>
      <c r="F97" s="4" t="str">
        <f>IF(AND((A!F97='C'!F97),('C'!F97=B!F97)),'C'!F97,"A:"&amp;A!F97&amp;";B:"&amp;B!F97&amp;";C:"&amp;'C'!F97)</f>
        <v>N</v>
      </c>
      <c r="G97" s="4" t="str">
        <f>IF(AND((A!G97='C'!G97),('C'!G97=B!G97)),'C'!G97,"A:"&amp;A!G97&amp;";B:"&amp;B!G97&amp;";C:"&amp;'C'!G97)</f>
        <v>A:N;B:N;C:Y</v>
      </c>
      <c r="J97">
        <f t="shared" si="17"/>
        <v>0</v>
      </c>
      <c r="K97">
        <f t="shared" si="18"/>
        <v>0</v>
      </c>
      <c r="L97" s="5">
        <f t="shared" si="19"/>
        <v>0</v>
      </c>
      <c r="M97" s="5">
        <f t="shared" si="20"/>
        <v>1</v>
      </c>
      <c r="N97">
        <f t="shared" si="21"/>
        <v>0</v>
      </c>
      <c r="O97">
        <f t="shared" si="22"/>
        <v>0</v>
      </c>
      <c r="P97" s="10">
        <f t="shared" si="30"/>
        <v>0</v>
      </c>
      <c r="Q97" s="10" t="str">
        <f t="shared" si="31"/>
        <v>X</v>
      </c>
      <c r="R97" s="9">
        <f t="shared" si="23"/>
        <v>0</v>
      </c>
      <c r="S97" s="9" t="str">
        <f t="shared" si="24"/>
        <v>X</v>
      </c>
      <c r="T97" s="8">
        <f t="shared" si="25"/>
        <v>0</v>
      </c>
      <c r="U97" s="8">
        <f t="shared" si="26"/>
        <v>0</v>
      </c>
      <c r="V97" s="10">
        <f t="shared" si="27"/>
        <v>0</v>
      </c>
      <c r="W97" s="9">
        <f t="shared" si="28"/>
        <v>0</v>
      </c>
      <c r="X97" s="8">
        <f t="shared" si="29"/>
        <v>0</v>
      </c>
    </row>
    <row r="98" spans="1:24" ht="21">
      <c r="A98" t="s">
        <v>338</v>
      </c>
      <c r="B98" t="s">
        <v>339</v>
      </c>
      <c r="C98" t="s">
        <v>24</v>
      </c>
      <c r="D98">
        <v>24220</v>
      </c>
      <c r="E98" t="s">
        <v>340</v>
      </c>
      <c r="F98" s="4" t="str">
        <f>IF(AND((A!F98='C'!F98),('C'!F98=B!F98)),'C'!F98,"A:"&amp;A!F98&amp;";B:"&amp;B!F98&amp;";C:"&amp;'C'!F98)</f>
        <v>N</v>
      </c>
      <c r="G98" s="4" t="str">
        <f>IF(AND((A!G98='C'!G98),('C'!G98=B!G98)),'C'!G98,"A:"&amp;A!G98&amp;";B:"&amp;B!G98&amp;";C:"&amp;'C'!G98)</f>
        <v>N</v>
      </c>
      <c r="J98">
        <f t="shared" si="17"/>
        <v>0</v>
      </c>
      <c r="K98">
        <f t="shared" si="18"/>
        <v>0</v>
      </c>
      <c r="L98" s="5">
        <f t="shared" si="19"/>
        <v>0</v>
      </c>
      <c r="M98" s="5">
        <f t="shared" si="20"/>
        <v>0</v>
      </c>
      <c r="N98">
        <f t="shared" si="21"/>
        <v>0</v>
      </c>
      <c r="O98">
        <f t="shared" si="22"/>
        <v>0</v>
      </c>
      <c r="P98" s="10">
        <f t="shared" si="30"/>
        <v>0</v>
      </c>
      <c r="Q98" s="10">
        <f t="shared" si="31"/>
        <v>0</v>
      </c>
      <c r="R98" s="9">
        <f t="shared" si="23"/>
        <v>0</v>
      </c>
      <c r="S98" s="9">
        <f t="shared" si="24"/>
        <v>0</v>
      </c>
      <c r="T98" s="8">
        <f t="shared" si="25"/>
        <v>0</v>
      </c>
      <c r="U98" s="8">
        <f t="shared" si="26"/>
        <v>0</v>
      </c>
      <c r="V98" s="10">
        <f t="shared" si="27"/>
        <v>0</v>
      </c>
      <c r="W98" s="9">
        <f t="shared" si="28"/>
        <v>0</v>
      </c>
      <c r="X98" s="8">
        <f t="shared" si="29"/>
        <v>0</v>
      </c>
    </row>
    <row r="99" spans="1:24" ht="21">
      <c r="A99" t="s">
        <v>341</v>
      </c>
      <c r="B99" t="s">
        <v>342</v>
      </c>
      <c r="C99" t="s">
        <v>24</v>
      </c>
      <c r="D99">
        <v>126154</v>
      </c>
      <c r="E99" t="s">
        <v>343</v>
      </c>
      <c r="F99" s="4" t="str">
        <f>IF(AND((A!F99='C'!F99),('C'!F99=B!F99)),'C'!F99,"A:"&amp;A!F99&amp;";B:"&amp;B!F99&amp;";C:"&amp;'C'!F99)</f>
        <v>A:N;B:Y;C:Y</v>
      </c>
      <c r="G99" s="4" t="str">
        <f>IF(AND((A!G99='C'!G99),('C'!G99=B!G99)),'C'!G99,"A:"&amp;A!G99&amp;";B:"&amp;B!G99&amp;";C:"&amp;'C'!G99)</f>
        <v>A:Y;B:N;C:N</v>
      </c>
      <c r="J99">
        <f t="shared" si="17"/>
        <v>0</v>
      </c>
      <c r="K99">
        <f t="shared" si="18"/>
        <v>1</v>
      </c>
      <c r="L99" s="5">
        <f t="shared" si="19"/>
        <v>1</v>
      </c>
      <c r="M99" s="5">
        <f t="shared" si="20"/>
        <v>0</v>
      </c>
      <c r="N99">
        <f t="shared" si="21"/>
        <v>1</v>
      </c>
      <c r="O99">
        <f t="shared" si="22"/>
        <v>0</v>
      </c>
      <c r="P99" s="10" t="str">
        <f t="shared" si="30"/>
        <v>X</v>
      </c>
      <c r="Q99" s="10" t="str">
        <f t="shared" si="31"/>
        <v>X</v>
      </c>
      <c r="R99" s="9">
        <f t="shared" si="23"/>
        <v>1</v>
      </c>
      <c r="S99" s="9">
        <f t="shared" si="24"/>
        <v>0</v>
      </c>
      <c r="T99" s="8" t="str">
        <f t="shared" si="25"/>
        <v>X</v>
      </c>
      <c r="U99" s="8" t="str">
        <f t="shared" si="26"/>
        <v>X</v>
      </c>
      <c r="V99" s="10">
        <f t="shared" si="27"/>
        <v>1</v>
      </c>
      <c r="W99" s="9">
        <f t="shared" si="28"/>
        <v>0</v>
      </c>
      <c r="X99" s="8">
        <f t="shared" si="29"/>
        <v>1</v>
      </c>
    </row>
    <row r="100" spans="1:24" ht="21">
      <c r="A100" t="s">
        <v>345</v>
      </c>
      <c r="B100" t="s">
        <v>346</v>
      </c>
      <c r="C100" t="s">
        <v>16</v>
      </c>
      <c r="D100">
        <v>12670</v>
      </c>
      <c r="E100" t="s">
        <v>347</v>
      </c>
      <c r="F100" s="4" t="str">
        <f>IF(AND((A!F100='C'!F100),('C'!F100=B!F100)),'C'!F100,"A:"&amp;A!F100&amp;";B:"&amp;B!F100&amp;";C:"&amp;'C'!F100)</f>
        <v>N</v>
      </c>
      <c r="G100" s="4" t="str">
        <f>IF(AND((A!G100='C'!G100),('C'!G100=B!G100)),'C'!G100,"A:"&amp;A!G100&amp;";B:"&amp;B!G100&amp;";C:"&amp;'C'!G100)</f>
        <v>N</v>
      </c>
      <c r="J100">
        <f t="shared" si="17"/>
        <v>0</v>
      </c>
      <c r="K100">
        <f t="shared" si="18"/>
        <v>0</v>
      </c>
      <c r="L100" s="5">
        <f t="shared" si="19"/>
        <v>0</v>
      </c>
      <c r="M100" s="5">
        <f t="shared" si="20"/>
        <v>0</v>
      </c>
      <c r="N100">
        <f t="shared" si="21"/>
        <v>0</v>
      </c>
      <c r="O100">
        <f t="shared" si="22"/>
        <v>0</v>
      </c>
      <c r="P100" s="10">
        <f t="shared" si="30"/>
        <v>0</v>
      </c>
      <c r="Q100" s="10">
        <f t="shared" si="31"/>
        <v>0</v>
      </c>
      <c r="R100" s="9">
        <f t="shared" si="23"/>
        <v>0</v>
      </c>
      <c r="S100" s="9">
        <f t="shared" si="24"/>
        <v>0</v>
      </c>
      <c r="T100" s="8">
        <f t="shared" si="25"/>
        <v>0</v>
      </c>
      <c r="U100" s="8">
        <f t="shared" si="26"/>
        <v>0</v>
      </c>
      <c r="V100" s="10">
        <f t="shared" si="27"/>
        <v>0</v>
      </c>
      <c r="W100" s="9">
        <f t="shared" si="28"/>
        <v>0</v>
      </c>
      <c r="X100" s="8">
        <f t="shared" si="29"/>
        <v>0</v>
      </c>
    </row>
    <row r="101" spans="1:24" ht="21">
      <c r="A101" t="s">
        <v>348</v>
      </c>
      <c r="B101" t="s">
        <v>349</v>
      </c>
      <c r="C101" t="s">
        <v>16</v>
      </c>
      <c r="D101">
        <v>55686</v>
      </c>
      <c r="E101" t="s">
        <v>350</v>
      </c>
      <c r="F101" s="4" t="str">
        <f>IF(AND((A!F101='C'!F101),('C'!F101=B!F101)),'C'!F101,"A:"&amp;A!F101&amp;";B:"&amp;B!F101&amp;";C:"&amp;'C'!F101)</f>
        <v>N</v>
      </c>
      <c r="G101" s="4" t="str">
        <f>IF(AND((A!G101='C'!G101),('C'!G101=B!G101)),'C'!G101,"A:"&amp;A!G101&amp;";B:"&amp;B!G101&amp;";C:"&amp;'C'!G101)</f>
        <v>A:N;B:Y;C:N</v>
      </c>
      <c r="J101">
        <f t="shared" si="17"/>
        <v>0</v>
      </c>
      <c r="K101">
        <f t="shared" si="18"/>
        <v>0</v>
      </c>
      <c r="L101" s="5">
        <f t="shared" si="19"/>
        <v>0</v>
      </c>
      <c r="M101" s="5">
        <f t="shared" si="20"/>
        <v>0</v>
      </c>
      <c r="N101">
        <f t="shared" si="21"/>
        <v>0</v>
      </c>
      <c r="O101">
        <f t="shared" si="22"/>
        <v>1</v>
      </c>
      <c r="P101" s="10">
        <f t="shared" si="30"/>
        <v>0</v>
      </c>
      <c r="Q101" s="10">
        <f t="shared" si="31"/>
        <v>0</v>
      </c>
      <c r="R101" s="9">
        <f t="shared" si="23"/>
        <v>0</v>
      </c>
      <c r="S101" s="9" t="str">
        <f t="shared" si="24"/>
        <v>X</v>
      </c>
      <c r="T101" s="8">
        <f t="shared" si="25"/>
        <v>0</v>
      </c>
      <c r="U101" s="8" t="str">
        <f t="shared" si="26"/>
        <v>X</v>
      </c>
      <c r="V101" s="10">
        <f t="shared" si="27"/>
        <v>0</v>
      </c>
      <c r="W101" s="9">
        <f t="shared" si="28"/>
        <v>0</v>
      </c>
      <c r="X101" s="8">
        <f t="shared" si="29"/>
        <v>0</v>
      </c>
    </row>
    <row r="102" spans="1:24" ht="21">
      <c r="A102" t="s">
        <v>351</v>
      </c>
      <c r="B102" t="s">
        <v>352</v>
      </c>
      <c r="C102" t="s">
        <v>16</v>
      </c>
      <c r="D102">
        <v>26495</v>
      </c>
      <c r="E102" t="s">
        <v>353</v>
      </c>
      <c r="F102" s="4" t="str">
        <f>IF(AND((A!F102='C'!F102),('C'!F102=B!F102)),'C'!F102,"A:"&amp;A!F102&amp;";B:"&amp;B!F102&amp;";C:"&amp;'C'!F102)</f>
        <v>N</v>
      </c>
      <c r="G102" s="4" t="str">
        <f>IF(AND((A!G102='C'!G102),('C'!G102=B!G102)),'C'!G102,"A:"&amp;A!G102&amp;";B:"&amp;B!G102&amp;";C:"&amp;'C'!G102)</f>
        <v>N</v>
      </c>
      <c r="J102">
        <f t="shared" si="17"/>
        <v>0</v>
      </c>
      <c r="K102">
        <f t="shared" si="18"/>
        <v>0</v>
      </c>
      <c r="L102" s="5">
        <f t="shared" si="19"/>
        <v>0</v>
      </c>
      <c r="M102" s="5">
        <f t="shared" si="20"/>
        <v>0</v>
      </c>
      <c r="N102">
        <f t="shared" si="21"/>
        <v>0</v>
      </c>
      <c r="O102">
        <f t="shared" si="22"/>
        <v>0</v>
      </c>
      <c r="P102" s="10">
        <f t="shared" si="30"/>
        <v>0</v>
      </c>
      <c r="Q102" s="10">
        <f t="shared" si="31"/>
        <v>0</v>
      </c>
      <c r="R102" s="9">
        <f t="shared" si="23"/>
        <v>0</v>
      </c>
      <c r="S102" s="9">
        <f t="shared" si="24"/>
        <v>0</v>
      </c>
      <c r="T102" s="8">
        <f t="shared" si="25"/>
        <v>0</v>
      </c>
      <c r="U102" s="8">
        <f t="shared" si="26"/>
        <v>0</v>
      </c>
      <c r="V102" s="10">
        <f t="shared" si="27"/>
        <v>0</v>
      </c>
      <c r="W102" s="9">
        <f t="shared" si="28"/>
        <v>0</v>
      </c>
      <c r="X102" s="8">
        <f t="shared" si="29"/>
        <v>0</v>
      </c>
    </row>
    <row r="103" spans="1:24" ht="21">
      <c r="A103" t="s">
        <v>354</v>
      </c>
      <c r="B103" t="s">
        <v>355</v>
      </c>
      <c r="C103" t="s">
        <v>16</v>
      </c>
      <c r="D103">
        <v>72040</v>
      </c>
      <c r="E103" t="s">
        <v>356</v>
      </c>
      <c r="F103" s="4" t="str">
        <f>IF(AND((A!F103='C'!F103),('C'!F103=B!F103)),'C'!F103,"A:"&amp;A!F103&amp;";B:"&amp;B!F103&amp;";C:"&amp;'C'!F103)</f>
        <v>Y</v>
      </c>
      <c r="G103" s="4" t="str">
        <f>IF(AND((A!G103='C'!G103),('C'!G103=B!G103)),'C'!G103,"A:"&amp;A!G103&amp;";B:"&amp;B!G103&amp;";C:"&amp;'C'!G103)</f>
        <v>A:N;B:Y;C:N</v>
      </c>
      <c r="J103">
        <f t="shared" si="17"/>
        <v>0</v>
      </c>
      <c r="K103">
        <f t="shared" si="18"/>
        <v>0</v>
      </c>
      <c r="L103" s="5">
        <f t="shared" si="19"/>
        <v>0</v>
      </c>
      <c r="M103" s="5">
        <f t="shared" si="20"/>
        <v>0</v>
      </c>
      <c r="N103">
        <f t="shared" si="21"/>
        <v>0</v>
      </c>
      <c r="O103">
        <f t="shared" si="22"/>
        <v>1</v>
      </c>
      <c r="P103" s="10">
        <f t="shared" si="30"/>
        <v>0</v>
      </c>
      <c r="Q103" s="10">
        <f t="shared" si="31"/>
        <v>0</v>
      </c>
      <c r="R103" s="9">
        <f t="shared" si="23"/>
        <v>0</v>
      </c>
      <c r="S103" s="9" t="str">
        <f t="shared" si="24"/>
        <v>X</v>
      </c>
      <c r="T103" s="8">
        <f t="shared" si="25"/>
        <v>0</v>
      </c>
      <c r="U103" s="8" t="str">
        <f t="shared" si="26"/>
        <v>X</v>
      </c>
      <c r="V103" s="10">
        <f t="shared" si="27"/>
        <v>0</v>
      </c>
      <c r="W103" s="9">
        <f t="shared" si="28"/>
        <v>0</v>
      </c>
      <c r="X103" s="8">
        <f t="shared" si="29"/>
        <v>0</v>
      </c>
    </row>
    <row r="104" spans="1:24" ht="21">
      <c r="A104" t="s">
        <v>358</v>
      </c>
      <c r="B104" t="s">
        <v>359</v>
      </c>
      <c r="C104" t="s">
        <v>37</v>
      </c>
      <c r="D104">
        <v>145627</v>
      </c>
      <c r="E104" t="s">
        <v>360</v>
      </c>
      <c r="F104" s="4" t="str">
        <f>IF(AND((A!F104='C'!F104),('C'!F104=B!F104)),'C'!F104,"A:"&amp;A!F104&amp;";B:"&amp;B!F104&amp;";C:"&amp;'C'!F104)</f>
        <v>A:Y;B:Y;C:N</v>
      </c>
      <c r="G104" s="4" t="str">
        <f>IF(AND((A!G104='C'!G104),('C'!G104=B!G104)),'C'!G104,"A:"&amp;A!G104&amp;";B:"&amp;B!G104&amp;";C:"&amp;'C'!G104)</f>
        <v>N</v>
      </c>
      <c r="J104">
        <f t="shared" si="17"/>
        <v>1</v>
      </c>
      <c r="K104">
        <f t="shared" si="18"/>
        <v>0</v>
      </c>
      <c r="L104" s="5">
        <f t="shared" si="19"/>
        <v>0</v>
      </c>
      <c r="M104" s="5">
        <f t="shared" si="20"/>
        <v>0</v>
      </c>
      <c r="N104">
        <f t="shared" si="21"/>
        <v>1</v>
      </c>
      <c r="O104">
        <f t="shared" si="22"/>
        <v>0</v>
      </c>
      <c r="P104" s="10" t="str">
        <f t="shared" si="30"/>
        <v>X</v>
      </c>
      <c r="Q104" s="10">
        <f t="shared" si="31"/>
        <v>0</v>
      </c>
      <c r="R104" s="9" t="str">
        <f t="shared" si="23"/>
        <v>X</v>
      </c>
      <c r="S104" s="9">
        <f t="shared" si="24"/>
        <v>0</v>
      </c>
      <c r="T104" s="8">
        <f t="shared" si="25"/>
        <v>1</v>
      </c>
      <c r="U104" s="8">
        <f t="shared" si="26"/>
        <v>0</v>
      </c>
      <c r="V104" s="10">
        <f t="shared" si="27"/>
        <v>0</v>
      </c>
      <c r="W104" s="9">
        <f t="shared" si="28"/>
        <v>0</v>
      </c>
      <c r="X104" s="8">
        <f t="shared" si="29"/>
        <v>0</v>
      </c>
    </row>
    <row r="105" spans="1:24" ht="21">
      <c r="A105" t="s">
        <v>364</v>
      </c>
      <c r="B105" t="s">
        <v>365</v>
      </c>
      <c r="C105" t="s">
        <v>37</v>
      </c>
      <c r="D105">
        <v>51847</v>
      </c>
      <c r="E105" t="s">
        <v>366</v>
      </c>
      <c r="F105" s="4" t="str">
        <f>IF(AND((A!F105='C'!F105),('C'!F105=B!F105)),'C'!F105,"A:"&amp;A!F105&amp;";B:"&amp;B!F105&amp;";C:"&amp;'C'!F105)</f>
        <v>N</v>
      </c>
      <c r="G105" s="4" t="str">
        <f>IF(AND((A!G105='C'!G105),('C'!G105=B!G105)),'C'!G105,"A:"&amp;A!G105&amp;";B:"&amp;B!G105&amp;";C:"&amp;'C'!G105)</f>
        <v>N</v>
      </c>
      <c r="J105">
        <f t="shared" si="17"/>
        <v>0</v>
      </c>
      <c r="K105">
        <f t="shared" si="18"/>
        <v>0</v>
      </c>
      <c r="L105" s="5">
        <f t="shared" si="19"/>
        <v>0</v>
      </c>
      <c r="M105" s="5">
        <f t="shared" si="20"/>
        <v>0</v>
      </c>
      <c r="N105">
        <f t="shared" si="21"/>
        <v>0</v>
      </c>
      <c r="O105">
        <f t="shared" si="22"/>
        <v>0</v>
      </c>
      <c r="P105" s="10">
        <f t="shared" si="30"/>
        <v>0</v>
      </c>
      <c r="Q105" s="10">
        <f t="shared" si="31"/>
        <v>0</v>
      </c>
      <c r="R105" s="9">
        <f t="shared" si="23"/>
        <v>0</v>
      </c>
      <c r="S105" s="9">
        <f t="shared" si="24"/>
        <v>0</v>
      </c>
      <c r="T105" s="8">
        <f t="shared" si="25"/>
        <v>0</v>
      </c>
      <c r="U105" s="8">
        <f t="shared" si="26"/>
        <v>0</v>
      </c>
      <c r="V105" s="10">
        <f t="shared" si="27"/>
        <v>0</v>
      </c>
      <c r="W105" s="9">
        <f t="shared" si="28"/>
        <v>0</v>
      </c>
      <c r="X105" s="8">
        <f t="shared" si="29"/>
        <v>0</v>
      </c>
    </row>
    <row r="106" spans="1:24" ht="21">
      <c r="A106" t="s">
        <v>367</v>
      </c>
      <c r="B106" t="s">
        <v>368</v>
      </c>
      <c r="C106" t="s">
        <v>16</v>
      </c>
      <c r="D106">
        <v>103616</v>
      </c>
      <c r="E106" t="s">
        <v>369</v>
      </c>
      <c r="F106" s="4" t="str">
        <f>IF(AND((A!F106='C'!F106),('C'!F106=B!F106)),'C'!F106,"A:"&amp;A!F106&amp;";B:"&amp;B!F106&amp;";C:"&amp;'C'!F106)</f>
        <v>A:Y;B:N;C:N</v>
      </c>
      <c r="G106" s="4" t="str">
        <f>IF(AND((A!G106='C'!G106),('C'!G106=B!G106)),'C'!G106,"A:"&amp;A!G106&amp;";B:"&amp;B!G106&amp;";C:"&amp;'C'!G106)</f>
        <v>N</v>
      </c>
      <c r="J106">
        <f t="shared" si="17"/>
        <v>1</v>
      </c>
      <c r="K106">
        <f t="shared" si="18"/>
        <v>0</v>
      </c>
      <c r="L106" s="5">
        <f t="shared" si="19"/>
        <v>0</v>
      </c>
      <c r="M106" s="5">
        <f t="shared" si="20"/>
        <v>0</v>
      </c>
      <c r="N106">
        <f t="shared" si="21"/>
        <v>0</v>
      </c>
      <c r="O106">
        <f t="shared" si="22"/>
        <v>0</v>
      </c>
      <c r="P106" s="10" t="str">
        <f t="shared" si="30"/>
        <v>X</v>
      </c>
      <c r="Q106" s="10">
        <f t="shared" si="31"/>
        <v>0</v>
      </c>
      <c r="R106" s="9">
        <f t="shared" si="23"/>
        <v>0</v>
      </c>
      <c r="S106" s="9">
        <f t="shared" si="24"/>
        <v>0</v>
      </c>
      <c r="T106" s="8" t="str">
        <f t="shared" si="25"/>
        <v>X</v>
      </c>
      <c r="U106" s="8">
        <f t="shared" si="26"/>
        <v>0</v>
      </c>
      <c r="V106" s="10">
        <f t="shared" si="27"/>
        <v>0</v>
      </c>
      <c r="W106" s="9">
        <f t="shared" si="28"/>
        <v>0</v>
      </c>
      <c r="X106" s="8">
        <f t="shared" si="29"/>
        <v>0</v>
      </c>
    </row>
    <row r="107" spans="1:24" ht="21">
      <c r="A107" t="s">
        <v>372</v>
      </c>
      <c r="B107" t="s">
        <v>373</v>
      </c>
      <c r="C107" t="s">
        <v>37</v>
      </c>
      <c r="D107">
        <v>95102</v>
      </c>
      <c r="E107" t="s">
        <v>374</v>
      </c>
      <c r="F107" s="4" t="str">
        <f>IF(AND((A!F107='C'!F107),('C'!F107=B!F107)),'C'!F107,"A:"&amp;A!F107&amp;";B:"&amp;B!F107&amp;";C:"&amp;'C'!F107)</f>
        <v>N</v>
      </c>
      <c r="G107" s="4" t="str">
        <f>IF(AND((A!G107='C'!G107),('C'!G107=B!G107)),'C'!G107,"A:"&amp;A!G107&amp;";B:"&amp;B!G107&amp;";C:"&amp;'C'!G107)</f>
        <v>N</v>
      </c>
      <c r="J107">
        <f t="shared" si="17"/>
        <v>0</v>
      </c>
      <c r="K107">
        <f t="shared" si="18"/>
        <v>0</v>
      </c>
      <c r="L107" s="5">
        <f t="shared" si="19"/>
        <v>0</v>
      </c>
      <c r="M107" s="5">
        <f t="shared" si="20"/>
        <v>0</v>
      </c>
      <c r="N107">
        <f t="shared" si="21"/>
        <v>0</v>
      </c>
      <c r="O107">
        <f t="shared" si="22"/>
        <v>0</v>
      </c>
      <c r="P107" s="10">
        <f t="shared" si="30"/>
        <v>0</v>
      </c>
      <c r="Q107" s="10">
        <f t="shared" si="31"/>
        <v>0</v>
      </c>
      <c r="R107" s="9">
        <f t="shared" si="23"/>
        <v>0</v>
      </c>
      <c r="S107" s="9">
        <f t="shared" si="24"/>
        <v>0</v>
      </c>
      <c r="T107" s="8">
        <f t="shared" si="25"/>
        <v>0</v>
      </c>
      <c r="U107" s="8">
        <f t="shared" si="26"/>
        <v>0</v>
      </c>
      <c r="V107" s="10">
        <f t="shared" si="27"/>
        <v>0</v>
      </c>
      <c r="W107" s="9">
        <f t="shared" si="28"/>
        <v>0</v>
      </c>
      <c r="X107" s="8">
        <f t="shared" si="29"/>
        <v>0</v>
      </c>
    </row>
    <row r="108" spans="1:24" ht="21">
      <c r="A108" t="s">
        <v>375</v>
      </c>
      <c r="B108" t="s">
        <v>376</v>
      </c>
      <c r="C108" t="s">
        <v>73</v>
      </c>
      <c r="D108">
        <v>7193</v>
      </c>
      <c r="E108" t="s">
        <v>377</v>
      </c>
      <c r="F108" s="4" t="str">
        <f>IF(AND((A!F108='C'!F108),('C'!F108=B!F108)),'C'!F108,"A:"&amp;A!F108&amp;";B:"&amp;B!F108&amp;";C:"&amp;'C'!F108)</f>
        <v>N</v>
      </c>
      <c r="G108" s="4" t="str">
        <f>IF(AND((A!G108='C'!G108),('C'!G108=B!G108)),'C'!G108,"A:"&amp;A!G108&amp;";B:"&amp;B!G108&amp;";C:"&amp;'C'!G108)</f>
        <v>N</v>
      </c>
      <c r="J108">
        <f t="shared" si="17"/>
        <v>0</v>
      </c>
      <c r="K108">
        <f t="shared" si="18"/>
        <v>0</v>
      </c>
      <c r="L108" s="5">
        <f t="shared" si="19"/>
        <v>0</v>
      </c>
      <c r="M108" s="5">
        <f t="shared" si="20"/>
        <v>0</v>
      </c>
      <c r="N108">
        <f t="shared" si="21"/>
        <v>0</v>
      </c>
      <c r="O108">
        <f t="shared" si="22"/>
        <v>0</v>
      </c>
      <c r="P108" s="10">
        <f t="shared" si="30"/>
        <v>0</v>
      </c>
      <c r="Q108" s="10">
        <f t="shared" si="31"/>
        <v>0</v>
      </c>
      <c r="R108" s="9">
        <f t="shared" si="23"/>
        <v>0</v>
      </c>
      <c r="S108" s="9">
        <f t="shared" si="24"/>
        <v>0</v>
      </c>
      <c r="T108" s="8">
        <f t="shared" si="25"/>
        <v>0</v>
      </c>
      <c r="U108" s="8">
        <f t="shared" si="26"/>
        <v>0</v>
      </c>
      <c r="V108" s="10">
        <f t="shared" si="27"/>
        <v>0</v>
      </c>
      <c r="W108" s="9">
        <f t="shared" si="28"/>
        <v>0</v>
      </c>
      <c r="X108" s="8">
        <f t="shared" si="29"/>
        <v>0</v>
      </c>
    </row>
    <row r="109" spans="1:24" ht="21">
      <c r="A109" t="s">
        <v>378</v>
      </c>
      <c r="B109" t="s">
        <v>379</v>
      </c>
      <c r="C109" t="s">
        <v>24</v>
      </c>
      <c r="D109">
        <v>17989</v>
      </c>
      <c r="E109" t="s">
        <v>380</v>
      </c>
      <c r="F109" s="4" t="str">
        <f>IF(AND((A!F109='C'!F109),('C'!F109=B!F109)),'C'!F109,"A:"&amp;A!F109&amp;";B:"&amp;B!F109&amp;";C:"&amp;'C'!F109)</f>
        <v>N</v>
      </c>
      <c r="G109" s="4" t="str">
        <f>IF(AND((A!G109='C'!G109),('C'!G109=B!G109)),'C'!G109,"A:"&amp;A!G109&amp;";B:"&amp;B!G109&amp;";C:"&amp;'C'!G109)</f>
        <v>N</v>
      </c>
      <c r="J109">
        <f t="shared" si="17"/>
        <v>0</v>
      </c>
      <c r="K109">
        <f t="shared" si="18"/>
        <v>0</v>
      </c>
      <c r="L109" s="5">
        <f t="shared" si="19"/>
        <v>0</v>
      </c>
      <c r="M109" s="5">
        <f t="shared" si="20"/>
        <v>0</v>
      </c>
      <c r="N109">
        <f t="shared" si="21"/>
        <v>0</v>
      </c>
      <c r="O109">
        <f t="shared" si="22"/>
        <v>0</v>
      </c>
      <c r="P109" s="10">
        <f t="shared" si="30"/>
        <v>0</v>
      </c>
      <c r="Q109" s="10">
        <f t="shared" si="31"/>
        <v>0</v>
      </c>
      <c r="R109" s="9">
        <f t="shared" si="23"/>
        <v>0</v>
      </c>
      <c r="S109" s="9">
        <f t="shared" si="24"/>
        <v>0</v>
      </c>
      <c r="T109" s="8">
        <f t="shared" si="25"/>
        <v>0</v>
      </c>
      <c r="U109" s="8">
        <f t="shared" si="26"/>
        <v>0</v>
      </c>
      <c r="V109" s="10">
        <f t="shared" si="27"/>
        <v>0</v>
      </c>
      <c r="W109" s="9">
        <f t="shared" si="28"/>
        <v>0</v>
      </c>
      <c r="X109" s="8">
        <f t="shared" si="29"/>
        <v>0</v>
      </c>
    </row>
    <row r="110" spans="1:24" ht="21">
      <c r="A110" t="s">
        <v>381</v>
      </c>
      <c r="B110" t="s">
        <v>382</v>
      </c>
      <c r="C110" t="s">
        <v>24</v>
      </c>
      <c r="D110">
        <v>52545</v>
      </c>
      <c r="E110" t="s">
        <v>383</v>
      </c>
      <c r="F110" s="4" t="str">
        <f>IF(AND((A!F110='C'!F110),('C'!F110=B!F110)),'C'!F110,"A:"&amp;A!F110&amp;";B:"&amp;B!F110&amp;";C:"&amp;'C'!F110)</f>
        <v>N</v>
      </c>
      <c r="G110" s="4" t="str">
        <f>IF(AND((A!G110='C'!G110),('C'!G110=B!G110)),'C'!G110,"A:"&amp;A!G110&amp;";B:"&amp;B!G110&amp;";C:"&amp;'C'!G110)</f>
        <v>N</v>
      </c>
      <c r="J110">
        <f t="shared" si="17"/>
        <v>0</v>
      </c>
      <c r="K110">
        <f t="shared" si="18"/>
        <v>0</v>
      </c>
      <c r="L110" s="5">
        <f t="shared" si="19"/>
        <v>0</v>
      </c>
      <c r="M110" s="5">
        <f t="shared" si="20"/>
        <v>0</v>
      </c>
      <c r="N110">
        <f t="shared" si="21"/>
        <v>0</v>
      </c>
      <c r="O110">
        <f t="shared" si="22"/>
        <v>0</v>
      </c>
      <c r="P110" s="10">
        <f t="shared" si="30"/>
        <v>0</v>
      </c>
      <c r="Q110" s="10">
        <f t="shared" si="31"/>
        <v>0</v>
      </c>
      <c r="R110" s="9">
        <f t="shared" si="23"/>
        <v>0</v>
      </c>
      <c r="S110" s="9">
        <f t="shared" si="24"/>
        <v>0</v>
      </c>
      <c r="T110" s="8">
        <f t="shared" si="25"/>
        <v>0</v>
      </c>
      <c r="U110" s="8">
        <f t="shared" si="26"/>
        <v>0</v>
      </c>
      <c r="V110" s="10">
        <f t="shared" si="27"/>
        <v>0</v>
      </c>
      <c r="W110" s="9">
        <f t="shared" si="28"/>
        <v>0</v>
      </c>
      <c r="X110" s="8">
        <f t="shared" si="29"/>
        <v>0</v>
      </c>
    </row>
    <row r="111" spans="1:24" ht="21">
      <c r="A111" t="s">
        <v>384</v>
      </c>
      <c r="B111" t="s">
        <v>385</v>
      </c>
      <c r="C111" t="s">
        <v>37</v>
      </c>
      <c r="D111">
        <v>56985</v>
      </c>
      <c r="E111" t="s">
        <v>386</v>
      </c>
      <c r="F111" s="4" t="str">
        <f>IF(AND((A!F111='C'!F111),('C'!F111=B!F111)),'C'!F111,"A:"&amp;A!F111&amp;";B:"&amp;B!F111&amp;";C:"&amp;'C'!F111)</f>
        <v>N</v>
      </c>
      <c r="G111" s="4" t="str">
        <f>IF(AND((A!G111='C'!G111),('C'!G111=B!G111)),'C'!G111,"A:"&amp;A!G111&amp;";B:"&amp;B!G111&amp;";C:"&amp;'C'!G111)</f>
        <v>A:N;B:Y;C:N</v>
      </c>
      <c r="J111">
        <f t="shared" si="17"/>
        <v>0</v>
      </c>
      <c r="K111">
        <f t="shared" si="18"/>
        <v>0</v>
      </c>
      <c r="L111" s="5">
        <f t="shared" si="19"/>
        <v>0</v>
      </c>
      <c r="M111" s="5">
        <f t="shared" si="20"/>
        <v>0</v>
      </c>
      <c r="N111">
        <f t="shared" si="21"/>
        <v>0</v>
      </c>
      <c r="O111">
        <f t="shared" si="22"/>
        <v>1</v>
      </c>
      <c r="P111" s="10">
        <f t="shared" si="30"/>
        <v>0</v>
      </c>
      <c r="Q111" s="10">
        <f t="shared" si="31"/>
        <v>0</v>
      </c>
      <c r="R111" s="9">
        <f t="shared" si="23"/>
        <v>0</v>
      </c>
      <c r="S111" s="9" t="str">
        <f t="shared" si="24"/>
        <v>X</v>
      </c>
      <c r="T111" s="8">
        <f t="shared" si="25"/>
        <v>0</v>
      </c>
      <c r="U111" s="8" t="str">
        <f t="shared" si="26"/>
        <v>X</v>
      </c>
      <c r="V111" s="10">
        <f t="shared" si="27"/>
        <v>0</v>
      </c>
      <c r="W111" s="9">
        <f t="shared" si="28"/>
        <v>0</v>
      </c>
      <c r="X111" s="8">
        <f t="shared" si="29"/>
        <v>0</v>
      </c>
    </row>
    <row r="112" spans="1:24" ht="21">
      <c r="A112" t="s">
        <v>387</v>
      </c>
      <c r="B112" t="s">
        <v>388</v>
      </c>
      <c r="C112" t="s">
        <v>73</v>
      </c>
      <c r="D112">
        <v>20863</v>
      </c>
      <c r="E112" t="s">
        <v>389</v>
      </c>
      <c r="F112" s="4" t="str">
        <f>IF(AND((A!F112='C'!F112),('C'!F112=B!F112)),'C'!F112,"A:"&amp;A!F112&amp;";B:"&amp;B!F112&amp;";C:"&amp;'C'!F112)</f>
        <v>N</v>
      </c>
      <c r="G112" s="4" t="str">
        <f>IF(AND((A!G112='C'!G112),('C'!G112=B!G112)),'C'!G112,"A:"&amp;A!G112&amp;";B:"&amp;B!G112&amp;";C:"&amp;'C'!G112)</f>
        <v>A:Y;B:N;C:N</v>
      </c>
      <c r="J112">
        <f t="shared" si="17"/>
        <v>0</v>
      </c>
      <c r="K112">
        <f t="shared" si="18"/>
        <v>1</v>
      </c>
      <c r="L112" s="5">
        <f t="shared" si="19"/>
        <v>0</v>
      </c>
      <c r="M112" s="5">
        <f t="shared" si="20"/>
        <v>0</v>
      </c>
      <c r="N112">
        <f t="shared" si="21"/>
        <v>0</v>
      </c>
      <c r="O112">
        <f t="shared" si="22"/>
        <v>0</v>
      </c>
      <c r="P112" s="10">
        <f t="shared" si="30"/>
        <v>0</v>
      </c>
      <c r="Q112" s="10" t="str">
        <f t="shared" si="31"/>
        <v>X</v>
      </c>
      <c r="R112" s="9">
        <f t="shared" si="23"/>
        <v>0</v>
      </c>
      <c r="S112" s="9">
        <f t="shared" si="24"/>
        <v>0</v>
      </c>
      <c r="T112" s="8">
        <f t="shared" si="25"/>
        <v>0</v>
      </c>
      <c r="U112" s="8" t="str">
        <f t="shared" si="26"/>
        <v>X</v>
      </c>
      <c r="V112" s="10">
        <f t="shared" si="27"/>
        <v>0</v>
      </c>
      <c r="W112" s="9">
        <f t="shared" si="28"/>
        <v>0</v>
      </c>
      <c r="X112" s="8">
        <f t="shared" si="29"/>
        <v>0</v>
      </c>
    </row>
    <row r="113" spans="1:24" ht="21">
      <c r="A113" t="s">
        <v>391</v>
      </c>
      <c r="B113" t="s">
        <v>392</v>
      </c>
      <c r="C113" t="s">
        <v>37</v>
      </c>
      <c r="D113">
        <v>85860</v>
      </c>
      <c r="E113" t="s">
        <v>393</v>
      </c>
      <c r="F113" s="4" t="str">
        <f>IF(AND((A!F113='C'!F113),('C'!F113=B!F113)),'C'!F113,"A:"&amp;A!F113&amp;";B:"&amp;B!F113&amp;";C:"&amp;'C'!F113)</f>
        <v>A:Y;B:Y;C:N</v>
      </c>
      <c r="G113" s="4" t="str">
        <f>IF(AND((A!G113='C'!G113),('C'!G113=B!G113)),'C'!G113,"A:"&amp;A!G113&amp;";B:"&amp;B!G113&amp;";C:"&amp;'C'!G113)</f>
        <v>N</v>
      </c>
      <c r="J113">
        <f t="shared" si="17"/>
        <v>1</v>
      </c>
      <c r="K113">
        <f t="shared" si="18"/>
        <v>0</v>
      </c>
      <c r="L113" s="5">
        <f t="shared" si="19"/>
        <v>0</v>
      </c>
      <c r="M113" s="5">
        <f t="shared" si="20"/>
        <v>0</v>
      </c>
      <c r="N113">
        <f t="shared" si="21"/>
        <v>1</v>
      </c>
      <c r="O113">
        <f t="shared" si="22"/>
        <v>0</v>
      </c>
      <c r="P113" s="10" t="str">
        <f t="shared" si="30"/>
        <v>X</v>
      </c>
      <c r="Q113" s="10">
        <f t="shared" si="31"/>
        <v>0</v>
      </c>
      <c r="R113" s="9" t="str">
        <f t="shared" si="23"/>
        <v>X</v>
      </c>
      <c r="S113" s="9">
        <f t="shared" si="24"/>
        <v>0</v>
      </c>
      <c r="T113" s="8">
        <f t="shared" si="25"/>
        <v>1</v>
      </c>
      <c r="U113" s="8">
        <f t="shared" si="26"/>
        <v>0</v>
      </c>
      <c r="V113" s="10">
        <f t="shared" si="27"/>
        <v>0</v>
      </c>
      <c r="W113" s="9">
        <f t="shared" si="28"/>
        <v>0</v>
      </c>
      <c r="X113" s="8">
        <f t="shared" si="29"/>
        <v>0</v>
      </c>
    </row>
    <row r="114" spans="1:24" ht="21">
      <c r="A114" t="s">
        <v>395</v>
      </c>
      <c r="B114" t="s">
        <v>396</v>
      </c>
      <c r="C114" t="s">
        <v>73</v>
      </c>
      <c r="D114">
        <v>116970</v>
      </c>
      <c r="E114" t="s">
        <v>397</v>
      </c>
      <c r="F114" s="4" t="str">
        <f>IF(AND((A!F114='C'!F114),('C'!F114=B!F114)),'C'!F114,"A:"&amp;A!F114&amp;";B:"&amp;B!F114&amp;";C:"&amp;'C'!F114)</f>
        <v>N</v>
      </c>
      <c r="G114" s="4" t="str">
        <f>IF(AND((A!G114='C'!G114),('C'!G114=B!G114)),'C'!G114,"A:"&amp;A!G114&amp;";B:"&amp;B!G114&amp;";C:"&amp;'C'!G114)</f>
        <v>N</v>
      </c>
      <c r="J114">
        <f t="shared" si="17"/>
        <v>0</v>
      </c>
      <c r="K114">
        <f t="shared" si="18"/>
        <v>0</v>
      </c>
      <c r="L114" s="5">
        <f t="shared" si="19"/>
        <v>0</v>
      </c>
      <c r="M114" s="5">
        <f t="shared" si="20"/>
        <v>0</v>
      </c>
      <c r="N114">
        <f t="shared" si="21"/>
        <v>0</v>
      </c>
      <c r="O114">
        <f t="shared" si="22"/>
        <v>0</v>
      </c>
      <c r="P114" s="10">
        <f t="shared" si="30"/>
        <v>0</v>
      </c>
      <c r="Q114" s="10">
        <f t="shared" si="31"/>
        <v>0</v>
      </c>
      <c r="R114" s="9">
        <f t="shared" si="23"/>
        <v>0</v>
      </c>
      <c r="S114" s="9">
        <f t="shared" si="24"/>
        <v>0</v>
      </c>
      <c r="T114" s="8">
        <f t="shared" si="25"/>
        <v>0</v>
      </c>
      <c r="U114" s="8">
        <f t="shared" si="26"/>
        <v>0</v>
      </c>
      <c r="V114" s="10">
        <f t="shared" si="27"/>
        <v>0</v>
      </c>
      <c r="W114" s="9">
        <f t="shared" si="28"/>
        <v>0</v>
      </c>
      <c r="X114" s="8">
        <f t="shared" si="29"/>
        <v>0</v>
      </c>
    </row>
    <row r="115" spans="1:24" ht="21">
      <c r="A115" t="s">
        <v>398</v>
      </c>
      <c r="B115" t="s">
        <v>399</v>
      </c>
      <c r="C115" t="s">
        <v>37</v>
      </c>
      <c r="D115">
        <v>133808</v>
      </c>
      <c r="E115" t="s">
        <v>400</v>
      </c>
      <c r="F115" s="4" t="str">
        <f>IF(AND((A!F115='C'!F115),('C'!F115=B!F115)),'C'!F115,"A:"&amp;A!F115&amp;";B:"&amp;B!F115&amp;";C:"&amp;'C'!F115)</f>
        <v>N</v>
      </c>
      <c r="G115" s="4" t="str">
        <f>IF(AND((A!G115='C'!G115),('C'!G115=B!G115)),'C'!G115,"A:"&amp;A!G115&amp;";B:"&amp;B!G115&amp;";C:"&amp;'C'!G115)</f>
        <v>N</v>
      </c>
      <c r="J115">
        <f t="shared" si="17"/>
        <v>0</v>
      </c>
      <c r="K115">
        <f t="shared" si="18"/>
        <v>0</v>
      </c>
      <c r="L115" s="5">
        <f t="shared" si="19"/>
        <v>0</v>
      </c>
      <c r="M115" s="5">
        <f t="shared" si="20"/>
        <v>0</v>
      </c>
      <c r="N115">
        <f t="shared" si="21"/>
        <v>0</v>
      </c>
      <c r="O115">
        <f t="shared" si="22"/>
        <v>0</v>
      </c>
      <c r="P115" s="10">
        <f t="shared" si="30"/>
        <v>0</v>
      </c>
      <c r="Q115" s="10">
        <f t="shared" si="31"/>
        <v>0</v>
      </c>
      <c r="R115" s="9">
        <f t="shared" si="23"/>
        <v>0</v>
      </c>
      <c r="S115" s="9">
        <f t="shared" si="24"/>
        <v>0</v>
      </c>
      <c r="T115" s="8">
        <f t="shared" si="25"/>
        <v>0</v>
      </c>
      <c r="U115" s="8">
        <f t="shared" si="26"/>
        <v>0</v>
      </c>
      <c r="V115" s="10">
        <f t="shared" si="27"/>
        <v>0</v>
      </c>
      <c r="W115" s="9">
        <f t="shared" si="28"/>
        <v>0</v>
      </c>
      <c r="X115" s="8">
        <f t="shared" si="29"/>
        <v>0</v>
      </c>
    </row>
    <row r="116" spans="1:24" ht="21">
      <c r="A116" t="s">
        <v>401</v>
      </c>
      <c r="B116" t="s">
        <v>402</v>
      </c>
      <c r="C116" t="s">
        <v>24</v>
      </c>
      <c r="D116">
        <v>71447</v>
      </c>
      <c r="E116" t="s">
        <v>403</v>
      </c>
      <c r="F116" s="4" t="str">
        <f>IF(AND((A!F116='C'!F116),('C'!F116=B!F116)),'C'!F116,"A:"&amp;A!F116&amp;";B:"&amp;B!F116&amp;";C:"&amp;'C'!F116)</f>
        <v>N</v>
      </c>
      <c r="G116" s="4" t="str">
        <f>IF(AND((A!G116='C'!G116),('C'!G116=B!G116)),'C'!G116,"A:"&amp;A!G116&amp;";B:"&amp;B!G116&amp;";C:"&amp;'C'!G116)</f>
        <v>N</v>
      </c>
      <c r="J116">
        <f t="shared" si="17"/>
        <v>0</v>
      </c>
      <c r="K116">
        <f t="shared" si="18"/>
        <v>0</v>
      </c>
      <c r="L116" s="5">
        <f t="shared" si="19"/>
        <v>0</v>
      </c>
      <c r="M116" s="5">
        <f t="shared" si="20"/>
        <v>0</v>
      </c>
      <c r="N116">
        <f t="shared" si="21"/>
        <v>0</v>
      </c>
      <c r="O116">
        <f t="shared" si="22"/>
        <v>0</v>
      </c>
      <c r="P116" s="10">
        <f t="shared" si="30"/>
        <v>0</v>
      </c>
      <c r="Q116" s="10">
        <f t="shared" si="31"/>
        <v>0</v>
      </c>
      <c r="R116" s="9">
        <f t="shared" si="23"/>
        <v>0</v>
      </c>
      <c r="S116" s="9">
        <f t="shared" si="24"/>
        <v>0</v>
      </c>
      <c r="T116" s="8">
        <f t="shared" si="25"/>
        <v>0</v>
      </c>
      <c r="U116" s="8">
        <f t="shared" si="26"/>
        <v>0</v>
      </c>
      <c r="V116" s="10">
        <f t="shared" si="27"/>
        <v>0</v>
      </c>
      <c r="W116" s="9">
        <f t="shared" si="28"/>
        <v>0</v>
      </c>
      <c r="X116" s="8">
        <f t="shared" si="29"/>
        <v>0</v>
      </c>
    </row>
    <row r="117" spans="1:24" ht="21">
      <c r="A117" t="s">
        <v>404</v>
      </c>
      <c r="B117" t="s">
        <v>405</v>
      </c>
      <c r="C117" t="s">
        <v>24</v>
      </c>
      <c r="D117">
        <v>92845</v>
      </c>
      <c r="E117" t="s">
        <v>406</v>
      </c>
      <c r="F117" s="4" t="str">
        <f>IF(AND((A!F117='C'!F117),('C'!F117=B!F117)),'C'!F117,"A:"&amp;A!F117&amp;";B:"&amp;B!F117&amp;";C:"&amp;'C'!F117)</f>
        <v>A:N;B:Y;C:N</v>
      </c>
      <c r="G117" s="4" t="str">
        <f>IF(AND((A!G117='C'!G117),('C'!G117=B!G117)),'C'!G117,"A:"&amp;A!G117&amp;";B:"&amp;B!G117&amp;";C:"&amp;'C'!G117)</f>
        <v>N</v>
      </c>
      <c r="J117">
        <f t="shared" si="17"/>
        <v>0</v>
      </c>
      <c r="K117">
        <f t="shared" si="18"/>
        <v>0</v>
      </c>
      <c r="L117" s="5">
        <f t="shared" si="19"/>
        <v>0</v>
      </c>
      <c r="M117" s="5">
        <f t="shared" si="20"/>
        <v>0</v>
      </c>
      <c r="N117">
        <f t="shared" si="21"/>
        <v>1</v>
      </c>
      <c r="O117">
        <f t="shared" si="22"/>
        <v>0</v>
      </c>
      <c r="P117" s="10">
        <f t="shared" si="30"/>
        <v>0</v>
      </c>
      <c r="Q117" s="10">
        <f t="shared" si="31"/>
        <v>0</v>
      </c>
      <c r="R117" s="9" t="str">
        <f t="shared" si="23"/>
        <v>X</v>
      </c>
      <c r="S117" s="9">
        <f t="shared" si="24"/>
        <v>0</v>
      </c>
      <c r="T117" s="8" t="str">
        <f t="shared" si="25"/>
        <v>X</v>
      </c>
      <c r="U117" s="8">
        <f t="shared" si="26"/>
        <v>0</v>
      </c>
      <c r="V117" s="10">
        <f t="shared" si="27"/>
        <v>0</v>
      </c>
      <c r="W117" s="9">
        <f t="shared" si="28"/>
        <v>0</v>
      </c>
      <c r="X117" s="8">
        <f t="shared" si="29"/>
        <v>0</v>
      </c>
    </row>
    <row r="118" spans="1:24" ht="21">
      <c r="A118" t="s">
        <v>407</v>
      </c>
      <c r="B118" t="s">
        <v>408</v>
      </c>
      <c r="C118" t="s">
        <v>37</v>
      </c>
      <c r="D118">
        <v>123895</v>
      </c>
      <c r="E118" t="s">
        <v>409</v>
      </c>
      <c r="F118" s="4" t="str">
        <f>IF(AND((A!F118='C'!F118),('C'!F118=B!F118)),'C'!F118,"A:"&amp;A!F118&amp;";B:"&amp;B!F118&amp;";C:"&amp;'C'!F118)</f>
        <v>A:N;B:N;C:Y</v>
      </c>
      <c r="G118" s="4" t="str">
        <f>IF(AND((A!G118='C'!G118),('C'!G118=B!G118)),'C'!G118,"A:"&amp;A!G118&amp;";B:"&amp;B!G118&amp;";C:"&amp;'C'!G118)</f>
        <v>N</v>
      </c>
      <c r="J118">
        <f t="shared" si="17"/>
        <v>0</v>
      </c>
      <c r="K118">
        <f t="shared" si="18"/>
        <v>0</v>
      </c>
      <c r="L118" s="5">
        <f t="shared" si="19"/>
        <v>1</v>
      </c>
      <c r="M118" s="5">
        <f t="shared" si="20"/>
        <v>0</v>
      </c>
      <c r="N118">
        <f t="shared" si="21"/>
        <v>0</v>
      </c>
      <c r="O118">
        <f t="shared" si="22"/>
        <v>0</v>
      </c>
      <c r="P118" s="10" t="str">
        <f t="shared" si="30"/>
        <v>X</v>
      </c>
      <c r="Q118" s="10">
        <f t="shared" si="31"/>
        <v>0</v>
      </c>
      <c r="R118" s="9" t="str">
        <f t="shared" si="23"/>
        <v>X</v>
      </c>
      <c r="S118" s="9">
        <f t="shared" si="24"/>
        <v>0</v>
      </c>
      <c r="T118" s="8">
        <f t="shared" si="25"/>
        <v>0</v>
      </c>
      <c r="U118" s="8">
        <f t="shared" si="26"/>
        <v>0</v>
      </c>
      <c r="V118" s="10">
        <f t="shared" si="27"/>
        <v>0</v>
      </c>
      <c r="W118" s="9">
        <f t="shared" si="28"/>
        <v>0</v>
      </c>
      <c r="X118" s="8">
        <f t="shared" si="29"/>
        <v>0</v>
      </c>
    </row>
    <row r="119" spans="1:24" ht="21">
      <c r="A119" t="s">
        <v>410</v>
      </c>
      <c r="B119" t="s">
        <v>411</v>
      </c>
      <c r="C119" t="s">
        <v>37</v>
      </c>
      <c r="D119">
        <v>48842</v>
      </c>
      <c r="E119" t="s">
        <v>412</v>
      </c>
      <c r="F119" s="4" t="str">
        <f>IF(AND((A!F119='C'!F119),('C'!F119=B!F119)),'C'!F119,"A:"&amp;A!F119&amp;";B:"&amp;B!F119&amp;";C:"&amp;'C'!F119)</f>
        <v>N</v>
      </c>
      <c r="G119" s="4" t="str">
        <f>IF(AND((A!G119='C'!G119),('C'!G119=B!G119)),'C'!G119,"A:"&amp;A!G119&amp;";B:"&amp;B!G119&amp;";C:"&amp;'C'!G119)</f>
        <v>N</v>
      </c>
      <c r="J119">
        <f t="shared" si="17"/>
        <v>0</v>
      </c>
      <c r="K119">
        <f t="shared" si="18"/>
        <v>0</v>
      </c>
      <c r="L119" s="5">
        <f t="shared" si="19"/>
        <v>0</v>
      </c>
      <c r="M119" s="5">
        <f t="shared" si="20"/>
        <v>0</v>
      </c>
      <c r="N119">
        <f t="shared" si="21"/>
        <v>0</v>
      </c>
      <c r="O119">
        <f t="shared" si="22"/>
        <v>0</v>
      </c>
      <c r="P119" s="10">
        <f t="shared" si="30"/>
        <v>0</v>
      </c>
      <c r="Q119" s="10">
        <f t="shared" si="31"/>
        <v>0</v>
      </c>
      <c r="R119" s="9">
        <f t="shared" si="23"/>
        <v>0</v>
      </c>
      <c r="S119" s="9">
        <f t="shared" si="24"/>
        <v>0</v>
      </c>
      <c r="T119" s="8">
        <f t="shared" si="25"/>
        <v>0</v>
      </c>
      <c r="U119" s="8">
        <f t="shared" si="26"/>
        <v>0</v>
      </c>
      <c r="V119" s="10">
        <f t="shared" si="27"/>
        <v>0</v>
      </c>
      <c r="W119" s="9">
        <f t="shared" si="28"/>
        <v>0</v>
      </c>
      <c r="X119" s="8">
        <f t="shared" si="29"/>
        <v>0</v>
      </c>
    </row>
    <row r="120" spans="1:24" ht="21">
      <c r="A120" t="s">
        <v>415</v>
      </c>
      <c r="B120" t="s">
        <v>416</v>
      </c>
      <c r="C120" t="s">
        <v>24</v>
      </c>
      <c r="D120">
        <v>130482</v>
      </c>
      <c r="E120" t="s">
        <v>417</v>
      </c>
      <c r="F120" s="4" t="str">
        <f>IF(AND((A!F120='C'!F120),('C'!F120=B!F120)),'C'!F120,"A:"&amp;A!F120&amp;";B:"&amp;B!F120&amp;";C:"&amp;'C'!F120)</f>
        <v>N</v>
      </c>
      <c r="G120" s="4" t="str">
        <f>IF(AND((A!G120='C'!G120),('C'!G120=B!G120)),'C'!G120,"A:"&amp;A!G120&amp;";B:"&amp;B!G120&amp;";C:"&amp;'C'!G120)</f>
        <v>N</v>
      </c>
      <c r="J120">
        <f t="shared" si="17"/>
        <v>0</v>
      </c>
      <c r="K120">
        <f t="shared" si="18"/>
        <v>0</v>
      </c>
      <c r="L120" s="5">
        <f t="shared" si="19"/>
        <v>0</v>
      </c>
      <c r="M120" s="5">
        <f t="shared" si="20"/>
        <v>0</v>
      </c>
      <c r="N120">
        <f t="shared" si="21"/>
        <v>0</v>
      </c>
      <c r="O120">
        <f t="shared" si="22"/>
        <v>0</v>
      </c>
      <c r="P120" s="10">
        <f t="shared" si="30"/>
        <v>0</v>
      </c>
      <c r="Q120" s="10">
        <f t="shared" si="31"/>
        <v>0</v>
      </c>
      <c r="R120" s="9">
        <f t="shared" si="23"/>
        <v>0</v>
      </c>
      <c r="S120" s="9">
        <f t="shared" si="24"/>
        <v>0</v>
      </c>
      <c r="T120" s="8">
        <f t="shared" si="25"/>
        <v>0</v>
      </c>
      <c r="U120" s="8">
        <f t="shared" si="26"/>
        <v>0</v>
      </c>
      <c r="V120" s="10">
        <f t="shared" si="27"/>
        <v>0</v>
      </c>
      <c r="W120" s="9">
        <f t="shared" si="28"/>
        <v>0</v>
      </c>
      <c r="X120" s="8">
        <f t="shared" si="29"/>
        <v>0</v>
      </c>
    </row>
    <row r="121" spans="1:24" ht="21">
      <c r="A121" t="s">
        <v>418</v>
      </c>
      <c r="B121" t="s">
        <v>419</v>
      </c>
      <c r="C121" t="s">
        <v>16</v>
      </c>
      <c r="D121">
        <v>57401</v>
      </c>
      <c r="E121" t="s">
        <v>420</v>
      </c>
      <c r="F121" s="4" t="str">
        <f>IF(AND((A!F121='C'!F121),('C'!F121=B!F121)),'C'!F121,"A:"&amp;A!F121&amp;";B:"&amp;B!F121&amp;";C:"&amp;'C'!F121)</f>
        <v>N</v>
      </c>
      <c r="G121" s="4" t="str">
        <f>IF(AND((A!G121='C'!G121),('C'!G121=B!G121)),'C'!G121,"A:"&amp;A!G121&amp;";B:"&amp;B!G121&amp;";C:"&amp;'C'!G121)</f>
        <v>N</v>
      </c>
      <c r="J121">
        <f t="shared" si="17"/>
        <v>0</v>
      </c>
      <c r="K121">
        <f t="shared" si="18"/>
        <v>0</v>
      </c>
      <c r="L121" s="5">
        <f t="shared" si="19"/>
        <v>0</v>
      </c>
      <c r="M121" s="5">
        <f t="shared" si="20"/>
        <v>0</v>
      </c>
      <c r="N121">
        <f t="shared" si="21"/>
        <v>0</v>
      </c>
      <c r="O121">
        <f t="shared" si="22"/>
        <v>0</v>
      </c>
      <c r="P121" s="10">
        <f t="shared" si="30"/>
        <v>0</v>
      </c>
      <c r="Q121" s="10">
        <f t="shared" si="31"/>
        <v>0</v>
      </c>
      <c r="R121" s="9">
        <f t="shared" si="23"/>
        <v>0</v>
      </c>
      <c r="S121" s="9">
        <f t="shared" si="24"/>
        <v>0</v>
      </c>
      <c r="T121" s="8">
        <f t="shared" si="25"/>
        <v>0</v>
      </c>
      <c r="U121" s="8">
        <f t="shared" si="26"/>
        <v>0</v>
      </c>
      <c r="V121" s="10">
        <f t="shared" si="27"/>
        <v>0</v>
      </c>
      <c r="W121" s="9">
        <f t="shared" si="28"/>
        <v>0</v>
      </c>
      <c r="X121" s="8">
        <f t="shared" si="29"/>
        <v>0</v>
      </c>
    </row>
    <row r="122" spans="1:24" ht="21">
      <c r="A122" t="s">
        <v>421</v>
      </c>
      <c r="B122" t="s">
        <v>422</v>
      </c>
      <c r="C122" t="s">
        <v>24</v>
      </c>
      <c r="D122">
        <v>3707</v>
      </c>
      <c r="E122" t="s">
        <v>423</v>
      </c>
      <c r="F122" s="4" t="str">
        <f>IF(AND((A!F122='C'!F122),('C'!F122=B!F122)),'C'!F122,"A:"&amp;A!F122&amp;";B:"&amp;B!F122&amp;";C:"&amp;'C'!F122)</f>
        <v>A:N;B:Y;C:N</v>
      </c>
      <c r="G122" s="4" t="str">
        <f>IF(AND((A!G122='C'!G122),('C'!G122=B!G122)),'C'!G122,"A:"&amp;A!G122&amp;";B:"&amp;B!G122&amp;";C:"&amp;'C'!G122)</f>
        <v>N</v>
      </c>
      <c r="J122">
        <f t="shared" si="17"/>
        <v>0</v>
      </c>
      <c r="K122">
        <f t="shared" si="18"/>
        <v>0</v>
      </c>
      <c r="L122" s="5">
        <f t="shared" si="19"/>
        <v>0</v>
      </c>
      <c r="M122" s="5">
        <f t="shared" si="20"/>
        <v>0</v>
      </c>
      <c r="N122">
        <f t="shared" si="21"/>
        <v>1</v>
      </c>
      <c r="O122">
        <f t="shared" si="22"/>
        <v>0</v>
      </c>
      <c r="P122" s="10">
        <f t="shared" si="30"/>
        <v>0</v>
      </c>
      <c r="Q122" s="10">
        <f t="shared" si="31"/>
        <v>0</v>
      </c>
      <c r="R122" s="9" t="str">
        <f t="shared" si="23"/>
        <v>X</v>
      </c>
      <c r="S122" s="9">
        <f t="shared" si="24"/>
        <v>0</v>
      </c>
      <c r="T122" s="8" t="str">
        <f t="shared" si="25"/>
        <v>X</v>
      </c>
      <c r="U122" s="8">
        <f t="shared" si="26"/>
        <v>0</v>
      </c>
      <c r="V122" s="10">
        <f t="shared" si="27"/>
        <v>0</v>
      </c>
      <c r="W122" s="9">
        <f t="shared" si="28"/>
        <v>0</v>
      </c>
      <c r="X122" s="8">
        <f t="shared" si="29"/>
        <v>0</v>
      </c>
    </row>
    <row r="123" spans="1:24" ht="21">
      <c r="A123" t="s">
        <v>424</v>
      </c>
      <c r="B123" t="s">
        <v>425</v>
      </c>
      <c r="C123" t="s">
        <v>16</v>
      </c>
      <c r="D123">
        <v>119421</v>
      </c>
      <c r="E123" t="s">
        <v>426</v>
      </c>
      <c r="F123" s="4" t="str">
        <f>IF(AND((A!F123='C'!F123),('C'!F123=B!F123)),'C'!F123,"A:"&amp;A!F123&amp;";B:"&amp;B!F123&amp;";C:"&amp;'C'!F123)</f>
        <v>N</v>
      </c>
      <c r="G123" s="4" t="str">
        <f>IF(AND((A!G123='C'!G123),('C'!G123=B!G123)),'C'!G123,"A:"&amp;A!G123&amp;";B:"&amp;B!G123&amp;";C:"&amp;'C'!G123)</f>
        <v>N</v>
      </c>
      <c r="J123">
        <f t="shared" si="17"/>
        <v>0</v>
      </c>
      <c r="K123">
        <f t="shared" si="18"/>
        <v>0</v>
      </c>
      <c r="L123" s="5">
        <f t="shared" si="19"/>
        <v>0</v>
      </c>
      <c r="M123" s="5">
        <f t="shared" si="20"/>
        <v>0</v>
      </c>
      <c r="N123">
        <f t="shared" si="21"/>
        <v>0</v>
      </c>
      <c r="O123">
        <f t="shared" si="22"/>
        <v>0</v>
      </c>
      <c r="P123" s="10">
        <f t="shared" si="30"/>
        <v>0</v>
      </c>
      <c r="Q123" s="10">
        <f t="shared" si="31"/>
        <v>0</v>
      </c>
      <c r="R123" s="9">
        <f t="shared" si="23"/>
        <v>0</v>
      </c>
      <c r="S123" s="9">
        <f t="shared" si="24"/>
        <v>0</v>
      </c>
      <c r="T123" s="8">
        <f t="shared" si="25"/>
        <v>0</v>
      </c>
      <c r="U123" s="8">
        <f t="shared" si="26"/>
        <v>0</v>
      </c>
      <c r="V123" s="10">
        <f t="shared" si="27"/>
        <v>0</v>
      </c>
      <c r="W123" s="9">
        <f t="shared" si="28"/>
        <v>0</v>
      </c>
      <c r="X123" s="8">
        <f t="shared" si="29"/>
        <v>0</v>
      </c>
    </row>
    <row r="124" spans="1:24" ht="21">
      <c r="A124" t="s">
        <v>427</v>
      </c>
      <c r="B124" t="s">
        <v>428</v>
      </c>
      <c r="C124" t="s">
        <v>37</v>
      </c>
      <c r="D124">
        <v>80947</v>
      </c>
      <c r="E124" t="s">
        <v>429</v>
      </c>
      <c r="F124" s="4" t="str">
        <f>IF(AND((A!F124='C'!F124),('C'!F124=B!F124)),'C'!F124,"A:"&amp;A!F124&amp;";B:"&amp;B!F124&amp;";C:"&amp;'C'!F124)</f>
        <v>A:Y;B:N;C:N</v>
      </c>
      <c r="G124" s="4" t="str">
        <f>IF(AND((A!G124='C'!G124),('C'!G124=B!G124)),'C'!G124,"A:"&amp;A!G124&amp;";B:"&amp;B!G124&amp;";C:"&amp;'C'!G124)</f>
        <v>N</v>
      </c>
      <c r="J124">
        <f t="shared" si="17"/>
        <v>1</v>
      </c>
      <c r="K124">
        <f t="shared" si="18"/>
        <v>0</v>
      </c>
      <c r="L124" s="5">
        <f t="shared" si="19"/>
        <v>0</v>
      </c>
      <c r="M124" s="5">
        <f t="shared" si="20"/>
        <v>0</v>
      </c>
      <c r="N124">
        <f t="shared" si="21"/>
        <v>0</v>
      </c>
      <c r="O124">
        <f t="shared" si="22"/>
        <v>0</v>
      </c>
      <c r="P124" s="10" t="str">
        <f t="shared" si="30"/>
        <v>X</v>
      </c>
      <c r="Q124" s="10">
        <f t="shared" si="31"/>
        <v>0</v>
      </c>
      <c r="R124" s="9">
        <f t="shared" si="23"/>
        <v>0</v>
      </c>
      <c r="S124" s="9">
        <f t="shared" si="24"/>
        <v>0</v>
      </c>
      <c r="T124" s="8" t="str">
        <f t="shared" si="25"/>
        <v>X</v>
      </c>
      <c r="U124" s="8">
        <f t="shared" si="26"/>
        <v>0</v>
      </c>
      <c r="V124" s="10">
        <f t="shared" si="27"/>
        <v>0</v>
      </c>
      <c r="W124" s="9">
        <f t="shared" si="28"/>
        <v>0</v>
      </c>
      <c r="X124" s="8">
        <f t="shared" si="29"/>
        <v>0</v>
      </c>
    </row>
    <row r="125" spans="1:24" ht="21">
      <c r="A125" t="s">
        <v>431</v>
      </c>
      <c r="B125" t="s">
        <v>432</v>
      </c>
      <c r="C125" t="s">
        <v>16</v>
      </c>
      <c r="D125">
        <v>66737</v>
      </c>
      <c r="E125" t="s">
        <v>433</v>
      </c>
      <c r="F125" s="4" t="str">
        <f>IF(AND((A!F125='C'!F125),('C'!F125=B!F125)),'C'!F125,"A:"&amp;A!F125&amp;";B:"&amp;B!F125&amp;";C:"&amp;'C'!F125)</f>
        <v>N</v>
      </c>
      <c r="G125" s="4" t="str">
        <f>IF(AND((A!G125='C'!G125),('C'!G125=B!G125)),'C'!G125,"A:"&amp;A!G125&amp;";B:"&amp;B!G125&amp;";C:"&amp;'C'!G125)</f>
        <v>A:N;B:Y;C:N</v>
      </c>
      <c r="J125">
        <f t="shared" si="17"/>
        <v>0</v>
      </c>
      <c r="K125">
        <f t="shared" si="18"/>
        <v>0</v>
      </c>
      <c r="L125" s="5">
        <f t="shared" si="19"/>
        <v>0</v>
      </c>
      <c r="M125" s="5">
        <f t="shared" si="20"/>
        <v>0</v>
      </c>
      <c r="N125">
        <f t="shared" si="21"/>
        <v>0</v>
      </c>
      <c r="O125">
        <f t="shared" si="22"/>
        <v>1</v>
      </c>
      <c r="P125" s="10">
        <f t="shared" si="30"/>
        <v>0</v>
      </c>
      <c r="Q125" s="10">
        <f t="shared" si="31"/>
        <v>0</v>
      </c>
      <c r="R125" s="9">
        <f t="shared" si="23"/>
        <v>0</v>
      </c>
      <c r="S125" s="9" t="str">
        <f t="shared" si="24"/>
        <v>X</v>
      </c>
      <c r="T125" s="8">
        <f t="shared" si="25"/>
        <v>0</v>
      </c>
      <c r="U125" s="8" t="str">
        <f t="shared" si="26"/>
        <v>X</v>
      </c>
      <c r="V125" s="10">
        <f t="shared" si="27"/>
        <v>0</v>
      </c>
      <c r="W125" s="9">
        <f t="shared" si="28"/>
        <v>0</v>
      </c>
      <c r="X125" s="8">
        <f t="shared" si="29"/>
        <v>0</v>
      </c>
    </row>
    <row r="126" spans="1:24" ht="21">
      <c r="A126" t="s">
        <v>434</v>
      </c>
      <c r="B126" t="s">
        <v>435</v>
      </c>
      <c r="C126" t="s">
        <v>16</v>
      </c>
      <c r="D126">
        <v>65879</v>
      </c>
      <c r="E126" t="s">
        <v>436</v>
      </c>
      <c r="F126" s="4" t="str">
        <f>IF(AND((A!F126='C'!F126),('C'!F126=B!F126)),'C'!F126,"A:"&amp;A!F126&amp;";B:"&amp;B!F126&amp;";C:"&amp;'C'!F126)</f>
        <v>A:N;B:N;C:Y</v>
      </c>
      <c r="G126" s="4" t="str">
        <f>IF(AND((A!G126='C'!G126),('C'!G126=B!G126)),'C'!G126,"A:"&amp;A!G126&amp;";B:"&amp;B!G126&amp;";C:"&amp;'C'!G126)</f>
        <v>N</v>
      </c>
      <c r="J126">
        <f t="shared" si="17"/>
        <v>0</v>
      </c>
      <c r="K126">
        <f t="shared" si="18"/>
        <v>0</v>
      </c>
      <c r="L126" s="5">
        <f t="shared" si="19"/>
        <v>1</v>
      </c>
      <c r="M126" s="5">
        <f t="shared" si="20"/>
        <v>0</v>
      </c>
      <c r="N126">
        <f t="shared" si="21"/>
        <v>0</v>
      </c>
      <c r="O126">
        <f t="shared" si="22"/>
        <v>0</v>
      </c>
      <c r="P126" s="10" t="str">
        <f t="shared" si="30"/>
        <v>X</v>
      </c>
      <c r="Q126" s="10">
        <f t="shared" si="31"/>
        <v>0</v>
      </c>
      <c r="R126" s="9" t="str">
        <f t="shared" si="23"/>
        <v>X</v>
      </c>
      <c r="S126" s="9">
        <f t="shared" si="24"/>
        <v>0</v>
      </c>
      <c r="T126" s="8">
        <f t="shared" si="25"/>
        <v>0</v>
      </c>
      <c r="U126" s="8">
        <f t="shared" si="26"/>
        <v>0</v>
      </c>
      <c r="V126" s="10">
        <f t="shared" si="27"/>
        <v>0</v>
      </c>
      <c r="W126" s="9">
        <f t="shared" si="28"/>
        <v>0</v>
      </c>
      <c r="X126" s="8">
        <f t="shared" si="29"/>
        <v>0</v>
      </c>
    </row>
    <row r="127" spans="1:24" ht="21">
      <c r="A127" t="s">
        <v>437</v>
      </c>
      <c r="B127" t="s">
        <v>438</v>
      </c>
      <c r="C127" t="s">
        <v>24</v>
      </c>
      <c r="D127">
        <v>10379</v>
      </c>
      <c r="E127" t="s">
        <v>439</v>
      </c>
      <c r="F127" s="4" t="str">
        <f>IF(AND((A!F127='C'!F127),('C'!F127=B!F127)),'C'!F127,"A:"&amp;A!F127&amp;";B:"&amp;B!F127&amp;";C:"&amp;'C'!F127)</f>
        <v>N</v>
      </c>
      <c r="G127" s="4" t="str">
        <f>IF(AND((A!G127='C'!G127),('C'!G127=B!G127)),'C'!G127,"A:"&amp;A!G127&amp;";B:"&amp;B!G127&amp;";C:"&amp;'C'!G127)</f>
        <v>N</v>
      </c>
      <c r="J127">
        <f t="shared" si="17"/>
        <v>0</v>
      </c>
      <c r="K127">
        <f t="shared" si="18"/>
        <v>0</v>
      </c>
      <c r="L127" s="5">
        <f t="shared" si="19"/>
        <v>0</v>
      </c>
      <c r="M127" s="5">
        <f t="shared" si="20"/>
        <v>0</v>
      </c>
      <c r="N127">
        <f t="shared" si="21"/>
        <v>0</v>
      </c>
      <c r="O127">
        <f t="shared" si="22"/>
        <v>0</v>
      </c>
      <c r="P127" s="10">
        <f t="shared" si="30"/>
        <v>0</v>
      </c>
      <c r="Q127" s="10">
        <f t="shared" si="31"/>
        <v>0</v>
      </c>
      <c r="R127" s="9">
        <f t="shared" si="23"/>
        <v>0</v>
      </c>
      <c r="S127" s="9">
        <f t="shared" si="24"/>
        <v>0</v>
      </c>
      <c r="T127" s="8">
        <f t="shared" si="25"/>
        <v>0</v>
      </c>
      <c r="U127" s="8">
        <f t="shared" si="26"/>
        <v>0</v>
      </c>
      <c r="V127" s="10">
        <f t="shared" si="27"/>
        <v>0</v>
      </c>
      <c r="W127" s="9">
        <f t="shared" si="28"/>
        <v>0</v>
      </c>
      <c r="X127" s="8">
        <f t="shared" si="29"/>
        <v>0</v>
      </c>
    </row>
    <row r="128" spans="1:24" ht="21">
      <c r="A128" t="s">
        <v>440</v>
      </c>
      <c r="B128" t="s">
        <v>441</v>
      </c>
      <c r="C128" t="s">
        <v>16</v>
      </c>
      <c r="D128">
        <v>30550</v>
      </c>
      <c r="E128" t="s">
        <v>442</v>
      </c>
      <c r="F128" s="4" t="str">
        <f>IF(AND((A!F128='C'!F128),('C'!F128=B!F128)),'C'!F128,"A:"&amp;A!F128&amp;";B:"&amp;B!F128&amp;";C:"&amp;'C'!F128)</f>
        <v>N</v>
      </c>
      <c r="G128" s="4" t="str">
        <f>IF(AND((A!G128='C'!G128),('C'!G128=B!G128)),'C'!G128,"A:"&amp;A!G128&amp;";B:"&amp;B!G128&amp;";C:"&amp;'C'!G128)</f>
        <v>N</v>
      </c>
      <c r="J128">
        <f t="shared" si="17"/>
        <v>0</v>
      </c>
      <c r="K128">
        <f t="shared" si="18"/>
        <v>0</v>
      </c>
      <c r="L128" s="5">
        <f t="shared" si="19"/>
        <v>0</v>
      </c>
      <c r="M128" s="5">
        <f t="shared" si="20"/>
        <v>0</v>
      </c>
      <c r="N128">
        <f t="shared" si="21"/>
        <v>0</v>
      </c>
      <c r="O128">
        <f t="shared" si="22"/>
        <v>0</v>
      </c>
      <c r="P128" s="10">
        <f t="shared" si="30"/>
        <v>0</v>
      </c>
      <c r="Q128" s="10">
        <f t="shared" si="31"/>
        <v>0</v>
      </c>
      <c r="R128" s="9">
        <f t="shared" si="23"/>
        <v>0</v>
      </c>
      <c r="S128" s="9">
        <f t="shared" si="24"/>
        <v>0</v>
      </c>
      <c r="T128" s="8">
        <f t="shared" si="25"/>
        <v>0</v>
      </c>
      <c r="U128" s="8">
        <f t="shared" si="26"/>
        <v>0</v>
      </c>
      <c r="V128" s="10">
        <f t="shared" si="27"/>
        <v>0</v>
      </c>
      <c r="W128" s="9">
        <f t="shared" si="28"/>
        <v>0</v>
      </c>
      <c r="X128" s="8">
        <f t="shared" si="29"/>
        <v>0</v>
      </c>
    </row>
    <row r="129" spans="1:24" ht="21">
      <c r="A129" t="s">
        <v>443</v>
      </c>
      <c r="B129" t="s">
        <v>444</v>
      </c>
      <c r="C129" t="s">
        <v>16</v>
      </c>
      <c r="D129">
        <v>53509</v>
      </c>
      <c r="E129" t="s">
        <v>445</v>
      </c>
      <c r="F129" s="4" t="str">
        <f>IF(AND((A!F129='C'!F129),('C'!F129=B!F129)),'C'!F129,"A:"&amp;A!F129&amp;";B:"&amp;B!F129&amp;";C:"&amp;'C'!F129)</f>
        <v>A:N;B:N;C:Y</v>
      </c>
      <c r="G129" s="4" t="str">
        <f>IF(AND((A!G129='C'!G129),('C'!G129=B!G129)),'C'!G129,"A:"&amp;A!G129&amp;";B:"&amp;B!G129&amp;";C:"&amp;'C'!G129)</f>
        <v>N</v>
      </c>
      <c r="J129">
        <f t="shared" si="17"/>
        <v>0</v>
      </c>
      <c r="K129">
        <f t="shared" si="18"/>
        <v>0</v>
      </c>
      <c r="L129" s="5">
        <f t="shared" si="19"/>
        <v>1</v>
      </c>
      <c r="M129" s="5">
        <f t="shared" si="20"/>
        <v>0</v>
      </c>
      <c r="N129">
        <f t="shared" si="21"/>
        <v>0</v>
      </c>
      <c r="O129">
        <f t="shared" si="22"/>
        <v>0</v>
      </c>
      <c r="P129" s="10" t="str">
        <f t="shared" si="30"/>
        <v>X</v>
      </c>
      <c r="Q129" s="10">
        <f t="shared" si="31"/>
        <v>0</v>
      </c>
      <c r="R129" s="9" t="str">
        <f t="shared" si="23"/>
        <v>X</v>
      </c>
      <c r="S129" s="9">
        <f t="shared" si="24"/>
        <v>0</v>
      </c>
      <c r="T129" s="8">
        <f t="shared" si="25"/>
        <v>0</v>
      </c>
      <c r="U129" s="8">
        <f t="shared" si="26"/>
        <v>0</v>
      </c>
      <c r="V129" s="10">
        <f t="shared" si="27"/>
        <v>0</v>
      </c>
      <c r="W129" s="9">
        <f t="shared" si="28"/>
        <v>0</v>
      </c>
      <c r="X129" s="8">
        <f t="shared" si="29"/>
        <v>0</v>
      </c>
    </row>
    <row r="130" spans="1:24" ht="21">
      <c r="A130" t="s">
        <v>446</v>
      </c>
      <c r="B130" t="s">
        <v>447</v>
      </c>
      <c r="C130" t="s">
        <v>16</v>
      </c>
      <c r="D130">
        <v>138563</v>
      </c>
      <c r="E130" t="s">
        <v>448</v>
      </c>
      <c r="F130" s="4" t="str">
        <f>IF(AND((A!F130='C'!F130),('C'!F130=B!F130)),'C'!F130,"A:"&amp;A!F130&amp;";B:"&amp;B!F130&amp;";C:"&amp;'C'!F130)</f>
        <v>A:N;B:N;C:Y</v>
      </c>
      <c r="G130" s="4" t="str">
        <f>IF(AND((A!G130='C'!G130),('C'!G130=B!G130)),'C'!G130,"A:"&amp;A!G130&amp;";B:"&amp;B!G130&amp;";C:"&amp;'C'!G130)</f>
        <v>N</v>
      </c>
      <c r="J130">
        <f t="shared" si="17"/>
        <v>0</v>
      </c>
      <c r="K130">
        <f t="shared" si="18"/>
        <v>0</v>
      </c>
      <c r="L130" s="5">
        <f t="shared" si="19"/>
        <v>1</v>
      </c>
      <c r="M130" s="5">
        <f t="shared" si="20"/>
        <v>0</v>
      </c>
      <c r="N130">
        <f t="shared" si="21"/>
        <v>0</v>
      </c>
      <c r="O130">
        <f t="shared" si="22"/>
        <v>0</v>
      </c>
      <c r="P130" s="10" t="str">
        <f t="shared" si="30"/>
        <v>X</v>
      </c>
      <c r="Q130" s="10">
        <f t="shared" si="31"/>
        <v>0</v>
      </c>
      <c r="R130" s="9" t="str">
        <f t="shared" si="23"/>
        <v>X</v>
      </c>
      <c r="S130" s="9">
        <f t="shared" si="24"/>
        <v>0</v>
      </c>
      <c r="T130" s="8">
        <f t="shared" si="25"/>
        <v>0</v>
      </c>
      <c r="U130" s="8">
        <f t="shared" si="26"/>
        <v>0</v>
      </c>
      <c r="V130" s="10">
        <f t="shared" si="27"/>
        <v>0</v>
      </c>
      <c r="W130" s="9">
        <f t="shared" si="28"/>
        <v>0</v>
      </c>
      <c r="X130" s="8">
        <f t="shared" si="29"/>
        <v>0</v>
      </c>
    </row>
    <row r="131" spans="1:24" ht="21">
      <c r="A131" t="s">
        <v>449</v>
      </c>
      <c r="B131" t="s">
        <v>450</v>
      </c>
      <c r="C131" t="s">
        <v>37</v>
      </c>
      <c r="D131">
        <v>97838</v>
      </c>
      <c r="E131" t="s">
        <v>451</v>
      </c>
      <c r="F131" s="4" t="str">
        <f>IF(AND((A!F131='C'!F131),('C'!F131=B!F131)),'C'!F131,"A:"&amp;A!F131&amp;";B:"&amp;B!F131&amp;";C:"&amp;'C'!F131)</f>
        <v>N</v>
      </c>
      <c r="G131" s="4" t="str">
        <f>IF(AND((A!G131='C'!G131),('C'!G131=B!G131)),'C'!G131,"A:"&amp;A!G131&amp;";B:"&amp;B!G131&amp;";C:"&amp;'C'!G131)</f>
        <v>A:N;B:Y;C:N</v>
      </c>
      <c r="J131">
        <f t="shared" ref="J131:J194" si="32">(LEN(F131)-LEN(SUBSTITUTE(F131,"A:Y","")))/LEN("A:Y")</f>
        <v>0</v>
      </c>
      <c r="K131">
        <f t="shared" ref="K131:K194" si="33">(LEN(G131)-LEN(SUBSTITUTE(G131,"A:Y","")))/LEN("A:Y")</f>
        <v>0</v>
      </c>
      <c r="L131" s="5">
        <f t="shared" ref="L131:L194" si="34">(LEN(F131)-LEN(SUBSTITUTE(F131,"C:Y","")))/LEN("C:Y")</f>
        <v>0</v>
      </c>
      <c r="M131" s="5">
        <f t="shared" ref="M131:M194" si="35">(LEN(G131)-LEN(SUBSTITUTE(G131,"C:Y","")))/LEN("C:Y")</f>
        <v>0</v>
      </c>
      <c r="N131">
        <f t="shared" ref="N131:N194" si="36">(LEN(F131)-LEN(SUBSTITUTE(F131,"B:Y","")))/LEN("B:Y")</f>
        <v>0</v>
      </c>
      <c r="O131">
        <f t="shared" ref="O131:O194" si="37">(LEN(G131)-LEN(SUBSTITUTE(G131,"B:Y","")))/LEN("B:Y")</f>
        <v>1</v>
      </c>
      <c r="P131" s="10">
        <f t="shared" si="30"/>
        <v>0</v>
      </c>
      <c r="Q131" s="10">
        <f t="shared" si="31"/>
        <v>0</v>
      </c>
      <c r="R131" s="9">
        <f t="shared" ref="R131:R194" si="38">IF(N131=L131,N131,"X")</f>
        <v>0</v>
      </c>
      <c r="S131" s="9" t="str">
        <f t="shared" ref="S131:S194" si="39">IF(O131=M131,O131,"X")</f>
        <v>X</v>
      </c>
      <c r="T131" s="8">
        <f t="shared" ref="T131:T194" si="40">IF(N131=J131,N131,"X")</f>
        <v>0</v>
      </c>
      <c r="U131" s="8" t="str">
        <f t="shared" ref="U131:U194" si="41">IF(O131=K131,O131,"X")</f>
        <v>X</v>
      </c>
      <c r="V131" s="10">
        <f t="shared" ref="V131:V194" si="42">IF(OR(AND(J131=1,M131=1),AND(K131=1,L131=1)),1,0)</f>
        <v>0</v>
      </c>
      <c r="W131" s="9">
        <f t="shared" ref="W131:W194" si="43">IF(OR(AND(L131=1,O131=1),AND(N131=1,M131=1)),1,0)</f>
        <v>0</v>
      </c>
      <c r="X131" s="8">
        <f t="shared" ref="X131:X194" si="44">IF(OR(AND(J131=1,O131=1),AND(K131=1,N131=1)),1,0)</f>
        <v>0</v>
      </c>
    </row>
    <row r="132" spans="1:24" ht="21">
      <c r="A132" t="s">
        <v>452</v>
      </c>
      <c r="B132" t="s">
        <v>453</v>
      </c>
      <c r="C132" t="s">
        <v>37</v>
      </c>
      <c r="D132">
        <v>5619</v>
      </c>
      <c r="E132" t="s">
        <v>454</v>
      </c>
      <c r="F132" s="4" t="str">
        <f>IF(AND((A!F132='C'!F132),('C'!F132=B!F132)),'C'!F132,"A:"&amp;A!F132&amp;";B:"&amp;B!F132&amp;";C:"&amp;'C'!F132)</f>
        <v>N</v>
      </c>
      <c r="G132" s="4" t="str">
        <f>IF(AND((A!G132='C'!G132),('C'!G132=B!G132)),'C'!G132,"A:"&amp;A!G132&amp;";B:"&amp;B!G132&amp;";C:"&amp;'C'!G132)</f>
        <v>N</v>
      </c>
      <c r="J132">
        <f t="shared" si="32"/>
        <v>0</v>
      </c>
      <c r="K132">
        <f t="shared" si="33"/>
        <v>0</v>
      </c>
      <c r="L132" s="5">
        <f t="shared" si="34"/>
        <v>0</v>
      </c>
      <c r="M132" s="5">
        <f t="shared" si="35"/>
        <v>0</v>
      </c>
      <c r="N132">
        <f t="shared" si="36"/>
        <v>0</v>
      </c>
      <c r="O132">
        <f t="shared" si="37"/>
        <v>0</v>
      </c>
      <c r="P132" s="10">
        <f t="shared" si="30"/>
        <v>0</v>
      </c>
      <c r="Q132" s="10">
        <f t="shared" si="31"/>
        <v>0</v>
      </c>
      <c r="R132" s="9">
        <f t="shared" si="38"/>
        <v>0</v>
      </c>
      <c r="S132" s="9">
        <f t="shared" si="39"/>
        <v>0</v>
      </c>
      <c r="T132" s="8">
        <f t="shared" si="40"/>
        <v>0</v>
      </c>
      <c r="U132" s="8">
        <f t="shared" si="41"/>
        <v>0</v>
      </c>
      <c r="V132" s="10">
        <f t="shared" si="42"/>
        <v>0</v>
      </c>
      <c r="W132" s="9">
        <f t="shared" si="43"/>
        <v>0</v>
      </c>
      <c r="X132" s="8">
        <f t="shared" si="44"/>
        <v>0</v>
      </c>
    </row>
    <row r="133" spans="1:24" ht="21">
      <c r="A133" t="s">
        <v>455</v>
      </c>
      <c r="B133" t="s">
        <v>456</v>
      </c>
      <c r="C133" t="s">
        <v>37</v>
      </c>
      <c r="D133">
        <v>80109</v>
      </c>
      <c r="E133" t="s">
        <v>457</v>
      </c>
      <c r="F133" s="4" t="str">
        <f>IF(AND((A!F133='C'!F133),('C'!F133=B!F133)),'C'!F133,"A:"&amp;A!F133&amp;";B:"&amp;B!F133&amp;";C:"&amp;'C'!F133)</f>
        <v>N</v>
      </c>
      <c r="G133" s="4" t="str">
        <f>IF(AND((A!G133='C'!G133),('C'!G133=B!G133)),'C'!G133,"A:"&amp;A!G133&amp;";B:"&amp;B!G133&amp;";C:"&amp;'C'!G133)</f>
        <v>A:N;B:Y;C:N</v>
      </c>
      <c r="J133">
        <f t="shared" si="32"/>
        <v>0</v>
      </c>
      <c r="K133">
        <f t="shared" si="33"/>
        <v>0</v>
      </c>
      <c r="L133" s="5">
        <f t="shared" si="34"/>
        <v>0</v>
      </c>
      <c r="M133" s="5">
        <f t="shared" si="35"/>
        <v>0</v>
      </c>
      <c r="N133">
        <f t="shared" si="36"/>
        <v>0</v>
      </c>
      <c r="O133">
        <f t="shared" si="37"/>
        <v>1</v>
      </c>
      <c r="P133" s="10">
        <f t="shared" si="30"/>
        <v>0</v>
      </c>
      <c r="Q133" s="10">
        <f t="shared" si="31"/>
        <v>0</v>
      </c>
      <c r="R133" s="9">
        <f t="shared" si="38"/>
        <v>0</v>
      </c>
      <c r="S133" s="9" t="str">
        <f t="shared" si="39"/>
        <v>X</v>
      </c>
      <c r="T133" s="8">
        <f t="shared" si="40"/>
        <v>0</v>
      </c>
      <c r="U133" s="8" t="str">
        <f t="shared" si="41"/>
        <v>X</v>
      </c>
      <c r="V133" s="10">
        <f t="shared" si="42"/>
        <v>0</v>
      </c>
      <c r="W133" s="9">
        <f t="shared" si="43"/>
        <v>0</v>
      </c>
      <c r="X133" s="8">
        <f t="shared" si="44"/>
        <v>0</v>
      </c>
    </row>
    <row r="134" spans="1:24" ht="21">
      <c r="A134" t="s">
        <v>458</v>
      </c>
      <c r="B134" t="s">
        <v>459</v>
      </c>
      <c r="C134" t="s">
        <v>37</v>
      </c>
      <c r="D134">
        <v>9797</v>
      </c>
      <c r="E134" t="s">
        <v>460</v>
      </c>
      <c r="F134" s="4" t="str">
        <f>IF(AND((A!F134='C'!F134),('C'!F134=B!F134)),'C'!F134,"A:"&amp;A!F134&amp;";B:"&amp;B!F134&amp;";C:"&amp;'C'!F134)</f>
        <v>N</v>
      </c>
      <c r="G134" s="4" t="str">
        <f>IF(AND((A!G134='C'!G134),('C'!G134=B!G134)),'C'!G134,"A:"&amp;A!G134&amp;";B:"&amp;B!G134&amp;";C:"&amp;'C'!G134)</f>
        <v>N</v>
      </c>
      <c r="J134">
        <f t="shared" si="32"/>
        <v>0</v>
      </c>
      <c r="K134">
        <f t="shared" si="33"/>
        <v>0</v>
      </c>
      <c r="L134" s="5">
        <f t="shared" si="34"/>
        <v>0</v>
      </c>
      <c r="M134" s="5">
        <f t="shared" si="35"/>
        <v>0</v>
      </c>
      <c r="N134">
        <f t="shared" si="36"/>
        <v>0</v>
      </c>
      <c r="O134">
        <f t="shared" si="37"/>
        <v>0</v>
      </c>
      <c r="P134" s="10">
        <f t="shared" ref="P134:P197" si="45">IF(J134=L134,J134,"X")</f>
        <v>0</v>
      </c>
      <c r="Q134" s="10">
        <f t="shared" ref="Q134:Q197" si="46">IF(K134=M134,K134,"X")</f>
        <v>0</v>
      </c>
      <c r="R134" s="9">
        <f t="shared" si="38"/>
        <v>0</v>
      </c>
      <c r="S134" s="9">
        <f t="shared" si="39"/>
        <v>0</v>
      </c>
      <c r="T134" s="8">
        <f t="shared" si="40"/>
        <v>0</v>
      </c>
      <c r="U134" s="8">
        <f t="shared" si="41"/>
        <v>0</v>
      </c>
      <c r="V134" s="10">
        <f t="shared" si="42"/>
        <v>0</v>
      </c>
      <c r="W134" s="9">
        <f t="shared" si="43"/>
        <v>0</v>
      </c>
      <c r="X134" s="8">
        <f t="shared" si="44"/>
        <v>0</v>
      </c>
    </row>
    <row r="135" spans="1:24" ht="21">
      <c r="A135" t="s">
        <v>461</v>
      </c>
      <c r="B135" t="s">
        <v>462</v>
      </c>
      <c r="C135" t="s">
        <v>24</v>
      </c>
      <c r="D135">
        <v>141757</v>
      </c>
      <c r="E135" t="s">
        <v>463</v>
      </c>
      <c r="F135" s="4" t="str">
        <f>IF(AND((A!F135='C'!F135),('C'!F135=B!F135)),'C'!F135,"A:"&amp;A!F135&amp;";B:"&amp;B!F135&amp;";C:"&amp;'C'!F135)</f>
        <v>N</v>
      </c>
      <c r="G135" s="4" t="str">
        <f>IF(AND((A!G135='C'!G135),('C'!G135=B!G135)),'C'!G135,"A:"&amp;A!G135&amp;";B:"&amp;B!G135&amp;";C:"&amp;'C'!G135)</f>
        <v>N</v>
      </c>
      <c r="J135">
        <f t="shared" si="32"/>
        <v>0</v>
      </c>
      <c r="K135">
        <f t="shared" si="33"/>
        <v>0</v>
      </c>
      <c r="L135" s="5">
        <f t="shared" si="34"/>
        <v>0</v>
      </c>
      <c r="M135" s="5">
        <f t="shared" si="35"/>
        <v>0</v>
      </c>
      <c r="N135">
        <f t="shared" si="36"/>
        <v>0</v>
      </c>
      <c r="O135">
        <f t="shared" si="37"/>
        <v>0</v>
      </c>
      <c r="P135" s="10">
        <f t="shared" si="45"/>
        <v>0</v>
      </c>
      <c r="Q135" s="10">
        <f t="shared" si="46"/>
        <v>0</v>
      </c>
      <c r="R135" s="9">
        <f t="shared" si="38"/>
        <v>0</v>
      </c>
      <c r="S135" s="9">
        <f t="shared" si="39"/>
        <v>0</v>
      </c>
      <c r="T135" s="8">
        <f t="shared" si="40"/>
        <v>0</v>
      </c>
      <c r="U135" s="8">
        <f t="shared" si="41"/>
        <v>0</v>
      </c>
      <c r="V135" s="10">
        <f t="shared" si="42"/>
        <v>0</v>
      </c>
      <c r="W135" s="9">
        <f t="shared" si="43"/>
        <v>0</v>
      </c>
      <c r="X135" s="8">
        <f t="shared" si="44"/>
        <v>0</v>
      </c>
    </row>
    <row r="136" spans="1:24" ht="21">
      <c r="A136" t="s">
        <v>464</v>
      </c>
      <c r="B136" t="s">
        <v>465</v>
      </c>
      <c r="C136" t="s">
        <v>37</v>
      </c>
      <c r="D136">
        <v>124638</v>
      </c>
      <c r="E136" t="s">
        <v>466</v>
      </c>
      <c r="F136" s="4" t="str">
        <f>IF(AND((A!F136='C'!F136),('C'!F136=B!F136)),'C'!F136,"A:"&amp;A!F136&amp;";B:"&amp;B!F136&amp;";C:"&amp;'C'!F136)</f>
        <v>N</v>
      </c>
      <c r="G136" s="4" t="str">
        <f>IF(AND((A!G136='C'!G136),('C'!G136=B!G136)),'C'!G136,"A:"&amp;A!G136&amp;";B:"&amp;B!G136&amp;";C:"&amp;'C'!G136)</f>
        <v>N</v>
      </c>
      <c r="J136">
        <f t="shared" si="32"/>
        <v>0</v>
      </c>
      <c r="K136">
        <f t="shared" si="33"/>
        <v>0</v>
      </c>
      <c r="L136" s="5">
        <f t="shared" si="34"/>
        <v>0</v>
      </c>
      <c r="M136" s="5">
        <f t="shared" si="35"/>
        <v>0</v>
      </c>
      <c r="N136">
        <f t="shared" si="36"/>
        <v>0</v>
      </c>
      <c r="O136">
        <f t="shared" si="37"/>
        <v>0</v>
      </c>
      <c r="P136" s="10">
        <f t="shared" si="45"/>
        <v>0</v>
      </c>
      <c r="Q136" s="10">
        <f t="shared" si="46"/>
        <v>0</v>
      </c>
      <c r="R136" s="9">
        <f t="shared" si="38"/>
        <v>0</v>
      </c>
      <c r="S136" s="9">
        <f t="shared" si="39"/>
        <v>0</v>
      </c>
      <c r="T136" s="8">
        <f t="shared" si="40"/>
        <v>0</v>
      </c>
      <c r="U136" s="8">
        <f t="shared" si="41"/>
        <v>0</v>
      </c>
      <c r="V136" s="10">
        <f t="shared" si="42"/>
        <v>0</v>
      </c>
      <c r="W136" s="9">
        <f t="shared" si="43"/>
        <v>0</v>
      </c>
      <c r="X136" s="8">
        <f t="shared" si="44"/>
        <v>0</v>
      </c>
    </row>
    <row r="137" spans="1:24" ht="21">
      <c r="A137" t="s">
        <v>467</v>
      </c>
      <c r="B137" t="s">
        <v>468</v>
      </c>
      <c r="C137" t="s">
        <v>24</v>
      </c>
      <c r="D137">
        <v>112547</v>
      </c>
      <c r="E137" t="s">
        <v>469</v>
      </c>
      <c r="F137" s="4" t="str">
        <f>IF(AND((A!F137='C'!F137),('C'!F137=B!F137)),'C'!F137,"A:"&amp;A!F137&amp;";B:"&amp;B!F137&amp;";C:"&amp;'C'!F137)</f>
        <v>N</v>
      </c>
      <c r="G137" s="4" t="str">
        <f>IF(AND((A!G137='C'!G137),('C'!G137=B!G137)),'C'!G137,"A:"&amp;A!G137&amp;";B:"&amp;B!G137&amp;";C:"&amp;'C'!G137)</f>
        <v>N</v>
      </c>
      <c r="J137">
        <f t="shared" si="32"/>
        <v>0</v>
      </c>
      <c r="K137">
        <f t="shared" si="33"/>
        <v>0</v>
      </c>
      <c r="L137" s="5">
        <f t="shared" si="34"/>
        <v>0</v>
      </c>
      <c r="M137" s="5">
        <f t="shared" si="35"/>
        <v>0</v>
      </c>
      <c r="N137">
        <f t="shared" si="36"/>
        <v>0</v>
      </c>
      <c r="O137">
        <f t="shared" si="37"/>
        <v>0</v>
      </c>
      <c r="P137" s="10">
        <f t="shared" si="45"/>
        <v>0</v>
      </c>
      <c r="Q137" s="10">
        <f t="shared" si="46"/>
        <v>0</v>
      </c>
      <c r="R137" s="9">
        <f t="shared" si="38"/>
        <v>0</v>
      </c>
      <c r="S137" s="9">
        <f t="shared" si="39"/>
        <v>0</v>
      </c>
      <c r="T137" s="8">
        <f t="shared" si="40"/>
        <v>0</v>
      </c>
      <c r="U137" s="8">
        <f t="shared" si="41"/>
        <v>0</v>
      </c>
      <c r="V137" s="10">
        <f t="shared" si="42"/>
        <v>0</v>
      </c>
      <c r="W137" s="9">
        <f t="shared" si="43"/>
        <v>0</v>
      </c>
      <c r="X137" s="8">
        <f t="shared" si="44"/>
        <v>0</v>
      </c>
    </row>
    <row r="138" spans="1:24" ht="21">
      <c r="A138" t="s">
        <v>470</v>
      </c>
      <c r="B138" t="s">
        <v>471</v>
      </c>
      <c r="C138" t="s">
        <v>37</v>
      </c>
      <c r="D138">
        <v>32169</v>
      </c>
      <c r="E138" t="s">
        <v>472</v>
      </c>
      <c r="F138" s="4" t="str">
        <f>IF(AND((A!F138='C'!F138),('C'!F138=B!F138)),'C'!F138,"A:"&amp;A!F138&amp;";B:"&amp;B!F138&amp;";C:"&amp;'C'!F138)</f>
        <v>A:N;B:N;C:Y</v>
      </c>
      <c r="G138" s="4" t="str">
        <f>IF(AND((A!G138='C'!G138),('C'!G138=B!G138)),'C'!G138,"A:"&amp;A!G138&amp;";B:"&amp;B!G138&amp;";C:"&amp;'C'!G138)</f>
        <v>N</v>
      </c>
      <c r="J138">
        <f t="shared" si="32"/>
        <v>0</v>
      </c>
      <c r="K138">
        <f t="shared" si="33"/>
        <v>0</v>
      </c>
      <c r="L138" s="5">
        <f t="shared" si="34"/>
        <v>1</v>
      </c>
      <c r="M138" s="5">
        <f t="shared" si="35"/>
        <v>0</v>
      </c>
      <c r="N138">
        <f t="shared" si="36"/>
        <v>0</v>
      </c>
      <c r="O138">
        <f t="shared" si="37"/>
        <v>0</v>
      </c>
      <c r="P138" s="10" t="str">
        <f t="shared" si="45"/>
        <v>X</v>
      </c>
      <c r="Q138" s="10">
        <f t="shared" si="46"/>
        <v>0</v>
      </c>
      <c r="R138" s="9" t="str">
        <f t="shared" si="38"/>
        <v>X</v>
      </c>
      <c r="S138" s="9">
        <f t="shared" si="39"/>
        <v>0</v>
      </c>
      <c r="T138" s="8">
        <f t="shared" si="40"/>
        <v>0</v>
      </c>
      <c r="U138" s="8">
        <f t="shared" si="41"/>
        <v>0</v>
      </c>
      <c r="V138" s="10">
        <f t="shared" si="42"/>
        <v>0</v>
      </c>
      <c r="W138" s="9">
        <f t="shared" si="43"/>
        <v>0</v>
      </c>
      <c r="X138" s="8">
        <f t="shared" si="44"/>
        <v>0</v>
      </c>
    </row>
    <row r="139" spans="1:24" ht="21">
      <c r="A139" t="s">
        <v>473</v>
      </c>
      <c r="B139" t="s">
        <v>474</v>
      </c>
      <c r="C139" t="s">
        <v>37</v>
      </c>
      <c r="D139">
        <v>44271</v>
      </c>
      <c r="E139" t="s">
        <v>475</v>
      </c>
      <c r="F139" s="4" t="str">
        <f>IF(AND((A!F139='C'!F139),('C'!F139=B!F139)),'C'!F139,"A:"&amp;A!F139&amp;";B:"&amp;B!F139&amp;";C:"&amp;'C'!F139)</f>
        <v>N</v>
      </c>
      <c r="G139" s="4" t="str">
        <f>IF(AND((A!G139='C'!G139),('C'!G139=B!G139)),'C'!G139,"A:"&amp;A!G139&amp;";B:"&amp;B!G139&amp;";C:"&amp;'C'!G139)</f>
        <v>N</v>
      </c>
      <c r="J139">
        <f t="shared" si="32"/>
        <v>0</v>
      </c>
      <c r="K139">
        <f t="shared" si="33"/>
        <v>0</v>
      </c>
      <c r="L139" s="5">
        <f t="shared" si="34"/>
        <v>0</v>
      </c>
      <c r="M139" s="5">
        <f t="shared" si="35"/>
        <v>0</v>
      </c>
      <c r="N139">
        <f t="shared" si="36"/>
        <v>0</v>
      </c>
      <c r="O139">
        <f t="shared" si="37"/>
        <v>0</v>
      </c>
      <c r="P139" s="10">
        <f t="shared" si="45"/>
        <v>0</v>
      </c>
      <c r="Q139" s="10">
        <f t="shared" si="46"/>
        <v>0</v>
      </c>
      <c r="R139" s="9">
        <f t="shared" si="38"/>
        <v>0</v>
      </c>
      <c r="S139" s="9">
        <f t="shared" si="39"/>
        <v>0</v>
      </c>
      <c r="T139" s="8">
        <f t="shared" si="40"/>
        <v>0</v>
      </c>
      <c r="U139" s="8">
        <f t="shared" si="41"/>
        <v>0</v>
      </c>
      <c r="V139" s="10">
        <f t="shared" si="42"/>
        <v>0</v>
      </c>
      <c r="W139" s="9">
        <f t="shared" si="43"/>
        <v>0</v>
      </c>
      <c r="X139" s="8">
        <f t="shared" si="44"/>
        <v>0</v>
      </c>
    </row>
    <row r="140" spans="1:24" ht="21">
      <c r="A140" t="s">
        <v>476</v>
      </c>
      <c r="B140" t="s">
        <v>477</v>
      </c>
      <c r="C140" t="s">
        <v>37</v>
      </c>
      <c r="D140">
        <v>142630</v>
      </c>
      <c r="E140" t="s">
        <v>478</v>
      </c>
      <c r="F140" s="4" t="str">
        <f>IF(AND((A!F140='C'!F140),('C'!F140=B!F140)),'C'!F140,"A:"&amp;A!F140&amp;";B:"&amp;B!F140&amp;";C:"&amp;'C'!F140)</f>
        <v>N</v>
      </c>
      <c r="G140" s="4" t="str">
        <f>IF(AND((A!G140='C'!G140),('C'!G140=B!G140)),'C'!G140,"A:"&amp;A!G140&amp;";B:"&amp;B!G140&amp;";C:"&amp;'C'!G140)</f>
        <v>N</v>
      </c>
      <c r="J140">
        <f t="shared" si="32"/>
        <v>0</v>
      </c>
      <c r="K140">
        <f t="shared" si="33"/>
        <v>0</v>
      </c>
      <c r="L140" s="5">
        <f t="shared" si="34"/>
        <v>0</v>
      </c>
      <c r="M140" s="5">
        <f t="shared" si="35"/>
        <v>0</v>
      </c>
      <c r="N140">
        <f t="shared" si="36"/>
        <v>0</v>
      </c>
      <c r="O140">
        <f t="shared" si="37"/>
        <v>0</v>
      </c>
      <c r="P140" s="10">
        <f t="shared" si="45"/>
        <v>0</v>
      </c>
      <c r="Q140" s="10">
        <f t="shared" si="46"/>
        <v>0</v>
      </c>
      <c r="R140" s="9">
        <f t="shared" si="38"/>
        <v>0</v>
      </c>
      <c r="S140" s="9">
        <f t="shared" si="39"/>
        <v>0</v>
      </c>
      <c r="T140" s="8">
        <f t="shared" si="40"/>
        <v>0</v>
      </c>
      <c r="U140" s="8">
        <f t="shared" si="41"/>
        <v>0</v>
      </c>
      <c r="V140" s="10">
        <f t="shared" si="42"/>
        <v>0</v>
      </c>
      <c r="W140" s="9">
        <f t="shared" si="43"/>
        <v>0</v>
      </c>
      <c r="X140" s="8">
        <f t="shared" si="44"/>
        <v>0</v>
      </c>
    </row>
    <row r="141" spans="1:24" ht="21">
      <c r="A141" t="s">
        <v>480</v>
      </c>
      <c r="B141" t="s">
        <v>481</v>
      </c>
      <c r="C141" t="s">
        <v>37</v>
      </c>
      <c r="D141">
        <v>53059</v>
      </c>
      <c r="E141" t="s">
        <v>482</v>
      </c>
      <c r="F141" s="4" t="str">
        <f>IF(AND((A!F141='C'!F141),('C'!F141=B!F141)),'C'!F141,"A:"&amp;A!F141&amp;";B:"&amp;B!F141&amp;";C:"&amp;'C'!F141)</f>
        <v>N</v>
      </c>
      <c r="G141" s="4" t="str">
        <f>IF(AND((A!G141='C'!G141),('C'!G141=B!G141)),'C'!G141,"A:"&amp;A!G141&amp;";B:"&amp;B!G141&amp;";C:"&amp;'C'!G141)</f>
        <v>N</v>
      </c>
      <c r="J141">
        <f t="shared" si="32"/>
        <v>0</v>
      </c>
      <c r="K141">
        <f t="shared" si="33"/>
        <v>0</v>
      </c>
      <c r="L141" s="5">
        <f t="shared" si="34"/>
        <v>0</v>
      </c>
      <c r="M141" s="5">
        <f t="shared" si="35"/>
        <v>0</v>
      </c>
      <c r="N141">
        <f t="shared" si="36"/>
        <v>0</v>
      </c>
      <c r="O141">
        <f t="shared" si="37"/>
        <v>0</v>
      </c>
      <c r="P141" s="10">
        <f t="shared" si="45"/>
        <v>0</v>
      </c>
      <c r="Q141" s="10">
        <f t="shared" si="46"/>
        <v>0</v>
      </c>
      <c r="R141" s="9">
        <f t="shared" si="38"/>
        <v>0</v>
      </c>
      <c r="S141" s="9">
        <f t="shared" si="39"/>
        <v>0</v>
      </c>
      <c r="T141" s="8">
        <f t="shared" si="40"/>
        <v>0</v>
      </c>
      <c r="U141" s="8">
        <f t="shared" si="41"/>
        <v>0</v>
      </c>
      <c r="V141" s="10">
        <f t="shared" si="42"/>
        <v>0</v>
      </c>
      <c r="W141" s="9">
        <f t="shared" si="43"/>
        <v>0</v>
      </c>
      <c r="X141" s="8">
        <f t="shared" si="44"/>
        <v>0</v>
      </c>
    </row>
    <row r="142" spans="1:24" ht="21">
      <c r="A142" t="s">
        <v>483</v>
      </c>
      <c r="B142" t="s">
        <v>484</v>
      </c>
      <c r="C142" t="s">
        <v>24</v>
      </c>
      <c r="D142">
        <v>141041</v>
      </c>
      <c r="E142" t="s">
        <v>485</v>
      </c>
      <c r="F142" s="4" t="str">
        <f>IF(AND((A!F142='C'!F142),('C'!F142=B!F142)),'C'!F142,"A:"&amp;A!F142&amp;";B:"&amp;B!F142&amp;";C:"&amp;'C'!F142)</f>
        <v>N</v>
      </c>
      <c r="G142" s="4" t="str">
        <f>IF(AND((A!G142='C'!G142),('C'!G142=B!G142)),'C'!G142,"A:"&amp;A!G142&amp;";B:"&amp;B!G142&amp;";C:"&amp;'C'!G142)</f>
        <v>N</v>
      </c>
      <c r="J142">
        <f t="shared" si="32"/>
        <v>0</v>
      </c>
      <c r="K142">
        <f t="shared" si="33"/>
        <v>0</v>
      </c>
      <c r="L142" s="5">
        <f t="shared" si="34"/>
        <v>0</v>
      </c>
      <c r="M142" s="5">
        <f t="shared" si="35"/>
        <v>0</v>
      </c>
      <c r="N142">
        <f t="shared" si="36"/>
        <v>0</v>
      </c>
      <c r="O142">
        <f t="shared" si="37"/>
        <v>0</v>
      </c>
      <c r="P142" s="10">
        <f t="shared" si="45"/>
        <v>0</v>
      </c>
      <c r="Q142" s="10">
        <f t="shared" si="46"/>
        <v>0</v>
      </c>
      <c r="R142" s="9">
        <f t="shared" si="38"/>
        <v>0</v>
      </c>
      <c r="S142" s="9">
        <f t="shared" si="39"/>
        <v>0</v>
      </c>
      <c r="T142" s="8">
        <f t="shared" si="40"/>
        <v>0</v>
      </c>
      <c r="U142" s="8">
        <f t="shared" si="41"/>
        <v>0</v>
      </c>
      <c r="V142" s="10">
        <f t="shared" si="42"/>
        <v>0</v>
      </c>
      <c r="W142" s="9">
        <f t="shared" si="43"/>
        <v>0</v>
      </c>
      <c r="X142" s="8">
        <f t="shared" si="44"/>
        <v>0</v>
      </c>
    </row>
    <row r="143" spans="1:24" ht="21">
      <c r="A143" t="s">
        <v>486</v>
      </c>
      <c r="B143" t="s">
        <v>487</v>
      </c>
      <c r="C143" t="s">
        <v>16</v>
      </c>
      <c r="D143">
        <v>2552</v>
      </c>
      <c r="E143" t="s">
        <v>488</v>
      </c>
      <c r="F143" s="4" t="str">
        <f>IF(AND((A!F143='C'!F143),('C'!F143=B!F143)),'C'!F143,"A:"&amp;A!F143&amp;";B:"&amp;B!F143&amp;";C:"&amp;'C'!F143)</f>
        <v>N</v>
      </c>
      <c r="G143" s="4" t="str">
        <f>IF(AND((A!G143='C'!G143),('C'!G143=B!G143)),'C'!G143,"A:"&amp;A!G143&amp;";B:"&amp;B!G143&amp;";C:"&amp;'C'!G143)</f>
        <v>N</v>
      </c>
      <c r="J143">
        <f t="shared" si="32"/>
        <v>0</v>
      </c>
      <c r="K143">
        <f t="shared" si="33"/>
        <v>0</v>
      </c>
      <c r="L143" s="5">
        <f t="shared" si="34"/>
        <v>0</v>
      </c>
      <c r="M143" s="5">
        <f t="shared" si="35"/>
        <v>0</v>
      </c>
      <c r="N143">
        <f t="shared" si="36"/>
        <v>0</v>
      </c>
      <c r="O143">
        <f t="shared" si="37"/>
        <v>0</v>
      </c>
      <c r="P143" s="10">
        <f t="shared" si="45"/>
        <v>0</v>
      </c>
      <c r="Q143" s="10">
        <f t="shared" si="46"/>
        <v>0</v>
      </c>
      <c r="R143" s="9">
        <f t="shared" si="38"/>
        <v>0</v>
      </c>
      <c r="S143" s="9">
        <f t="shared" si="39"/>
        <v>0</v>
      </c>
      <c r="T143" s="8">
        <f t="shared" si="40"/>
        <v>0</v>
      </c>
      <c r="U143" s="8">
        <f t="shared" si="41"/>
        <v>0</v>
      </c>
      <c r="V143" s="10">
        <f t="shared" si="42"/>
        <v>0</v>
      </c>
      <c r="W143" s="9">
        <f t="shared" si="43"/>
        <v>0</v>
      </c>
      <c r="X143" s="8">
        <f t="shared" si="44"/>
        <v>0</v>
      </c>
    </row>
    <row r="144" spans="1:24" ht="21">
      <c r="A144" t="s">
        <v>489</v>
      </c>
      <c r="B144" t="s">
        <v>490</v>
      </c>
      <c r="C144" t="s">
        <v>16</v>
      </c>
      <c r="D144">
        <v>135449</v>
      </c>
      <c r="E144" t="s">
        <v>491</v>
      </c>
      <c r="F144" s="4" t="str">
        <f>IF(AND((A!F144='C'!F144),('C'!F144=B!F144)),'C'!F144,"A:"&amp;A!F144&amp;";B:"&amp;B!F144&amp;";C:"&amp;'C'!F144)</f>
        <v>N</v>
      </c>
      <c r="G144" s="4" t="str">
        <f>IF(AND((A!G144='C'!G144),('C'!G144=B!G144)),'C'!G144,"A:"&amp;A!G144&amp;";B:"&amp;B!G144&amp;";C:"&amp;'C'!G144)</f>
        <v>N</v>
      </c>
      <c r="J144">
        <f t="shared" si="32"/>
        <v>0</v>
      </c>
      <c r="K144">
        <f t="shared" si="33"/>
        <v>0</v>
      </c>
      <c r="L144" s="5">
        <f t="shared" si="34"/>
        <v>0</v>
      </c>
      <c r="M144" s="5">
        <f t="shared" si="35"/>
        <v>0</v>
      </c>
      <c r="N144">
        <f t="shared" si="36"/>
        <v>0</v>
      </c>
      <c r="O144">
        <f t="shared" si="37"/>
        <v>0</v>
      </c>
      <c r="P144" s="10">
        <f t="shared" si="45"/>
        <v>0</v>
      </c>
      <c r="Q144" s="10">
        <f t="shared" si="46"/>
        <v>0</v>
      </c>
      <c r="R144" s="9">
        <f t="shared" si="38"/>
        <v>0</v>
      </c>
      <c r="S144" s="9">
        <f t="shared" si="39"/>
        <v>0</v>
      </c>
      <c r="T144" s="8">
        <f t="shared" si="40"/>
        <v>0</v>
      </c>
      <c r="U144" s="8">
        <f t="shared" si="41"/>
        <v>0</v>
      </c>
      <c r="V144" s="10">
        <f t="shared" si="42"/>
        <v>0</v>
      </c>
      <c r="W144" s="9">
        <f t="shared" si="43"/>
        <v>0</v>
      </c>
      <c r="X144" s="8">
        <f t="shared" si="44"/>
        <v>0</v>
      </c>
    </row>
    <row r="145" spans="1:24" ht="21">
      <c r="A145" t="s">
        <v>492</v>
      </c>
      <c r="B145" t="s">
        <v>493</v>
      </c>
      <c r="C145" t="s">
        <v>37</v>
      </c>
      <c r="D145">
        <v>30935</v>
      </c>
      <c r="E145" t="s">
        <v>494</v>
      </c>
      <c r="F145" s="4" t="str">
        <f>IF(AND((A!F145='C'!F145),('C'!F145=B!F145)),'C'!F145,"A:"&amp;A!F145&amp;";B:"&amp;B!F145&amp;";C:"&amp;'C'!F145)</f>
        <v>N</v>
      </c>
      <c r="G145" s="4" t="str">
        <f>IF(AND((A!G145='C'!G145),('C'!G145=B!G145)),'C'!G145,"A:"&amp;A!G145&amp;";B:"&amp;B!G145&amp;";C:"&amp;'C'!G145)</f>
        <v>N</v>
      </c>
      <c r="J145">
        <f t="shared" si="32"/>
        <v>0</v>
      </c>
      <c r="K145">
        <f t="shared" si="33"/>
        <v>0</v>
      </c>
      <c r="L145" s="5">
        <f t="shared" si="34"/>
        <v>0</v>
      </c>
      <c r="M145" s="5">
        <f t="shared" si="35"/>
        <v>0</v>
      </c>
      <c r="N145">
        <f t="shared" si="36"/>
        <v>0</v>
      </c>
      <c r="O145">
        <f t="shared" si="37"/>
        <v>0</v>
      </c>
      <c r="P145" s="10">
        <f t="shared" si="45"/>
        <v>0</v>
      </c>
      <c r="Q145" s="10">
        <f t="shared" si="46"/>
        <v>0</v>
      </c>
      <c r="R145" s="9">
        <f t="shared" si="38"/>
        <v>0</v>
      </c>
      <c r="S145" s="9">
        <f t="shared" si="39"/>
        <v>0</v>
      </c>
      <c r="T145" s="8">
        <f t="shared" si="40"/>
        <v>0</v>
      </c>
      <c r="U145" s="8">
        <f t="shared" si="41"/>
        <v>0</v>
      </c>
      <c r="V145" s="10">
        <f t="shared" si="42"/>
        <v>0</v>
      </c>
      <c r="W145" s="9">
        <f t="shared" si="43"/>
        <v>0</v>
      </c>
      <c r="X145" s="8">
        <f t="shared" si="44"/>
        <v>0</v>
      </c>
    </row>
    <row r="146" spans="1:24" ht="21">
      <c r="A146" t="s">
        <v>495</v>
      </c>
      <c r="B146" t="s">
        <v>496</v>
      </c>
      <c r="C146" t="s">
        <v>16</v>
      </c>
      <c r="D146">
        <v>19803</v>
      </c>
      <c r="E146" t="s">
        <v>497</v>
      </c>
      <c r="F146" s="4" t="str">
        <f>IF(AND((A!F146='C'!F146),('C'!F146=B!F146)),'C'!F146,"A:"&amp;A!F146&amp;";B:"&amp;B!F146&amp;";C:"&amp;'C'!F146)</f>
        <v>N</v>
      </c>
      <c r="G146" s="4" t="str">
        <f>IF(AND((A!G146='C'!G146),('C'!G146=B!G146)),'C'!G146,"A:"&amp;A!G146&amp;";B:"&amp;B!G146&amp;";C:"&amp;'C'!G146)</f>
        <v>N</v>
      </c>
      <c r="J146">
        <f t="shared" si="32"/>
        <v>0</v>
      </c>
      <c r="K146">
        <f t="shared" si="33"/>
        <v>0</v>
      </c>
      <c r="L146" s="5">
        <f t="shared" si="34"/>
        <v>0</v>
      </c>
      <c r="M146" s="5">
        <f t="shared" si="35"/>
        <v>0</v>
      </c>
      <c r="N146">
        <f t="shared" si="36"/>
        <v>0</v>
      </c>
      <c r="O146">
        <f t="shared" si="37"/>
        <v>0</v>
      </c>
      <c r="P146" s="10">
        <f t="shared" si="45"/>
        <v>0</v>
      </c>
      <c r="Q146" s="10">
        <f t="shared" si="46"/>
        <v>0</v>
      </c>
      <c r="R146" s="9">
        <f t="shared" si="38"/>
        <v>0</v>
      </c>
      <c r="S146" s="9">
        <f t="shared" si="39"/>
        <v>0</v>
      </c>
      <c r="T146" s="8">
        <f t="shared" si="40"/>
        <v>0</v>
      </c>
      <c r="U146" s="8">
        <f t="shared" si="41"/>
        <v>0</v>
      </c>
      <c r="V146" s="10">
        <f t="shared" si="42"/>
        <v>0</v>
      </c>
      <c r="W146" s="9">
        <f t="shared" si="43"/>
        <v>0</v>
      </c>
      <c r="X146" s="8">
        <f t="shared" si="44"/>
        <v>0</v>
      </c>
    </row>
    <row r="147" spans="1:24" ht="21">
      <c r="A147" t="s">
        <v>498</v>
      </c>
      <c r="B147" t="s">
        <v>499</v>
      </c>
      <c r="C147" t="s">
        <v>16</v>
      </c>
      <c r="D147">
        <v>82915</v>
      </c>
      <c r="E147" t="s">
        <v>500</v>
      </c>
      <c r="F147" s="4" t="str">
        <f>IF(AND((A!F147='C'!F147),('C'!F147=B!F147)),'C'!F147,"A:"&amp;A!F147&amp;";B:"&amp;B!F147&amp;";C:"&amp;'C'!F147)</f>
        <v>N</v>
      </c>
      <c r="G147" s="4" t="str">
        <f>IF(AND((A!G147='C'!G147),('C'!G147=B!G147)),'C'!G147,"A:"&amp;A!G147&amp;";B:"&amp;B!G147&amp;";C:"&amp;'C'!G147)</f>
        <v>N</v>
      </c>
      <c r="J147">
        <f t="shared" si="32"/>
        <v>0</v>
      </c>
      <c r="K147">
        <f t="shared" si="33"/>
        <v>0</v>
      </c>
      <c r="L147" s="5">
        <f t="shared" si="34"/>
        <v>0</v>
      </c>
      <c r="M147" s="5">
        <f t="shared" si="35"/>
        <v>0</v>
      </c>
      <c r="N147">
        <f t="shared" si="36"/>
        <v>0</v>
      </c>
      <c r="O147">
        <f t="shared" si="37"/>
        <v>0</v>
      </c>
      <c r="P147" s="10">
        <f t="shared" si="45"/>
        <v>0</v>
      </c>
      <c r="Q147" s="10">
        <f t="shared" si="46"/>
        <v>0</v>
      </c>
      <c r="R147" s="9">
        <f t="shared" si="38"/>
        <v>0</v>
      </c>
      <c r="S147" s="9">
        <f t="shared" si="39"/>
        <v>0</v>
      </c>
      <c r="T147" s="8">
        <f t="shared" si="40"/>
        <v>0</v>
      </c>
      <c r="U147" s="8">
        <f t="shared" si="41"/>
        <v>0</v>
      </c>
      <c r="V147" s="10">
        <f t="shared" si="42"/>
        <v>0</v>
      </c>
      <c r="W147" s="9">
        <f t="shared" si="43"/>
        <v>0</v>
      </c>
      <c r="X147" s="8">
        <f t="shared" si="44"/>
        <v>0</v>
      </c>
    </row>
    <row r="148" spans="1:24" ht="21">
      <c r="A148" t="s">
        <v>501</v>
      </c>
      <c r="B148" t="s">
        <v>502</v>
      </c>
      <c r="C148" t="s">
        <v>37</v>
      </c>
      <c r="D148">
        <v>134580</v>
      </c>
      <c r="E148" t="s">
        <v>503</v>
      </c>
      <c r="F148" s="4" t="str">
        <f>IF(AND((A!F148='C'!F148),('C'!F148=B!F148)),'C'!F148,"A:"&amp;A!F148&amp;";B:"&amp;B!F148&amp;";C:"&amp;'C'!F148)</f>
        <v>N</v>
      </c>
      <c r="G148" s="4" t="str">
        <f>IF(AND((A!G148='C'!G148),('C'!G148=B!G148)),'C'!G148,"A:"&amp;A!G148&amp;";B:"&amp;B!G148&amp;";C:"&amp;'C'!G148)</f>
        <v>N</v>
      </c>
      <c r="J148">
        <f t="shared" si="32"/>
        <v>0</v>
      </c>
      <c r="K148">
        <f t="shared" si="33"/>
        <v>0</v>
      </c>
      <c r="L148" s="5">
        <f t="shared" si="34"/>
        <v>0</v>
      </c>
      <c r="M148" s="5">
        <f t="shared" si="35"/>
        <v>0</v>
      </c>
      <c r="N148">
        <f t="shared" si="36"/>
        <v>0</v>
      </c>
      <c r="O148">
        <f t="shared" si="37"/>
        <v>0</v>
      </c>
      <c r="P148" s="10">
        <f t="shared" si="45"/>
        <v>0</v>
      </c>
      <c r="Q148" s="10">
        <f t="shared" si="46"/>
        <v>0</v>
      </c>
      <c r="R148" s="9">
        <f t="shared" si="38"/>
        <v>0</v>
      </c>
      <c r="S148" s="9">
        <f t="shared" si="39"/>
        <v>0</v>
      </c>
      <c r="T148" s="8">
        <f t="shared" si="40"/>
        <v>0</v>
      </c>
      <c r="U148" s="8">
        <f t="shared" si="41"/>
        <v>0</v>
      </c>
      <c r="V148" s="10">
        <f t="shared" si="42"/>
        <v>0</v>
      </c>
      <c r="W148" s="9">
        <f t="shared" si="43"/>
        <v>0</v>
      </c>
      <c r="X148" s="8">
        <f t="shared" si="44"/>
        <v>0</v>
      </c>
    </row>
    <row r="149" spans="1:24" ht="21">
      <c r="A149" t="s">
        <v>504</v>
      </c>
      <c r="B149" t="s">
        <v>505</v>
      </c>
      <c r="C149" t="s">
        <v>16</v>
      </c>
      <c r="D149">
        <v>49607</v>
      </c>
      <c r="E149" t="s">
        <v>506</v>
      </c>
      <c r="F149" s="4" t="str">
        <f>IF(AND((A!F149='C'!F149),('C'!F149=B!F149)),'C'!F149,"A:"&amp;A!F149&amp;";B:"&amp;B!F149&amp;";C:"&amp;'C'!F149)</f>
        <v>N</v>
      </c>
      <c r="G149" s="4" t="str">
        <f>IF(AND((A!G149='C'!G149),('C'!G149=B!G149)),'C'!G149,"A:"&amp;A!G149&amp;";B:"&amp;B!G149&amp;";C:"&amp;'C'!G149)</f>
        <v>N</v>
      </c>
      <c r="J149">
        <f t="shared" si="32"/>
        <v>0</v>
      </c>
      <c r="K149">
        <f t="shared" si="33"/>
        <v>0</v>
      </c>
      <c r="L149" s="5">
        <f t="shared" si="34"/>
        <v>0</v>
      </c>
      <c r="M149" s="5">
        <f t="shared" si="35"/>
        <v>0</v>
      </c>
      <c r="N149">
        <f t="shared" si="36"/>
        <v>0</v>
      </c>
      <c r="O149">
        <f t="shared" si="37"/>
        <v>0</v>
      </c>
      <c r="P149" s="10">
        <f t="shared" si="45"/>
        <v>0</v>
      </c>
      <c r="Q149" s="10">
        <f t="shared" si="46"/>
        <v>0</v>
      </c>
      <c r="R149" s="9">
        <f t="shared" si="38"/>
        <v>0</v>
      </c>
      <c r="S149" s="9">
        <f t="shared" si="39"/>
        <v>0</v>
      </c>
      <c r="T149" s="8">
        <f t="shared" si="40"/>
        <v>0</v>
      </c>
      <c r="U149" s="8">
        <f t="shared" si="41"/>
        <v>0</v>
      </c>
      <c r="V149" s="10">
        <f t="shared" si="42"/>
        <v>0</v>
      </c>
      <c r="W149" s="9">
        <f t="shared" si="43"/>
        <v>0</v>
      </c>
      <c r="X149" s="8">
        <f t="shared" si="44"/>
        <v>0</v>
      </c>
    </row>
    <row r="150" spans="1:24" ht="21">
      <c r="A150" t="s">
        <v>507</v>
      </c>
      <c r="B150" t="s">
        <v>508</v>
      </c>
      <c r="C150" t="s">
        <v>16</v>
      </c>
      <c r="D150">
        <v>26891</v>
      </c>
      <c r="E150" t="s">
        <v>509</v>
      </c>
      <c r="F150" s="4" t="str">
        <f>IF(AND((A!F150='C'!F150),('C'!F150=B!F150)),'C'!F150,"A:"&amp;A!F150&amp;";B:"&amp;B!F150&amp;";C:"&amp;'C'!F150)</f>
        <v>N</v>
      </c>
      <c r="G150" s="4" t="str">
        <f>IF(AND((A!G150='C'!G150),('C'!G150=B!G150)),'C'!G150,"A:"&amp;A!G150&amp;";B:"&amp;B!G150&amp;";C:"&amp;'C'!G150)</f>
        <v>N</v>
      </c>
      <c r="J150">
        <f t="shared" si="32"/>
        <v>0</v>
      </c>
      <c r="K150">
        <f t="shared" si="33"/>
        <v>0</v>
      </c>
      <c r="L150" s="5">
        <f t="shared" si="34"/>
        <v>0</v>
      </c>
      <c r="M150" s="5">
        <f t="shared" si="35"/>
        <v>0</v>
      </c>
      <c r="N150">
        <f t="shared" si="36"/>
        <v>0</v>
      </c>
      <c r="O150">
        <f t="shared" si="37"/>
        <v>0</v>
      </c>
      <c r="P150" s="10">
        <f t="shared" si="45"/>
        <v>0</v>
      </c>
      <c r="Q150" s="10">
        <f t="shared" si="46"/>
        <v>0</v>
      </c>
      <c r="R150" s="9">
        <f t="shared" si="38"/>
        <v>0</v>
      </c>
      <c r="S150" s="9">
        <f t="shared" si="39"/>
        <v>0</v>
      </c>
      <c r="T150" s="8">
        <f t="shared" si="40"/>
        <v>0</v>
      </c>
      <c r="U150" s="8">
        <f t="shared" si="41"/>
        <v>0</v>
      </c>
      <c r="V150" s="10">
        <f t="shared" si="42"/>
        <v>0</v>
      </c>
      <c r="W150" s="9">
        <f t="shared" si="43"/>
        <v>0</v>
      </c>
      <c r="X150" s="8">
        <f t="shared" si="44"/>
        <v>0</v>
      </c>
    </row>
    <row r="151" spans="1:24" ht="21">
      <c r="A151" t="s">
        <v>510</v>
      </c>
      <c r="B151" t="s">
        <v>511</v>
      </c>
      <c r="C151" t="s">
        <v>16</v>
      </c>
      <c r="D151">
        <v>51995</v>
      </c>
      <c r="E151" t="s">
        <v>512</v>
      </c>
      <c r="F151" s="4" t="str">
        <f>IF(AND((A!F151='C'!F151),('C'!F151=B!F151)),'C'!F151,"A:"&amp;A!F151&amp;";B:"&amp;B!F151&amp;";C:"&amp;'C'!F151)</f>
        <v>A:N;B:N;C:Y</v>
      </c>
      <c r="G151" s="4" t="str">
        <f>IF(AND((A!G151='C'!G151),('C'!G151=B!G151)),'C'!G151,"A:"&amp;A!G151&amp;";B:"&amp;B!G151&amp;";C:"&amp;'C'!G151)</f>
        <v>N</v>
      </c>
      <c r="J151">
        <f t="shared" si="32"/>
        <v>0</v>
      </c>
      <c r="K151">
        <f t="shared" si="33"/>
        <v>0</v>
      </c>
      <c r="L151" s="5">
        <f t="shared" si="34"/>
        <v>1</v>
      </c>
      <c r="M151" s="5">
        <f t="shared" si="35"/>
        <v>0</v>
      </c>
      <c r="N151">
        <f t="shared" si="36"/>
        <v>0</v>
      </c>
      <c r="O151">
        <f t="shared" si="37"/>
        <v>0</v>
      </c>
      <c r="P151" s="10" t="str">
        <f t="shared" si="45"/>
        <v>X</v>
      </c>
      <c r="Q151" s="10">
        <f t="shared" si="46"/>
        <v>0</v>
      </c>
      <c r="R151" s="9" t="str">
        <f t="shared" si="38"/>
        <v>X</v>
      </c>
      <c r="S151" s="9">
        <f t="shared" si="39"/>
        <v>0</v>
      </c>
      <c r="T151" s="8">
        <f t="shared" si="40"/>
        <v>0</v>
      </c>
      <c r="U151" s="8">
        <f t="shared" si="41"/>
        <v>0</v>
      </c>
      <c r="V151" s="10">
        <f t="shared" si="42"/>
        <v>0</v>
      </c>
      <c r="W151" s="9">
        <f t="shared" si="43"/>
        <v>0</v>
      </c>
      <c r="X151" s="8">
        <f t="shared" si="44"/>
        <v>0</v>
      </c>
    </row>
    <row r="152" spans="1:24" ht="21">
      <c r="A152" t="s">
        <v>513</v>
      </c>
      <c r="B152" t="s">
        <v>514</v>
      </c>
      <c r="C152" t="s">
        <v>16</v>
      </c>
      <c r="D152">
        <v>82156</v>
      </c>
      <c r="E152" t="s">
        <v>515</v>
      </c>
      <c r="F152" s="4" t="str">
        <f>IF(AND((A!F152='C'!F152),('C'!F152=B!F152)),'C'!F152,"A:"&amp;A!F152&amp;";B:"&amp;B!F152&amp;";C:"&amp;'C'!F152)</f>
        <v>A:N;B:N;C:Y</v>
      </c>
      <c r="G152" s="4" t="str">
        <f>IF(AND((A!G152='C'!G152),('C'!G152=B!G152)),'C'!G152,"A:"&amp;A!G152&amp;";B:"&amp;B!G152&amp;";C:"&amp;'C'!G152)</f>
        <v>N</v>
      </c>
      <c r="J152">
        <f t="shared" si="32"/>
        <v>0</v>
      </c>
      <c r="K152">
        <f t="shared" si="33"/>
        <v>0</v>
      </c>
      <c r="L152" s="5">
        <f t="shared" si="34"/>
        <v>1</v>
      </c>
      <c r="M152" s="5">
        <f t="shared" si="35"/>
        <v>0</v>
      </c>
      <c r="N152">
        <f t="shared" si="36"/>
        <v>0</v>
      </c>
      <c r="O152">
        <f t="shared" si="37"/>
        <v>0</v>
      </c>
      <c r="P152" s="10" t="str">
        <f t="shared" si="45"/>
        <v>X</v>
      </c>
      <c r="Q152" s="10">
        <f t="shared" si="46"/>
        <v>0</v>
      </c>
      <c r="R152" s="9" t="str">
        <f t="shared" si="38"/>
        <v>X</v>
      </c>
      <c r="S152" s="9">
        <f t="shared" si="39"/>
        <v>0</v>
      </c>
      <c r="T152" s="8">
        <f t="shared" si="40"/>
        <v>0</v>
      </c>
      <c r="U152" s="8">
        <f t="shared" si="41"/>
        <v>0</v>
      </c>
      <c r="V152" s="10">
        <f t="shared" si="42"/>
        <v>0</v>
      </c>
      <c r="W152" s="9">
        <f t="shared" si="43"/>
        <v>0</v>
      </c>
      <c r="X152" s="8">
        <f t="shared" si="44"/>
        <v>0</v>
      </c>
    </row>
    <row r="153" spans="1:24" ht="21">
      <c r="A153" t="s">
        <v>516</v>
      </c>
      <c r="B153" t="s">
        <v>517</v>
      </c>
      <c r="C153" t="s">
        <v>37</v>
      </c>
      <c r="D153">
        <v>59566</v>
      </c>
      <c r="E153" t="s">
        <v>518</v>
      </c>
      <c r="F153" s="4" t="str">
        <f>IF(AND((A!F153='C'!F153),('C'!F153=B!F153)),'C'!F153,"A:"&amp;A!F153&amp;";B:"&amp;B!F153&amp;";C:"&amp;'C'!F153)</f>
        <v>N</v>
      </c>
      <c r="G153" s="4" t="str">
        <f>IF(AND((A!G153='C'!G153),('C'!G153=B!G153)),'C'!G153,"A:"&amp;A!G153&amp;";B:"&amp;B!G153&amp;";C:"&amp;'C'!G153)</f>
        <v>N</v>
      </c>
      <c r="J153">
        <f t="shared" si="32"/>
        <v>0</v>
      </c>
      <c r="K153">
        <f t="shared" si="33"/>
        <v>0</v>
      </c>
      <c r="L153" s="5">
        <f t="shared" si="34"/>
        <v>0</v>
      </c>
      <c r="M153" s="5">
        <f t="shared" si="35"/>
        <v>0</v>
      </c>
      <c r="N153">
        <f t="shared" si="36"/>
        <v>0</v>
      </c>
      <c r="O153">
        <f t="shared" si="37"/>
        <v>0</v>
      </c>
      <c r="P153" s="10">
        <f t="shared" si="45"/>
        <v>0</v>
      </c>
      <c r="Q153" s="10">
        <f t="shared" si="46"/>
        <v>0</v>
      </c>
      <c r="R153" s="9">
        <f t="shared" si="38"/>
        <v>0</v>
      </c>
      <c r="S153" s="9">
        <f t="shared" si="39"/>
        <v>0</v>
      </c>
      <c r="T153" s="8">
        <f t="shared" si="40"/>
        <v>0</v>
      </c>
      <c r="U153" s="8">
        <f t="shared" si="41"/>
        <v>0</v>
      </c>
      <c r="V153" s="10">
        <f t="shared" si="42"/>
        <v>0</v>
      </c>
      <c r="W153" s="9">
        <f t="shared" si="43"/>
        <v>0</v>
      </c>
      <c r="X153" s="8">
        <f t="shared" si="44"/>
        <v>0</v>
      </c>
    </row>
    <row r="154" spans="1:24" ht="21">
      <c r="A154" t="s">
        <v>519</v>
      </c>
      <c r="B154" t="s">
        <v>520</v>
      </c>
      <c r="C154" t="s">
        <v>37</v>
      </c>
      <c r="D154">
        <v>58016</v>
      </c>
      <c r="E154" t="s">
        <v>521</v>
      </c>
      <c r="F154" s="4" t="str">
        <f>IF(AND((A!F154='C'!F154),('C'!F154=B!F154)),'C'!F154,"A:"&amp;A!F154&amp;";B:"&amp;B!F154&amp;";C:"&amp;'C'!F154)</f>
        <v>N</v>
      </c>
      <c r="G154" s="4" t="str">
        <f>IF(AND((A!G154='C'!G154),('C'!G154=B!G154)),'C'!G154,"A:"&amp;A!G154&amp;";B:"&amp;B!G154&amp;";C:"&amp;'C'!G154)</f>
        <v>N</v>
      </c>
      <c r="J154">
        <f t="shared" si="32"/>
        <v>0</v>
      </c>
      <c r="K154">
        <f t="shared" si="33"/>
        <v>0</v>
      </c>
      <c r="L154" s="5">
        <f t="shared" si="34"/>
        <v>0</v>
      </c>
      <c r="M154" s="5">
        <f t="shared" si="35"/>
        <v>0</v>
      </c>
      <c r="N154">
        <f t="shared" si="36"/>
        <v>0</v>
      </c>
      <c r="O154">
        <f t="shared" si="37"/>
        <v>0</v>
      </c>
      <c r="P154" s="10">
        <f t="shared" si="45"/>
        <v>0</v>
      </c>
      <c r="Q154" s="10">
        <f t="shared" si="46"/>
        <v>0</v>
      </c>
      <c r="R154" s="9">
        <f t="shared" si="38"/>
        <v>0</v>
      </c>
      <c r="S154" s="9">
        <f t="shared" si="39"/>
        <v>0</v>
      </c>
      <c r="T154" s="8">
        <f t="shared" si="40"/>
        <v>0</v>
      </c>
      <c r="U154" s="8">
        <f t="shared" si="41"/>
        <v>0</v>
      </c>
      <c r="V154" s="10">
        <f t="shared" si="42"/>
        <v>0</v>
      </c>
      <c r="W154" s="9">
        <f t="shared" si="43"/>
        <v>0</v>
      </c>
      <c r="X154" s="8">
        <f t="shared" si="44"/>
        <v>0</v>
      </c>
    </row>
    <row r="155" spans="1:24" ht="21">
      <c r="A155" t="s">
        <v>522</v>
      </c>
      <c r="B155" t="s">
        <v>523</v>
      </c>
      <c r="C155" t="s">
        <v>16</v>
      </c>
      <c r="D155">
        <v>28031</v>
      </c>
      <c r="E155" t="s">
        <v>524</v>
      </c>
      <c r="F155" s="4" t="str">
        <f>IF(AND((A!F155='C'!F155),('C'!F155=B!F155)),'C'!F155,"A:"&amp;A!F155&amp;";B:"&amp;B!F155&amp;";C:"&amp;'C'!F155)</f>
        <v>A:N;B:Y;C:N</v>
      </c>
      <c r="G155" s="4" t="str">
        <f>IF(AND((A!G155='C'!G155),('C'!G155=B!G155)),'C'!G155,"A:"&amp;A!G155&amp;";B:"&amp;B!G155&amp;";C:"&amp;'C'!G155)</f>
        <v>N</v>
      </c>
      <c r="J155">
        <f t="shared" si="32"/>
        <v>0</v>
      </c>
      <c r="K155">
        <f t="shared" si="33"/>
        <v>0</v>
      </c>
      <c r="L155" s="5">
        <f t="shared" si="34"/>
        <v>0</v>
      </c>
      <c r="M155" s="5">
        <f t="shared" si="35"/>
        <v>0</v>
      </c>
      <c r="N155">
        <f t="shared" si="36"/>
        <v>1</v>
      </c>
      <c r="O155">
        <f t="shared" si="37"/>
        <v>0</v>
      </c>
      <c r="P155" s="10">
        <f t="shared" si="45"/>
        <v>0</v>
      </c>
      <c r="Q155" s="10">
        <f t="shared" si="46"/>
        <v>0</v>
      </c>
      <c r="R155" s="9" t="str">
        <f t="shared" si="38"/>
        <v>X</v>
      </c>
      <c r="S155" s="9">
        <f t="shared" si="39"/>
        <v>0</v>
      </c>
      <c r="T155" s="8" t="str">
        <f t="shared" si="40"/>
        <v>X</v>
      </c>
      <c r="U155" s="8">
        <f t="shared" si="41"/>
        <v>0</v>
      </c>
      <c r="V155" s="10">
        <f t="shared" si="42"/>
        <v>0</v>
      </c>
      <c r="W155" s="9">
        <f t="shared" si="43"/>
        <v>0</v>
      </c>
      <c r="X155" s="8">
        <f t="shared" si="44"/>
        <v>0</v>
      </c>
    </row>
    <row r="156" spans="1:24" ht="21">
      <c r="A156" t="s">
        <v>525</v>
      </c>
      <c r="B156" t="s">
        <v>526</v>
      </c>
      <c r="C156" t="s">
        <v>37</v>
      </c>
      <c r="D156">
        <v>36109</v>
      </c>
      <c r="E156" t="s">
        <v>527</v>
      </c>
      <c r="F156" s="4" t="str">
        <f>IF(AND((A!F156='C'!F156),('C'!F156=B!F156)),'C'!F156,"A:"&amp;A!F156&amp;";B:"&amp;B!F156&amp;";C:"&amp;'C'!F156)</f>
        <v>N</v>
      </c>
      <c r="G156" s="4" t="str">
        <f>IF(AND((A!G156='C'!G156),('C'!G156=B!G156)),'C'!G156,"A:"&amp;A!G156&amp;";B:"&amp;B!G156&amp;";C:"&amp;'C'!G156)</f>
        <v>N</v>
      </c>
      <c r="J156">
        <f t="shared" si="32"/>
        <v>0</v>
      </c>
      <c r="K156">
        <f t="shared" si="33"/>
        <v>0</v>
      </c>
      <c r="L156" s="5">
        <f t="shared" si="34"/>
        <v>0</v>
      </c>
      <c r="M156" s="5">
        <f t="shared" si="35"/>
        <v>0</v>
      </c>
      <c r="N156">
        <f t="shared" si="36"/>
        <v>0</v>
      </c>
      <c r="O156">
        <f t="shared" si="37"/>
        <v>0</v>
      </c>
      <c r="P156" s="10">
        <f t="shared" si="45"/>
        <v>0</v>
      </c>
      <c r="Q156" s="10">
        <f t="shared" si="46"/>
        <v>0</v>
      </c>
      <c r="R156" s="9">
        <f t="shared" si="38"/>
        <v>0</v>
      </c>
      <c r="S156" s="9">
        <f t="shared" si="39"/>
        <v>0</v>
      </c>
      <c r="T156" s="8">
        <f t="shared" si="40"/>
        <v>0</v>
      </c>
      <c r="U156" s="8">
        <f t="shared" si="41"/>
        <v>0</v>
      </c>
      <c r="V156" s="10">
        <f t="shared" si="42"/>
        <v>0</v>
      </c>
      <c r="W156" s="9">
        <f t="shared" si="43"/>
        <v>0</v>
      </c>
      <c r="X156" s="8">
        <f t="shared" si="44"/>
        <v>0</v>
      </c>
    </row>
    <row r="157" spans="1:24" ht="21">
      <c r="A157" t="s">
        <v>528</v>
      </c>
      <c r="B157" t="s">
        <v>529</v>
      </c>
      <c r="C157" t="s">
        <v>16</v>
      </c>
      <c r="D157">
        <v>26844</v>
      </c>
      <c r="E157" t="s">
        <v>530</v>
      </c>
      <c r="F157" s="4" t="str">
        <f>IF(AND((A!F157='C'!F157),('C'!F157=B!F157)),'C'!F157,"A:"&amp;A!F157&amp;";B:"&amp;B!F157&amp;";C:"&amp;'C'!F157)</f>
        <v>N</v>
      </c>
      <c r="G157" s="4" t="str">
        <f>IF(AND((A!G157='C'!G157),('C'!G157=B!G157)),'C'!G157,"A:"&amp;A!G157&amp;";B:"&amp;B!G157&amp;";C:"&amp;'C'!G157)</f>
        <v>N</v>
      </c>
      <c r="J157">
        <f t="shared" si="32"/>
        <v>0</v>
      </c>
      <c r="K157">
        <f t="shared" si="33"/>
        <v>0</v>
      </c>
      <c r="L157" s="5">
        <f t="shared" si="34"/>
        <v>0</v>
      </c>
      <c r="M157" s="5">
        <f t="shared" si="35"/>
        <v>0</v>
      </c>
      <c r="N157">
        <f t="shared" si="36"/>
        <v>0</v>
      </c>
      <c r="O157">
        <f t="shared" si="37"/>
        <v>0</v>
      </c>
      <c r="P157" s="10">
        <f t="shared" si="45"/>
        <v>0</v>
      </c>
      <c r="Q157" s="10">
        <f t="shared" si="46"/>
        <v>0</v>
      </c>
      <c r="R157" s="9">
        <f t="shared" si="38"/>
        <v>0</v>
      </c>
      <c r="S157" s="9">
        <f t="shared" si="39"/>
        <v>0</v>
      </c>
      <c r="T157" s="8">
        <f t="shared" si="40"/>
        <v>0</v>
      </c>
      <c r="U157" s="8">
        <f t="shared" si="41"/>
        <v>0</v>
      </c>
      <c r="V157" s="10">
        <f t="shared" si="42"/>
        <v>0</v>
      </c>
      <c r="W157" s="9">
        <f t="shared" si="43"/>
        <v>0</v>
      </c>
      <c r="X157" s="8">
        <f t="shared" si="44"/>
        <v>0</v>
      </c>
    </row>
    <row r="158" spans="1:24" ht="21">
      <c r="A158" t="s">
        <v>531</v>
      </c>
      <c r="B158" t="s">
        <v>532</v>
      </c>
      <c r="C158" t="s">
        <v>37</v>
      </c>
      <c r="D158">
        <v>70827</v>
      </c>
      <c r="E158" t="s">
        <v>533</v>
      </c>
      <c r="F158" s="4" t="str">
        <f>IF(AND((A!F158='C'!F158),('C'!F158=B!F158)),'C'!F158,"A:"&amp;A!F158&amp;";B:"&amp;B!F158&amp;";C:"&amp;'C'!F158)</f>
        <v>N</v>
      </c>
      <c r="G158" s="4" t="str">
        <f>IF(AND((A!G158='C'!G158),('C'!G158=B!G158)),'C'!G158,"A:"&amp;A!G158&amp;";B:"&amp;B!G158&amp;";C:"&amp;'C'!G158)</f>
        <v>N</v>
      </c>
      <c r="J158">
        <f t="shared" si="32"/>
        <v>0</v>
      </c>
      <c r="K158">
        <f t="shared" si="33"/>
        <v>0</v>
      </c>
      <c r="L158" s="5">
        <f t="shared" si="34"/>
        <v>0</v>
      </c>
      <c r="M158" s="5">
        <f t="shared" si="35"/>
        <v>0</v>
      </c>
      <c r="N158">
        <f t="shared" si="36"/>
        <v>0</v>
      </c>
      <c r="O158">
        <f t="shared" si="37"/>
        <v>0</v>
      </c>
      <c r="P158" s="10">
        <f t="shared" si="45"/>
        <v>0</v>
      </c>
      <c r="Q158" s="10">
        <f t="shared" si="46"/>
        <v>0</v>
      </c>
      <c r="R158" s="9">
        <f t="shared" si="38"/>
        <v>0</v>
      </c>
      <c r="S158" s="9">
        <f t="shared" si="39"/>
        <v>0</v>
      </c>
      <c r="T158" s="8">
        <f t="shared" si="40"/>
        <v>0</v>
      </c>
      <c r="U158" s="8">
        <f t="shared" si="41"/>
        <v>0</v>
      </c>
      <c r="V158" s="10">
        <f t="shared" si="42"/>
        <v>0</v>
      </c>
      <c r="W158" s="9">
        <f t="shared" si="43"/>
        <v>0</v>
      </c>
      <c r="X158" s="8">
        <f t="shared" si="44"/>
        <v>0</v>
      </c>
    </row>
    <row r="159" spans="1:24" ht="21">
      <c r="A159" t="s">
        <v>534</v>
      </c>
      <c r="B159" t="s">
        <v>535</v>
      </c>
      <c r="C159" t="s">
        <v>24</v>
      </c>
      <c r="D159">
        <v>56176</v>
      </c>
      <c r="E159" t="s">
        <v>536</v>
      </c>
      <c r="F159" s="4" t="str">
        <f>IF(AND((A!F159='C'!F159),('C'!F159=B!F159)),'C'!F159,"A:"&amp;A!F159&amp;";B:"&amp;B!F159&amp;";C:"&amp;'C'!F159)</f>
        <v>N</v>
      </c>
      <c r="G159" s="4" t="str">
        <f>IF(AND((A!G159='C'!G159),('C'!G159=B!G159)),'C'!G159,"A:"&amp;A!G159&amp;";B:"&amp;B!G159&amp;";C:"&amp;'C'!G159)</f>
        <v>N</v>
      </c>
      <c r="J159">
        <f t="shared" si="32"/>
        <v>0</v>
      </c>
      <c r="K159">
        <f t="shared" si="33"/>
        <v>0</v>
      </c>
      <c r="L159" s="5">
        <f t="shared" si="34"/>
        <v>0</v>
      </c>
      <c r="M159" s="5">
        <f t="shared" si="35"/>
        <v>0</v>
      </c>
      <c r="N159">
        <f t="shared" si="36"/>
        <v>0</v>
      </c>
      <c r="O159">
        <f t="shared" si="37"/>
        <v>0</v>
      </c>
      <c r="P159" s="10">
        <f t="shared" si="45"/>
        <v>0</v>
      </c>
      <c r="Q159" s="10">
        <f t="shared" si="46"/>
        <v>0</v>
      </c>
      <c r="R159" s="9">
        <f t="shared" si="38"/>
        <v>0</v>
      </c>
      <c r="S159" s="9">
        <f t="shared" si="39"/>
        <v>0</v>
      </c>
      <c r="T159" s="8">
        <f t="shared" si="40"/>
        <v>0</v>
      </c>
      <c r="U159" s="8">
        <f t="shared" si="41"/>
        <v>0</v>
      </c>
      <c r="V159" s="10">
        <f t="shared" si="42"/>
        <v>0</v>
      </c>
      <c r="W159" s="9">
        <f t="shared" si="43"/>
        <v>0</v>
      </c>
      <c r="X159" s="8">
        <f t="shared" si="44"/>
        <v>0</v>
      </c>
    </row>
    <row r="160" spans="1:24" ht="21">
      <c r="A160" t="s">
        <v>537</v>
      </c>
      <c r="B160" t="s">
        <v>538</v>
      </c>
      <c r="C160" t="s">
        <v>24</v>
      </c>
      <c r="D160">
        <v>21520</v>
      </c>
      <c r="E160" t="s">
        <v>539</v>
      </c>
      <c r="F160" s="4" t="str">
        <f>IF(AND((A!F160='C'!F160),('C'!F160=B!F160)),'C'!F160,"A:"&amp;A!F160&amp;";B:"&amp;B!F160&amp;";C:"&amp;'C'!F160)</f>
        <v>N</v>
      </c>
      <c r="G160" s="4" t="str">
        <f>IF(AND((A!G160='C'!G160),('C'!G160=B!G160)),'C'!G160,"A:"&amp;A!G160&amp;";B:"&amp;B!G160&amp;";C:"&amp;'C'!G160)</f>
        <v>N</v>
      </c>
      <c r="J160">
        <f t="shared" si="32"/>
        <v>0</v>
      </c>
      <c r="K160">
        <f t="shared" si="33"/>
        <v>0</v>
      </c>
      <c r="L160" s="5">
        <f t="shared" si="34"/>
        <v>0</v>
      </c>
      <c r="M160" s="5">
        <f t="shared" si="35"/>
        <v>0</v>
      </c>
      <c r="N160">
        <f t="shared" si="36"/>
        <v>0</v>
      </c>
      <c r="O160">
        <f t="shared" si="37"/>
        <v>0</v>
      </c>
      <c r="P160" s="10">
        <f t="shared" si="45"/>
        <v>0</v>
      </c>
      <c r="Q160" s="10">
        <f t="shared" si="46"/>
        <v>0</v>
      </c>
      <c r="R160" s="9">
        <f t="shared" si="38"/>
        <v>0</v>
      </c>
      <c r="S160" s="9">
        <f t="shared" si="39"/>
        <v>0</v>
      </c>
      <c r="T160" s="8">
        <f t="shared" si="40"/>
        <v>0</v>
      </c>
      <c r="U160" s="8">
        <f t="shared" si="41"/>
        <v>0</v>
      </c>
      <c r="V160" s="10">
        <f t="shared" si="42"/>
        <v>0</v>
      </c>
      <c r="W160" s="9">
        <f t="shared" si="43"/>
        <v>0</v>
      </c>
      <c r="X160" s="8">
        <f t="shared" si="44"/>
        <v>0</v>
      </c>
    </row>
    <row r="161" spans="1:24" ht="21">
      <c r="A161" t="s">
        <v>540</v>
      </c>
      <c r="B161" t="s">
        <v>541</v>
      </c>
      <c r="C161" t="s">
        <v>37</v>
      </c>
      <c r="D161">
        <v>142120</v>
      </c>
      <c r="E161" t="s">
        <v>542</v>
      </c>
      <c r="F161" s="4" t="str">
        <f>IF(AND((A!F161='C'!F161),('C'!F161=B!F161)),'C'!F161,"A:"&amp;A!F161&amp;";B:"&amp;B!F161&amp;";C:"&amp;'C'!F161)</f>
        <v>A:N;B:Y;C:N</v>
      </c>
      <c r="G161" s="4" t="str">
        <f>IF(AND((A!G161='C'!G161),('C'!G161=B!G161)),'C'!G161,"A:"&amp;A!G161&amp;";B:"&amp;B!G161&amp;";C:"&amp;'C'!G161)</f>
        <v>N</v>
      </c>
      <c r="J161">
        <f t="shared" si="32"/>
        <v>0</v>
      </c>
      <c r="K161">
        <f t="shared" si="33"/>
        <v>0</v>
      </c>
      <c r="L161" s="5">
        <f t="shared" si="34"/>
        <v>0</v>
      </c>
      <c r="M161" s="5">
        <f t="shared" si="35"/>
        <v>0</v>
      </c>
      <c r="N161">
        <f t="shared" si="36"/>
        <v>1</v>
      </c>
      <c r="O161">
        <f t="shared" si="37"/>
        <v>0</v>
      </c>
      <c r="P161" s="10">
        <f t="shared" si="45"/>
        <v>0</v>
      </c>
      <c r="Q161" s="10">
        <f t="shared" si="46"/>
        <v>0</v>
      </c>
      <c r="R161" s="9" t="str">
        <f t="shared" si="38"/>
        <v>X</v>
      </c>
      <c r="S161" s="9">
        <f t="shared" si="39"/>
        <v>0</v>
      </c>
      <c r="T161" s="8" t="str">
        <f t="shared" si="40"/>
        <v>X</v>
      </c>
      <c r="U161" s="8">
        <f t="shared" si="41"/>
        <v>0</v>
      </c>
      <c r="V161" s="10">
        <f t="shared" si="42"/>
        <v>0</v>
      </c>
      <c r="W161" s="9">
        <f t="shared" si="43"/>
        <v>0</v>
      </c>
      <c r="X161" s="8">
        <f t="shared" si="44"/>
        <v>0</v>
      </c>
    </row>
    <row r="162" spans="1:24" ht="21">
      <c r="A162" t="s">
        <v>543</v>
      </c>
      <c r="B162" t="s">
        <v>544</v>
      </c>
      <c r="C162" t="s">
        <v>24</v>
      </c>
      <c r="D162">
        <v>37174</v>
      </c>
      <c r="E162" t="s">
        <v>545</v>
      </c>
      <c r="F162" s="4" t="str">
        <f>IF(AND((A!F162='C'!F162),('C'!F162=B!F162)),'C'!F162,"A:"&amp;A!F162&amp;";B:"&amp;B!F162&amp;";C:"&amp;'C'!F162)</f>
        <v>N</v>
      </c>
      <c r="G162" s="4" t="str">
        <f>IF(AND((A!G162='C'!G162),('C'!G162=B!G162)),'C'!G162,"A:"&amp;A!G162&amp;";B:"&amp;B!G162&amp;";C:"&amp;'C'!G162)</f>
        <v>N</v>
      </c>
      <c r="J162">
        <f t="shared" si="32"/>
        <v>0</v>
      </c>
      <c r="K162">
        <f t="shared" si="33"/>
        <v>0</v>
      </c>
      <c r="L162" s="5">
        <f t="shared" si="34"/>
        <v>0</v>
      </c>
      <c r="M162" s="5">
        <f t="shared" si="35"/>
        <v>0</v>
      </c>
      <c r="N162">
        <f t="shared" si="36"/>
        <v>0</v>
      </c>
      <c r="O162">
        <f t="shared" si="37"/>
        <v>0</v>
      </c>
      <c r="P162" s="10">
        <f t="shared" si="45"/>
        <v>0</v>
      </c>
      <c r="Q162" s="10">
        <f t="shared" si="46"/>
        <v>0</v>
      </c>
      <c r="R162" s="9">
        <f t="shared" si="38"/>
        <v>0</v>
      </c>
      <c r="S162" s="9">
        <f t="shared" si="39"/>
        <v>0</v>
      </c>
      <c r="T162" s="8">
        <f t="shared" si="40"/>
        <v>0</v>
      </c>
      <c r="U162" s="8">
        <f t="shared" si="41"/>
        <v>0</v>
      </c>
      <c r="V162" s="10">
        <f t="shared" si="42"/>
        <v>0</v>
      </c>
      <c r="W162" s="9">
        <f t="shared" si="43"/>
        <v>0</v>
      </c>
      <c r="X162" s="8">
        <f t="shared" si="44"/>
        <v>0</v>
      </c>
    </row>
    <row r="163" spans="1:24" ht="21">
      <c r="A163" t="s">
        <v>546</v>
      </c>
      <c r="B163" t="s">
        <v>547</v>
      </c>
      <c r="C163" t="s">
        <v>16</v>
      </c>
      <c r="D163">
        <v>55581</v>
      </c>
      <c r="E163" t="s">
        <v>548</v>
      </c>
      <c r="F163" s="4" t="str">
        <f>IF(AND((A!F163='C'!F163),('C'!F163=B!F163)),'C'!F163,"A:"&amp;A!F163&amp;";B:"&amp;B!F163&amp;";C:"&amp;'C'!F163)</f>
        <v>N</v>
      </c>
      <c r="G163" s="4" t="str">
        <f>IF(AND((A!G163='C'!G163),('C'!G163=B!G163)),'C'!G163,"A:"&amp;A!G163&amp;";B:"&amp;B!G163&amp;";C:"&amp;'C'!G163)</f>
        <v>N</v>
      </c>
      <c r="J163">
        <f t="shared" si="32"/>
        <v>0</v>
      </c>
      <c r="K163">
        <f t="shared" si="33"/>
        <v>0</v>
      </c>
      <c r="L163" s="5">
        <f t="shared" si="34"/>
        <v>0</v>
      </c>
      <c r="M163" s="5">
        <f t="shared" si="35"/>
        <v>0</v>
      </c>
      <c r="N163">
        <f t="shared" si="36"/>
        <v>0</v>
      </c>
      <c r="O163">
        <f t="shared" si="37"/>
        <v>0</v>
      </c>
      <c r="P163" s="10">
        <f t="shared" si="45"/>
        <v>0</v>
      </c>
      <c r="Q163" s="10">
        <f t="shared" si="46"/>
        <v>0</v>
      </c>
      <c r="R163" s="9">
        <f t="shared" si="38"/>
        <v>0</v>
      </c>
      <c r="S163" s="9">
        <f t="shared" si="39"/>
        <v>0</v>
      </c>
      <c r="T163" s="8">
        <f t="shared" si="40"/>
        <v>0</v>
      </c>
      <c r="U163" s="8">
        <f t="shared" si="41"/>
        <v>0</v>
      </c>
      <c r="V163" s="10">
        <f t="shared" si="42"/>
        <v>0</v>
      </c>
      <c r="W163" s="9">
        <f t="shared" si="43"/>
        <v>0</v>
      </c>
      <c r="X163" s="8">
        <f t="shared" si="44"/>
        <v>0</v>
      </c>
    </row>
    <row r="164" spans="1:24" ht="21">
      <c r="A164" t="s">
        <v>549</v>
      </c>
      <c r="B164" t="s">
        <v>550</v>
      </c>
      <c r="C164" t="s">
        <v>37</v>
      </c>
      <c r="D164">
        <v>68078</v>
      </c>
      <c r="E164" t="s">
        <v>551</v>
      </c>
      <c r="F164" s="4" t="str">
        <f>IF(AND((A!F164='C'!F164),('C'!F164=B!F164)),'C'!F164,"A:"&amp;A!F164&amp;";B:"&amp;B!F164&amp;";C:"&amp;'C'!F164)</f>
        <v>N</v>
      </c>
      <c r="G164" s="4" t="str">
        <f>IF(AND((A!G164='C'!G164),('C'!G164=B!G164)),'C'!G164,"A:"&amp;A!G164&amp;";B:"&amp;B!G164&amp;";C:"&amp;'C'!G164)</f>
        <v>N</v>
      </c>
      <c r="J164">
        <f t="shared" si="32"/>
        <v>0</v>
      </c>
      <c r="K164">
        <f t="shared" si="33"/>
        <v>0</v>
      </c>
      <c r="L164" s="5">
        <f t="shared" si="34"/>
        <v>0</v>
      </c>
      <c r="M164" s="5">
        <f t="shared" si="35"/>
        <v>0</v>
      </c>
      <c r="N164">
        <f t="shared" si="36"/>
        <v>0</v>
      </c>
      <c r="O164">
        <f t="shared" si="37"/>
        <v>0</v>
      </c>
      <c r="P164" s="10">
        <f t="shared" si="45"/>
        <v>0</v>
      </c>
      <c r="Q164" s="10">
        <f t="shared" si="46"/>
        <v>0</v>
      </c>
      <c r="R164" s="9">
        <f t="shared" si="38"/>
        <v>0</v>
      </c>
      <c r="S164" s="9">
        <f t="shared" si="39"/>
        <v>0</v>
      </c>
      <c r="T164" s="8">
        <f t="shared" si="40"/>
        <v>0</v>
      </c>
      <c r="U164" s="8">
        <f t="shared" si="41"/>
        <v>0</v>
      </c>
      <c r="V164" s="10">
        <f t="shared" si="42"/>
        <v>0</v>
      </c>
      <c r="W164" s="9">
        <f t="shared" si="43"/>
        <v>0</v>
      </c>
      <c r="X164" s="8">
        <f t="shared" si="44"/>
        <v>0</v>
      </c>
    </row>
    <row r="165" spans="1:24" ht="21">
      <c r="A165" t="s">
        <v>552</v>
      </c>
      <c r="B165" t="s">
        <v>553</v>
      </c>
      <c r="C165" t="s">
        <v>16</v>
      </c>
      <c r="D165">
        <v>71555</v>
      </c>
      <c r="E165" t="s">
        <v>554</v>
      </c>
      <c r="F165" s="4" t="str">
        <f>IF(AND((A!F165='C'!F165),('C'!F165=B!F165)),'C'!F165,"A:"&amp;A!F165&amp;";B:"&amp;B!F165&amp;";C:"&amp;'C'!F165)</f>
        <v>N</v>
      </c>
      <c r="G165" s="4" t="str">
        <f>IF(AND((A!G165='C'!G165),('C'!G165=B!G165)),'C'!G165,"A:"&amp;A!G165&amp;";B:"&amp;B!G165&amp;";C:"&amp;'C'!G165)</f>
        <v>A:N;B:Y;C:Y</v>
      </c>
      <c r="J165">
        <f t="shared" si="32"/>
        <v>0</v>
      </c>
      <c r="K165">
        <f t="shared" si="33"/>
        <v>0</v>
      </c>
      <c r="L165" s="5">
        <f t="shared" si="34"/>
        <v>0</v>
      </c>
      <c r="M165" s="5">
        <f t="shared" si="35"/>
        <v>1</v>
      </c>
      <c r="N165">
        <f t="shared" si="36"/>
        <v>0</v>
      </c>
      <c r="O165">
        <f t="shared" si="37"/>
        <v>1</v>
      </c>
      <c r="P165" s="10">
        <f t="shared" si="45"/>
        <v>0</v>
      </c>
      <c r="Q165" s="10" t="str">
        <f t="shared" si="46"/>
        <v>X</v>
      </c>
      <c r="R165" s="9">
        <f t="shared" si="38"/>
        <v>0</v>
      </c>
      <c r="S165" s="9">
        <f t="shared" si="39"/>
        <v>1</v>
      </c>
      <c r="T165" s="8">
        <f t="shared" si="40"/>
        <v>0</v>
      </c>
      <c r="U165" s="8" t="str">
        <f t="shared" si="41"/>
        <v>X</v>
      </c>
      <c r="V165" s="10">
        <f t="shared" si="42"/>
        <v>0</v>
      </c>
      <c r="W165" s="9">
        <f t="shared" si="43"/>
        <v>0</v>
      </c>
      <c r="X165" s="8">
        <f t="shared" si="44"/>
        <v>0</v>
      </c>
    </row>
    <row r="166" spans="1:24" ht="21">
      <c r="A166" t="s">
        <v>555</v>
      </c>
      <c r="B166" t="s">
        <v>556</v>
      </c>
      <c r="C166" t="s">
        <v>37</v>
      </c>
      <c r="D166">
        <v>108624</v>
      </c>
      <c r="E166" t="s">
        <v>557</v>
      </c>
      <c r="F166" s="4" t="str">
        <f>IF(AND((A!F166='C'!F166),('C'!F166=B!F166)),'C'!F166,"A:"&amp;A!F166&amp;";B:"&amp;B!F166&amp;";C:"&amp;'C'!F166)</f>
        <v>A:N;B:N;C:Y</v>
      </c>
      <c r="G166" s="4" t="str">
        <f>IF(AND((A!G166='C'!G166),('C'!G166=B!G166)),'C'!G166,"A:"&amp;A!G166&amp;";B:"&amp;B!G166&amp;";C:"&amp;'C'!G166)</f>
        <v>N</v>
      </c>
      <c r="J166">
        <f t="shared" si="32"/>
        <v>0</v>
      </c>
      <c r="K166">
        <f t="shared" si="33"/>
        <v>0</v>
      </c>
      <c r="L166" s="5">
        <f t="shared" si="34"/>
        <v>1</v>
      </c>
      <c r="M166" s="5">
        <f t="shared" si="35"/>
        <v>0</v>
      </c>
      <c r="N166">
        <f t="shared" si="36"/>
        <v>0</v>
      </c>
      <c r="O166">
        <f t="shared" si="37"/>
        <v>0</v>
      </c>
      <c r="P166" s="10" t="str">
        <f t="shared" si="45"/>
        <v>X</v>
      </c>
      <c r="Q166" s="10">
        <f t="shared" si="46"/>
        <v>0</v>
      </c>
      <c r="R166" s="9" t="str">
        <f t="shared" si="38"/>
        <v>X</v>
      </c>
      <c r="S166" s="9">
        <f t="shared" si="39"/>
        <v>0</v>
      </c>
      <c r="T166" s="8">
        <f t="shared" si="40"/>
        <v>0</v>
      </c>
      <c r="U166" s="8">
        <f t="shared" si="41"/>
        <v>0</v>
      </c>
      <c r="V166" s="10">
        <f t="shared" si="42"/>
        <v>0</v>
      </c>
      <c r="W166" s="9">
        <f t="shared" si="43"/>
        <v>0</v>
      </c>
      <c r="X166" s="8">
        <f t="shared" si="44"/>
        <v>0</v>
      </c>
    </row>
    <row r="167" spans="1:24" ht="21">
      <c r="A167" t="s">
        <v>558</v>
      </c>
      <c r="B167" t="s">
        <v>559</v>
      </c>
      <c r="C167" t="s">
        <v>24</v>
      </c>
      <c r="D167">
        <v>3146</v>
      </c>
      <c r="E167" t="s">
        <v>560</v>
      </c>
      <c r="F167" s="4" t="str">
        <f>IF(AND((A!F167='C'!F167),('C'!F167=B!F167)),'C'!F167,"A:"&amp;A!F167&amp;";B:"&amp;B!F167&amp;";C:"&amp;'C'!F167)</f>
        <v>N</v>
      </c>
      <c r="G167" s="4" t="str">
        <f>IF(AND((A!G167='C'!G167),('C'!G167=B!G167)),'C'!G167,"A:"&amp;A!G167&amp;";B:"&amp;B!G167&amp;";C:"&amp;'C'!G167)</f>
        <v>N</v>
      </c>
      <c r="J167">
        <f t="shared" si="32"/>
        <v>0</v>
      </c>
      <c r="K167">
        <f t="shared" si="33"/>
        <v>0</v>
      </c>
      <c r="L167" s="5">
        <f t="shared" si="34"/>
        <v>0</v>
      </c>
      <c r="M167" s="5">
        <f t="shared" si="35"/>
        <v>0</v>
      </c>
      <c r="N167">
        <f t="shared" si="36"/>
        <v>0</v>
      </c>
      <c r="O167">
        <f t="shared" si="37"/>
        <v>0</v>
      </c>
      <c r="P167" s="10">
        <f t="shared" si="45"/>
        <v>0</v>
      </c>
      <c r="Q167" s="10">
        <f t="shared" si="46"/>
        <v>0</v>
      </c>
      <c r="R167" s="9">
        <f t="shared" si="38"/>
        <v>0</v>
      </c>
      <c r="S167" s="9">
        <f t="shared" si="39"/>
        <v>0</v>
      </c>
      <c r="T167" s="8">
        <f t="shared" si="40"/>
        <v>0</v>
      </c>
      <c r="U167" s="8">
        <f t="shared" si="41"/>
        <v>0</v>
      </c>
      <c r="V167" s="10">
        <f t="shared" si="42"/>
        <v>0</v>
      </c>
      <c r="W167" s="9">
        <f t="shared" si="43"/>
        <v>0</v>
      </c>
      <c r="X167" s="8">
        <f t="shared" si="44"/>
        <v>0</v>
      </c>
    </row>
    <row r="168" spans="1:24" ht="21">
      <c r="A168" t="s">
        <v>561</v>
      </c>
      <c r="B168" t="s">
        <v>562</v>
      </c>
      <c r="C168" t="s">
        <v>73</v>
      </c>
      <c r="D168">
        <v>120226</v>
      </c>
      <c r="E168" t="s">
        <v>563</v>
      </c>
      <c r="F168" s="4" t="str">
        <f>IF(AND((A!F168='C'!F168),('C'!F168=B!F168)),'C'!F168,"A:"&amp;A!F168&amp;";B:"&amp;B!F168&amp;";C:"&amp;'C'!F168)</f>
        <v>A:N;B:N;C:Y</v>
      </c>
      <c r="G168" s="4" t="str">
        <f>IF(AND((A!G168='C'!G168),('C'!G168=B!G168)),'C'!G168,"A:"&amp;A!G168&amp;";B:"&amp;B!G168&amp;";C:"&amp;'C'!G168)</f>
        <v>N</v>
      </c>
      <c r="J168">
        <f t="shared" si="32"/>
        <v>0</v>
      </c>
      <c r="K168">
        <f t="shared" si="33"/>
        <v>0</v>
      </c>
      <c r="L168" s="5">
        <f t="shared" si="34"/>
        <v>1</v>
      </c>
      <c r="M168" s="5">
        <f t="shared" si="35"/>
        <v>0</v>
      </c>
      <c r="N168">
        <f t="shared" si="36"/>
        <v>0</v>
      </c>
      <c r="O168">
        <f t="shared" si="37"/>
        <v>0</v>
      </c>
      <c r="P168" s="10" t="str">
        <f t="shared" si="45"/>
        <v>X</v>
      </c>
      <c r="Q168" s="10">
        <f t="shared" si="46"/>
        <v>0</v>
      </c>
      <c r="R168" s="9" t="str">
        <f t="shared" si="38"/>
        <v>X</v>
      </c>
      <c r="S168" s="9">
        <f t="shared" si="39"/>
        <v>0</v>
      </c>
      <c r="T168" s="8">
        <f t="shared" si="40"/>
        <v>0</v>
      </c>
      <c r="U168" s="8">
        <f t="shared" si="41"/>
        <v>0</v>
      </c>
      <c r="V168" s="10">
        <f t="shared" si="42"/>
        <v>0</v>
      </c>
      <c r="W168" s="9">
        <f t="shared" si="43"/>
        <v>0</v>
      </c>
      <c r="X168" s="8">
        <f t="shared" si="44"/>
        <v>0</v>
      </c>
    </row>
    <row r="169" spans="1:24" ht="21">
      <c r="A169" t="s">
        <v>90</v>
      </c>
      <c r="B169" t="s">
        <v>564</v>
      </c>
      <c r="C169" t="s">
        <v>16</v>
      </c>
      <c r="D169">
        <v>71870</v>
      </c>
      <c r="E169" t="s">
        <v>565</v>
      </c>
      <c r="F169" s="4" t="str">
        <f>IF(AND((A!F169='C'!F169),('C'!F169=B!F169)),'C'!F169,"A:"&amp;A!F169&amp;";B:"&amp;B!F169&amp;";C:"&amp;'C'!F169)</f>
        <v>N</v>
      </c>
      <c r="G169" s="4" t="str">
        <f>IF(AND((A!G169='C'!G169),('C'!G169=B!G169)),'C'!G169,"A:"&amp;A!G169&amp;";B:"&amp;B!G169&amp;";C:"&amp;'C'!G169)</f>
        <v>N</v>
      </c>
      <c r="J169">
        <f t="shared" si="32"/>
        <v>0</v>
      </c>
      <c r="K169">
        <f t="shared" si="33"/>
        <v>0</v>
      </c>
      <c r="L169" s="5">
        <f t="shared" si="34"/>
        <v>0</v>
      </c>
      <c r="M169" s="5">
        <f t="shared" si="35"/>
        <v>0</v>
      </c>
      <c r="N169">
        <f t="shared" si="36"/>
        <v>0</v>
      </c>
      <c r="O169">
        <f t="shared" si="37"/>
        <v>0</v>
      </c>
      <c r="P169" s="10">
        <f t="shared" si="45"/>
        <v>0</v>
      </c>
      <c r="Q169" s="10">
        <f t="shared" si="46"/>
        <v>0</v>
      </c>
      <c r="R169" s="9">
        <f t="shared" si="38"/>
        <v>0</v>
      </c>
      <c r="S169" s="9">
        <f t="shared" si="39"/>
        <v>0</v>
      </c>
      <c r="T169" s="8">
        <f t="shared" si="40"/>
        <v>0</v>
      </c>
      <c r="U169" s="8">
        <f t="shared" si="41"/>
        <v>0</v>
      </c>
      <c r="V169" s="10">
        <f t="shared" si="42"/>
        <v>0</v>
      </c>
      <c r="W169" s="9">
        <f t="shared" si="43"/>
        <v>0</v>
      </c>
      <c r="X169" s="8">
        <f t="shared" si="44"/>
        <v>0</v>
      </c>
    </row>
    <row r="170" spans="1:24" ht="21">
      <c r="A170" t="s">
        <v>566</v>
      </c>
      <c r="B170" t="s">
        <v>567</v>
      </c>
      <c r="C170" t="s">
        <v>24</v>
      </c>
      <c r="D170">
        <v>126965</v>
      </c>
      <c r="E170" t="s">
        <v>568</v>
      </c>
      <c r="F170" s="4" t="str">
        <f>IF(AND((A!F170='C'!F170),('C'!F170=B!F170)),'C'!F170,"A:"&amp;A!F170&amp;";B:"&amp;B!F170&amp;";C:"&amp;'C'!F170)</f>
        <v>N</v>
      </c>
      <c r="G170" s="4" t="str">
        <f>IF(AND((A!G170='C'!G170),('C'!G170=B!G170)),'C'!G170,"A:"&amp;A!G170&amp;";B:"&amp;B!G170&amp;";C:"&amp;'C'!G170)</f>
        <v>A:N;B:Y;C:N</v>
      </c>
      <c r="J170">
        <f t="shared" si="32"/>
        <v>0</v>
      </c>
      <c r="K170">
        <f t="shared" si="33"/>
        <v>0</v>
      </c>
      <c r="L170" s="5">
        <f t="shared" si="34"/>
        <v>0</v>
      </c>
      <c r="M170" s="5">
        <f t="shared" si="35"/>
        <v>0</v>
      </c>
      <c r="N170">
        <f t="shared" si="36"/>
        <v>0</v>
      </c>
      <c r="O170">
        <f t="shared" si="37"/>
        <v>1</v>
      </c>
      <c r="P170" s="10">
        <f t="shared" si="45"/>
        <v>0</v>
      </c>
      <c r="Q170" s="10">
        <f t="shared" si="46"/>
        <v>0</v>
      </c>
      <c r="R170" s="9">
        <f t="shared" si="38"/>
        <v>0</v>
      </c>
      <c r="S170" s="9" t="str">
        <f t="shared" si="39"/>
        <v>X</v>
      </c>
      <c r="T170" s="8">
        <f t="shared" si="40"/>
        <v>0</v>
      </c>
      <c r="U170" s="8" t="str">
        <f t="shared" si="41"/>
        <v>X</v>
      </c>
      <c r="V170" s="10">
        <f t="shared" si="42"/>
        <v>0</v>
      </c>
      <c r="W170" s="9">
        <f t="shared" si="43"/>
        <v>0</v>
      </c>
      <c r="X170" s="8">
        <f t="shared" si="44"/>
        <v>0</v>
      </c>
    </row>
    <row r="171" spans="1:24" ht="21">
      <c r="A171" t="s">
        <v>569</v>
      </c>
      <c r="B171" t="s">
        <v>570</v>
      </c>
      <c r="C171" t="s">
        <v>16</v>
      </c>
      <c r="D171">
        <v>37660</v>
      </c>
      <c r="E171" t="s">
        <v>571</v>
      </c>
      <c r="F171" s="4" t="str">
        <f>IF(AND((A!F171='C'!F171),('C'!F171=B!F171)),'C'!F171,"A:"&amp;A!F171&amp;";B:"&amp;B!F171&amp;";C:"&amp;'C'!F171)</f>
        <v>A:N;B:N;C:Y</v>
      </c>
      <c r="G171" s="4" t="str">
        <f>IF(AND((A!G171='C'!G171),('C'!G171=B!G171)),'C'!G171,"A:"&amp;A!G171&amp;";B:"&amp;B!G171&amp;";C:"&amp;'C'!G171)</f>
        <v>A:Y;B:N;C:N</v>
      </c>
      <c r="J171">
        <f t="shared" si="32"/>
        <v>0</v>
      </c>
      <c r="K171">
        <f t="shared" si="33"/>
        <v>1</v>
      </c>
      <c r="L171" s="5">
        <f t="shared" si="34"/>
        <v>1</v>
      </c>
      <c r="M171" s="5">
        <f t="shared" si="35"/>
        <v>0</v>
      </c>
      <c r="N171">
        <f t="shared" si="36"/>
        <v>0</v>
      </c>
      <c r="O171">
        <f t="shared" si="37"/>
        <v>0</v>
      </c>
      <c r="P171" s="10" t="str">
        <f t="shared" si="45"/>
        <v>X</v>
      </c>
      <c r="Q171" s="10" t="str">
        <f t="shared" si="46"/>
        <v>X</v>
      </c>
      <c r="R171" s="9" t="str">
        <f t="shared" si="38"/>
        <v>X</v>
      </c>
      <c r="S171" s="9">
        <f t="shared" si="39"/>
        <v>0</v>
      </c>
      <c r="T171" s="8">
        <f t="shared" si="40"/>
        <v>0</v>
      </c>
      <c r="U171" s="8" t="str">
        <f t="shared" si="41"/>
        <v>X</v>
      </c>
      <c r="V171" s="10">
        <f t="shared" si="42"/>
        <v>1</v>
      </c>
      <c r="W171" s="9">
        <f t="shared" si="43"/>
        <v>0</v>
      </c>
      <c r="X171" s="8">
        <f t="shared" si="44"/>
        <v>0</v>
      </c>
    </row>
    <row r="172" spans="1:24" ht="21">
      <c r="A172" t="s">
        <v>573</v>
      </c>
      <c r="B172" t="s">
        <v>574</v>
      </c>
      <c r="C172" t="s">
        <v>16</v>
      </c>
      <c r="D172">
        <v>31242</v>
      </c>
      <c r="E172" t="s">
        <v>575</v>
      </c>
      <c r="F172" s="4" t="str">
        <f>IF(AND((A!F172='C'!F172),('C'!F172=B!F172)),'C'!F172,"A:"&amp;A!F172&amp;";B:"&amp;B!F172&amp;";C:"&amp;'C'!F172)</f>
        <v>N</v>
      </c>
      <c r="G172" s="4" t="str">
        <f>IF(AND((A!G172='C'!G172),('C'!G172=B!G172)),'C'!G172,"A:"&amp;A!G172&amp;";B:"&amp;B!G172&amp;";C:"&amp;'C'!G172)</f>
        <v>N</v>
      </c>
      <c r="J172">
        <f t="shared" si="32"/>
        <v>0</v>
      </c>
      <c r="K172">
        <f t="shared" si="33"/>
        <v>0</v>
      </c>
      <c r="L172" s="5">
        <f t="shared" si="34"/>
        <v>0</v>
      </c>
      <c r="M172" s="5">
        <f t="shared" si="35"/>
        <v>0</v>
      </c>
      <c r="N172">
        <f t="shared" si="36"/>
        <v>0</v>
      </c>
      <c r="O172">
        <f t="shared" si="37"/>
        <v>0</v>
      </c>
      <c r="P172" s="10">
        <f t="shared" si="45"/>
        <v>0</v>
      </c>
      <c r="Q172" s="10">
        <f t="shared" si="46"/>
        <v>0</v>
      </c>
      <c r="R172" s="9">
        <f t="shared" si="38"/>
        <v>0</v>
      </c>
      <c r="S172" s="9">
        <f t="shared" si="39"/>
        <v>0</v>
      </c>
      <c r="T172" s="8">
        <f t="shared" si="40"/>
        <v>0</v>
      </c>
      <c r="U172" s="8">
        <f t="shared" si="41"/>
        <v>0</v>
      </c>
      <c r="V172" s="10">
        <f t="shared" si="42"/>
        <v>0</v>
      </c>
      <c r="W172" s="9">
        <f t="shared" si="43"/>
        <v>0</v>
      </c>
      <c r="X172" s="8">
        <f t="shared" si="44"/>
        <v>0</v>
      </c>
    </row>
    <row r="173" spans="1:24" ht="21">
      <c r="A173" t="s">
        <v>576</v>
      </c>
      <c r="B173" t="s">
        <v>577</v>
      </c>
      <c r="C173" t="s">
        <v>16</v>
      </c>
      <c r="D173">
        <v>42615</v>
      </c>
      <c r="E173" t="s">
        <v>578</v>
      </c>
      <c r="F173" s="4" t="str">
        <f>IF(AND((A!F173='C'!F173),('C'!F173=B!F173)),'C'!F173,"A:"&amp;A!F173&amp;";B:"&amp;B!F173&amp;";C:"&amp;'C'!F173)</f>
        <v>N</v>
      </c>
      <c r="G173" s="4" t="str">
        <f>IF(AND((A!G173='C'!G173),('C'!G173=B!G173)),'C'!G173,"A:"&amp;A!G173&amp;";B:"&amp;B!G173&amp;";C:"&amp;'C'!G173)</f>
        <v>N</v>
      </c>
      <c r="J173">
        <f t="shared" si="32"/>
        <v>0</v>
      </c>
      <c r="K173">
        <f t="shared" si="33"/>
        <v>0</v>
      </c>
      <c r="L173" s="5">
        <f t="shared" si="34"/>
        <v>0</v>
      </c>
      <c r="M173" s="5">
        <f t="shared" si="35"/>
        <v>0</v>
      </c>
      <c r="N173">
        <f t="shared" si="36"/>
        <v>0</v>
      </c>
      <c r="O173">
        <f t="shared" si="37"/>
        <v>0</v>
      </c>
      <c r="P173" s="10">
        <f t="shared" si="45"/>
        <v>0</v>
      </c>
      <c r="Q173" s="10">
        <f t="shared" si="46"/>
        <v>0</v>
      </c>
      <c r="R173" s="9">
        <f t="shared" si="38"/>
        <v>0</v>
      </c>
      <c r="S173" s="9">
        <f t="shared" si="39"/>
        <v>0</v>
      </c>
      <c r="T173" s="8">
        <f t="shared" si="40"/>
        <v>0</v>
      </c>
      <c r="U173" s="8">
        <f t="shared" si="41"/>
        <v>0</v>
      </c>
      <c r="V173" s="10">
        <f t="shared" si="42"/>
        <v>0</v>
      </c>
      <c r="W173" s="9">
        <f t="shared" si="43"/>
        <v>0</v>
      </c>
      <c r="X173" s="8">
        <f t="shared" si="44"/>
        <v>0</v>
      </c>
    </row>
    <row r="174" spans="1:24" ht="21">
      <c r="A174" t="s">
        <v>579</v>
      </c>
      <c r="B174" t="s">
        <v>580</v>
      </c>
      <c r="C174" t="s">
        <v>16</v>
      </c>
      <c r="D174">
        <v>54454</v>
      </c>
      <c r="E174" t="s">
        <v>581</v>
      </c>
      <c r="F174" s="4" t="str">
        <f>IF(AND((A!F174='C'!F174),('C'!F174=B!F174)),'C'!F174,"A:"&amp;A!F174&amp;";B:"&amp;B!F174&amp;";C:"&amp;'C'!F174)</f>
        <v>A:N;B:N;C:Y</v>
      </c>
      <c r="G174" s="4" t="str">
        <f>IF(AND((A!G174='C'!G174),('C'!G174=B!G174)),'C'!G174,"A:"&amp;A!G174&amp;";B:"&amp;B!G174&amp;";C:"&amp;'C'!G174)</f>
        <v>N</v>
      </c>
      <c r="J174">
        <f t="shared" si="32"/>
        <v>0</v>
      </c>
      <c r="K174">
        <f t="shared" si="33"/>
        <v>0</v>
      </c>
      <c r="L174" s="5">
        <f t="shared" si="34"/>
        <v>1</v>
      </c>
      <c r="M174" s="5">
        <f t="shared" si="35"/>
        <v>0</v>
      </c>
      <c r="N174">
        <f t="shared" si="36"/>
        <v>0</v>
      </c>
      <c r="O174">
        <f t="shared" si="37"/>
        <v>0</v>
      </c>
      <c r="P174" s="10" t="str">
        <f t="shared" si="45"/>
        <v>X</v>
      </c>
      <c r="Q174" s="10">
        <f t="shared" si="46"/>
        <v>0</v>
      </c>
      <c r="R174" s="9" t="str">
        <f t="shared" si="38"/>
        <v>X</v>
      </c>
      <c r="S174" s="9">
        <f t="shared" si="39"/>
        <v>0</v>
      </c>
      <c r="T174" s="8">
        <f t="shared" si="40"/>
        <v>0</v>
      </c>
      <c r="U174" s="8">
        <f t="shared" si="41"/>
        <v>0</v>
      </c>
      <c r="V174" s="10">
        <f t="shared" si="42"/>
        <v>0</v>
      </c>
      <c r="W174" s="9">
        <f t="shared" si="43"/>
        <v>0</v>
      </c>
      <c r="X174" s="8">
        <f t="shared" si="44"/>
        <v>0</v>
      </c>
    </row>
    <row r="175" spans="1:24" ht="21">
      <c r="A175" t="s">
        <v>582</v>
      </c>
      <c r="B175" t="s">
        <v>583</v>
      </c>
      <c r="C175" t="s">
        <v>24</v>
      </c>
      <c r="D175">
        <v>73440</v>
      </c>
      <c r="E175" t="s">
        <v>584</v>
      </c>
      <c r="F175" s="4" t="str">
        <f>IF(AND((A!F175='C'!F175),('C'!F175=B!F175)),'C'!F175,"A:"&amp;A!F175&amp;";B:"&amp;B!F175&amp;";C:"&amp;'C'!F175)</f>
        <v>A:N;B:Y;C:N</v>
      </c>
      <c r="G175" s="4" t="str">
        <f>IF(AND((A!G175='C'!G175),('C'!G175=B!G175)),'C'!G175,"A:"&amp;A!G175&amp;";B:"&amp;B!G175&amp;";C:"&amp;'C'!G175)</f>
        <v>N</v>
      </c>
      <c r="J175">
        <f t="shared" si="32"/>
        <v>0</v>
      </c>
      <c r="K175">
        <f t="shared" si="33"/>
        <v>0</v>
      </c>
      <c r="L175" s="5">
        <f t="shared" si="34"/>
        <v>0</v>
      </c>
      <c r="M175" s="5">
        <f t="shared" si="35"/>
        <v>0</v>
      </c>
      <c r="N175">
        <f t="shared" si="36"/>
        <v>1</v>
      </c>
      <c r="O175">
        <f t="shared" si="37"/>
        <v>0</v>
      </c>
      <c r="P175" s="10">
        <f t="shared" si="45"/>
        <v>0</v>
      </c>
      <c r="Q175" s="10">
        <f t="shared" si="46"/>
        <v>0</v>
      </c>
      <c r="R175" s="9" t="str">
        <f t="shared" si="38"/>
        <v>X</v>
      </c>
      <c r="S175" s="9">
        <f t="shared" si="39"/>
        <v>0</v>
      </c>
      <c r="T175" s="8" t="str">
        <f t="shared" si="40"/>
        <v>X</v>
      </c>
      <c r="U175" s="8">
        <f t="shared" si="41"/>
        <v>0</v>
      </c>
      <c r="V175" s="10">
        <f t="shared" si="42"/>
        <v>0</v>
      </c>
      <c r="W175" s="9">
        <f t="shared" si="43"/>
        <v>0</v>
      </c>
      <c r="X175" s="8">
        <f t="shared" si="44"/>
        <v>0</v>
      </c>
    </row>
    <row r="176" spans="1:24" ht="21">
      <c r="A176" t="s">
        <v>585</v>
      </c>
      <c r="B176" t="s">
        <v>586</v>
      </c>
      <c r="C176" t="s">
        <v>37</v>
      </c>
      <c r="D176">
        <v>46300</v>
      </c>
      <c r="E176" t="s">
        <v>587</v>
      </c>
      <c r="F176" s="4" t="str">
        <f>IF(AND((A!F176='C'!F176),('C'!F176=B!F176)),'C'!F176,"A:"&amp;A!F176&amp;";B:"&amp;B!F176&amp;";C:"&amp;'C'!F176)</f>
        <v>N</v>
      </c>
      <c r="G176" s="4" t="str">
        <f>IF(AND((A!G176='C'!G176),('C'!G176=B!G176)),'C'!G176,"A:"&amp;A!G176&amp;";B:"&amp;B!G176&amp;";C:"&amp;'C'!G176)</f>
        <v>N</v>
      </c>
      <c r="J176">
        <f t="shared" si="32"/>
        <v>0</v>
      </c>
      <c r="K176">
        <f t="shared" si="33"/>
        <v>0</v>
      </c>
      <c r="L176" s="5">
        <f t="shared" si="34"/>
        <v>0</v>
      </c>
      <c r="M176" s="5">
        <f t="shared" si="35"/>
        <v>0</v>
      </c>
      <c r="N176">
        <f t="shared" si="36"/>
        <v>0</v>
      </c>
      <c r="O176">
        <f t="shared" si="37"/>
        <v>0</v>
      </c>
      <c r="P176" s="10">
        <f t="shared" si="45"/>
        <v>0</v>
      </c>
      <c r="Q176" s="10">
        <f t="shared" si="46"/>
        <v>0</v>
      </c>
      <c r="R176" s="9">
        <f t="shared" si="38"/>
        <v>0</v>
      </c>
      <c r="S176" s="9">
        <f t="shared" si="39"/>
        <v>0</v>
      </c>
      <c r="T176" s="8">
        <f t="shared" si="40"/>
        <v>0</v>
      </c>
      <c r="U176" s="8">
        <f t="shared" si="41"/>
        <v>0</v>
      </c>
      <c r="V176" s="10">
        <f t="shared" si="42"/>
        <v>0</v>
      </c>
      <c r="W176" s="9">
        <f t="shared" si="43"/>
        <v>0</v>
      </c>
      <c r="X176" s="8">
        <f t="shared" si="44"/>
        <v>0</v>
      </c>
    </row>
    <row r="177" spans="1:24" ht="21">
      <c r="A177" t="s">
        <v>588</v>
      </c>
      <c r="B177" t="s">
        <v>589</v>
      </c>
      <c r="C177" t="s">
        <v>24</v>
      </c>
      <c r="D177">
        <v>109873</v>
      </c>
      <c r="E177" t="s">
        <v>590</v>
      </c>
      <c r="F177" s="4" t="str">
        <f>IF(AND((A!F177='C'!F177),('C'!F177=B!F177)),'C'!F177,"A:"&amp;A!F177&amp;";B:"&amp;B!F177&amp;";C:"&amp;'C'!F177)</f>
        <v>N</v>
      </c>
      <c r="G177" s="4" t="str">
        <f>IF(AND((A!G177='C'!G177),('C'!G177=B!G177)),'C'!G177,"A:"&amp;A!G177&amp;";B:"&amp;B!G177&amp;";C:"&amp;'C'!G177)</f>
        <v>N</v>
      </c>
      <c r="J177">
        <f t="shared" si="32"/>
        <v>0</v>
      </c>
      <c r="K177">
        <f t="shared" si="33"/>
        <v>0</v>
      </c>
      <c r="L177" s="5">
        <f t="shared" si="34"/>
        <v>0</v>
      </c>
      <c r="M177" s="5">
        <f t="shared" si="35"/>
        <v>0</v>
      </c>
      <c r="N177">
        <f t="shared" si="36"/>
        <v>0</v>
      </c>
      <c r="O177">
        <f t="shared" si="37"/>
        <v>0</v>
      </c>
      <c r="P177" s="10">
        <f t="shared" si="45"/>
        <v>0</v>
      </c>
      <c r="Q177" s="10">
        <f t="shared" si="46"/>
        <v>0</v>
      </c>
      <c r="R177" s="9">
        <f t="shared" si="38"/>
        <v>0</v>
      </c>
      <c r="S177" s="9">
        <f t="shared" si="39"/>
        <v>0</v>
      </c>
      <c r="T177" s="8">
        <f t="shared" si="40"/>
        <v>0</v>
      </c>
      <c r="U177" s="8">
        <f t="shared" si="41"/>
        <v>0</v>
      </c>
      <c r="V177" s="10">
        <f t="shared" si="42"/>
        <v>0</v>
      </c>
      <c r="W177" s="9">
        <f t="shared" si="43"/>
        <v>0</v>
      </c>
      <c r="X177" s="8">
        <f t="shared" si="44"/>
        <v>0</v>
      </c>
    </row>
    <row r="178" spans="1:24" ht="21">
      <c r="A178" t="s">
        <v>591</v>
      </c>
      <c r="B178" t="s">
        <v>592</v>
      </c>
      <c r="C178" t="s">
        <v>16</v>
      </c>
      <c r="D178">
        <v>105453</v>
      </c>
      <c r="E178" t="s">
        <v>593</v>
      </c>
      <c r="F178" s="4" t="str">
        <f>IF(AND((A!F178='C'!F178),('C'!F178=B!F178)),'C'!F178,"A:"&amp;A!F178&amp;";B:"&amp;B!F178&amp;";C:"&amp;'C'!F178)</f>
        <v>N</v>
      </c>
      <c r="G178" s="4" t="str">
        <f>IF(AND((A!G178='C'!G178),('C'!G178=B!G178)),'C'!G178,"A:"&amp;A!G178&amp;";B:"&amp;B!G178&amp;";C:"&amp;'C'!G178)</f>
        <v>N</v>
      </c>
      <c r="J178">
        <f t="shared" si="32"/>
        <v>0</v>
      </c>
      <c r="K178">
        <f t="shared" si="33"/>
        <v>0</v>
      </c>
      <c r="L178" s="5">
        <f t="shared" si="34"/>
        <v>0</v>
      </c>
      <c r="M178" s="5">
        <f t="shared" si="35"/>
        <v>0</v>
      </c>
      <c r="N178">
        <f t="shared" si="36"/>
        <v>0</v>
      </c>
      <c r="O178">
        <f t="shared" si="37"/>
        <v>0</v>
      </c>
      <c r="P178" s="10">
        <f t="shared" si="45"/>
        <v>0</v>
      </c>
      <c r="Q178" s="10">
        <f t="shared" si="46"/>
        <v>0</v>
      </c>
      <c r="R178" s="9">
        <f t="shared" si="38"/>
        <v>0</v>
      </c>
      <c r="S178" s="9">
        <f t="shared" si="39"/>
        <v>0</v>
      </c>
      <c r="T178" s="8">
        <f t="shared" si="40"/>
        <v>0</v>
      </c>
      <c r="U178" s="8">
        <f t="shared" si="41"/>
        <v>0</v>
      </c>
      <c r="V178" s="10">
        <f t="shared" si="42"/>
        <v>0</v>
      </c>
      <c r="W178" s="9">
        <f t="shared" si="43"/>
        <v>0</v>
      </c>
      <c r="X178" s="8">
        <f t="shared" si="44"/>
        <v>0</v>
      </c>
    </row>
    <row r="179" spans="1:24" ht="21">
      <c r="A179" t="s">
        <v>594</v>
      </c>
      <c r="B179" t="s">
        <v>595</v>
      </c>
      <c r="C179" t="s">
        <v>16</v>
      </c>
      <c r="D179">
        <v>140294</v>
      </c>
      <c r="E179" t="s">
        <v>596</v>
      </c>
      <c r="F179" s="4" t="str">
        <f>IF(AND((A!F179='C'!F179),('C'!F179=B!F179)),'C'!F179,"A:"&amp;A!F179&amp;";B:"&amp;B!F179&amp;";C:"&amp;'C'!F179)</f>
        <v>N</v>
      </c>
      <c r="G179" s="4" t="str">
        <f>IF(AND((A!G179='C'!G179),('C'!G179=B!G179)),'C'!G179,"A:"&amp;A!G179&amp;";B:"&amp;B!G179&amp;";C:"&amp;'C'!G179)</f>
        <v>N</v>
      </c>
      <c r="J179">
        <f t="shared" si="32"/>
        <v>0</v>
      </c>
      <c r="K179">
        <f t="shared" si="33"/>
        <v>0</v>
      </c>
      <c r="L179" s="5">
        <f t="shared" si="34"/>
        <v>0</v>
      </c>
      <c r="M179" s="5">
        <f t="shared" si="35"/>
        <v>0</v>
      </c>
      <c r="N179">
        <f t="shared" si="36"/>
        <v>0</v>
      </c>
      <c r="O179">
        <f t="shared" si="37"/>
        <v>0</v>
      </c>
      <c r="P179" s="10">
        <f t="shared" si="45"/>
        <v>0</v>
      </c>
      <c r="Q179" s="10">
        <f t="shared" si="46"/>
        <v>0</v>
      </c>
      <c r="R179" s="9">
        <f t="shared" si="38"/>
        <v>0</v>
      </c>
      <c r="S179" s="9">
        <f t="shared" si="39"/>
        <v>0</v>
      </c>
      <c r="T179" s="8">
        <f t="shared" si="40"/>
        <v>0</v>
      </c>
      <c r="U179" s="8">
        <f t="shared" si="41"/>
        <v>0</v>
      </c>
      <c r="V179" s="10">
        <f t="shared" si="42"/>
        <v>0</v>
      </c>
      <c r="W179" s="9">
        <f t="shared" si="43"/>
        <v>0</v>
      </c>
      <c r="X179" s="8">
        <f t="shared" si="44"/>
        <v>0</v>
      </c>
    </row>
    <row r="180" spans="1:24" ht="21">
      <c r="A180" t="s">
        <v>597</v>
      </c>
      <c r="B180" t="s">
        <v>598</v>
      </c>
      <c r="C180" t="s">
        <v>37</v>
      </c>
      <c r="D180">
        <v>6534</v>
      </c>
      <c r="E180" t="s">
        <v>599</v>
      </c>
      <c r="F180" s="4" t="str">
        <f>IF(AND((A!F180='C'!F180),('C'!F180=B!F180)),'C'!F180,"A:"&amp;A!F180&amp;";B:"&amp;B!F180&amp;";C:"&amp;'C'!F180)</f>
        <v>A:Y;B:Y;C:N</v>
      </c>
      <c r="G180" s="4" t="str">
        <f>IF(AND((A!G180='C'!G180),('C'!G180=B!G180)),'C'!G180,"A:"&amp;A!G180&amp;";B:"&amp;B!G180&amp;";C:"&amp;'C'!G180)</f>
        <v>N</v>
      </c>
      <c r="J180">
        <f t="shared" si="32"/>
        <v>1</v>
      </c>
      <c r="K180">
        <f t="shared" si="33"/>
        <v>0</v>
      </c>
      <c r="L180" s="5">
        <f t="shared" si="34"/>
        <v>0</v>
      </c>
      <c r="M180" s="5">
        <f t="shared" si="35"/>
        <v>0</v>
      </c>
      <c r="N180">
        <f t="shared" si="36"/>
        <v>1</v>
      </c>
      <c r="O180">
        <f t="shared" si="37"/>
        <v>0</v>
      </c>
      <c r="P180" s="10" t="str">
        <f t="shared" si="45"/>
        <v>X</v>
      </c>
      <c r="Q180" s="10">
        <f t="shared" si="46"/>
        <v>0</v>
      </c>
      <c r="R180" s="9" t="str">
        <f t="shared" si="38"/>
        <v>X</v>
      </c>
      <c r="S180" s="9">
        <f t="shared" si="39"/>
        <v>0</v>
      </c>
      <c r="T180" s="8">
        <f t="shared" si="40"/>
        <v>1</v>
      </c>
      <c r="U180" s="8">
        <f t="shared" si="41"/>
        <v>0</v>
      </c>
      <c r="V180" s="10">
        <f t="shared" si="42"/>
        <v>0</v>
      </c>
      <c r="W180" s="9">
        <f t="shared" si="43"/>
        <v>0</v>
      </c>
      <c r="X180" s="8">
        <f t="shared" si="44"/>
        <v>0</v>
      </c>
    </row>
    <row r="181" spans="1:24" ht="21">
      <c r="A181" t="s">
        <v>601</v>
      </c>
      <c r="B181" t="s">
        <v>602</v>
      </c>
      <c r="C181" t="s">
        <v>16</v>
      </c>
      <c r="D181">
        <v>35382</v>
      </c>
      <c r="E181" t="s">
        <v>603</v>
      </c>
      <c r="F181" s="4" t="str">
        <f>IF(AND((A!F181='C'!F181),('C'!F181=B!F181)),'C'!F181,"A:"&amp;A!F181&amp;";B:"&amp;B!F181&amp;";C:"&amp;'C'!F181)</f>
        <v>N</v>
      </c>
      <c r="G181" s="4" t="str">
        <f>IF(AND((A!G181='C'!G181),('C'!G181=B!G181)),'C'!G181,"A:"&amp;A!G181&amp;";B:"&amp;B!G181&amp;";C:"&amp;'C'!G181)</f>
        <v>N</v>
      </c>
      <c r="J181">
        <f t="shared" si="32"/>
        <v>0</v>
      </c>
      <c r="K181">
        <f t="shared" si="33"/>
        <v>0</v>
      </c>
      <c r="L181" s="5">
        <f t="shared" si="34"/>
        <v>0</v>
      </c>
      <c r="M181" s="5">
        <f t="shared" si="35"/>
        <v>0</v>
      </c>
      <c r="N181">
        <f t="shared" si="36"/>
        <v>0</v>
      </c>
      <c r="O181">
        <f t="shared" si="37"/>
        <v>0</v>
      </c>
      <c r="P181" s="10">
        <f t="shared" si="45"/>
        <v>0</v>
      </c>
      <c r="Q181" s="10">
        <f t="shared" si="46"/>
        <v>0</v>
      </c>
      <c r="R181" s="9">
        <f t="shared" si="38"/>
        <v>0</v>
      </c>
      <c r="S181" s="9">
        <f t="shared" si="39"/>
        <v>0</v>
      </c>
      <c r="T181" s="8">
        <f t="shared" si="40"/>
        <v>0</v>
      </c>
      <c r="U181" s="8">
        <f t="shared" si="41"/>
        <v>0</v>
      </c>
      <c r="V181" s="10">
        <f t="shared" si="42"/>
        <v>0</v>
      </c>
      <c r="W181" s="9">
        <f t="shared" si="43"/>
        <v>0</v>
      </c>
      <c r="X181" s="8">
        <f t="shared" si="44"/>
        <v>0</v>
      </c>
    </row>
    <row r="182" spans="1:24" ht="21">
      <c r="A182" t="s">
        <v>604</v>
      </c>
      <c r="B182" t="s">
        <v>605</v>
      </c>
      <c r="C182" t="s">
        <v>24</v>
      </c>
      <c r="D182">
        <v>33822</v>
      </c>
      <c r="E182" t="s">
        <v>606</v>
      </c>
      <c r="F182" s="4" t="str">
        <f>IF(AND((A!F182='C'!F182),('C'!F182=B!F182)),'C'!F182,"A:"&amp;A!F182&amp;";B:"&amp;B!F182&amp;";C:"&amp;'C'!F182)</f>
        <v>N</v>
      </c>
      <c r="G182" s="4" t="str">
        <f>IF(AND((A!G182='C'!G182),('C'!G182=B!G182)),'C'!G182,"A:"&amp;A!G182&amp;";B:"&amp;B!G182&amp;";C:"&amp;'C'!G182)</f>
        <v>N</v>
      </c>
      <c r="J182">
        <f t="shared" si="32"/>
        <v>0</v>
      </c>
      <c r="K182">
        <f t="shared" si="33"/>
        <v>0</v>
      </c>
      <c r="L182" s="5">
        <f t="shared" si="34"/>
        <v>0</v>
      </c>
      <c r="M182" s="5">
        <f t="shared" si="35"/>
        <v>0</v>
      </c>
      <c r="N182">
        <f t="shared" si="36"/>
        <v>0</v>
      </c>
      <c r="O182">
        <f t="shared" si="37"/>
        <v>0</v>
      </c>
      <c r="P182" s="10">
        <f t="shared" si="45"/>
        <v>0</v>
      </c>
      <c r="Q182" s="10">
        <f t="shared" si="46"/>
        <v>0</v>
      </c>
      <c r="R182" s="9">
        <f t="shared" si="38"/>
        <v>0</v>
      </c>
      <c r="S182" s="9">
        <f t="shared" si="39"/>
        <v>0</v>
      </c>
      <c r="T182" s="8">
        <f t="shared" si="40"/>
        <v>0</v>
      </c>
      <c r="U182" s="8">
        <f t="shared" si="41"/>
        <v>0</v>
      </c>
      <c r="V182" s="10">
        <f t="shared" si="42"/>
        <v>0</v>
      </c>
      <c r="W182" s="9">
        <f t="shared" si="43"/>
        <v>0</v>
      </c>
      <c r="X182" s="8">
        <f t="shared" si="44"/>
        <v>0</v>
      </c>
    </row>
    <row r="183" spans="1:24" ht="21">
      <c r="A183" t="s">
        <v>607</v>
      </c>
      <c r="B183" t="s">
        <v>608</v>
      </c>
      <c r="C183" t="s">
        <v>24</v>
      </c>
      <c r="D183">
        <v>20882</v>
      </c>
      <c r="E183" t="s">
        <v>609</v>
      </c>
      <c r="F183" s="4" t="str">
        <f>IF(AND((A!F183='C'!F183),('C'!F183=B!F183)),'C'!F183,"A:"&amp;A!F183&amp;";B:"&amp;B!F183&amp;";C:"&amp;'C'!F183)</f>
        <v>N</v>
      </c>
      <c r="G183" s="4" t="str">
        <f>IF(AND((A!G183='C'!G183),('C'!G183=B!G183)),'C'!G183,"A:"&amp;A!G183&amp;";B:"&amp;B!G183&amp;";C:"&amp;'C'!G183)</f>
        <v>N</v>
      </c>
      <c r="J183">
        <f t="shared" si="32"/>
        <v>0</v>
      </c>
      <c r="K183">
        <f t="shared" si="33"/>
        <v>0</v>
      </c>
      <c r="L183" s="5">
        <f t="shared" si="34"/>
        <v>0</v>
      </c>
      <c r="M183" s="5">
        <f t="shared" si="35"/>
        <v>0</v>
      </c>
      <c r="N183">
        <f t="shared" si="36"/>
        <v>0</v>
      </c>
      <c r="O183">
        <f t="shared" si="37"/>
        <v>0</v>
      </c>
      <c r="P183" s="10">
        <f t="shared" si="45"/>
        <v>0</v>
      </c>
      <c r="Q183" s="10">
        <f t="shared" si="46"/>
        <v>0</v>
      </c>
      <c r="R183" s="9">
        <f t="shared" si="38"/>
        <v>0</v>
      </c>
      <c r="S183" s="9">
        <f t="shared" si="39"/>
        <v>0</v>
      </c>
      <c r="T183" s="8">
        <f t="shared" si="40"/>
        <v>0</v>
      </c>
      <c r="U183" s="8">
        <f t="shared" si="41"/>
        <v>0</v>
      </c>
      <c r="V183" s="10">
        <f t="shared" si="42"/>
        <v>0</v>
      </c>
      <c r="W183" s="9">
        <f t="shared" si="43"/>
        <v>0</v>
      </c>
      <c r="X183" s="8">
        <f t="shared" si="44"/>
        <v>0</v>
      </c>
    </row>
    <row r="184" spans="1:24" ht="21">
      <c r="A184" t="s">
        <v>610</v>
      </c>
      <c r="B184" t="s">
        <v>611</v>
      </c>
      <c r="C184" t="s">
        <v>37</v>
      </c>
      <c r="D184">
        <v>88997</v>
      </c>
      <c r="E184" t="s">
        <v>612</v>
      </c>
      <c r="F184" s="4" t="str">
        <f>IF(AND((A!F184='C'!F184),('C'!F184=B!F184)),'C'!F184,"A:"&amp;A!F184&amp;";B:"&amp;B!F184&amp;";C:"&amp;'C'!F184)</f>
        <v>N</v>
      </c>
      <c r="G184" s="4" t="str">
        <f>IF(AND((A!G184='C'!G184),('C'!G184=B!G184)),'C'!G184,"A:"&amp;A!G184&amp;";B:"&amp;B!G184&amp;";C:"&amp;'C'!G184)</f>
        <v>A:N;B:Y;C:N</v>
      </c>
      <c r="J184">
        <f t="shared" si="32"/>
        <v>0</v>
      </c>
      <c r="K184">
        <f t="shared" si="33"/>
        <v>0</v>
      </c>
      <c r="L184" s="5">
        <f t="shared" si="34"/>
        <v>0</v>
      </c>
      <c r="M184" s="5">
        <f t="shared" si="35"/>
        <v>0</v>
      </c>
      <c r="N184">
        <f t="shared" si="36"/>
        <v>0</v>
      </c>
      <c r="O184">
        <f t="shared" si="37"/>
        <v>1</v>
      </c>
      <c r="P184" s="10">
        <f t="shared" si="45"/>
        <v>0</v>
      </c>
      <c r="Q184" s="10">
        <f t="shared" si="46"/>
        <v>0</v>
      </c>
      <c r="R184" s="9">
        <f t="shared" si="38"/>
        <v>0</v>
      </c>
      <c r="S184" s="9" t="str">
        <f t="shared" si="39"/>
        <v>X</v>
      </c>
      <c r="T184" s="8">
        <f t="shared" si="40"/>
        <v>0</v>
      </c>
      <c r="U184" s="8" t="str">
        <f t="shared" si="41"/>
        <v>X</v>
      </c>
      <c r="V184" s="10">
        <f t="shared" si="42"/>
        <v>0</v>
      </c>
      <c r="W184" s="9">
        <f t="shared" si="43"/>
        <v>0</v>
      </c>
      <c r="X184" s="8">
        <f t="shared" si="44"/>
        <v>0</v>
      </c>
    </row>
    <row r="185" spans="1:24" ht="21">
      <c r="A185" t="s">
        <v>613</v>
      </c>
      <c r="B185" t="s">
        <v>614</v>
      </c>
      <c r="C185" t="s">
        <v>24</v>
      </c>
      <c r="D185">
        <v>106600</v>
      </c>
      <c r="E185" t="s">
        <v>615</v>
      </c>
      <c r="F185" s="4" t="str">
        <f>IF(AND((A!F185='C'!F185),('C'!F185=B!F185)),'C'!F185,"A:"&amp;A!F185&amp;";B:"&amp;B!F185&amp;";C:"&amp;'C'!F185)</f>
        <v>N</v>
      </c>
      <c r="G185" s="4" t="str">
        <f>IF(AND((A!G185='C'!G185),('C'!G185=B!G185)),'C'!G185,"A:"&amp;A!G185&amp;";B:"&amp;B!G185&amp;";C:"&amp;'C'!G185)</f>
        <v>N</v>
      </c>
      <c r="J185">
        <f t="shared" si="32"/>
        <v>0</v>
      </c>
      <c r="K185">
        <f t="shared" si="33"/>
        <v>0</v>
      </c>
      <c r="L185" s="5">
        <f t="shared" si="34"/>
        <v>0</v>
      </c>
      <c r="M185" s="5">
        <f t="shared" si="35"/>
        <v>0</v>
      </c>
      <c r="N185">
        <f t="shared" si="36"/>
        <v>0</v>
      </c>
      <c r="O185">
        <f t="shared" si="37"/>
        <v>0</v>
      </c>
      <c r="P185" s="10">
        <f t="shared" si="45"/>
        <v>0</v>
      </c>
      <c r="Q185" s="10">
        <f t="shared" si="46"/>
        <v>0</v>
      </c>
      <c r="R185" s="9">
        <f t="shared" si="38"/>
        <v>0</v>
      </c>
      <c r="S185" s="9">
        <f t="shared" si="39"/>
        <v>0</v>
      </c>
      <c r="T185" s="8">
        <f t="shared" si="40"/>
        <v>0</v>
      </c>
      <c r="U185" s="8">
        <f t="shared" si="41"/>
        <v>0</v>
      </c>
      <c r="V185" s="10">
        <f t="shared" si="42"/>
        <v>0</v>
      </c>
      <c r="W185" s="9">
        <f t="shared" si="43"/>
        <v>0</v>
      </c>
      <c r="X185" s="8">
        <f t="shared" si="44"/>
        <v>0</v>
      </c>
    </row>
    <row r="186" spans="1:24" ht="21">
      <c r="A186" t="s">
        <v>616</v>
      </c>
      <c r="B186" t="s">
        <v>617</v>
      </c>
      <c r="C186" t="s">
        <v>16</v>
      </c>
      <c r="D186">
        <v>21147</v>
      </c>
      <c r="E186" t="s">
        <v>618</v>
      </c>
      <c r="F186" s="4" t="str">
        <f>IF(AND((A!F186='C'!F186),('C'!F186=B!F186)),'C'!F186,"A:"&amp;A!F186&amp;";B:"&amp;B!F186&amp;";C:"&amp;'C'!F186)</f>
        <v>N</v>
      </c>
      <c r="G186" s="4" t="str">
        <f>IF(AND((A!G186='C'!G186),('C'!G186=B!G186)),'C'!G186,"A:"&amp;A!G186&amp;";B:"&amp;B!G186&amp;";C:"&amp;'C'!G186)</f>
        <v>A:N;B:Y;C:N</v>
      </c>
      <c r="J186">
        <f t="shared" si="32"/>
        <v>0</v>
      </c>
      <c r="K186">
        <f t="shared" si="33"/>
        <v>0</v>
      </c>
      <c r="L186" s="5">
        <f t="shared" si="34"/>
        <v>0</v>
      </c>
      <c r="M186" s="5">
        <f t="shared" si="35"/>
        <v>0</v>
      </c>
      <c r="N186">
        <f t="shared" si="36"/>
        <v>0</v>
      </c>
      <c r="O186">
        <f t="shared" si="37"/>
        <v>1</v>
      </c>
      <c r="P186" s="10">
        <f t="shared" si="45"/>
        <v>0</v>
      </c>
      <c r="Q186" s="10">
        <f t="shared" si="46"/>
        <v>0</v>
      </c>
      <c r="R186" s="9">
        <f t="shared" si="38"/>
        <v>0</v>
      </c>
      <c r="S186" s="9" t="str">
        <f t="shared" si="39"/>
        <v>X</v>
      </c>
      <c r="T186" s="8">
        <f t="shared" si="40"/>
        <v>0</v>
      </c>
      <c r="U186" s="8" t="str">
        <f t="shared" si="41"/>
        <v>X</v>
      </c>
      <c r="V186" s="10">
        <f t="shared" si="42"/>
        <v>0</v>
      </c>
      <c r="W186" s="9">
        <f t="shared" si="43"/>
        <v>0</v>
      </c>
      <c r="X186" s="8">
        <f t="shared" si="44"/>
        <v>0</v>
      </c>
    </row>
    <row r="187" spans="1:24" ht="21">
      <c r="A187" t="s">
        <v>619</v>
      </c>
      <c r="B187" t="s">
        <v>620</v>
      </c>
      <c r="C187" t="s">
        <v>37</v>
      </c>
      <c r="D187">
        <v>128138</v>
      </c>
      <c r="E187" t="s">
        <v>621</v>
      </c>
      <c r="F187" s="4" t="str">
        <f>IF(AND((A!F187='C'!F187),('C'!F187=B!F187)),'C'!F187,"A:"&amp;A!F187&amp;";B:"&amp;B!F187&amp;";C:"&amp;'C'!F187)</f>
        <v>A:N;B:N;C:Y</v>
      </c>
      <c r="G187" s="4" t="str">
        <f>IF(AND((A!G187='C'!G187),('C'!G187=B!G187)),'C'!G187,"A:"&amp;A!G187&amp;";B:"&amp;B!G187&amp;";C:"&amp;'C'!G187)</f>
        <v>N</v>
      </c>
      <c r="J187">
        <f t="shared" si="32"/>
        <v>0</v>
      </c>
      <c r="K187">
        <f t="shared" si="33"/>
        <v>0</v>
      </c>
      <c r="L187" s="5">
        <f t="shared" si="34"/>
        <v>1</v>
      </c>
      <c r="M187" s="5">
        <f t="shared" si="35"/>
        <v>0</v>
      </c>
      <c r="N187">
        <f t="shared" si="36"/>
        <v>0</v>
      </c>
      <c r="O187">
        <f t="shared" si="37"/>
        <v>0</v>
      </c>
      <c r="P187" s="10" t="str">
        <f t="shared" si="45"/>
        <v>X</v>
      </c>
      <c r="Q187" s="10">
        <f t="shared" si="46"/>
        <v>0</v>
      </c>
      <c r="R187" s="9" t="str">
        <f t="shared" si="38"/>
        <v>X</v>
      </c>
      <c r="S187" s="9">
        <f t="shared" si="39"/>
        <v>0</v>
      </c>
      <c r="T187" s="8">
        <f t="shared" si="40"/>
        <v>0</v>
      </c>
      <c r="U187" s="8">
        <f t="shared" si="41"/>
        <v>0</v>
      </c>
      <c r="V187" s="10">
        <f t="shared" si="42"/>
        <v>0</v>
      </c>
      <c r="W187" s="9">
        <f t="shared" si="43"/>
        <v>0</v>
      </c>
      <c r="X187" s="8">
        <f t="shared" si="44"/>
        <v>0</v>
      </c>
    </row>
    <row r="188" spans="1:24" ht="21">
      <c r="A188" t="s">
        <v>622</v>
      </c>
      <c r="B188" t="s">
        <v>623</v>
      </c>
      <c r="C188" t="s">
        <v>24</v>
      </c>
      <c r="D188">
        <v>116356</v>
      </c>
      <c r="E188" t="s">
        <v>624</v>
      </c>
      <c r="F188" s="4" t="str">
        <f>IF(AND((A!F188='C'!F188),('C'!F188=B!F188)),'C'!F188,"A:"&amp;A!F188&amp;";B:"&amp;B!F188&amp;";C:"&amp;'C'!F188)</f>
        <v>N</v>
      </c>
      <c r="G188" s="4" t="str">
        <f>IF(AND((A!G188='C'!G188),('C'!G188=B!G188)),'C'!G188,"A:"&amp;A!G188&amp;";B:"&amp;B!G188&amp;";C:"&amp;'C'!G188)</f>
        <v>A:N;B:Y;C:N</v>
      </c>
      <c r="J188">
        <f t="shared" si="32"/>
        <v>0</v>
      </c>
      <c r="K188">
        <f t="shared" si="33"/>
        <v>0</v>
      </c>
      <c r="L188" s="5">
        <f t="shared" si="34"/>
        <v>0</v>
      </c>
      <c r="M188" s="5">
        <f t="shared" si="35"/>
        <v>0</v>
      </c>
      <c r="N188">
        <f t="shared" si="36"/>
        <v>0</v>
      </c>
      <c r="O188">
        <f t="shared" si="37"/>
        <v>1</v>
      </c>
      <c r="P188" s="10">
        <f t="shared" si="45"/>
        <v>0</v>
      </c>
      <c r="Q188" s="10">
        <f t="shared" si="46"/>
        <v>0</v>
      </c>
      <c r="R188" s="9">
        <f t="shared" si="38"/>
        <v>0</v>
      </c>
      <c r="S188" s="9" t="str">
        <f t="shared" si="39"/>
        <v>X</v>
      </c>
      <c r="T188" s="8">
        <f t="shared" si="40"/>
        <v>0</v>
      </c>
      <c r="U188" s="8" t="str">
        <f t="shared" si="41"/>
        <v>X</v>
      </c>
      <c r="V188" s="10">
        <f t="shared" si="42"/>
        <v>0</v>
      </c>
      <c r="W188" s="9">
        <f t="shared" si="43"/>
        <v>0</v>
      </c>
      <c r="X188" s="8">
        <f t="shared" si="44"/>
        <v>0</v>
      </c>
    </row>
    <row r="189" spans="1:24" ht="21">
      <c r="A189" t="s">
        <v>625</v>
      </c>
      <c r="B189" t="s">
        <v>626</v>
      </c>
      <c r="C189" t="s">
        <v>24</v>
      </c>
      <c r="D189">
        <v>111087</v>
      </c>
      <c r="E189" t="s">
        <v>627</v>
      </c>
      <c r="F189" s="4" t="str">
        <f>IF(AND((A!F189='C'!F189),('C'!F189=B!F189)),'C'!F189,"A:"&amp;A!F189&amp;";B:"&amp;B!F189&amp;";C:"&amp;'C'!F189)</f>
        <v>N</v>
      </c>
      <c r="G189" s="4" t="str">
        <f>IF(AND((A!G189='C'!G189),('C'!G189=B!G189)),'C'!G189,"A:"&amp;A!G189&amp;";B:"&amp;B!G189&amp;";C:"&amp;'C'!G189)</f>
        <v>N</v>
      </c>
      <c r="J189">
        <f t="shared" si="32"/>
        <v>0</v>
      </c>
      <c r="K189">
        <f t="shared" si="33"/>
        <v>0</v>
      </c>
      <c r="L189" s="5">
        <f t="shared" si="34"/>
        <v>0</v>
      </c>
      <c r="M189" s="5">
        <f t="shared" si="35"/>
        <v>0</v>
      </c>
      <c r="N189">
        <f t="shared" si="36"/>
        <v>0</v>
      </c>
      <c r="O189">
        <f t="shared" si="37"/>
        <v>0</v>
      </c>
      <c r="P189" s="10">
        <f t="shared" si="45"/>
        <v>0</v>
      </c>
      <c r="Q189" s="10">
        <f t="shared" si="46"/>
        <v>0</v>
      </c>
      <c r="R189" s="9">
        <f t="shared" si="38"/>
        <v>0</v>
      </c>
      <c r="S189" s="9">
        <f t="shared" si="39"/>
        <v>0</v>
      </c>
      <c r="T189" s="8">
        <f t="shared" si="40"/>
        <v>0</v>
      </c>
      <c r="U189" s="8">
        <f t="shared" si="41"/>
        <v>0</v>
      </c>
      <c r="V189" s="10">
        <f t="shared" si="42"/>
        <v>0</v>
      </c>
      <c r="W189" s="9">
        <f t="shared" si="43"/>
        <v>0</v>
      </c>
      <c r="X189" s="8">
        <f t="shared" si="44"/>
        <v>0</v>
      </c>
    </row>
    <row r="190" spans="1:24" ht="21">
      <c r="A190" t="s">
        <v>628</v>
      </c>
      <c r="B190" t="s">
        <v>629</v>
      </c>
      <c r="C190" t="s">
        <v>16</v>
      </c>
      <c r="D190">
        <v>74151</v>
      </c>
      <c r="E190" t="s">
        <v>630</v>
      </c>
      <c r="F190" s="4" t="str">
        <f>IF(AND((A!F190='C'!F190),('C'!F190=B!F190)),'C'!F190,"A:"&amp;A!F190&amp;";B:"&amp;B!F190&amp;";C:"&amp;'C'!F190)</f>
        <v>N</v>
      </c>
      <c r="G190" s="4" t="str">
        <f>IF(AND((A!G190='C'!G190),('C'!G190=B!G190)),'C'!G190,"A:"&amp;A!G190&amp;";B:"&amp;B!G190&amp;";C:"&amp;'C'!G190)</f>
        <v>N</v>
      </c>
      <c r="J190">
        <f t="shared" si="32"/>
        <v>0</v>
      </c>
      <c r="K190">
        <f t="shared" si="33"/>
        <v>0</v>
      </c>
      <c r="L190" s="5">
        <f t="shared" si="34"/>
        <v>0</v>
      </c>
      <c r="M190" s="5">
        <f t="shared" si="35"/>
        <v>0</v>
      </c>
      <c r="N190">
        <f t="shared" si="36"/>
        <v>0</v>
      </c>
      <c r="O190">
        <f t="shared" si="37"/>
        <v>0</v>
      </c>
      <c r="P190" s="10">
        <f t="shared" si="45"/>
        <v>0</v>
      </c>
      <c r="Q190" s="10">
        <f t="shared" si="46"/>
        <v>0</v>
      </c>
      <c r="R190" s="9">
        <f t="shared" si="38"/>
        <v>0</v>
      </c>
      <c r="S190" s="9">
        <f t="shared" si="39"/>
        <v>0</v>
      </c>
      <c r="T190" s="8">
        <f t="shared" si="40"/>
        <v>0</v>
      </c>
      <c r="U190" s="8">
        <f t="shared" si="41"/>
        <v>0</v>
      </c>
      <c r="V190" s="10">
        <f t="shared" si="42"/>
        <v>0</v>
      </c>
      <c r="W190" s="9">
        <f t="shared" si="43"/>
        <v>0</v>
      </c>
      <c r="X190" s="8">
        <f t="shared" si="44"/>
        <v>0</v>
      </c>
    </row>
    <row r="191" spans="1:24" ht="21">
      <c r="A191" t="s">
        <v>631</v>
      </c>
      <c r="B191" t="s">
        <v>632</v>
      </c>
      <c r="C191" t="s">
        <v>16</v>
      </c>
      <c r="D191">
        <v>24993</v>
      </c>
      <c r="E191" t="s">
        <v>633</v>
      </c>
      <c r="F191" s="4" t="str">
        <f>IF(AND((A!F191='C'!F191),('C'!F191=B!F191)),'C'!F191,"A:"&amp;A!F191&amp;";B:"&amp;B!F191&amp;";C:"&amp;'C'!F191)</f>
        <v>N</v>
      </c>
      <c r="G191" s="4" t="str">
        <f>IF(AND((A!G191='C'!G191),('C'!G191=B!G191)),'C'!G191,"A:"&amp;A!G191&amp;";B:"&amp;B!G191&amp;";C:"&amp;'C'!G191)</f>
        <v>N</v>
      </c>
      <c r="J191">
        <f t="shared" si="32"/>
        <v>0</v>
      </c>
      <c r="K191">
        <f t="shared" si="33"/>
        <v>0</v>
      </c>
      <c r="L191" s="5">
        <f t="shared" si="34"/>
        <v>0</v>
      </c>
      <c r="M191" s="5">
        <f t="shared" si="35"/>
        <v>0</v>
      </c>
      <c r="N191">
        <f t="shared" si="36"/>
        <v>0</v>
      </c>
      <c r="O191">
        <f t="shared" si="37"/>
        <v>0</v>
      </c>
      <c r="P191" s="10">
        <f t="shared" si="45"/>
        <v>0</v>
      </c>
      <c r="Q191" s="10">
        <f t="shared" si="46"/>
        <v>0</v>
      </c>
      <c r="R191" s="9">
        <f t="shared" si="38"/>
        <v>0</v>
      </c>
      <c r="S191" s="9">
        <f t="shared" si="39"/>
        <v>0</v>
      </c>
      <c r="T191" s="8">
        <f t="shared" si="40"/>
        <v>0</v>
      </c>
      <c r="U191" s="8">
        <f t="shared" si="41"/>
        <v>0</v>
      </c>
      <c r="V191" s="10">
        <f t="shared" si="42"/>
        <v>0</v>
      </c>
      <c r="W191" s="9">
        <f t="shared" si="43"/>
        <v>0</v>
      </c>
      <c r="X191" s="8">
        <f t="shared" si="44"/>
        <v>0</v>
      </c>
    </row>
    <row r="192" spans="1:24" ht="21">
      <c r="A192" t="s">
        <v>634</v>
      </c>
      <c r="B192" t="s">
        <v>635</v>
      </c>
      <c r="C192" t="s">
        <v>16</v>
      </c>
      <c r="D192">
        <v>86184</v>
      </c>
      <c r="E192" t="s">
        <v>636</v>
      </c>
      <c r="F192" s="4" t="str">
        <f>IF(AND((A!F192='C'!F192),('C'!F192=B!F192)),'C'!F192,"A:"&amp;A!F192&amp;";B:"&amp;B!F192&amp;";C:"&amp;'C'!F192)</f>
        <v>N</v>
      </c>
      <c r="G192" s="4" t="str">
        <f>IF(AND((A!G192='C'!G192),('C'!G192=B!G192)),'C'!G192,"A:"&amp;A!G192&amp;";B:"&amp;B!G192&amp;";C:"&amp;'C'!G192)</f>
        <v>A:N;B:N;C:Y</v>
      </c>
      <c r="J192">
        <f t="shared" si="32"/>
        <v>0</v>
      </c>
      <c r="K192">
        <f t="shared" si="33"/>
        <v>0</v>
      </c>
      <c r="L192" s="5">
        <f t="shared" si="34"/>
        <v>0</v>
      </c>
      <c r="M192" s="5">
        <f t="shared" si="35"/>
        <v>1</v>
      </c>
      <c r="N192">
        <f t="shared" si="36"/>
        <v>0</v>
      </c>
      <c r="O192">
        <f t="shared" si="37"/>
        <v>0</v>
      </c>
      <c r="P192" s="10">
        <f t="shared" si="45"/>
        <v>0</v>
      </c>
      <c r="Q192" s="10" t="str">
        <f t="shared" si="46"/>
        <v>X</v>
      </c>
      <c r="R192" s="9">
        <f t="shared" si="38"/>
        <v>0</v>
      </c>
      <c r="S192" s="9" t="str">
        <f t="shared" si="39"/>
        <v>X</v>
      </c>
      <c r="T192" s="8">
        <f t="shared" si="40"/>
        <v>0</v>
      </c>
      <c r="U192" s="8">
        <f t="shared" si="41"/>
        <v>0</v>
      </c>
      <c r="V192" s="10">
        <f t="shared" si="42"/>
        <v>0</v>
      </c>
      <c r="W192" s="9">
        <f t="shared" si="43"/>
        <v>0</v>
      </c>
      <c r="X192" s="8">
        <f t="shared" si="44"/>
        <v>0</v>
      </c>
    </row>
    <row r="193" spans="1:24" ht="21">
      <c r="A193" t="s">
        <v>637</v>
      </c>
      <c r="B193" t="s">
        <v>638</v>
      </c>
      <c r="C193" t="s">
        <v>37</v>
      </c>
      <c r="D193">
        <v>35622</v>
      </c>
      <c r="E193" t="s">
        <v>639</v>
      </c>
      <c r="F193" s="4" t="str">
        <f>IF(AND((A!F193='C'!F193),('C'!F193=B!F193)),'C'!F193,"A:"&amp;A!F193&amp;";B:"&amp;B!F193&amp;";C:"&amp;'C'!F193)</f>
        <v>N</v>
      </c>
      <c r="G193" s="4" t="str">
        <f>IF(AND((A!G193='C'!G193),('C'!G193=B!G193)),'C'!G193,"A:"&amp;A!G193&amp;";B:"&amp;B!G193&amp;";C:"&amp;'C'!G193)</f>
        <v>N</v>
      </c>
      <c r="J193">
        <f t="shared" si="32"/>
        <v>0</v>
      </c>
      <c r="K193">
        <f t="shared" si="33"/>
        <v>0</v>
      </c>
      <c r="L193" s="5">
        <f t="shared" si="34"/>
        <v>0</v>
      </c>
      <c r="M193" s="5">
        <f t="shared" si="35"/>
        <v>0</v>
      </c>
      <c r="N193">
        <f t="shared" si="36"/>
        <v>0</v>
      </c>
      <c r="O193">
        <f t="shared" si="37"/>
        <v>0</v>
      </c>
      <c r="P193" s="10">
        <f t="shared" si="45"/>
        <v>0</v>
      </c>
      <c r="Q193" s="10">
        <f t="shared" si="46"/>
        <v>0</v>
      </c>
      <c r="R193" s="9">
        <f t="shared" si="38"/>
        <v>0</v>
      </c>
      <c r="S193" s="9">
        <f t="shared" si="39"/>
        <v>0</v>
      </c>
      <c r="T193" s="8">
        <f t="shared" si="40"/>
        <v>0</v>
      </c>
      <c r="U193" s="8">
        <f t="shared" si="41"/>
        <v>0</v>
      </c>
      <c r="V193" s="10">
        <f t="shared" si="42"/>
        <v>0</v>
      </c>
      <c r="W193" s="9">
        <f t="shared" si="43"/>
        <v>0</v>
      </c>
      <c r="X193" s="8">
        <f t="shared" si="44"/>
        <v>0</v>
      </c>
    </row>
    <row r="194" spans="1:24" ht="21">
      <c r="A194" t="s">
        <v>640</v>
      </c>
      <c r="B194" t="s">
        <v>641</v>
      </c>
      <c r="C194" t="s">
        <v>24</v>
      </c>
      <c r="D194">
        <v>29045</v>
      </c>
      <c r="E194" t="s">
        <v>642</v>
      </c>
      <c r="F194" s="4" t="str">
        <f>IF(AND((A!F194='C'!F194),('C'!F194=B!F194)),'C'!F194,"A:"&amp;A!F194&amp;";B:"&amp;B!F194&amp;";C:"&amp;'C'!F194)</f>
        <v>N</v>
      </c>
      <c r="G194" s="4" t="str">
        <f>IF(AND((A!G194='C'!G194),('C'!G194=B!G194)),'C'!G194,"A:"&amp;A!G194&amp;";B:"&amp;B!G194&amp;";C:"&amp;'C'!G194)</f>
        <v>N</v>
      </c>
      <c r="J194">
        <f t="shared" si="32"/>
        <v>0</v>
      </c>
      <c r="K194">
        <f t="shared" si="33"/>
        <v>0</v>
      </c>
      <c r="L194" s="5">
        <f t="shared" si="34"/>
        <v>0</v>
      </c>
      <c r="M194" s="5">
        <f t="shared" si="35"/>
        <v>0</v>
      </c>
      <c r="N194">
        <f t="shared" si="36"/>
        <v>0</v>
      </c>
      <c r="O194">
        <f t="shared" si="37"/>
        <v>0</v>
      </c>
      <c r="P194" s="10">
        <f t="shared" si="45"/>
        <v>0</v>
      </c>
      <c r="Q194" s="10">
        <f t="shared" si="46"/>
        <v>0</v>
      </c>
      <c r="R194" s="9">
        <f t="shared" si="38"/>
        <v>0</v>
      </c>
      <c r="S194" s="9">
        <f t="shared" si="39"/>
        <v>0</v>
      </c>
      <c r="T194" s="8">
        <f t="shared" si="40"/>
        <v>0</v>
      </c>
      <c r="U194" s="8">
        <f t="shared" si="41"/>
        <v>0</v>
      </c>
      <c r="V194" s="10">
        <f t="shared" si="42"/>
        <v>0</v>
      </c>
      <c r="W194" s="9">
        <f t="shared" si="43"/>
        <v>0</v>
      </c>
      <c r="X194" s="8">
        <f t="shared" si="44"/>
        <v>0</v>
      </c>
    </row>
    <row r="195" spans="1:24" ht="21">
      <c r="A195" t="s">
        <v>643</v>
      </c>
      <c r="B195" t="s">
        <v>644</v>
      </c>
      <c r="C195" t="s">
        <v>37</v>
      </c>
      <c r="D195">
        <v>57654</v>
      </c>
      <c r="E195" t="s">
        <v>645</v>
      </c>
      <c r="F195" s="4" t="str">
        <f>IF(AND((A!F195='C'!F195),('C'!F195=B!F195)),'C'!F195,"A:"&amp;A!F195&amp;";B:"&amp;B!F195&amp;";C:"&amp;'C'!F195)</f>
        <v>N</v>
      </c>
      <c r="G195" s="4" t="str">
        <f>IF(AND((A!G195='C'!G195),('C'!G195=B!G195)),'C'!G195,"A:"&amp;A!G195&amp;";B:"&amp;B!G195&amp;";C:"&amp;'C'!G195)</f>
        <v>N</v>
      </c>
      <c r="J195">
        <f t="shared" ref="J195:J202" si="47">(LEN(F195)-LEN(SUBSTITUTE(F195,"A:Y","")))/LEN("A:Y")</f>
        <v>0</v>
      </c>
      <c r="K195">
        <f t="shared" ref="K195:K201" si="48">(LEN(G195)-LEN(SUBSTITUTE(G195,"A:Y","")))/LEN("A:Y")</f>
        <v>0</v>
      </c>
      <c r="L195" s="5">
        <f t="shared" ref="L195:L201" si="49">(LEN(F195)-LEN(SUBSTITUTE(F195,"C:Y","")))/LEN("C:Y")</f>
        <v>0</v>
      </c>
      <c r="M195" s="5">
        <f t="shared" ref="M195:M201" si="50">(LEN(G195)-LEN(SUBSTITUTE(G195,"C:Y","")))/LEN("C:Y")</f>
        <v>0</v>
      </c>
      <c r="N195">
        <f t="shared" ref="N195:N201" si="51">(LEN(F195)-LEN(SUBSTITUTE(F195,"B:Y","")))/LEN("B:Y")</f>
        <v>0</v>
      </c>
      <c r="O195">
        <f t="shared" ref="O195:O201" si="52">(LEN(G195)-LEN(SUBSTITUTE(G195,"B:Y","")))/LEN("B:Y")</f>
        <v>0</v>
      </c>
      <c r="P195" s="10">
        <f t="shared" si="45"/>
        <v>0</v>
      </c>
      <c r="Q195" s="10">
        <f t="shared" si="46"/>
        <v>0</v>
      </c>
      <c r="R195" s="9">
        <f t="shared" ref="R195:R201" si="53">IF(N195=L195,N195,"X")</f>
        <v>0</v>
      </c>
      <c r="S195" s="9">
        <f t="shared" ref="S195:S201" si="54">IF(O195=M195,O195,"X")</f>
        <v>0</v>
      </c>
      <c r="T195" s="8">
        <f t="shared" ref="T195:T201" si="55">IF(N195=J195,N195,"X")</f>
        <v>0</v>
      </c>
      <c r="U195" s="8">
        <f t="shared" ref="U195:U201" si="56">IF(O195=K195,O195,"X")</f>
        <v>0</v>
      </c>
      <c r="V195" s="10">
        <f t="shared" ref="V195:V201" si="57">IF(OR(AND(J195=1,M195=1),AND(K195=1,L195=1)),1,0)</f>
        <v>0</v>
      </c>
      <c r="W195" s="9">
        <f t="shared" ref="W195:W201" si="58">IF(OR(AND(L195=1,O195=1),AND(N195=1,M195=1)),1,0)</f>
        <v>0</v>
      </c>
      <c r="X195" s="8">
        <f t="shared" ref="X195:X201" si="59">IF(OR(AND(J195=1,O195=1),AND(K195=1,N195=1)),1,0)</f>
        <v>0</v>
      </c>
    </row>
    <row r="196" spans="1:24" ht="21">
      <c r="A196" t="s">
        <v>736</v>
      </c>
      <c r="B196" t="s">
        <v>647</v>
      </c>
      <c r="C196" t="s">
        <v>37</v>
      </c>
      <c r="D196">
        <v>30592</v>
      </c>
      <c r="E196" t="s">
        <v>648</v>
      </c>
      <c r="F196" s="4" t="str">
        <f>IF(AND((A!F196='C'!F196),('C'!F196=B!F196)),'C'!F196,"A:"&amp;A!F196&amp;";B:"&amp;B!F196&amp;";C:"&amp;'C'!F196)</f>
        <v>N</v>
      </c>
      <c r="G196" s="4" t="str">
        <f>IF(AND((A!G196='C'!G196),('C'!G196=B!G196)),'C'!G196,"A:"&amp;A!G196&amp;";B:"&amp;B!G196&amp;";C:"&amp;'C'!G196)</f>
        <v>N</v>
      </c>
      <c r="J196">
        <f t="shared" si="47"/>
        <v>0</v>
      </c>
      <c r="K196">
        <f t="shared" si="48"/>
        <v>0</v>
      </c>
      <c r="L196" s="5">
        <f t="shared" si="49"/>
        <v>0</v>
      </c>
      <c r="M196" s="5">
        <f t="shared" si="50"/>
        <v>0</v>
      </c>
      <c r="N196">
        <f t="shared" si="51"/>
        <v>0</v>
      </c>
      <c r="O196">
        <f t="shared" si="52"/>
        <v>0</v>
      </c>
      <c r="P196" s="10">
        <f t="shared" si="45"/>
        <v>0</v>
      </c>
      <c r="Q196" s="10">
        <f t="shared" si="46"/>
        <v>0</v>
      </c>
      <c r="R196" s="9">
        <f t="shared" si="53"/>
        <v>0</v>
      </c>
      <c r="S196" s="9">
        <f t="shared" si="54"/>
        <v>0</v>
      </c>
      <c r="T196" s="8">
        <f t="shared" si="55"/>
        <v>0</v>
      </c>
      <c r="U196" s="8">
        <f t="shared" si="56"/>
        <v>0</v>
      </c>
      <c r="V196" s="10">
        <f t="shared" si="57"/>
        <v>0</v>
      </c>
      <c r="W196" s="9">
        <f t="shared" si="58"/>
        <v>0</v>
      </c>
      <c r="X196" s="8">
        <f t="shared" si="59"/>
        <v>0</v>
      </c>
    </row>
    <row r="197" spans="1:24" ht="21">
      <c r="A197" t="s">
        <v>649</v>
      </c>
      <c r="B197" t="s">
        <v>650</v>
      </c>
      <c r="C197" t="s">
        <v>24</v>
      </c>
      <c r="D197">
        <v>123098</v>
      </c>
      <c r="E197" t="s">
        <v>651</v>
      </c>
      <c r="F197" s="4" t="str">
        <f>IF(AND((A!F197='C'!F197),('C'!F197=B!F197)),'C'!F197,"A:"&amp;A!F197&amp;";B:"&amp;B!F197&amp;";C:"&amp;'C'!F197)</f>
        <v>N</v>
      </c>
      <c r="G197" s="4" t="str">
        <f>IF(AND((A!G197='C'!G197),('C'!G197=B!G197)),'C'!G197,"A:"&amp;A!G197&amp;";B:"&amp;B!G197&amp;";C:"&amp;'C'!G197)</f>
        <v>N</v>
      </c>
      <c r="J197">
        <f t="shared" si="47"/>
        <v>0</v>
      </c>
      <c r="K197">
        <f t="shared" si="48"/>
        <v>0</v>
      </c>
      <c r="L197" s="5">
        <f t="shared" si="49"/>
        <v>0</v>
      </c>
      <c r="M197" s="5">
        <f t="shared" si="50"/>
        <v>0</v>
      </c>
      <c r="N197">
        <f t="shared" si="51"/>
        <v>0</v>
      </c>
      <c r="O197">
        <f t="shared" si="52"/>
        <v>0</v>
      </c>
      <c r="P197" s="10">
        <f t="shared" si="45"/>
        <v>0</v>
      </c>
      <c r="Q197" s="10">
        <f t="shared" si="46"/>
        <v>0</v>
      </c>
      <c r="R197" s="9">
        <f t="shared" si="53"/>
        <v>0</v>
      </c>
      <c r="S197" s="9">
        <f t="shared" si="54"/>
        <v>0</v>
      </c>
      <c r="T197" s="8">
        <f t="shared" si="55"/>
        <v>0</v>
      </c>
      <c r="U197" s="8">
        <f t="shared" si="56"/>
        <v>0</v>
      </c>
      <c r="V197" s="10">
        <f t="shared" si="57"/>
        <v>0</v>
      </c>
      <c r="W197" s="9">
        <f t="shared" si="58"/>
        <v>0</v>
      </c>
      <c r="X197" s="8">
        <f t="shared" si="59"/>
        <v>0</v>
      </c>
    </row>
    <row r="198" spans="1:24" ht="21">
      <c r="A198" t="s">
        <v>652</v>
      </c>
      <c r="B198" t="s">
        <v>653</v>
      </c>
      <c r="C198" t="s">
        <v>16</v>
      </c>
      <c r="D198">
        <v>26603</v>
      </c>
      <c r="E198" t="s">
        <v>654</v>
      </c>
      <c r="F198" s="4" t="str">
        <f>IF(AND((A!F198='C'!F198),('C'!F198=B!F198)),'C'!F198,"A:"&amp;A!F198&amp;";B:"&amp;B!F198&amp;";C:"&amp;'C'!F198)</f>
        <v>N</v>
      </c>
      <c r="G198" s="4" t="str">
        <f>IF(AND((A!G198='C'!G198),('C'!G198=B!G198)),'C'!G198,"A:"&amp;A!G198&amp;";B:"&amp;B!G198&amp;";C:"&amp;'C'!G198)</f>
        <v>N</v>
      </c>
      <c r="J198">
        <f t="shared" si="47"/>
        <v>0</v>
      </c>
      <c r="K198">
        <f t="shared" si="48"/>
        <v>0</v>
      </c>
      <c r="L198" s="5">
        <f t="shared" si="49"/>
        <v>0</v>
      </c>
      <c r="M198" s="5">
        <f t="shared" si="50"/>
        <v>0</v>
      </c>
      <c r="N198">
        <f t="shared" si="51"/>
        <v>0</v>
      </c>
      <c r="O198">
        <f t="shared" si="52"/>
        <v>0</v>
      </c>
      <c r="P198" s="10">
        <f t="shared" ref="P198:P200" si="60">IF(J198=L198,J198,"X")</f>
        <v>0</v>
      </c>
      <c r="Q198" s="10">
        <f t="shared" ref="Q198:Q200" si="61">IF(K198=M198,K198,"X")</f>
        <v>0</v>
      </c>
      <c r="R198" s="9">
        <f t="shared" si="53"/>
        <v>0</v>
      </c>
      <c r="S198" s="9">
        <f t="shared" si="54"/>
        <v>0</v>
      </c>
      <c r="T198" s="8">
        <f t="shared" si="55"/>
        <v>0</v>
      </c>
      <c r="U198" s="8">
        <f t="shared" si="56"/>
        <v>0</v>
      </c>
      <c r="V198" s="10">
        <f t="shared" si="57"/>
        <v>0</v>
      </c>
      <c r="W198" s="9">
        <f t="shared" si="58"/>
        <v>0</v>
      </c>
      <c r="X198" s="8">
        <f t="shared" si="59"/>
        <v>0</v>
      </c>
    </row>
    <row r="199" spans="1:24" ht="21">
      <c r="A199" t="s">
        <v>655</v>
      </c>
      <c r="B199" t="s">
        <v>656</v>
      </c>
      <c r="C199" t="s">
        <v>37</v>
      </c>
      <c r="D199">
        <v>57504</v>
      </c>
      <c r="E199" t="s">
        <v>657</v>
      </c>
      <c r="F199" s="4" t="str">
        <f>IF(AND((A!F199='C'!F199),('C'!F199=B!F199)),'C'!F199,"A:"&amp;A!F199&amp;";B:"&amp;B!F199&amp;";C:"&amp;'C'!F199)</f>
        <v>Y</v>
      </c>
      <c r="G199" s="4" t="str">
        <f>IF(AND((A!G199='C'!G199),('C'!G199=B!G199)),'C'!G199,"A:"&amp;A!G199&amp;";B:"&amp;B!G199&amp;";C:"&amp;'C'!G199)</f>
        <v>N</v>
      </c>
      <c r="J199">
        <f t="shared" si="47"/>
        <v>0</v>
      </c>
      <c r="K199">
        <f t="shared" si="48"/>
        <v>0</v>
      </c>
      <c r="L199" s="5">
        <f t="shared" si="49"/>
        <v>0</v>
      </c>
      <c r="M199" s="5">
        <f t="shared" si="50"/>
        <v>0</v>
      </c>
      <c r="N199">
        <f t="shared" si="51"/>
        <v>0</v>
      </c>
      <c r="O199">
        <f t="shared" si="52"/>
        <v>0</v>
      </c>
      <c r="P199" s="10">
        <f t="shared" si="60"/>
        <v>0</v>
      </c>
      <c r="Q199" s="10">
        <f t="shared" si="61"/>
        <v>0</v>
      </c>
      <c r="R199" s="9">
        <f t="shared" si="53"/>
        <v>0</v>
      </c>
      <c r="S199" s="9">
        <f t="shared" si="54"/>
        <v>0</v>
      </c>
      <c r="T199" s="8">
        <f t="shared" si="55"/>
        <v>0</v>
      </c>
      <c r="U199" s="8">
        <f t="shared" si="56"/>
        <v>0</v>
      </c>
      <c r="V199" s="10">
        <f t="shared" si="57"/>
        <v>0</v>
      </c>
      <c r="W199" s="9">
        <f t="shared" si="58"/>
        <v>0</v>
      </c>
      <c r="X199" s="8">
        <f t="shared" si="59"/>
        <v>0</v>
      </c>
    </row>
    <row r="200" spans="1:24" ht="21">
      <c r="A200" t="s">
        <v>659</v>
      </c>
      <c r="B200" t="s">
        <v>660</v>
      </c>
      <c r="C200" t="s">
        <v>24</v>
      </c>
      <c r="D200">
        <v>30880</v>
      </c>
      <c r="E200" t="s">
        <v>661</v>
      </c>
      <c r="F200" s="4" t="str">
        <f>IF(AND((A!F200='C'!F200),('C'!F200=B!F200)),'C'!F200,"A:"&amp;A!F200&amp;";B:"&amp;B!F200&amp;";C:"&amp;'C'!F200)</f>
        <v>A:N;B:Y;C:N</v>
      </c>
      <c r="G200" s="4" t="str">
        <f>IF(AND((A!G200='C'!G200),('C'!G200=B!G200)),'C'!G200,"A:"&amp;A!G200&amp;";B:"&amp;B!G200&amp;";C:"&amp;'C'!G200)</f>
        <v>N</v>
      </c>
      <c r="J200">
        <f t="shared" si="47"/>
        <v>0</v>
      </c>
      <c r="K200">
        <f t="shared" si="48"/>
        <v>0</v>
      </c>
      <c r="L200" s="5">
        <f t="shared" si="49"/>
        <v>0</v>
      </c>
      <c r="M200" s="5">
        <f t="shared" si="50"/>
        <v>0</v>
      </c>
      <c r="N200">
        <f t="shared" si="51"/>
        <v>1</v>
      </c>
      <c r="O200">
        <f t="shared" si="52"/>
        <v>0</v>
      </c>
      <c r="P200" s="10">
        <f t="shared" si="60"/>
        <v>0</v>
      </c>
      <c r="Q200" s="10">
        <f t="shared" si="61"/>
        <v>0</v>
      </c>
      <c r="R200" s="9" t="str">
        <f t="shared" si="53"/>
        <v>X</v>
      </c>
      <c r="S200" s="9">
        <f t="shared" si="54"/>
        <v>0</v>
      </c>
      <c r="T200" s="8" t="str">
        <f t="shared" si="55"/>
        <v>X</v>
      </c>
      <c r="U200" s="8">
        <f t="shared" si="56"/>
        <v>0</v>
      </c>
      <c r="V200" s="10">
        <f t="shared" si="57"/>
        <v>0</v>
      </c>
      <c r="W200" s="9">
        <f t="shared" si="58"/>
        <v>0</v>
      </c>
      <c r="X200" s="8">
        <f t="shared" si="59"/>
        <v>0</v>
      </c>
    </row>
    <row r="201" spans="1:24" ht="21">
      <c r="A201" t="s">
        <v>662</v>
      </c>
      <c r="B201" t="s">
        <v>663</v>
      </c>
      <c r="C201" t="s">
        <v>24</v>
      </c>
      <c r="D201">
        <v>1858</v>
      </c>
      <c r="E201" t="s">
        <v>664</v>
      </c>
      <c r="F201" s="4" t="str">
        <f>IF(AND((A!F201='C'!F201),('C'!F201=B!F201)),'C'!F201,"A:"&amp;A!F201&amp;";B:"&amp;B!F201&amp;";C:"&amp;'C'!F201)</f>
        <v>N</v>
      </c>
      <c r="G201" s="4" t="str">
        <f>IF(AND((A!G201='C'!G201),('C'!G201=B!G201)),'C'!G201,"A:"&amp;A!G201&amp;";B:"&amp;B!G201&amp;";C:"&amp;'C'!G201)</f>
        <v>A:N;B:Y;C:N</v>
      </c>
      <c r="J201">
        <f t="shared" si="47"/>
        <v>0</v>
      </c>
      <c r="K201">
        <f t="shared" si="48"/>
        <v>0</v>
      </c>
      <c r="L201" s="5">
        <f t="shared" si="49"/>
        <v>0</v>
      </c>
      <c r="M201" s="5">
        <f t="shared" si="50"/>
        <v>0</v>
      </c>
      <c r="N201">
        <f t="shared" si="51"/>
        <v>0</v>
      </c>
      <c r="O201">
        <f t="shared" si="52"/>
        <v>1</v>
      </c>
      <c r="P201" s="10">
        <f>IF(J201=L201,J201,"X")</f>
        <v>0</v>
      </c>
      <c r="Q201" s="10">
        <f>IF(K201=M201,K201,"X")</f>
        <v>0</v>
      </c>
      <c r="R201" s="9">
        <f t="shared" si="53"/>
        <v>0</v>
      </c>
      <c r="S201" s="9" t="str">
        <f t="shared" si="54"/>
        <v>X</v>
      </c>
      <c r="T201" s="8">
        <f t="shared" si="55"/>
        <v>0</v>
      </c>
      <c r="U201" s="8" t="str">
        <f t="shared" si="56"/>
        <v>X</v>
      </c>
      <c r="V201" s="10">
        <f t="shared" si="57"/>
        <v>0</v>
      </c>
      <c r="W201" s="9">
        <f t="shared" si="58"/>
        <v>0</v>
      </c>
      <c r="X201" s="8">
        <f t="shared" si="59"/>
        <v>0</v>
      </c>
    </row>
    <row r="202" spans="1:24" ht="17">
      <c r="F202" s="7">
        <f>COUNTIF(F2:F201,"Y")</f>
        <v>3</v>
      </c>
      <c r="G202" s="7">
        <f>COUNTIF(G2:G201,"Y")</f>
        <v>0</v>
      </c>
      <c r="H202" s="6"/>
      <c r="I202" s="6"/>
    </row>
    <row r="203" spans="1:24" ht="17">
      <c r="F203" s="4">
        <f>200-COUNTIF(F2:F201,"N")</f>
        <v>51</v>
      </c>
      <c r="G203" s="4">
        <f>200-COUNTIF(G2:G201,"N")</f>
        <v>42</v>
      </c>
      <c r="J203" s="6">
        <f>SUM(J2:J201)</f>
        <v>11</v>
      </c>
      <c r="K203" s="6">
        <f>SUM(K2:K201)</f>
        <v>8</v>
      </c>
      <c r="L203" s="6">
        <f>SUM(L2:L201)</f>
        <v>18</v>
      </c>
      <c r="M203" s="6">
        <f>SUM(M2:M201)</f>
        <v>13</v>
      </c>
      <c r="N203" s="6">
        <f>SUM(N2:N201)</f>
        <v>24</v>
      </c>
      <c r="O203" s="6">
        <f>SUM(O2:O201)</f>
        <v>25</v>
      </c>
      <c r="P203" s="11">
        <f>COUNTIF(P2:P201,1)</f>
        <v>0</v>
      </c>
      <c r="Q203" s="11">
        <f>COUNTIF(Q2:Q201,1)</f>
        <v>1</v>
      </c>
      <c r="R203" s="12">
        <f>COUNTIF(R2:R201,1)</f>
        <v>2</v>
      </c>
      <c r="S203" s="12">
        <f>COUNTIF(S2:S201,1)</f>
        <v>2</v>
      </c>
      <c r="T203" s="13">
        <f>COUNTIF(T2:T201,1)</f>
        <v>3</v>
      </c>
      <c r="U203" s="13">
        <f>COUNTIF(U2:U201,1)</f>
        <v>1</v>
      </c>
      <c r="V203" s="10">
        <f>SUM(V2:V201)</f>
        <v>4</v>
      </c>
      <c r="W203" s="10">
        <f>SUM(W2:W201)</f>
        <v>1</v>
      </c>
      <c r="X203" s="10">
        <f>SUM(X2:X201)</f>
        <v>3</v>
      </c>
    </row>
    <row r="204" spans="1:24" ht="17">
      <c r="F204" s="4"/>
      <c r="G204" s="4"/>
    </row>
    <row r="205" spans="1:24" ht="17">
      <c r="F205" s="4"/>
      <c r="G205" s="4"/>
    </row>
    <row r="206" spans="1:24" ht="17">
      <c r="F206" s="4"/>
      <c r="G206" s="4"/>
    </row>
    <row r="207" spans="1:24" ht="17">
      <c r="F207" s="4"/>
      <c r="G207" s="4"/>
    </row>
    <row r="208" spans="1:24" ht="17">
      <c r="F208" s="4"/>
      <c r="G208" s="4"/>
    </row>
    <row r="209" spans="6:7" ht="17">
      <c r="F209" s="4"/>
      <c r="G209" s="4"/>
    </row>
    <row r="210" spans="6:7" ht="17">
      <c r="F210" s="4"/>
      <c r="G210" s="4"/>
    </row>
    <row r="211" spans="6:7" ht="17">
      <c r="F211" s="4"/>
      <c r="G211" s="4"/>
    </row>
    <row r="212" spans="6:7" ht="17">
      <c r="F212" s="4"/>
      <c r="G212" s="4"/>
    </row>
    <row r="213" spans="6:7" ht="17">
      <c r="F213" s="4"/>
      <c r="G213" s="4"/>
    </row>
    <row r="214" spans="6:7" ht="17">
      <c r="F214" s="4"/>
      <c r="G214" s="4"/>
    </row>
    <row r="215" spans="6:7" ht="17">
      <c r="F215" s="4"/>
      <c r="G215" s="4"/>
    </row>
    <row r="216" spans="6:7" ht="17">
      <c r="F216" s="4"/>
      <c r="G216" s="4"/>
    </row>
    <row r="217" spans="6:7" ht="17">
      <c r="F217" s="4"/>
      <c r="G217" s="4"/>
    </row>
    <row r="218" spans="6:7" ht="17">
      <c r="F218" s="4"/>
      <c r="G218" s="4"/>
    </row>
    <row r="219" spans="6:7" ht="17">
      <c r="F219" s="4"/>
      <c r="G219" s="4"/>
    </row>
    <row r="220" spans="6:7" ht="17">
      <c r="F220" s="4"/>
      <c r="G220" s="4"/>
    </row>
    <row r="221" spans="6:7" ht="17">
      <c r="F221" s="4"/>
      <c r="G221" s="4"/>
    </row>
    <row r="222" spans="6:7" ht="17">
      <c r="F222" s="4"/>
      <c r="G222" s="4"/>
    </row>
    <row r="223" spans="6:7" ht="17">
      <c r="F223" s="4"/>
      <c r="G223" s="4"/>
    </row>
    <row r="224" spans="6:7" ht="17">
      <c r="F224" s="4"/>
      <c r="G224" s="4"/>
    </row>
    <row r="225" spans="6:7" ht="17">
      <c r="F225" s="4"/>
      <c r="G225" s="4"/>
    </row>
    <row r="226" spans="6:7" ht="17">
      <c r="F226" s="4"/>
      <c r="G226" s="4"/>
    </row>
    <row r="227" spans="6:7" ht="17">
      <c r="F227" s="4"/>
      <c r="G227" s="4"/>
    </row>
    <row r="228" spans="6:7" ht="17">
      <c r="F228" s="4"/>
      <c r="G228" s="4"/>
    </row>
    <row r="229" spans="6:7" ht="17">
      <c r="F229" s="4"/>
      <c r="G229" s="4"/>
    </row>
    <row r="230" spans="6:7" ht="17">
      <c r="F230" s="4"/>
      <c r="G230" s="4"/>
    </row>
    <row r="231" spans="6:7" ht="17">
      <c r="F231" s="4"/>
      <c r="G231" s="4"/>
    </row>
    <row r="232" spans="6:7" ht="17">
      <c r="F232" s="4"/>
      <c r="G232" s="4"/>
    </row>
    <row r="233" spans="6:7" ht="17">
      <c r="F233" s="4"/>
      <c r="G233" s="4"/>
    </row>
    <row r="234" spans="6:7" ht="17">
      <c r="F234" s="4"/>
      <c r="G234" s="4"/>
    </row>
    <row r="235" spans="6:7" ht="17">
      <c r="F235" s="4"/>
      <c r="G235" s="4"/>
    </row>
    <row r="236" spans="6:7" ht="17">
      <c r="F236" s="4"/>
      <c r="G236" s="4"/>
    </row>
    <row r="237" spans="6:7" ht="17">
      <c r="F237" s="4"/>
      <c r="G237" s="4"/>
    </row>
    <row r="238" spans="6:7" ht="17">
      <c r="F238" s="4"/>
      <c r="G238" s="4"/>
    </row>
    <row r="239" spans="6:7" ht="17">
      <c r="F239" s="4"/>
      <c r="G239" s="4"/>
    </row>
    <row r="240" spans="6:7" ht="17">
      <c r="F240" s="4"/>
      <c r="G240" s="4"/>
    </row>
    <row r="241" spans="6:7" ht="17">
      <c r="F241" s="4"/>
      <c r="G241" s="4"/>
    </row>
    <row r="242" spans="6:7" ht="17">
      <c r="F242" s="4"/>
      <c r="G242" s="4"/>
    </row>
    <row r="243" spans="6:7" ht="17">
      <c r="F243" s="4"/>
      <c r="G243" s="4"/>
    </row>
    <row r="244" spans="6:7" ht="17">
      <c r="F244" s="4"/>
      <c r="G244" s="4"/>
    </row>
    <row r="245" spans="6:7" ht="17">
      <c r="F245" s="4"/>
      <c r="G245" s="4"/>
    </row>
    <row r="246" spans="6:7" ht="17">
      <c r="F246" s="4"/>
      <c r="G246" s="4"/>
    </row>
    <row r="247" spans="6:7" ht="17">
      <c r="F247" s="4"/>
      <c r="G247" s="4"/>
    </row>
    <row r="248" spans="6:7" ht="17">
      <c r="F248" s="4"/>
      <c r="G248" s="4"/>
    </row>
    <row r="249" spans="6:7" ht="17">
      <c r="F249" s="4"/>
      <c r="G249" s="4"/>
    </row>
    <row r="250" spans="6:7" ht="17">
      <c r="F250" s="4"/>
      <c r="G250" s="4"/>
    </row>
    <row r="251" spans="6:7" ht="17">
      <c r="F251" s="4"/>
      <c r="G251" s="4"/>
    </row>
    <row r="252" spans="6:7" ht="17">
      <c r="F252" s="4"/>
      <c r="G252" s="4"/>
    </row>
    <row r="253" spans="6:7" ht="17">
      <c r="F253" s="4"/>
      <c r="G253" s="4"/>
    </row>
    <row r="254" spans="6:7" ht="17">
      <c r="F254" s="4"/>
      <c r="G254" s="4"/>
    </row>
    <row r="255" spans="6:7" ht="17">
      <c r="F255" s="4"/>
      <c r="G255" s="4"/>
    </row>
    <row r="256" spans="6:7" ht="17">
      <c r="F256" s="4"/>
      <c r="G256" s="4"/>
    </row>
    <row r="257" spans="6:7" ht="17">
      <c r="F257" s="4"/>
      <c r="G257" s="4"/>
    </row>
    <row r="258" spans="6:7" ht="17">
      <c r="F258" s="4"/>
      <c r="G258" s="4"/>
    </row>
    <row r="259" spans="6:7" ht="17">
      <c r="F259" s="4"/>
      <c r="G259" s="4"/>
    </row>
    <row r="260" spans="6:7" ht="17">
      <c r="F260" s="4"/>
      <c r="G260" s="4"/>
    </row>
    <row r="261" spans="6:7" ht="17">
      <c r="F261" s="4"/>
      <c r="G261" s="4"/>
    </row>
    <row r="262" spans="6:7" ht="17">
      <c r="F262" s="4"/>
      <c r="G262" s="4"/>
    </row>
    <row r="263" spans="6:7" ht="17">
      <c r="F263" s="4"/>
      <c r="G263" s="4"/>
    </row>
    <row r="264" spans="6:7" ht="17">
      <c r="F264" s="4"/>
      <c r="G264" s="4"/>
    </row>
    <row r="265" spans="6:7" ht="17">
      <c r="F265" s="4"/>
      <c r="G265" s="4"/>
    </row>
    <row r="266" spans="6:7" ht="17">
      <c r="F266" s="4"/>
      <c r="G266" s="4"/>
    </row>
    <row r="267" spans="6:7" ht="17">
      <c r="F267" s="4"/>
      <c r="G267" s="4"/>
    </row>
    <row r="268" spans="6:7" ht="17">
      <c r="F268" s="4"/>
      <c r="G268" s="4"/>
    </row>
    <row r="269" spans="6:7" ht="17">
      <c r="F269" s="4"/>
      <c r="G269" s="4"/>
    </row>
    <row r="270" spans="6:7" ht="17">
      <c r="F270" s="4"/>
      <c r="G270" s="4"/>
    </row>
    <row r="271" spans="6:7" ht="17">
      <c r="F271" s="4"/>
      <c r="G271" s="4"/>
    </row>
    <row r="272" spans="6:7" ht="17">
      <c r="F272" s="4"/>
      <c r="G272" s="4"/>
    </row>
    <row r="273" spans="6:7" ht="17">
      <c r="F273" s="4"/>
      <c r="G273" s="4"/>
    </row>
    <row r="274" spans="6:7" ht="17">
      <c r="F274" s="4"/>
      <c r="G274" s="4"/>
    </row>
    <row r="275" spans="6:7" ht="17">
      <c r="F275" s="4"/>
      <c r="G275" s="4"/>
    </row>
    <row r="276" spans="6:7" ht="17">
      <c r="F276" s="4"/>
      <c r="G276" s="4"/>
    </row>
    <row r="277" spans="6:7" ht="17">
      <c r="F277" s="4"/>
      <c r="G277" s="4"/>
    </row>
    <row r="278" spans="6:7" ht="17">
      <c r="F278" s="4"/>
      <c r="G278" s="4"/>
    </row>
    <row r="279" spans="6:7" ht="17">
      <c r="F279" s="4"/>
      <c r="G279" s="4"/>
    </row>
    <row r="280" spans="6:7" ht="17">
      <c r="F280" s="4"/>
      <c r="G280" s="4"/>
    </row>
    <row r="281" spans="6:7" ht="17">
      <c r="F281" s="4"/>
      <c r="G281" s="4"/>
    </row>
    <row r="282" spans="6:7" ht="17">
      <c r="F282" s="4"/>
      <c r="G282" s="4"/>
    </row>
    <row r="283" spans="6:7" ht="17">
      <c r="F283" s="4"/>
      <c r="G283" s="4"/>
    </row>
    <row r="284" spans="6:7" ht="17">
      <c r="F284" s="4"/>
      <c r="G284" s="4"/>
    </row>
    <row r="285" spans="6:7" ht="17">
      <c r="F285" s="4"/>
      <c r="G285" s="4"/>
    </row>
    <row r="286" spans="6:7" ht="17">
      <c r="F286" s="4"/>
      <c r="G286" s="4"/>
    </row>
    <row r="287" spans="6:7" ht="17">
      <c r="F287" s="4"/>
      <c r="G287" s="4"/>
    </row>
    <row r="288" spans="6:7" ht="17">
      <c r="F288" s="4"/>
      <c r="G288" s="4"/>
    </row>
    <row r="289" spans="6:7" ht="17">
      <c r="F289" s="4"/>
      <c r="G289" s="4"/>
    </row>
    <row r="290" spans="6:7" ht="17">
      <c r="F290" s="4"/>
      <c r="G290" s="4"/>
    </row>
    <row r="291" spans="6:7" ht="17">
      <c r="F291" s="4"/>
      <c r="G291" s="4"/>
    </row>
    <row r="292" spans="6:7" ht="17">
      <c r="F292" s="4"/>
      <c r="G292" s="4"/>
    </row>
    <row r="293" spans="6:7" ht="17">
      <c r="F293" s="4"/>
      <c r="G293" s="4"/>
    </row>
    <row r="294" spans="6:7" ht="17">
      <c r="F294" s="4"/>
      <c r="G294" s="4"/>
    </row>
    <row r="295" spans="6:7" ht="17">
      <c r="F295" s="4"/>
      <c r="G295" s="4"/>
    </row>
    <row r="296" spans="6:7" ht="17">
      <c r="F296" s="4"/>
      <c r="G296" s="4"/>
    </row>
    <row r="297" spans="6:7" ht="17">
      <c r="F297" s="4"/>
      <c r="G297" s="4"/>
    </row>
    <row r="298" spans="6:7" ht="17">
      <c r="F298" s="4"/>
      <c r="G298" s="4"/>
    </row>
    <row r="299" spans="6:7" ht="17">
      <c r="F299" s="4"/>
      <c r="G299" s="4"/>
    </row>
    <row r="300" spans="6:7" ht="17">
      <c r="F300" s="4"/>
      <c r="G300" s="4"/>
    </row>
    <row r="301" spans="6:7" ht="17">
      <c r="F301" s="4"/>
      <c r="G301" s="4"/>
    </row>
    <row r="302" spans="6:7" ht="17">
      <c r="F302" s="4"/>
      <c r="G302" s="4"/>
    </row>
    <row r="303" spans="6:7" ht="17">
      <c r="F303" s="4"/>
      <c r="G303" s="4"/>
    </row>
    <row r="304" spans="6:7" ht="17">
      <c r="F304" s="4"/>
      <c r="G304" s="4"/>
    </row>
    <row r="305" spans="6:7" ht="17">
      <c r="F305" s="4"/>
      <c r="G305" s="4"/>
    </row>
    <row r="306" spans="6:7" ht="17">
      <c r="F306" s="4"/>
      <c r="G306" s="4"/>
    </row>
    <row r="307" spans="6:7" ht="17">
      <c r="F307" s="4"/>
      <c r="G307" s="4"/>
    </row>
    <row r="308" spans="6:7" ht="17">
      <c r="F308" s="4"/>
      <c r="G308" s="4"/>
    </row>
    <row r="309" spans="6:7" ht="17">
      <c r="F309" s="4"/>
      <c r="G309" s="4"/>
    </row>
    <row r="310" spans="6:7" ht="17">
      <c r="F310" s="4"/>
      <c r="G310" s="4"/>
    </row>
    <row r="311" spans="6:7" ht="17">
      <c r="F311" s="4"/>
      <c r="G311" s="4"/>
    </row>
    <row r="312" spans="6:7" ht="17">
      <c r="F312" s="4"/>
      <c r="G312" s="4"/>
    </row>
    <row r="313" spans="6:7" ht="17">
      <c r="F313" s="4"/>
      <c r="G313" s="4"/>
    </row>
    <row r="314" spans="6:7" ht="17">
      <c r="F314" s="4"/>
      <c r="G314" s="4"/>
    </row>
    <row r="315" spans="6:7" ht="17">
      <c r="F315" s="4"/>
      <c r="G315" s="4"/>
    </row>
    <row r="316" spans="6:7" ht="17">
      <c r="F316" s="4"/>
      <c r="G316" s="4"/>
    </row>
    <row r="317" spans="6:7" ht="17">
      <c r="F317" s="4"/>
      <c r="G317" s="4"/>
    </row>
    <row r="318" spans="6:7" ht="17">
      <c r="F318" s="4"/>
      <c r="G318" s="4"/>
    </row>
    <row r="319" spans="6:7" ht="17">
      <c r="F319" s="4"/>
      <c r="G319" s="4"/>
    </row>
    <row r="320" spans="6:7" ht="17">
      <c r="F320" s="4"/>
      <c r="G320" s="4"/>
    </row>
    <row r="321" spans="6:7" ht="17">
      <c r="F321" s="4"/>
      <c r="G321" s="4"/>
    </row>
    <row r="322" spans="6:7" ht="17">
      <c r="F322" s="4"/>
      <c r="G322" s="4"/>
    </row>
    <row r="323" spans="6:7" ht="17">
      <c r="F323" s="4"/>
      <c r="G323" s="4"/>
    </row>
    <row r="324" spans="6:7" ht="17">
      <c r="F324" s="4"/>
      <c r="G324" s="4"/>
    </row>
    <row r="325" spans="6:7" ht="17">
      <c r="F325" s="4"/>
      <c r="G325" s="4"/>
    </row>
    <row r="326" spans="6:7" ht="17">
      <c r="F326" s="4"/>
      <c r="G326" s="4"/>
    </row>
    <row r="327" spans="6:7" ht="17">
      <c r="F327" s="4"/>
      <c r="G327" s="4"/>
    </row>
    <row r="328" spans="6:7" ht="17">
      <c r="F328" s="4"/>
      <c r="G328" s="4"/>
    </row>
    <row r="329" spans="6:7" ht="17">
      <c r="F329" s="4"/>
      <c r="G329" s="4"/>
    </row>
    <row r="330" spans="6:7" ht="17">
      <c r="F330" s="4"/>
      <c r="G330" s="4"/>
    </row>
    <row r="331" spans="6:7" ht="17">
      <c r="F331" s="4"/>
      <c r="G331" s="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31"/>
  <sheetViews>
    <sheetView topLeftCell="B1" workbookViewId="0">
      <pane ySplit="1" topLeftCell="A2" activePane="bottomLeft" state="frozen"/>
      <selection pane="bottomLeft" activeCell="U1" sqref="U1"/>
    </sheetView>
  </sheetViews>
  <sheetFormatPr baseColWidth="10" defaultRowHeight="17" thickTop="1" thickBottom="1" x14ac:dyDescent="0"/>
  <cols>
    <col min="6" max="6" width="20.83203125" customWidth="1"/>
    <col min="8" max="8" width="14.1640625" style="9" customWidth="1"/>
    <col min="9" max="9" width="18.5" style="9" customWidth="1"/>
    <col min="10" max="10" width="22.5" style="9" customWidth="1"/>
    <col min="11" max="11" width="32.1640625" customWidth="1"/>
    <col min="12" max="12" width="29.83203125" customWidth="1"/>
    <col min="13" max="13" width="24.6640625" customWidth="1"/>
    <col min="17" max="17" width="18.33203125" style="8" customWidth="1"/>
    <col min="18" max="18" width="13.5" style="15" customWidth="1"/>
    <col min="19" max="19" width="10.83203125" style="8"/>
    <col min="20" max="20" width="8.6640625" customWidth="1"/>
    <col min="22" max="22" width="7.5" customWidth="1"/>
    <col min="24" max="24" width="11.83203125" customWidth="1"/>
    <col min="27" max="28" width="10.83203125" style="17"/>
    <col min="29" max="30" width="10.83203125" style="16"/>
  </cols>
  <sheetData>
    <row r="1" spans="1:37" thickTop="1" thickBot="1">
      <c r="A1" t="s">
        <v>0</v>
      </c>
      <c r="B1" t="s">
        <v>1</v>
      </c>
      <c r="C1" t="s">
        <v>2</v>
      </c>
      <c r="D1" t="s">
        <v>3</v>
      </c>
      <c r="E1" t="s">
        <v>4</v>
      </c>
      <c r="F1" t="s">
        <v>5</v>
      </c>
      <c r="G1" t="s">
        <v>6</v>
      </c>
      <c r="H1" s="9" t="s">
        <v>830</v>
      </c>
      <c r="I1" s="9" t="s">
        <v>831</v>
      </c>
      <c r="J1" s="9" t="s">
        <v>832</v>
      </c>
      <c r="K1" t="s">
        <v>833</v>
      </c>
      <c r="L1" t="s">
        <v>835</v>
      </c>
      <c r="M1" t="s">
        <v>837</v>
      </c>
      <c r="N1" t="s">
        <v>813</v>
      </c>
      <c r="O1" t="s">
        <v>814</v>
      </c>
      <c r="Q1" s="8" t="s">
        <v>839</v>
      </c>
      <c r="R1" s="15" t="s">
        <v>840</v>
      </c>
      <c r="S1" s="8" t="s">
        <v>841</v>
      </c>
      <c r="U1" t="s">
        <v>800</v>
      </c>
      <c r="V1" t="s">
        <v>808</v>
      </c>
      <c r="W1" t="s">
        <v>810</v>
      </c>
      <c r="X1" t="s">
        <v>802</v>
      </c>
      <c r="Y1" t="s">
        <v>803</v>
      </c>
      <c r="AA1" s="17" t="s">
        <v>806</v>
      </c>
      <c r="AB1" s="17" t="s">
        <v>807</v>
      </c>
      <c r="AC1" s="16" t="s">
        <v>804</v>
      </c>
      <c r="AD1" s="16" t="s">
        <v>805</v>
      </c>
      <c r="AF1" t="s">
        <v>811</v>
      </c>
      <c r="AG1" t="s">
        <v>812</v>
      </c>
      <c r="AI1" t="s">
        <v>834</v>
      </c>
      <c r="AJ1" t="s">
        <v>836</v>
      </c>
      <c r="AK1" t="s">
        <v>838</v>
      </c>
    </row>
    <row r="2" spans="1:37" ht="19" thickTop="1" thickBot="1">
      <c r="A2" t="s">
        <v>14</v>
      </c>
      <c r="B2" t="s">
        <v>15</v>
      </c>
      <c r="C2" t="s">
        <v>16</v>
      </c>
      <c r="D2">
        <v>74768</v>
      </c>
      <c r="E2" t="s">
        <v>17</v>
      </c>
      <c r="F2" s="4" t="str">
        <f>IF(AND((A!F2='C'!F2),('C'!F2=B!F2)),'C'!F2,"A:"&amp;A!F2&amp;";B:"&amp;B!F2&amp;";C:"&amp;'C'!F2)</f>
        <v>N</v>
      </c>
      <c r="G2" s="4" t="str">
        <f>IF(AND((A!G2='C'!G2),('C'!G2=B!G2)),'C'!G2,"A:"&amp;A!G2&amp;";B:"&amp;B!G2&amp;";C:"&amp;'C'!G2)</f>
        <v>A:N;B:N;C:Y</v>
      </c>
      <c r="H2" s="9" t="str">
        <f>IF('C'!H2=0,"",'C'!H2)</f>
        <v/>
      </c>
      <c r="I2" s="14" t="str">
        <f>IF(A!H2=0,"",A!H2)</f>
        <v/>
      </c>
      <c r="J2" s="9" t="str">
        <f>IF(B!H2=0,"",B!H2)</f>
        <v/>
      </c>
      <c r="K2" t="str">
        <f>IF('C'!I2=0,"",'C'!I2)</f>
        <v/>
      </c>
      <c r="L2" t="str">
        <f>IF(A!I2=0,"",A!I2)</f>
        <v/>
      </c>
      <c r="M2" t="str">
        <f>IF(B!I2=0,"",B!I2)</f>
        <v/>
      </c>
      <c r="N2" t="b">
        <f>IF(AND(AB2="yes",OR(K2="conversational",L2="conversational",M2="conversational")),"conversational")</f>
        <v>0</v>
      </c>
      <c r="O2" t="b">
        <f>IF(AND(AA2="yes",OR(K2="existence",L2="existence",M2="existence")),"existence")</f>
        <v>0</v>
      </c>
      <c r="Q2" s="8" t="str">
        <f>IF('C'!M2=0,"",'C'!M2)</f>
        <v>neg-impl</v>
      </c>
      <c r="R2" s="15" t="str">
        <f>IF(A!M2=0,"",A!M2)</f>
        <v/>
      </c>
      <c r="S2" s="8" t="str">
        <f>IF(B!M2=0,"",B!M2)</f>
        <v/>
      </c>
      <c r="V2" s="8">
        <f t="shared" ref="V2:V33" si="0">IF(U2=C2,1,0)</f>
        <v>0</v>
      </c>
      <c r="W2" t="str">
        <f t="shared" ref="W2:W33" si="1">IF(AND(NOT(U2=""),NOT(U2="no"),NOT(U2=C2)),"nomatch","")</f>
        <v/>
      </c>
      <c r="X2" t="str">
        <f t="shared" ref="X2:X33" si="2">IF(AND(NOT(F2="N"),NOT(T2="")),"N",F2)</f>
        <v>N</v>
      </c>
      <c r="Y2" t="str">
        <f t="shared" ref="Y2:Y33" si="3">IF(AND(NOT(G2="N"),NOT(T2="")),"N",G2)</f>
        <v>A:N;B:N;C:Y</v>
      </c>
      <c r="AA2" s="17" t="str">
        <f>IF(AND(NOT(X2="N"),NOT(AC2="nomatch"),NOT(AF2="nomatch")),"yes","no")</f>
        <v>no</v>
      </c>
      <c r="AB2" s="17" t="str">
        <f>IF(AND(NOT(Y2="N"),NOT(AD2="nomatch"),NOT(AG2="nomatch")),"yes","no")</f>
        <v>yes</v>
      </c>
      <c r="AC2" s="16" t="str">
        <f>IF(AND(NOT(X2="N"),U2="no"),"nomatch","")</f>
        <v/>
      </c>
      <c r="AD2" s="16" t="str">
        <f>IF(AND(NOT(Y2="N"),U2="no"),"nomatch","")</f>
        <v/>
      </c>
      <c r="AF2" t="str">
        <f>IF(AND(NOT(X2="N"),W2="nomatch"),"nomatch","")</f>
        <v/>
      </c>
      <c r="AG2" t="str">
        <f>IF(AND(NOT(Y2="N"),W2="nomatch"),"nomatch","")</f>
        <v/>
      </c>
      <c r="AI2" t="str">
        <f>'C'!K2</f>
        <v>Y</v>
      </c>
      <c r="AJ2" t="str">
        <f>A!K2</f>
        <v>N</v>
      </c>
      <c r="AK2">
        <f>B!K2</f>
        <v>0</v>
      </c>
    </row>
    <row r="3" spans="1:37" ht="19" thickTop="1" thickBot="1">
      <c r="A3" t="s">
        <v>19</v>
      </c>
      <c r="B3" t="s">
        <v>20</v>
      </c>
      <c r="C3" t="s">
        <v>16</v>
      </c>
      <c r="D3">
        <v>124037</v>
      </c>
      <c r="E3" t="s">
        <v>21</v>
      </c>
      <c r="F3" s="4" t="str">
        <f>IF(AND((A!F3='C'!F3),('C'!F3=B!F3)),'C'!F3,"A:"&amp;A!F3&amp;";B:"&amp;B!F3&amp;";C:"&amp;'C'!F3)</f>
        <v>N</v>
      </c>
      <c r="G3" s="4" t="str">
        <f>IF(AND((A!G3='C'!G3),('C'!G3=B!G3)),'C'!G3,"A:"&amp;A!G3&amp;";B:"&amp;B!G3&amp;";C:"&amp;'C'!G3)</f>
        <v>N</v>
      </c>
      <c r="H3" s="9" t="str">
        <f>IF('C'!H3=0,"",'C'!H3)</f>
        <v/>
      </c>
      <c r="I3" s="14" t="str">
        <f>IF(A!H3=0,"",A!H3)</f>
        <v/>
      </c>
      <c r="J3" s="9" t="str">
        <f>IF(B!H3=0,"",B!H3)</f>
        <v/>
      </c>
      <c r="K3" t="str">
        <f>IF('C'!I3=0,"",'C'!I3)</f>
        <v/>
      </c>
      <c r="L3" t="str">
        <f>IF(A!I3=0,"",A!I3)</f>
        <v/>
      </c>
      <c r="M3" t="str">
        <f>IF(B!I3=0,"",B!I3)</f>
        <v/>
      </c>
      <c r="N3" t="b">
        <f t="shared" ref="N3:N65" si="4">IF(AND(AB3="yes",OR(K3="conversational",L3="conversational",M3="conversational")),"conversational")</f>
        <v>0</v>
      </c>
      <c r="O3" t="b">
        <f t="shared" ref="O3:O66" si="5">IF(AND(AA3="yes",OR(K3="existence",L3="existence",M3="existence")),"existence")</f>
        <v>0</v>
      </c>
      <c r="Q3" s="8" t="str">
        <f>IF('C'!M3=0,"",'C'!M3)</f>
        <v/>
      </c>
      <c r="R3" s="15" t="str">
        <f>IF(A!M3=0,"",A!M3)</f>
        <v/>
      </c>
      <c r="S3" s="8" t="str">
        <f>IF(B!M3=0,"",B!M3)</f>
        <v/>
      </c>
      <c r="V3" s="8">
        <f t="shared" si="0"/>
        <v>0</v>
      </c>
      <c r="W3" t="str">
        <f t="shared" si="1"/>
        <v/>
      </c>
      <c r="X3" t="str">
        <f t="shared" si="2"/>
        <v>N</v>
      </c>
      <c r="Y3" t="str">
        <f t="shared" si="3"/>
        <v>N</v>
      </c>
      <c r="AA3" s="17" t="str">
        <f t="shared" ref="AA3:AA66" si="6">IF(AND(NOT(X3="N"),NOT(AC3="nomatch"),NOT(AF3="nomatch")),"yes","no")</f>
        <v>no</v>
      </c>
      <c r="AB3" s="17" t="str">
        <f t="shared" ref="AB3:AB66" si="7">IF(AND(NOT(Y3="N"),NOT(AD3="nomatch"),NOT(AG3="nomatch")),"yes","no")</f>
        <v>no</v>
      </c>
      <c r="AC3" s="16" t="str">
        <f t="shared" ref="AC3:AC66" si="8">IF(AND(NOT(X3="N"),U3="no"),"nomatch","")</f>
        <v/>
      </c>
      <c r="AD3" s="16" t="str">
        <f t="shared" ref="AD3:AD66" si="9">IF(AND(NOT(Y3="N"),U3="no"),"nomatch","")</f>
        <v/>
      </c>
      <c r="AF3" t="str">
        <f t="shared" ref="AF3:AF66" si="10">IF(AND(NOT(X3="N"),W3="nomatch"),"nomatch","")</f>
        <v/>
      </c>
      <c r="AG3" t="str">
        <f t="shared" ref="AG3:AG66" si="11">IF(AND(NOT(Y3="N"),W3="nomatch"),"nomatch","")</f>
        <v/>
      </c>
      <c r="AI3">
        <f>'C'!K3</f>
        <v>0</v>
      </c>
      <c r="AJ3" t="str">
        <f>A!K3</f>
        <v>N</v>
      </c>
      <c r="AK3">
        <f>B!K3</f>
        <v>0</v>
      </c>
    </row>
    <row r="4" spans="1:37" ht="48" thickTop="1" thickBot="1">
      <c r="A4" t="s">
        <v>22</v>
      </c>
      <c r="B4" t="s">
        <v>23</v>
      </c>
      <c r="C4" t="s">
        <v>24</v>
      </c>
      <c r="D4">
        <v>12591</v>
      </c>
      <c r="E4" t="s">
        <v>25</v>
      </c>
      <c r="F4" s="4" t="str">
        <f>IF(AND((A!F4='C'!F4),('C'!F4=B!F4)),'C'!F4,"A:"&amp;A!F4&amp;";B:"&amp;B!F4&amp;";C:"&amp;'C'!F4)</f>
        <v>A:Y;B:N;C:N</v>
      </c>
      <c r="G4" s="4" t="str">
        <f>IF(AND((A!G4='C'!G4),('C'!G4=B!G4)),'C'!G4,"A:"&amp;A!G4&amp;";B:"&amp;B!G4&amp;";C:"&amp;'C'!G4)</f>
        <v>N</v>
      </c>
      <c r="H4" s="9" t="str">
        <f>IF('C'!H4=0,"",'C'!H4)</f>
        <v/>
      </c>
      <c r="I4" s="14" t="str">
        <f>IF(A!H4=0,"",A!H4)</f>
        <v/>
      </c>
      <c r="J4" s="9" t="str">
        <f>IF(B!H4=0,"",B!H4)</f>
        <v/>
      </c>
      <c r="K4" t="str">
        <f>IF('C'!I4=0,"",'C'!I4)</f>
        <v/>
      </c>
      <c r="L4" t="str">
        <f>IF(A!I4=0,"",A!I4)</f>
        <v/>
      </c>
      <c r="M4" t="str">
        <f>IF(B!I4=0,"",B!I4)</f>
        <v/>
      </c>
      <c r="N4" t="b">
        <f t="shared" si="4"/>
        <v>0</v>
      </c>
      <c r="O4" t="b">
        <f t="shared" si="5"/>
        <v>0</v>
      </c>
      <c r="Q4" s="8" t="str">
        <f>IF('C'!M4=0,"",'C'!M4)</f>
        <v/>
      </c>
      <c r="R4" s="15" t="str">
        <f>IF(A!M4=0,"",A!M4)</f>
        <v>S2 entails presupposition of S1</v>
      </c>
      <c r="S4" s="8" t="str">
        <f>IF(B!M4=0,"",B!M4)</f>
        <v/>
      </c>
      <c r="U4" t="s">
        <v>798</v>
      </c>
      <c r="V4" s="8">
        <f t="shared" si="0"/>
        <v>0</v>
      </c>
      <c r="W4" t="str">
        <f t="shared" si="1"/>
        <v/>
      </c>
      <c r="X4" t="str">
        <f t="shared" si="2"/>
        <v>A:Y;B:N;C:N</v>
      </c>
      <c r="Y4" t="str">
        <f t="shared" si="3"/>
        <v>N</v>
      </c>
      <c r="AA4" s="17" t="str">
        <f t="shared" si="6"/>
        <v>no</v>
      </c>
      <c r="AB4" s="17" t="str">
        <f t="shared" si="7"/>
        <v>no</v>
      </c>
      <c r="AC4" s="16" t="str">
        <f t="shared" si="8"/>
        <v>nomatch</v>
      </c>
      <c r="AD4" s="16" t="str">
        <f t="shared" si="9"/>
        <v/>
      </c>
      <c r="AF4" t="str">
        <f t="shared" si="10"/>
        <v/>
      </c>
      <c r="AG4" t="str">
        <f t="shared" si="11"/>
        <v/>
      </c>
      <c r="AI4">
        <f>'C'!K4</f>
        <v>0</v>
      </c>
      <c r="AJ4" t="str">
        <f>A!K4</f>
        <v>N</v>
      </c>
      <c r="AK4">
        <f>B!K4</f>
        <v>0</v>
      </c>
    </row>
    <row r="5" spans="1:37" ht="48" thickTop="1" thickBot="1">
      <c r="A5" t="s">
        <v>28</v>
      </c>
      <c r="B5" t="s">
        <v>29</v>
      </c>
      <c r="C5" t="s">
        <v>24</v>
      </c>
      <c r="D5">
        <v>256</v>
      </c>
      <c r="E5" t="s">
        <v>30</v>
      </c>
      <c r="F5" s="4" t="str">
        <f>IF(AND((A!F5='C'!F5),('C'!F5=B!F5)),'C'!F5,"A:"&amp;A!F5&amp;";B:"&amp;B!F5&amp;";C:"&amp;'C'!F5)</f>
        <v>N</v>
      </c>
      <c r="G5" s="4" t="str">
        <f>IF(AND((A!G5='C'!G5),('C'!G5=B!G5)),'C'!G5,"A:"&amp;A!G5&amp;";B:"&amp;B!G5&amp;";C:"&amp;'C'!G5)</f>
        <v>N</v>
      </c>
      <c r="H5" s="9" t="str">
        <f>IF('C'!H5=0,"",'C'!H5)</f>
        <v/>
      </c>
      <c r="I5" s="14" t="str">
        <f>IF(A!H5=0,"",A!H5)</f>
        <v/>
      </c>
      <c r="J5" s="9" t="str">
        <f>IF(B!H5=0,"",B!H5)</f>
        <v/>
      </c>
      <c r="K5" t="str">
        <f>IF('C'!I5=0,"",'C'!I5)</f>
        <v/>
      </c>
      <c r="L5" t="str">
        <f>IF(A!I5=0,"",A!I5)</f>
        <v/>
      </c>
      <c r="M5" t="str">
        <f>IF(B!I5=0,"",B!I5)</f>
        <v/>
      </c>
      <c r="N5" t="b">
        <f t="shared" si="4"/>
        <v>0</v>
      </c>
      <c r="O5" t="b">
        <f t="shared" si="5"/>
        <v>0</v>
      </c>
      <c r="Q5" s="8" t="str">
        <f>IF('C'!M5=0,"",'C'!M5)</f>
        <v/>
      </c>
      <c r="R5" s="15" t="str">
        <f>IF(A!M5=0,"",A!M5)</f>
        <v>S1 and S2 have same presupposition</v>
      </c>
      <c r="S5" s="8" t="str">
        <f>IF(B!M5=0,"",B!M5)</f>
        <v/>
      </c>
      <c r="V5" s="8">
        <f t="shared" si="0"/>
        <v>0</v>
      </c>
      <c r="W5" t="str">
        <f t="shared" si="1"/>
        <v/>
      </c>
      <c r="X5" t="str">
        <f t="shared" si="2"/>
        <v>N</v>
      </c>
      <c r="Y5" t="str">
        <f t="shared" si="3"/>
        <v>N</v>
      </c>
      <c r="AA5" s="17" t="str">
        <f t="shared" si="6"/>
        <v>no</v>
      </c>
      <c r="AB5" s="17" t="str">
        <f t="shared" si="7"/>
        <v>no</v>
      </c>
      <c r="AC5" s="16" t="str">
        <f t="shared" si="8"/>
        <v/>
      </c>
      <c r="AD5" s="16" t="str">
        <f t="shared" si="9"/>
        <v/>
      </c>
      <c r="AF5" t="str">
        <f t="shared" si="10"/>
        <v/>
      </c>
      <c r="AG5" t="str">
        <f t="shared" si="11"/>
        <v/>
      </c>
      <c r="AI5">
        <f>'C'!K5</f>
        <v>0</v>
      </c>
      <c r="AJ5" t="str">
        <f>A!K5</f>
        <v>N</v>
      </c>
      <c r="AK5">
        <f>B!K5</f>
        <v>0</v>
      </c>
    </row>
    <row r="6" spans="1:37" ht="19" thickTop="1" thickBot="1">
      <c r="A6" t="s">
        <v>32</v>
      </c>
      <c r="B6" t="s">
        <v>33</v>
      </c>
      <c r="C6" t="s">
        <v>16</v>
      </c>
      <c r="D6">
        <v>111084</v>
      </c>
      <c r="E6" t="s">
        <v>34</v>
      </c>
      <c r="F6" s="4" t="str">
        <f>IF(AND((A!F6='C'!F6),('C'!F6=B!F6)),'C'!F6,"A:"&amp;A!F6&amp;";B:"&amp;B!F6&amp;";C:"&amp;'C'!F6)</f>
        <v>N</v>
      </c>
      <c r="G6" s="4" t="str">
        <f>IF(AND((A!G6='C'!G6),('C'!G6=B!G6)),'C'!G6,"A:"&amp;A!G6&amp;";B:"&amp;B!G6&amp;";C:"&amp;'C'!G6)</f>
        <v>N</v>
      </c>
      <c r="H6" s="9" t="str">
        <f>IF('C'!H6=0,"",'C'!H6)</f>
        <v/>
      </c>
      <c r="I6" s="14" t="str">
        <f>IF(A!H6=0,"",A!H6)</f>
        <v/>
      </c>
      <c r="J6" s="9" t="str">
        <f>IF(B!H6=0,"",B!H6)</f>
        <v/>
      </c>
      <c r="K6" t="str">
        <f>IF('C'!I6=0,"",'C'!I6)</f>
        <v/>
      </c>
      <c r="L6" t="str">
        <f>IF(A!I6=0,"",A!I6)</f>
        <v/>
      </c>
      <c r="M6" t="str">
        <f>IF(B!I6=0,"",B!I6)</f>
        <v/>
      </c>
      <c r="N6" t="b">
        <f t="shared" si="4"/>
        <v>0</v>
      </c>
      <c r="O6" t="b">
        <f t="shared" si="5"/>
        <v>0</v>
      </c>
      <c r="Q6" s="8" t="str">
        <f>IF('C'!M6=0,"",'C'!M6)</f>
        <v/>
      </c>
      <c r="R6" s="15" t="str">
        <f>IF(A!M6=0,"",A!M6)</f>
        <v/>
      </c>
      <c r="S6" s="8" t="str">
        <f>IF(B!M6=0,"",B!M6)</f>
        <v/>
      </c>
      <c r="V6" s="8">
        <f t="shared" si="0"/>
        <v>0</v>
      </c>
      <c r="W6" t="str">
        <f t="shared" si="1"/>
        <v/>
      </c>
      <c r="X6" t="str">
        <f t="shared" si="2"/>
        <v>N</v>
      </c>
      <c r="Y6" t="str">
        <f t="shared" si="3"/>
        <v>N</v>
      </c>
      <c r="AA6" s="17" t="str">
        <f t="shared" si="6"/>
        <v>no</v>
      </c>
      <c r="AB6" s="17" t="str">
        <f t="shared" si="7"/>
        <v>no</v>
      </c>
      <c r="AC6" s="16" t="str">
        <f t="shared" si="8"/>
        <v/>
      </c>
      <c r="AD6" s="16" t="str">
        <f t="shared" si="9"/>
        <v/>
      </c>
      <c r="AF6" t="str">
        <f t="shared" si="10"/>
        <v/>
      </c>
      <c r="AG6" t="str">
        <f t="shared" si="11"/>
        <v/>
      </c>
      <c r="AI6">
        <f>'C'!K6</f>
        <v>0</v>
      </c>
      <c r="AJ6" t="str">
        <f>A!K6</f>
        <v>N</v>
      </c>
      <c r="AK6">
        <f>B!K6</f>
        <v>0</v>
      </c>
    </row>
    <row r="7" spans="1:37" ht="19" thickTop="1" thickBot="1">
      <c r="A7" t="s">
        <v>35</v>
      </c>
      <c r="B7" t="s">
        <v>36</v>
      </c>
      <c r="C7" t="s">
        <v>37</v>
      </c>
      <c r="D7">
        <v>116692</v>
      </c>
      <c r="E7" t="s">
        <v>38</v>
      </c>
      <c r="F7" s="4" t="str">
        <f>IF(AND((A!F7='C'!F7),('C'!F7=B!F7)),'C'!F7,"A:"&amp;A!F7&amp;";B:"&amp;B!F7&amp;";C:"&amp;'C'!F7)</f>
        <v>N</v>
      </c>
      <c r="G7" s="4" t="str">
        <f>IF(AND((A!G7='C'!G7),('C'!G7=B!G7)),'C'!G7,"A:"&amp;A!G7&amp;";B:"&amp;B!G7&amp;";C:"&amp;'C'!G7)</f>
        <v>N</v>
      </c>
      <c r="H7" s="9" t="str">
        <f>IF('C'!H7=0,"",'C'!H7)</f>
        <v/>
      </c>
      <c r="I7" s="14" t="str">
        <f>IF(A!H7=0,"",A!H7)</f>
        <v/>
      </c>
      <c r="J7" s="9" t="str">
        <f>IF(B!H7=0,"",B!H7)</f>
        <v/>
      </c>
      <c r="K7" t="str">
        <f>IF('C'!I7=0,"",'C'!I7)</f>
        <v/>
      </c>
      <c r="L7" t="str">
        <f>IF(A!I7=0,"",A!I7)</f>
        <v/>
      </c>
      <c r="M7" t="str">
        <f>IF(B!I7=0,"",B!I7)</f>
        <v/>
      </c>
      <c r="N7" t="b">
        <f t="shared" si="4"/>
        <v>0</v>
      </c>
      <c r="O7" t="b">
        <f t="shared" si="5"/>
        <v>0</v>
      </c>
      <c r="Q7" s="8" t="str">
        <f>IF('C'!M7=0,"",'C'!M7)</f>
        <v/>
      </c>
      <c r="R7" s="15" t="str">
        <f>IF(A!M7=0,"",A!M7)</f>
        <v/>
      </c>
      <c r="S7" s="8" t="str">
        <f>IF(B!M7=0,"",B!M7)</f>
        <v/>
      </c>
      <c r="V7" s="8">
        <f t="shared" si="0"/>
        <v>0</v>
      </c>
      <c r="W7" t="str">
        <f t="shared" si="1"/>
        <v/>
      </c>
      <c r="X7" t="str">
        <f t="shared" si="2"/>
        <v>N</v>
      </c>
      <c r="Y7" t="str">
        <f t="shared" si="3"/>
        <v>N</v>
      </c>
      <c r="AA7" s="17" t="str">
        <f t="shared" si="6"/>
        <v>no</v>
      </c>
      <c r="AB7" s="17" t="str">
        <f t="shared" si="7"/>
        <v>no</v>
      </c>
      <c r="AC7" s="16" t="str">
        <f t="shared" si="8"/>
        <v/>
      </c>
      <c r="AD7" s="16" t="str">
        <f t="shared" si="9"/>
        <v/>
      </c>
      <c r="AF7" t="str">
        <f t="shared" si="10"/>
        <v/>
      </c>
      <c r="AG7" t="str">
        <f t="shared" si="11"/>
        <v/>
      </c>
      <c r="AI7">
        <f>'C'!K7</f>
        <v>0</v>
      </c>
      <c r="AJ7" t="str">
        <f>A!K7</f>
        <v>N</v>
      </c>
      <c r="AK7">
        <f>B!K7</f>
        <v>0</v>
      </c>
    </row>
    <row r="8" spans="1:37" ht="63" thickTop="1" thickBot="1">
      <c r="A8" t="s">
        <v>39</v>
      </c>
      <c r="B8" t="s">
        <v>40</v>
      </c>
      <c r="C8" t="s">
        <v>16</v>
      </c>
      <c r="D8">
        <v>134097</v>
      </c>
      <c r="E8" t="s">
        <v>41</v>
      </c>
      <c r="F8" s="4" t="str">
        <f>IF(AND((A!F8='C'!F8),('C'!F8=B!F8)),'C'!F8,"A:"&amp;A!F8&amp;";B:"&amp;B!F8&amp;";C:"&amp;'C'!F8)</f>
        <v>N</v>
      </c>
      <c r="G8" s="4" t="str">
        <f>IF(AND((A!G8='C'!G8),('C'!G8=B!G8)),'C'!G8,"A:"&amp;A!G8&amp;";B:"&amp;B!G8&amp;";C:"&amp;'C'!G8)</f>
        <v>N</v>
      </c>
      <c r="H8" s="9" t="str">
        <f>IF('C'!H8=0,"",'C'!H8)</f>
        <v/>
      </c>
      <c r="I8" s="14" t="str">
        <f>IF(A!H8=0,"",A!H8)</f>
        <v/>
      </c>
      <c r="J8" s="9" t="str">
        <f>IF(B!H8=0,"",B!H8)</f>
        <v/>
      </c>
      <c r="K8" t="str">
        <f>IF('C'!I8=0,"",'C'!I8)</f>
        <v/>
      </c>
      <c r="L8" t="str">
        <f>IF(A!I8=0,"",A!I8)</f>
        <v/>
      </c>
      <c r="M8" t="str">
        <f>IF(B!I8=0,"",B!I8)</f>
        <v/>
      </c>
      <c r="N8" t="b">
        <f t="shared" si="4"/>
        <v>0</v>
      </c>
      <c r="O8" t="b">
        <f t="shared" si="5"/>
        <v>0</v>
      </c>
      <c r="Q8" s="8" t="str">
        <f>IF('C'!M8=0,"",'C'!M8)</f>
        <v/>
      </c>
      <c r="R8" s="15" t="str">
        <f>IF(A!M8=0,"",A!M8)</f>
        <v>both presuppose they have goals</v>
      </c>
      <c r="S8" s="8" t="str">
        <f>IF(B!M8=0,"",B!M8)</f>
        <v/>
      </c>
      <c r="V8" s="8">
        <f t="shared" si="0"/>
        <v>0</v>
      </c>
      <c r="W8" t="str">
        <f t="shared" si="1"/>
        <v/>
      </c>
      <c r="X8" t="str">
        <f t="shared" si="2"/>
        <v>N</v>
      </c>
      <c r="Y8" t="str">
        <f t="shared" si="3"/>
        <v>N</v>
      </c>
      <c r="AA8" s="17" t="str">
        <f t="shared" si="6"/>
        <v>no</v>
      </c>
      <c r="AB8" s="17" t="str">
        <f t="shared" si="7"/>
        <v>no</v>
      </c>
      <c r="AC8" s="16" t="str">
        <f t="shared" si="8"/>
        <v/>
      </c>
      <c r="AD8" s="16" t="str">
        <f t="shared" si="9"/>
        <v/>
      </c>
      <c r="AF8" t="str">
        <f t="shared" si="10"/>
        <v/>
      </c>
      <c r="AG8" t="str">
        <f t="shared" si="11"/>
        <v/>
      </c>
      <c r="AI8">
        <f>'C'!K8</f>
        <v>0</v>
      </c>
      <c r="AJ8" t="str">
        <f>A!K8</f>
        <v>N</v>
      </c>
      <c r="AK8">
        <f>B!K8</f>
        <v>0</v>
      </c>
    </row>
    <row r="9" spans="1:37" ht="19" thickTop="1" thickBot="1">
      <c r="A9" t="s">
        <v>43</v>
      </c>
      <c r="B9" t="s">
        <v>44</v>
      </c>
      <c r="C9" t="s">
        <v>37</v>
      </c>
      <c r="D9">
        <v>116176</v>
      </c>
      <c r="E9" t="s">
        <v>45</v>
      </c>
      <c r="F9" s="4" t="str">
        <f>IF(AND((A!F9='C'!F9),('C'!F9=B!F9)),'C'!F9,"A:"&amp;A!F9&amp;";B:"&amp;B!F9&amp;";C:"&amp;'C'!F9)</f>
        <v>N</v>
      </c>
      <c r="G9" s="4" t="str">
        <f>IF(AND((A!G9='C'!G9),('C'!G9=B!G9)),'C'!G9,"A:"&amp;A!G9&amp;";B:"&amp;B!G9&amp;";C:"&amp;'C'!G9)</f>
        <v>A:N;B:Y;C:N</v>
      </c>
      <c r="H9" s="9" t="str">
        <f>IF('C'!H9=0,"",'C'!H9)</f>
        <v/>
      </c>
      <c r="I9" s="14" t="str">
        <f>IF(A!H9=0,"",A!H9)</f>
        <v/>
      </c>
      <c r="J9" s="9" t="str">
        <f>IF(B!H9=0,"",B!H9)</f>
        <v/>
      </c>
      <c r="K9" t="str">
        <f>IF('C'!I9=0,"",'C'!I9)</f>
        <v/>
      </c>
      <c r="L9" t="str">
        <f>IF(A!I9=0,"",A!I9)</f>
        <v/>
      </c>
      <c r="M9" t="str">
        <f>IF(B!I9=0,"",B!I9)</f>
        <v/>
      </c>
      <c r="N9" t="b">
        <f t="shared" si="4"/>
        <v>0</v>
      </c>
      <c r="O9" t="b">
        <f t="shared" si="5"/>
        <v>0</v>
      </c>
      <c r="Q9" s="8" t="str">
        <f>IF('C'!M9=0,"",'C'!M9)</f>
        <v/>
      </c>
      <c r="R9" s="15" t="str">
        <f>IF(A!M9=0,"",A!M9)</f>
        <v/>
      </c>
      <c r="S9" s="8" t="str">
        <f>IF(B!M9=0,"",B!M9)</f>
        <v>negated implicature?</v>
      </c>
      <c r="V9" s="8">
        <f t="shared" si="0"/>
        <v>0</v>
      </c>
      <c r="W9" t="str">
        <f t="shared" si="1"/>
        <v/>
      </c>
      <c r="X9" t="str">
        <f t="shared" si="2"/>
        <v>N</v>
      </c>
      <c r="Y9" t="str">
        <f t="shared" si="3"/>
        <v>A:N;B:Y;C:N</v>
      </c>
      <c r="AA9" s="17" t="str">
        <f t="shared" si="6"/>
        <v>no</v>
      </c>
      <c r="AB9" s="17" t="str">
        <f t="shared" si="7"/>
        <v>yes</v>
      </c>
      <c r="AC9" s="16" t="str">
        <f t="shared" si="8"/>
        <v/>
      </c>
      <c r="AD9" s="16" t="str">
        <f t="shared" si="9"/>
        <v/>
      </c>
      <c r="AF9" t="str">
        <f t="shared" si="10"/>
        <v/>
      </c>
      <c r="AG9" t="str">
        <f t="shared" si="11"/>
        <v/>
      </c>
      <c r="AI9">
        <f>'C'!K9</f>
        <v>0</v>
      </c>
      <c r="AJ9" t="str">
        <f>A!K9</f>
        <v>N</v>
      </c>
      <c r="AK9">
        <f>B!K9</f>
        <v>0</v>
      </c>
    </row>
    <row r="10" spans="1:37" ht="19" thickTop="1" thickBot="1">
      <c r="A10" t="s">
        <v>46</v>
      </c>
      <c r="B10" t="s">
        <v>47</v>
      </c>
      <c r="C10" t="s">
        <v>24</v>
      </c>
      <c r="D10">
        <v>130680</v>
      </c>
      <c r="E10" t="s">
        <v>48</v>
      </c>
      <c r="F10" s="4" t="str">
        <f>IF(AND((A!F10='C'!F10),('C'!F10=B!F10)),'C'!F10,"A:"&amp;A!F10&amp;";B:"&amp;B!F10&amp;";C:"&amp;'C'!F10)</f>
        <v>N</v>
      </c>
      <c r="G10" s="4" t="str">
        <f>IF(AND((A!G10='C'!G10),('C'!G10=B!G10)),'C'!G10,"A:"&amp;A!G10&amp;";B:"&amp;B!G10&amp;";C:"&amp;'C'!G10)</f>
        <v>N</v>
      </c>
      <c r="H10" s="9" t="str">
        <f>IF('C'!H10=0,"",'C'!H10)</f>
        <v/>
      </c>
      <c r="I10" s="14" t="str">
        <f>IF(A!H10=0,"",A!H10)</f>
        <v/>
      </c>
      <c r="J10" s="9" t="str">
        <f>IF(B!H10=0,"",B!H10)</f>
        <v/>
      </c>
      <c r="K10" t="str">
        <f>IF('C'!I10=0,"",'C'!I10)</f>
        <v/>
      </c>
      <c r="L10" t="str">
        <f>IF(A!I10=0,"",A!I10)</f>
        <v/>
      </c>
      <c r="M10" t="str">
        <f>IF(B!I10=0,"",B!I10)</f>
        <v/>
      </c>
      <c r="N10" t="b">
        <f t="shared" si="4"/>
        <v>0</v>
      </c>
      <c r="O10" t="b">
        <f t="shared" si="5"/>
        <v>0</v>
      </c>
      <c r="Q10" s="8" t="str">
        <f>IF('C'!M10=0,"",'C'!M10)</f>
        <v/>
      </c>
      <c r="R10" s="15" t="str">
        <f>IF(A!M10=0,"",A!M10)</f>
        <v/>
      </c>
      <c r="S10" s="8" t="str">
        <f>IF(B!M10=0,"",B!M10)</f>
        <v/>
      </c>
      <c r="V10" s="8">
        <f t="shared" si="0"/>
        <v>0</v>
      </c>
      <c r="W10" t="str">
        <f t="shared" si="1"/>
        <v/>
      </c>
      <c r="X10" t="str">
        <f t="shared" si="2"/>
        <v>N</v>
      </c>
      <c r="Y10" t="str">
        <f t="shared" si="3"/>
        <v>N</v>
      </c>
      <c r="AA10" s="17" t="str">
        <f t="shared" si="6"/>
        <v>no</v>
      </c>
      <c r="AB10" s="17" t="str">
        <f t="shared" si="7"/>
        <v>no</v>
      </c>
      <c r="AC10" s="16" t="str">
        <f t="shared" si="8"/>
        <v/>
      </c>
      <c r="AD10" s="16" t="str">
        <f t="shared" si="9"/>
        <v/>
      </c>
      <c r="AF10" t="str">
        <f t="shared" si="10"/>
        <v/>
      </c>
      <c r="AG10" t="str">
        <f t="shared" si="11"/>
        <v/>
      </c>
      <c r="AI10">
        <f>'C'!K10</f>
        <v>0</v>
      </c>
      <c r="AJ10" t="str">
        <f>A!K10</f>
        <v>N</v>
      </c>
      <c r="AK10">
        <f>B!K10</f>
        <v>0</v>
      </c>
    </row>
    <row r="11" spans="1:37" ht="19" thickTop="1" thickBot="1">
      <c r="A11" t="s">
        <v>49</v>
      </c>
      <c r="B11" t="s">
        <v>50</v>
      </c>
      <c r="C11" t="s">
        <v>24</v>
      </c>
      <c r="D11">
        <v>49346</v>
      </c>
      <c r="E11" t="s">
        <v>51</v>
      </c>
      <c r="F11" s="4" t="str">
        <f>IF(AND((A!F11='C'!F11),('C'!F11=B!F11)),'C'!F11,"A:"&amp;A!F11&amp;";B:"&amp;B!F11&amp;";C:"&amp;'C'!F11)</f>
        <v>N</v>
      </c>
      <c r="G11" s="4" t="str">
        <f>IF(AND((A!G11='C'!G11),('C'!G11=B!G11)),'C'!G11,"A:"&amp;A!G11&amp;";B:"&amp;B!G11&amp;";C:"&amp;'C'!G11)</f>
        <v>N</v>
      </c>
      <c r="H11" s="9" t="str">
        <f>IF('C'!H11=0,"",'C'!H11)</f>
        <v/>
      </c>
      <c r="I11" s="14" t="str">
        <f>IF(A!H11=0,"",A!H11)</f>
        <v/>
      </c>
      <c r="J11" s="9" t="str">
        <f>IF(B!H11=0,"",B!H11)</f>
        <v>S2</v>
      </c>
      <c r="K11" t="str">
        <f>IF('C'!I11=0,"",'C'!I11)</f>
        <v/>
      </c>
      <c r="L11" t="str">
        <f>IF(A!I11=0,"",A!I11)</f>
        <v/>
      </c>
      <c r="M11" t="str">
        <f>IF(B!I11=0,"",B!I11)</f>
        <v/>
      </c>
      <c r="N11" t="b">
        <f t="shared" si="4"/>
        <v>0</v>
      </c>
      <c r="O11" t="b">
        <f t="shared" si="5"/>
        <v>0</v>
      </c>
      <c r="Q11" s="8" t="str">
        <f>IF('C'!M11=0,"",'C'!M11)</f>
        <v/>
      </c>
      <c r="R11" s="15" t="str">
        <f>IF(A!M11=0,"",A!M11)</f>
        <v/>
      </c>
      <c r="S11" s="8" t="str">
        <f>IF(B!M11=0,"",B!M11)</f>
        <v/>
      </c>
      <c r="V11" s="8">
        <f t="shared" si="0"/>
        <v>0</v>
      </c>
      <c r="W11" t="str">
        <f t="shared" si="1"/>
        <v/>
      </c>
      <c r="X11" t="str">
        <f t="shared" si="2"/>
        <v>N</v>
      </c>
      <c r="Y11" t="str">
        <f t="shared" si="3"/>
        <v>N</v>
      </c>
      <c r="AA11" s="17" t="str">
        <f t="shared" si="6"/>
        <v>no</v>
      </c>
      <c r="AB11" s="17" t="str">
        <f t="shared" si="7"/>
        <v>no</v>
      </c>
      <c r="AC11" s="16" t="str">
        <f t="shared" si="8"/>
        <v/>
      </c>
      <c r="AD11" s="16" t="str">
        <f t="shared" si="9"/>
        <v/>
      </c>
      <c r="AF11" t="str">
        <f t="shared" si="10"/>
        <v/>
      </c>
      <c r="AG11" t="str">
        <f t="shared" si="11"/>
        <v/>
      </c>
      <c r="AI11">
        <f>'C'!K11</f>
        <v>0</v>
      </c>
      <c r="AJ11" t="str">
        <f>A!K11</f>
        <v>N</v>
      </c>
      <c r="AK11">
        <f>B!K11</f>
        <v>0</v>
      </c>
    </row>
    <row r="12" spans="1:37" ht="19" thickTop="1" thickBot="1">
      <c r="A12" t="s">
        <v>52</v>
      </c>
      <c r="B12" t="s">
        <v>53</v>
      </c>
      <c r="C12" t="s">
        <v>16</v>
      </c>
      <c r="D12">
        <v>43267</v>
      </c>
      <c r="E12" t="s">
        <v>54</v>
      </c>
      <c r="F12" s="4" t="str">
        <f>IF(AND((A!F12='C'!F12),('C'!F12=B!F12)),'C'!F12,"A:"&amp;A!F12&amp;";B:"&amp;B!F12&amp;";C:"&amp;'C'!F12)</f>
        <v>N</v>
      </c>
      <c r="G12" s="4" t="str">
        <f>IF(AND((A!G12='C'!G12),('C'!G12=B!G12)),'C'!G12,"A:"&amp;A!G12&amp;";B:"&amp;B!G12&amp;";C:"&amp;'C'!G12)</f>
        <v>A:N;B:Y;C:N</v>
      </c>
      <c r="H12" s="9" t="str">
        <f>IF('C'!H12=0,"",'C'!H12)</f>
        <v/>
      </c>
      <c r="I12" s="14" t="str">
        <f>IF(A!H12=0,"",A!H12)</f>
        <v/>
      </c>
      <c r="J12" s="9" t="str">
        <f>IF(B!H12=0,"",B!H12)</f>
        <v>S2 implicates the negation of S1</v>
      </c>
      <c r="K12" t="str">
        <f>IF('C'!I12=0,"",'C'!I12)</f>
        <v/>
      </c>
      <c r="L12" t="str">
        <f>IF(A!I12=0,"",A!I12)</f>
        <v/>
      </c>
      <c r="M12" t="str">
        <f>IF(B!I12=0,"",B!I12)</f>
        <v/>
      </c>
      <c r="N12" t="b">
        <f t="shared" si="4"/>
        <v>0</v>
      </c>
      <c r="O12" t="b">
        <f t="shared" si="5"/>
        <v>0</v>
      </c>
      <c r="Q12" s="8" t="str">
        <f>IF('C'!M12=0,"",'C'!M12)</f>
        <v/>
      </c>
      <c r="R12" s="15" t="str">
        <f>IF(A!M12=0,"",A!M12)</f>
        <v/>
      </c>
      <c r="S12" s="8" t="str">
        <f>IF(B!M12=0,"",B!M12)</f>
        <v>neg-impl</v>
      </c>
      <c r="U12" t="s">
        <v>16</v>
      </c>
      <c r="V12" s="8">
        <f t="shared" si="0"/>
        <v>1</v>
      </c>
      <c r="W12" t="str">
        <f t="shared" si="1"/>
        <v/>
      </c>
      <c r="X12" t="str">
        <f t="shared" si="2"/>
        <v>N</v>
      </c>
      <c r="Y12" t="str">
        <f t="shared" si="3"/>
        <v>A:N;B:Y;C:N</v>
      </c>
      <c r="AA12" s="17" t="str">
        <f t="shared" si="6"/>
        <v>no</v>
      </c>
      <c r="AB12" s="17" t="str">
        <f t="shared" si="7"/>
        <v>yes</v>
      </c>
      <c r="AC12" s="16" t="str">
        <f t="shared" si="8"/>
        <v/>
      </c>
      <c r="AD12" s="16" t="str">
        <f t="shared" si="9"/>
        <v/>
      </c>
      <c r="AF12" t="str">
        <f t="shared" si="10"/>
        <v/>
      </c>
      <c r="AG12" t="str">
        <f t="shared" si="11"/>
        <v/>
      </c>
      <c r="AI12">
        <f>'C'!K12</f>
        <v>0</v>
      </c>
      <c r="AJ12" t="str">
        <f>A!K12</f>
        <v>N</v>
      </c>
      <c r="AK12">
        <f>B!K12</f>
        <v>0</v>
      </c>
    </row>
    <row r="13" spans="1:37" ht="19" thickTop="1" thickBot="1">
      <c r="A13" t="s">
        <v>55</v>
      </c>
      <c r="B13" t="s">
        <v>56</v>
      </c>
      <c r="C13" t="s">
        <v>37</v>
      </c>
      <c r="D13">
        <v>56124</v>
      </c>
      <c r="E13" t="s">
        <v>57</v>
      </c>
      <c r="F13" s="4" t="str">
        <f>IF(AND((A!F13='C'!F13),('C'!F13=B!F13)),'C'!F13,"A:"&amp;A!F13&amp;";B:"&amp;B!F13&amp;";C:"&amp;'C'!F13)</f>
        <v>N</v>
      </c>
      <c r="G13" s="4" t="str">
        <f>IF(AND((A!G13='C'!G13),('C'!G13=B!G13)),'C'!G13,"A:"&amp;A!G13&amp;";B:"&amp;B!G13&amp;";C:"&amp;'C'!G13)</f>
        <v>N</v>
      </c>
      <c r="H13" s="9" t="str">
        <f>IF('C'!H13=0,"",'C'!H13)</f>
        <v/>
      </c>
      <c r="I13" s="14" t="str">
        <f>IF(A!H13=0,"",A!H13)</f>
        <v/>
      </c>
      <c r="J13" s="9" t="str">
        <f>IF(B!H13=0,"",B!H13)</f>
        <v/>
      </c>
      <c r="K13" t="str">
        <f>IF('C'!I13=0,"",'C'!I13)</f>
        <v/>
      </c>
      <c r="L13" t="str">
        <f>IF(A!I13=0,"",A!I13)</f>
        <v/>
      </c>
      <c r="M13" t="str">
        <f>IF(B!I13=0,"",B!I13)</f>
        <v/>
      </c>
      <c r="N13" t="b">
        <f t="shared" si="4"/>
        <v>0</v>
      </c>
      <c r="O13" t="b">
        <f t="shared" si="5"/>
        <v>0</v>
      </c>
      <c r="Q13" s="8" t="str">
        <f>IF('C'!M13=0,"",'C'!M13)</f>
        <v>entail</v>
      </c>
      <c r="R13" s="15" t="str">
        <f>IF(A!M13=0,"",A!M13)</f>
        <v/>
      </c>
      <c r="S13" s="8" t="str">
        <f>IF(B!M13=0,"",B!M13)</f>
        <v/>
      </c>
      <c r="V13" s="8">
        <f t="shared" si="0"/>
        <v>0</v>
      </c>
      <c r="W13" t="str">
        <f t="shared" si="1"/>
        <v/>
      </c>
      <c r="X13" t="str">
        <f t="shared" si="2"/>
        <v>N</v>
      </c>
      <c r="Y13" t="str">
        <f t="shared" si="3"/>
        <v>N</v>
      </c>
      <c r="AA13" s="17" t="str">
        <f t="shared" si="6"/>
        <v>no</v>
      </c>
      <c r="AB13" s="17" t="str">
        <f t="shared" si="7"/>
        <v>no</v>
      </c>
      <c r="AC13" s="16" t="str">
        <f t="shared" si="8"/>
        <v/>
      </c>
      <c r="AD13" s="16" t="str">
        <f t="shared" si="9"/>
        <v/>
      </c>
      <c r="AF13" t="str">
        <f t="shared" si="10"/>
        <v/>
      </c>
      <c r="AG13" t="str">
        <f t="shared" si="11"/>
        <v/>
      </c>
      <c r="AI13">
        <f>'C'!K13</f>
        <v>0</v>
      </c>
      <c r="AJ13" t="str">
        <f>A!K13</f>
        <v>N</v>
      </c>
      <c r="AK13">
        <f>B!K13</f>
        <v>0</v>
      </c>
    </row>
    <row r="14" spans="1:37" ht="19" thickTop="1" thickBot="1">
      <c r="A14" t="s">
        <v>58</v>
      </c>
      <c r="B14" t="s">
        <v>59</v>
      </c>
      <c r="C14" t="s">
        <v>37</v>
      </c>
      <c r="D14">
        <v>51347</v>
      </c>
      <c r="E14" t="s">
        <v>60</v>
      </c>
      <c r="F14" s="4" t="str">
        <f>IF(AND((A!F14='C'!F14),('C'!F14=B!F14)),'C'!F14,"A:"&amp;A!F14&amp;";B:"&amp;B!F14&amp;";C:"&amp;'C'!F14)</f>
        <v>A:N;B:Y;C:N</v>
      </c>
      <c r="G14" s="4" t="str">
        <f>IF(AND((A!G14='C'!G14),('C'!G14=B!G14)),'C'!G14,"A:"&amp;A!G14&amp;";B:"&amp;B!G14&amp;";C:"&amp;'C'!G14)</f>
        <v>A:N;B:N;C:Y</v>
      </c>
      <c r="H14" s="9" t="str">
        <f>IF('C'!H14=0,"",'C'!H14)</f>
        <v>both</v>
      </c>
      <c r="I14" s="14" t="str">
        <f>IF(A!H14=0,"",A!H14)</f>
        <v/>
      </c>
      <c r="J14" s="9" t="str">
        <f>IF(B!H14=0,"",B!H14)</f>
        <v>S2</v>
      </c>
      <c r="K14" t="str">
        <f>IF('C'!I14=0,"",'C'!I14)</f>
        <v>numerical</v>
      </c>
      <c r="L14" t="str">
        <f>IF(A!I14=0,"",A!I14)</f>
        <v/>
      </c>
      <c r="M14" t="str">
        <f>IF(B!I14=0,"",B!I14)</f>
        <v>parenthetical</v>
      </c>
      <c r="N14" t="b">
        <f t="shared" si="4"/>
        <v>0</v>
      </c>
      <c r="O14" t="b">
        <f t="shared" si="5"/>
        <v>0</v>
      </c>
      <c r="Q14" s="8" t="str">
        <f>IF('C'!M14=0,"",'C'!M14)</f>
        <v/>
      </c>
      <c r="R14" s="15" t="str">
        <f>IF(A!M14=0,"",A!M14)</f>
        <v>parenthetical</v>
      </c>
      <c r="S14" s="8" t="str">
        <f>IF(B!M14=0,"",B!M14)</f>
        <v>S2 is entailed by a presupposition of S1</v>
      </c>
      <c r="U14" t="s">
        <v>37</v>
      </c>
      <c r="V14" s="8">
        <f t="shared" si="0"/>
        <v>1</v>
      </c>
      <c r="W14" t="str">
        <f t="shared" si="1"/>
        <v/>
      </c>
      <c r="X14" t="str">
        <f t="shared" si="2"/>
        <v>A:N;B:Y;C:N</v>
      </c>
      <c r="Y14" t="str">
        <f t="shared" si="3"/>
        <v>A:N;B:N;C:Y</v>
      </c>
      <c r="AA14" s="17" t="str">
        <f t="shared" si="6"/>
        <v>yes</v>
      </c>
      <c r="AB14" s="17" t="str">
        <f t="shared" si="7"/>
        <v>yes</v>
      </c>
      <c r="AC14" s="16" t="str">
        <f t="shared" si="8"/>
        <v/>
      </c>
      <c r="AD14" s="16" t="str">
        <f t="shared" si="9"/>
        <v/>
      </c>
      <c r="AF14" t="str">
        <f t="shared" si="10"/>
        <v/>
      </c>
      <c r="AG14" t="str">
        <f t="shared" si="11"/>
        <v/>
      </c>
      <c r="AI14">
        <f>'C'!K14</f>
        <v>0</v>
      </c>
      <c r="AJ14" t="str">
        <f>A!K14</f>
        <v>N</v>
      </c>
      <c r="AK14">
        <f>B!K14</f>
        <v>0</v>
      </c>
    </row>
    <row r="15" spans="1:37" ht="19" thickTop="1" thickBot="1">
      <c r="A15" t="s">
        <v>63</v>
      </c>
      <c r="B15" t="s">
        <v>64</v>
      </c>
      <c r="C15" t="s">
        <v>24</v>
      </c>
      <c r="D15">
        <v>53423</v>
      </c>
      <c r="E15" t="s">
        <v>65</v>
      </c>
      <c r="F15" s="4" t="str">
        <f>IF(AND((A!F15='C'!F15),('C'!F15=B!F15)),'C'!F15,"A:"&amp;A!F15&amp;";B:"&amp;B!F15&amp;";C:"&amp;'C'!F15)</f>
        <v>N</v>
      </c>
      <c r="G15" s="4" t="str">
        <f>IF(AND((A!G15='C'!G15),('C'!G15=B!G15)),'C'!G15,"A:"&amp;A!G15&amp;";B:"&amp;B!G15&amp;";C:"&amp;'C'!G15)</f>
        <v>N</v>
      </c>
      <c r="H15" s="9" t="str">
        <f>IF('C'!H15=0,"",'C'!H15)</f>
        <v/>
      </c>
      <c r="I15" s="14" t="str">
        <f>IF(A!H15=0,"",A!H15)</f>
        <v/>
      </c>
      <c r="J15" s="9" t="str">
        <f>IF(B!H15=0,"",B!H15)</f>
        <v/>
      </c>
      <c r="K15" t="str">
        <f>IF('C'!I15=0,"",'C'!I15)</f>
        <v/>
      </c>
      <c r="L15" t="str">
        <f>IF(A!I15=0,"",A!I15)</f>
        <v/>
      </c>
      <c r="M15" t="str">
        <f>IF(B!I15=0,"",B!I15)</f>
        <v/>
      </c>
      <c r="N15" t="b">
        <f t="shared" si="4"/>
        <v>0</v>
      </c>
      <c r="O15" t="b">
        <f t="shared" si="5"/>
        <v>0</v>
      </c>
      <c r="Q15" s="8" t="str">
        <f>IF('C'!M15=0,"",'C'!M15)</f>
        <v/>
      </c>
      <c r="R15" s="15" t="str">
        <f>IF(A!M15=0,"",A!M15)</f>
        <v/>
      </c>
      <c r="S15" s="8" t="str">
        <f>IF(B!M15=0,"",B!M15)</f>
        <v/>
      </c>
      <c r="V15" s="8">
        <f t="shared" si="0"/>
        <v>0</v>
      </c>
      <c r="W15" t="str">
        <f t="shared" si="1"/>
        <v/>
      </c>
      <c r="X15" t="str">
        <f t="shared" si="2"/>
        <v>N</v>
      </c>
      <c r="Y15" t="str">
        <f t="shared" si="3"/>
        <v>N</v>
      </c>
      <c r="AA15" s="17" t="str">
        <f t="shared" si="6"/>
        <v>no</v>
      </c>
      <c r="AB15" s="17" t="str">
        <f t="shared" si="7"/>
        <v>no</v>
      </c>
      <c r="AC15" s="16" t="str">
        <f t="shared" si="8"/>
        <v/>
      </c>
      <c r="AD15" s="16" t="str">
        <f t="shared" si="9"/>
        <v/>
      </c>
      <c r="AF15" t="str">
        <f t="shared" si="10"/>
        <v/>
      </c>
      <c r="AG15" t="str">
        <f t="shared" si="11"/>
        <v/>
      </c>
      <c r="AI15">
        <f>'C'!K15</f>
        <v>0</v>
      </c>
      <c r="AJ15" t="str">
        <f>A!K15</f>
        <v>N</v>
      </c>
      <c r="AK15">
        <f>B!K15</f>
        <v>0</v>
      </c>
    </row>
    <row r="16" spans="1:37" ht="19" thickTop="1" thickBot="1">
      <c r="A16" t="s">
        <v>66</v>
      </c>
      <c r="B16" t="s">
        <v>67</v>
      </c>
      <c r="C16" t="s">
        <v>16</v>
      </c>
      <c r="D16">
        <v>16521</v>
      </c>
      <c r="E16" t="s">
        <v>68</v>
      </c>
      <c r="F16" s="4" t="str">
        <f>IF(AND((A!F16='C'!F16),('C'!F16=B!F16)),'C'!F16,"A:"&amp;A!F16&amp;";B:"&amp;B!F16&amp;";C:"&amp;'C'!F16)</f>
        <v>N</v>
      </c>
      <c r="G16" s="4" t="str">
        <f>IF(AND((A!G16='C'!G16),('C'!G16=B!G16)),'C'!G16,"A:"&amp;A!G16&amp;";B:"&amp;B!G16&amp;";C:"&amp;'C'!G16)</f>
        <v>A:Y;B:N;C:Y</v>
      </c>
      <c r="H16" s="9" t="str">
        <f>IF('C'!H16=0,"",'C'!H16)</f>
        <v>S1</v>
      </c>
      <c r="I16" s="14" t="str">
        <f>IF(A!H16=0,"",A!H16)</f>
        <v/>
      </c>
      <c r="J16" s="9" t="str">
        <f>IF(B!H16=0,"",B!H16)</f>
        <v/>
      </c>
      <c r="K16" t="str">
        <f>IF('C'!I16=0,"",'C'!I16)</f>
        <v/>
      </c>
      <c r="L16" t="str">
        <f>IF(A!I16=0,"",A!I16)</f>
        <v/>
      </c>
      <c r="M16" t="str">
        <f>IF(B!I16=0,"",B!I16)</f>
        <v/>
      </c>
      <c r="N16" t="b">
        <f t="shared" si="4"/>
        <v>0</v>
      </c>
      <c r="O16" t="b">
        <f t="shared" si="5"/>
        <v>0</v>
      </c>
      <c r="Q16" s="8" t="str">
        <f>IF('C'!M16=0,"",'C'!M16)</f>
        <v>neg-impl</v>
      </c>
      <c r="R16" s="15" t="str">
        <f>IF(A!M16=0,"",A!M16)</f>
        <v>neg-impl</v>
      </c>
      <c r="S16" s="8" t="str">
        <f>IF(B!M16=0,"",B!M16)</f>
        <v/>
      </c>
      <c r="U16" t="s">
        <v>16</v>
      </c>
      <c r="V16" s="8">
        <f t="shared" si="0"/>
        <v>1</v>
      </c>
      <c r="W16" t="str">
        <f t="shared" si="1"/>
        <v/>
      </c>
      <c r="X16" t="str">
        <f t="shared" si="2"/>
        <v>N</v>
      </c>
      <c r="Y16" t="str">
        <f t="shared" si="3"/>
        <v>A:Y;B:N;C:Y</v>
      </c>
      <c r="AA16" s="17" t="str">
        <f t="shared" si="6"/>
        <v>no</v>
      </c>
      <c r="AB16" s="17" t="str">
        <f t="shared" si="7"/>
        <v>yes</v>
      </c>
      <c r="AC16" s="16" t="str">
        <f t="shared" si="8"/>
        <v/>
      </c>
      <c r="AD16" s="16" t="str">
        <f t="shared" si="9"/>
        <v/>
      </c>
      <c r="AF16" t="str">
        <f t="shared" si="10"/>
        <v/>
      </c>
      <c r="AG16" t="str">
        <f t="shared" si="11"/>
        <v/>
      </c>
      <c r="AI16" t="str">
        <f>'C'!K16</f>
        <v>Y</v>
      </c>
      <c r="AJ16" t="str">
        <f>A!K16</f>
        <v>N</v>
      </c>
      <c r="AK16">
        <f>B!K16</f>
        <v>0</v>
      </c>
    </row>
    <row r="17" spans="1:37" ht="19" thickTop="1" thickBot="1">
      <c r="A17" t="s">
        <v>71</v>
      </c>
      <c r="B17" t="s">
        <v>72</v>
      </c>
      <c r="C17" t="s">
        <v>73</v>
      </c>
      <c r="D17">
        <v>72721</v>
      </c>
      <c r="E17" t="s">
        <v>74</v>
      </c>
      <c r="F17" s="4" t="str">
        <f>IF(AND((A!F17='C'!F17),('C'!F17=B!F17)),'C'!F17,"A:"&amp;A!F17&amp;";B:"&amp;B!F17&amp;";C:"&amp;'C'!F17)</f>
        <v>A:N;B:Y;C:N</v>
      </c>
      <c r="G17" s="4" t="str">
        <f>IF(AND((A!G17='C'!G17),('C'!G17=B!G17)),'C'!G17,"A:"&amp;A!G17&amp;";B:"&amp;B!G17&amp;";C:"&amp;'C'!G17)</f>
        <v>N</v>
      </c>
      <c r="H17" s="9" t="str">
        <f>IF('C'!H17=0,"",'C'!H17)</f>
        <v/>
      </c>
      <c r="I17" s="14" t="str">
        <f>IF(A!H17=0,"",A!H17)</f>
        <v/>
      </c>
      <c r="J17" s="9" t="str">
        <f>IF(B!H17=0,"",B!H17)</f>
        <v>S1 entails the presupposition of S2</v>
      </c>
      <c r="K17" t="str">
        <f>IF('C'!I17=0,"",'C'!I17)</f>
        <v/>
      </c>
      <c r="L17" t="str">
        <f>IF(A!I17=0,"",A!I17)</f>
        <v/>
      </c>
      <c r="M17" t="str">
        <f>IF(B!I17=0,"",B!I17)</f>
        <v/>
      </c>
      <c r="N17" t="b">
        <f t="shared" si="4"/>
        <v>0</v>
      </c>
      <c r="O17" t="b">
        <f t="shared" si="5"/>
        <v>0</v>
      </c>
      <c r="Q17" s="8" t="str">
        <f>IF('C'!M17=0,"",'C'!M17)</f>
        <v/>
      </c>
      <c r="R17" s="15" t="str">
        <f>IF(A!M17=0,"",A!M17)</f>
        <v/>
      </c>
      <c r="S17" s="8" t="str">
        <f>IF(B!M17=0,"",B!M17)</f>
        <v>S1 entails the presupposition of S2</v>
      </c>
      <c r="U17" t="s">
        <v>37</v>
      </c>
      <c r="V17" s="8">
        <f t="shared" si="0"/>
        <v>0</v>
      </c>
      <c r="W17" t="str">
        <f t="shared" si="1"/>
        <v>nomatch</v>
      </c>
      <c r="X17" t="str">
        <f t="shared" si="2"/>
        <v>A:N;B:Y;C:N</v>
      </c>
      <c r="Y17" t="str">
        <f t="shared" si="3"/>
        <v>N</v>
      </c>
      <c r="AA17" s="17" t="str">
        <f t="shared" si="6"/>
        <v>no</v>
      </c>
      <c r="AB17" s="17" t="str">
        <f t="shared" si="7"/>
        <v>no</v>
      </c>
      <c r="AC17" s="16" t="str">
        <f t="shared" si="8"/>
        <v/>
      </c>
      <c r="AD17" s="16" t="str">
        <f t="shared" si="9"/>
        <v/>
      </c>
      <c r="AF17" t="str">
        <f t="shared" si="10"/>
        <v>nomatch</v>
      </c>
      <c r="AG17" t="str">
        <f t="shared" si="11"/>
        <v/>
      </c>
      <c r="AI17">
        <f>'C'!K17</f>
        <v>0</v>
      </c>
      <c r="AJ17" t="str">
        <f>A!K17</f>
        <v>N</v>
      </c>
      <c r="AK17">
        <f>B!K17</f>
        <v>0</v>
      </c>
    </row>
    <row r="18" spans="1:37" ht="48" thickTop="1" thickBot="1">
      <c r="A18" t="s">
        <v>75</v>
      </c>
      <c r="B18" t="s">
        <v>76</v>
      </c>
      <c r="C18" t="s">
        <v>24</v>
      </c>
      <c r="D18">
        <v>98848</v>
      </c>
      <c r="E18" t="s">
        <v>77</v>
      </c>
      <c r="F18" s="4" t="str">
        <f>IF(AND((A!F18='C'!F18),('C'!F18=B!F18)),'C'!F18,"A:"&amp;A!F18&amp;";B:"&amp;B!F18&amp;";C:"&amp;'C'!F18)</f>
        <v>A:Y;B:N;C:N</v>
      </c>
      <c r="G18" s="4" t="str">
        <f>IF(AND((A!G18='C'!G18),('C'!G18=B!G18)),'C'!G18,"A:"&amp;A!G18&amp;";B:"&amp;B!G18&amp;";C:"&amp;'C'!G18)</f>
        <v>A:Y?;B:N;C:N</v>
      </c>
      <c r="H18" s="9" t="str">
        <f>IF('C'!H18=0,"",'C'!H18)</f>
        <v/>
      </c>
      <c r="I18" s="14" t="str">
        <f>IF(A!H18=0,"",A!H18)</f>
        <v>S1 implicates/presupposes S2</v>
      </c>
      <c r="J18" s="9" t="str">
        <f>IF(B!H18=0,"",B!H18)</f>
        <v/>
      </c>
      <c r="K18" t="str">
        <f>IF('C'!I18=0,"",'C'!I18)</f>
        <v/>
      </c>
      <c r="L18" t="s">
        <v>86</v>
      </c>
      <c r="M18" t="str">
        <f>IF(B!I18=0,"",B!I18)</f>
        <v/>
      </c>
      <c r="N18" t="b">
        <f t="shared" si="4"/>
        <v>0</v>
      </c>
      <c r="O18" t="b">
        <f t="shared" si="5"/>
        <v>0</v>
      </c>
      <c r="Q18" s="8" t="str">
        <f>IF('C'!M18=0,"",'C'!M18)</f>
        <v/>
      </c>
      <c r="R18" s="15" t="str">
        <f>IF(A!M18=0,"",A!M18)</f>
        <v/>
      </c>
      <c r="S18" s="8" t="str">
        <f>IF(B!M18=0,"",B!M18)</f>
        <v/>
      </c>
      <c r="U18" t="s">
        <v>37</v>
      </c>
      <c r="V18" s="8">
        <f t="shared" si="0"/>
        <v>0</v>
      </c>
      <c r="W18" t="str">
        <f t="shared" si="1"/>
        <v>nomatch</v>
      </c>
      <c r="X18" t="str">
        <f t="shared" si="2"/>
        <v>A:Y;B:N;C:N</v>
      </c>
      <c r="Y18" t="str">
        <f t="shared" si="3"/>
        <v>A:Y?;B:N;C:N</v>
      </c>
      <c r="AA18" s="17" t="str">
        <f t="shared" si="6"/>
        <v>no</v>
      </c>
      <c r="AB18" s="17" t="str">
        <f t="shared" si="7"/>
        <v>no</v>
      </c>
      <c r="AC18" s="16" t="str">
        <f t="shared" si="8"/>
        <v/>
      </c>
      <c r="AD18" s="16" t="str">
        <f t="shared" si="9"/>
        <v/>
      </c>
      <c r="AF18" t="str">
        <f t="shared" si="10"/>
        <v>nomatch</v>
      </c>
      <c r="AG18" t="str">
        <f t="shared" si="11"/>
        <v>nomatch</v>
      </c>
      <c r="AI18">
        <f>'C'!K18</f>
        <v>0</v>
      </c>
      <c r="AJ18" t="str">
        <f>A!K18</f>
        <v>N</v>
      </c>
      <c r="AK18">
        <f>B!K18</f>
        <v>0</v>
      </c>
    </row>
    <row r="19" spans="1:37" ht="19" thickTop="1" thickBot="1">
      <c r="A19" t="s">
        <v>82</v>
      </c>
      <c r="B19" t="s">
        <v>83</v>
      </c>
      <c r="C19" t="s">
        <v>24</v>
      </c>
      <c r="D19">
        <v>38527</v>
      </c>
      <c r="E19" t="s">
        <v>84</v>
      </c>
      <c r="F19" s="4" t="str">
        <f>IF(AND((A!F19='C'!F19),('C'!F19=B!F19)),'C'!F19,"A:"&amp;A!F19&amp;";B:"&amp;B!F19&amp;";C:"&amp;'C'!F19)</f>
        <v>N</v>
      </c>
      <c r="G19" s="4" t="str">
        <f>IF(AND((A!G19='C'!G19),('C'!G19=B!G19)),'C'!G19,"A:"&amp;A!G19&amp;";B:"&amp;B!G19&amp;";C:"&amp;'C'!G19)</f>
        <v>A:Y;B:N;C:N</v>
      </c>
      <c r="H19" s="9" t="str">
        <f>IF('C'!H19=0,"",'C'!H19)</f>
        <v/>
      </c>
      <c r="I19" s="14" t="str">
        <f>IF(A!H19=0,"",A!H19)</f>
        <v>S1 implicates S2</v>
      </c>
      <c r="J19" s="9" t="str">
        <f>IF(B!H19=0,"",B!H19)</f>
        <v/>
      </c>
      <c r="K19" t="str">
        <f>IF('C'!I19=0,"",'C'!I19)</f>
        <v/>
      </c>
      <c r="L19" t="str">
        <f>IF(A!I19=0,"",A!I19)</f>
        <v>conversational</v>
      </c>
      <c r="M19" t="str">
        <f>IF(B!I19=0,"",B!I19)</f>
        <v/>
      </c>
      <c r="N19" t="b">
        <f>IF(AND(AB19="yes",OR(K19="conversational",L19="conversational",M19="conversational")),"conversational")</f>
        <v>0</v>
      </c>
      <c r="O19" t="b">
        <f t="shared" si="5"/>
        <v>0</v>
      </c>
      <c r="Q19" s="8" t="str">
        <f>IF('C'!M19=0,"",'C'!M19)</f>
        <v/>
      </c>
      <c r="R19" s="15" t="str">
        <f>IF(A!M19=0,"",A!M19)</f>
        <v/>
      </c>
      <c r="S19" s="8" t="str">
        <f>IF(B!M19=0,"",B!M19)</f>
        <v/>
      </c>
      <c r="U19" t="s">
        <v>37</v>
      </c>
      <c r="V19" s="8">
        <f t="shared" si="0"/>
        <v>0</v>
      </c>
      <c r="W19" t="str">
        <f t="shared" si="1"/>
        <v>nomatch</v>
      </c>
      <c r="X19" t="str">
        <f t="shared" si="2"/>
        <v>N</v>
      </c>
      <c r="Y19" t="str">
        <f t="shared" si="3"/>
        <v>A:Y;B:N;C:N</v>
      </c>
      <c r="AA19" s="17" t="str">
        <f t="shared" si="6"/>
        <v>no</v>
      </c>
      <c r="AB19" s="17" t="str">
        <f t="shared" si="7"/>
        <v>no</v>
      </c>
      <c r="AC19" s="16" t="str">
        <f t="shared" si="8"/>
        <v/>
      </c>
      <c r="AD19" s="16" t="str">
        <f t="shared" si="9"/>
        <v/>
      </c>
      <c r="AF19" t="str">
        <f t="shared" si="10"/>
        <v/>
      </c>
      <c r="AG19" t="str">
        <f t="shared" si="11"/>
        <v>nomatch</v>
      </c>
      <c r="AI19">
        <f>'C'!K19</f>
        <v>0</v>
      </c>
      <c r="AJ19" t="str">
        <f>A!K19</f>
        <v>N</v>
      </c>
      <c r="AK19">
        <f>B!K19</f>
        <v>0</v>
      </c>
    </row>
    <row r="20" spans="1:37" ht="19" thickTop="1" thickBot="1">
      <c r="A20" t="s">
        <v>87</v>
      </c>
      <c r="B20" t="s">
        <v>88</v>
      </c>
      <c r="C20" t="s">
        <v>16</v>
      </c>
      <c r="D20">
        <v>117420</v>
      </c>
      <c r="E20" t="s">
        <v>89</v>
      </c>
      <c r="F20" s="4" t="str">
        <f>IF(AND((A!F20='C'!F20),('C'!F20=B!F20)),'C'!F20,"A:"&amp;A!F20&amp;";B:"&amp;B!F20&amp;";C:"&amp;'C'!F20)</f>
        <v>N</v>
      </c>
      <c r="G20" s="4" t="str">
        <f>IF(AND((A!G20='C'!G20),('C'!G20=B!G20)),'C'!G20,"A:"&amp;A!G20&amp;";B:"&amp;B!G20&amp;";C:"&amp;'C'!G20)</f>
        <v>N</v>
      </c>
      <c r="H20" s="9" t="str">
        <f>IF('C'!H20=0,"",'C'!H20)</f>
        <v/>
      </c>
      <c r="I20" s="14" t="str">
        <f>IF(A!H20=0,"",A!H20)</f>
        <v/>
      </c>
      <c r="J20" s="9" t="str">
        <f>IF(B!H20=0,"",B!H20)</f>
        <v/>
      </c>
      <c r="K20" t="str">
        <f>IF('C'!I20=0,"",'C'!I20)</f>
        <v/>
      </c>
      <c r="L20" t="str">
        <f>IF(A!I20=0,"",A!I20)</f>
        <v/>
      </c>
      <c r="M20" t="str">
        <f>IF(B!I20=0,"",B!I20)</f>
        <v/>
      </c>
      <c r="N20" t="b">
        <f t="shared" si="4"/>
        <v>0</v>
      </c>
      <c r="O20" t="b">
        <f t="shared" si="5"/>
        <v>0</v>
      </c>
      <c r="Q20" s="8" t="str">
        <f>IF('C'!M20=0,"",'C'!M20)</f>
        <v/>
      </c>
      <c r="R20" s="15" t="str">
        <f>IF(A!M20=0,"",A!M20)</f>
        <v/>
      </c>
      <c r="S20" s="8" t="str">
        <f>IF(B!M20=0,"",B!M20)</f>
        <v/>
      </c>
      <c r="V20" s="8">
        <f t="shared" si="0"/>
        <v>0</v>
      </c>
      <c r="W20" t="str">
        <f t="shared" si="1"/>
        <v/>
      </c>
      <c r="X20" t="str">
        <f t="shared" si="2"/>
        <v>N</v>
      </c>
      <c r="Y20" t="str">
        <f t="shared" si="3"/>
        <v>N</v>
      </c>
      <c r="AA20" s="17" t="str">
        <f t="shared" si="6"/>
        <v>no</v>
      </c>
      <c r="AB20" s="17" t="str">
        <f t="shared" si="7"/>
        <v>no</v>
      </c>
      <c r="AC20" s="16" t="str">
        <f t="shared" si="8"/>
        <v/>
      </c>
      <c r="AD20" s="16" t="str">
        <f t="shared" si="9"/>
        <v/>
      </c>
      <c r="AF20" t="str">
        <f t="shared" si="10"/>
        <v/>
      </c>
      <c r="AG20" t="str">
        <f t="shared" si="11"/>
        <v/>
      </c>
      <c r="AI20">
        <f>'C'!K20</f>
        <v>0</v>
      </c>
      <c r="AJ20" t="str">
        <f>A!K20</f>
        <v>N</v>
      </c>
      <c r="AK20">
        <f>B!K20</f>
        <v>0</v>
      </c>
    </row>
    <row r="21" spans="1:37" ht="48" thickTop="1" thickBot="1">
      <c r="A21" t="s">
        <v>90</v>
      </c>
      <c r="B21" t="s">
        <v>91</v>
      </c>
      <c r="C21" t="s">
        <v>37</v>
      </c>
      <c r="D21">
        <v>71870</v>
      </c>
      <c r="E21" t="s">
        <v>92</v>
      </c>
      <c r="F21" s="4" t="str">
        <f>IF(AND((A!F21='C'!F21),('C'!F21=B!F21)),'C'!F21,"A:"&amp;A!F21&amp;";B:"&amp;B!F21&amp;";C:"&amp;'C'!F21)</f>
        <v>A:N;B:N;C:Y</v>
      </c>
      <c r="G21" s="4" t="str">
        <f>IF(AND((A!G21='C'!G21),('C'!G21=B!G21)),'C'!G21,"A:"&amp;A!G21&amp;";B:"&amp;B!G21&amp;";C:"&amp;'C'!G21)</f>
        <v>N</v>
      </c>
      <c r="H21" s="9" t="str">
        <f>IF('C'!H21=0,"",'C'!H21)</f>
        <v>S1</v>
      </c>
      <c r="I21" s="14" t="str">
        <f>IF(A!H21=0,"",A!H21)</f>
        <v/>
      </c>
      <c r="J21" s="9" t="str">
        <f>IF(B!H21=0,"",B!H21)</f>
        <v/>
      </c>
      <c r="K21" t="str">
        <f>IF('C'!I21=0,"",'C'!I21)</f>
        <v>existence</v>
      </c>
      <c r="L21" t="str">
        <f>IF(A!I21=0,"",A!I21)</f>
        <v/>
      </c>
      <c r="M21" t="str">
        <f>IF(B!I21=0,"",B!I21)</f>
        <v/>
      </c>
      <c r="N21" t="b">
        <f t="shared" si="4"/>
        <v>0</v>
      </c>
      <c r="O21" t="str">
        <f t="shared" si="5"/>
        <v>existence</v>
      </c>
      <c r="Q21" s="8" t="str">
        <f>IF('C'!M21=0,"",'C'!M21)</f>
        <v/>
      </c>
      <c r="R21" s="15" t="str">
        <f>IF(A!M21=0,"",A!M21)</f>
        <v>both have additive presupposition</v>
      </c>
      <c r="S21" s="8" t="str">
        <f>IF(B!M21=0,"",B!M21)</f>
        <v/>
      </c>
      <c r="V21" s="8">
        <f t="shared" si="0"/>
        <v>0</v>
      </c>
      <c r="W21" t="str">
        <f t="shared" si="1"/>
        <v/>
      </c>
      <c r="X21" t="str">
        <f t="shared" si="2"/>
        <v>A:N;B:N;C:Y</v>
      </c>
      <c r="Y21" t="str">
        <f t="shared" si="3"/>
        <v>N</v>
      </c>
      <c r="AA21" s="17" t="str">
        <f t="shared" si="6"/>
        <v>yes</v>
      </c>
      <c r="AB21" s="17" t="str">
        <f t="shared" si="7"/>
        <v>no</v>
      </c>
      <c r="AC21" s="16" t="str">
        <f t="shared" si="8"/>
        <v/>
      </c>
      <c r="AD21" s="16" t="str">
        <f t="shared" si="9"/>
        <v/>
      </c>
      <c r="AF21" t="str">
        <f t="shared" si="10"/>
        <v/>
      </c>
      <c r="AG21" t="str">
        <f t="shared" si="11"/>
        <v/>
      </c>
      <c r="AI21">
        <f>'C'!K21</f>
        <v>0</v>
      </c>
      <c r="AJ21" t="str">
        <f>A!K21</f>
        <v>N</v>
      </c>
      <c r="AK21">
        <f>B!K21</f>
        <v>0</v>
      </c>
    </row>
    <row r="22" spans="1:37" ht="19" thickTop="1" thickBot="1">
      <c r="A22" t="s">
        <v>94</v>
      </c>
      <c r="B22" t="s">
        <v>95</v>
      </c>
      <c r="C22" t="s">
        <v>24</v>
      </c>
      <c r="D22">
        <v>90230</v>
      </c>
      <c r="E22" t="s">
        <v>96</v>
      </c>
      <c r="F22" s="4" t="str">
        <f>IF(AND((A!F22='C'!F22),('C'!F22=B!F22)),'C'!F22,"A:"&amp;A!F22&amp;";B:"&amp;B!F22&amp;";C:"&amp;'C'!F22)</f>
        <v>N</v>
      </c>
      <c r="G22" s="4" t="str">
        <f>IF(AND((A!G22='C'!G22),('C'!G22=B!G22)),'C'!G22,"A:"&amp;A!G22&amp;";B:"&amp;B!G22&amp;";C:"&amp;'C'!G22)</f>
        <v>A:N;B:Y;C:N</v>
      </c>
      <c r="H22" s="9" t="str">
        <f>IF('C'!H22=0,"",'C'!H22)</f>
        <v/>
      </c>
      <c r="I22" s="14" t="str">
        <f>IF(A!H22=0,"",A!H22)</f>
        <v/>
      </c>
      <c r="J22" s="9" t="str">
        <f>IF(B!H22=0,"",B!H22)</f>
        <v/>
      </c>
      <c r="K22" t="str">
        <f>IF('C'!I22=0,"",'C'!I22)</f>
        <v/>
      </c>
      <c r="L22" t="str">
        <f>IF(A!I22=0,"",A!I22)</f>
        <v/>
      </c>
      <c r="M22" t="str">
        <f>IF(B!I22=0,"",B!I22)</f>
        <v>conversational</v>
      </c>
      <c r="N22" t="b">
        <f t="shared" si="4"/>
        <v>0</v>
      </c>
      <c r="O22" t="b">
        <f t="shared" si="5"/>
        <v>0</v>
      </c>
      <c r="Q22" s="8" t="str">
        <f>IF('C'!M22=0,"",'C'!M22)</f>
        <v/>
      </c>
      <c r="R22" s="15" t="str">
        <f>IF(A!M22=0,"",A!M22)</f>
        <v/>
      </c>
      <c r="S22" s="8" t="str">
        <f>IF(B!M22=0,"",B!M22)</f>
        <v/>
      </c>
      <c r="U22" t="s">
        <v>37</v>
      </c>
      <c r="V22" s="8">
        <f t="shared" si="0"/>
        <v>0</v>
      </c>
      <c r="W22" t="str">
        <f t="shared" si="1"/>
        <v>nomatch</v>
      </c>
      <c r="X22" t="str">
        <f t="shared" si="2"/>
        <v>N</v>
      </c>
      <c r="Y22" t="str">
        <f t="shared" si="3"/>
        <v>A:N;B:Y;C:N</v>
      </c>
      <c r="AA22" s="17" t="str">
        <f t="shared" si="6"/>
        <v>no</v>
      </c>
      <c r="AB22" s="17" t="str">
        <f t="shared" si="7"/>
        <v>no</v>
      </c>
      <c r="AC22" s="16" t="str">
        <f t="shared" si="8"/>
        <v/>
      </c>
      <c r="AD22" s="16" t="str">
        <f t="shared" si="9"/>
        <v/>
      </c>
      <c r="AF22" t="str">
        <f t="shared" si="10"/>
        <v/>
      </c>
      <c r="AG22" t="str">
        <f t="shared" si="11"/>
        <v>nomatch</v>
      </c>
      <c r="AI22">
        <f>'C'!K22</f>
        <v>0</v>
      </c>
      <c r="AJ22" t="str">
        <f>A!K22</f>
        <v>N</v>
      </c>
      <c r="AK22">
        <f>B!K22</f>
        <v>0</v>
      </c>
    </row>
    <row r="23" spans="1:37" ht="19" thickTop="1" thickBot="1">
      <c r="A23" t="s">
        <v>97</v>
      </c>
      <c r="B23" t="s">
        <v>98</v>
      </c>
      <c r="C23" t="s">
        <v>16</v>
      </c>
      <c r="D23">
        <v>47800</v>
      </c>
      <c r="E23" t="s">
        <v>99</v>
      </c>
      <c r="F23" s="4" t="str">
        <f>IF(AND((A!F23='C'!F23),('C'!F23=B!F23)),'C'!F23,"A:"&amp;A!F23&amp;";B:"&amp;B!F23&amp;";C:"&amp;'C'!F23)</f>
        <v>N</v>
      </c>
      <c r="G23" s="4" t="str">
        <f>IF(AND((A!G23='C'!G23),('C'!G23=B!G23)),'C'!G23,"A:"&amp;A!G23&amp;";B:"&amp;B!G23&amp;";C:"&amp;'C'!G23)</f>
        <v>A:N;B:Y;C:N</v>
      </c>
      <c r="H23" s="9" t="str">
        <f>IF('C'!H23=0,"",'C'!H23)</f>
        <v/>
      </c>
      <c r="I23" s="14" t="str">
        <f>IF(A!H23=0,"",A!H23)</f>
        <v/>
      </c>
      <c r="J23" s="9" t="str">
        <f>IF(B!H23=0,"",B!H23)</f>
        <v>S1 (conversationally) implicates she was at least not unhappy, which is the negation of the (strengthening) implicature of S2</v>
      </c>
      <c r="K23" t="str">
        <f>IF('C'!I23=0,"",'C'!I23)</f>
        <v/>
      </c>
      <c r="L23" t="str">
        <f>IF(A!I23=0,"",A!I23)</f>
        <v/>
      </c>
      <c r="M23" t="str">
        <f>IF(B!I23=0,"",B!I23)</f>
        <v>there are two: conversational AND strengthening (or excluded middle impl.)</v>
      </c>
      <c r="N23" t="s">
        <v>86</v>
      </c>
      <c r="O23" t="b">
        <f t="shared" si="5"/>
        <v>0</v>
      </c>
      <c r="Q23" s="8" t="str">
        <f>IF('C'!M23=0,"",'C'!M23)</f>
        <v/>
      </c>
      <c r="R23" s="15" t="str">
        <f>IF(A!M23=0,"",A!M23)</f>
        <v/>
      </c>
      <c r="S23" s="8" t="str">
        <f>IF(B!M23=0,"",B!M23)</f>
        <v>S1 (conversationally) implicates she was at least not unhappy, which is the negation of the (strengthening) implicature of S2</v>
      </c>
      <c r="U23" t="s">
        <v>16</v>
      </c>
      <c r="V23" s="8">
        <f t="shared" si="0"/>
        <v>1</v>
      </c>
      <c r="W23" t="str">
        <f t="shared" si="1"/>
        <v/>
      </c>
      <c r="X23" t="str">
        <f t="shared" si="2"/>
        <v>N</v>
      </c>
      <c r="Y23" t="str">
        <f t="shared" si="3"/>
        <v>A:N;B:Y;C:N</v>
      </c>
      <c r="AA23" s="17" t="str">
        <f t="shared" si="6"/>
        <v>no</v>
      </c>
      <c r="AB23" s="17" t="str">
        <f t="shared" si="7"/>
        <v>yes</v>
      </c>
      <c r="AC23" s="16" t="str">
        <f t="shared" si="8"/>
        <v/>
      </c>
      <c r="AD23" s="16" t="str">
        <f t="shared" si="9"/>
        <v/>
      </c>
      <c r="AF23" t="str">
        <f t="shared" si="10"/>
        <v/>
      </c>
      <c r="AG23" t="str">
        <f t="shared" si="11"/>
        <v/>
      </c>
      <c r="AI23">
        <f>'C'!K23</f>
        <v>0</v>
      </c>
      <c r="AJ23" t="str">
        <f>A!K23</f>
        <v>N</v>
      </c>
      <c r="AK23">
        <f>B!K23</f>
        <v>0</v>
      </c>
    </row>
    <row r="24" spans="1:37" ht="63" thickTop="1" thickBot="1">
      <c r="A24" t="s">
        <v>100</v>
      </c>
      <c r="B24" t="s">
        <v>101</v>
      </c>
      <c r="C24" t="s">
        <v>24</v>
      </c>
      <c r="D24">
        <v>69441</v>
      </c>
      <c r="E24" t="s">
        <v>102</v>
      </c>
      <c r="F24" s="4" t="str">
        <f>IF(AND((A!F24='C'!F24),('C'!F24=B!F24)),'C'!F24,"A:"&amp;A!F24&amp;";B:"&amp;B!F24&amp;";C:"&amp;'C'!F24)</f>
        <v>N</v>
      </c>
      <c r="G24" s="4" t="str">
        <f>IF(AND((A!G24='C'!G24),('C'!G24=B!G24)),'C'!G24,"A:"&amp;A!G24&amp;";B:"&amp;B!G24&amp;";C:"&amp;'C'!G24)</f>
        <v>N</v>
      </c>
      <c r="H24" s="9" t="str">
        <f>IF('C'!H24=0,"",'C'!H24)</f>
        <v/>
      </c>
      <c r="I24" s="14" t="str">
        <f>IF(A!H24=0,"",A!H24)</f>
        <v/>
      </c>
      <c r="J24" s="9" t="str">
        <f>IF(B!H24=0,"",B!H24)</f>
        <v/>
      </c>
      <c r="K24" t="str">
        <f>IF('C'!I24=0,"",'C'!I24)</f>
        <v/>
      </c>
      <c r="L24" t="str">
        <f>IF(A!I24=0,"",A!I24)</f>
        <v/>
      </c>
      <c r="M24" t="str">
        <f>IF(B!I24=0,"",B!I24)</f>
        <v/>
      </c>
      <c r="N24" t="b">
        <f t="shared" si="4"/>
        <v>0</v>
      </c>
      <c r="O24" t="b">
        <f t="shared" si="5"/>
        <v>0</v>
      </c>
      <c r="Q24" s="8" t="str">
        <f>IF('C'!M24=0,"",'C'!M24)</f>
        <v>entails</v>
      </c>
      <c r="R24" s="15" t="str">
        <f>IF(A!M24=0,"",A!M24)</f>
        <v>both presuppose the same entities</v>
      </c>
      <c r="S24" s="8" t="str">
        <f>IF(B!M24=0,"",B!M24)</f>
        <v/>
      </c>
      <c r="V24" s="8">
        <f t="shared" si="0"/>
        <v>0</v>
      </c>
      <c r="W24" t="str">
        <f t="shared" si="1"/>
        <v/>
      </c>
      <c r="X24" t="str">
        <f t="shared" si="2"/>
        <v>N</v>
      </c>
      <c r="Y24" t="str">
        <f t="shared" si="3"/>
        <v>N</v>
      </c>
      <c r="AA24" s="17" t="str">
        <f t="shared" si="6"/>
        <v>no</v>
      </c>
      <c r="AB24" s="17" t="str">
        <f t="shared" si="7"/>
        <v>no</v>
      </c>
      <c r="AC24" s="16" t="str">
        <f t="shared" si="8"/>
        <v/>
      </c>
      <c r="AD24" s="16" t="str">
        <f t="shared" si="9"/>
        <v/>
      </c>
      <c r="AF24" t="str">
        <f t="shared" si="10"/>
        <v/>
      </c>
      <c r="AG24" t="str">
        <f t="shared" si="11"/>
        <v/>
      </c>
      <c r="AI24">
        <f>'C'!K24</f>
        <v>0</v>
      </c>
      <c r="AJ24" t="str">
        <f>A!K24</f>
        <v>N</v>
      </c>
      <c r="AK24">
        <f>B!K24</f>
        <v>0</v>
      </c>
    </row>
    <row r="25" spans="1:37" ht="19" thickTop="1" thickBot="1">
      <c r="A25" t="s">
        <v>104</v>
      </c>
      <c r="B25" t="s">
        <v>105</v>
      </c>
      <c r="C25" t="s">
        <v>24</v>
      </c>
      <c r="D25">
        <v>97930</v>
      </c>
      <c r="E25" t="s">
        <v>106</v>
      </c>
      <c r="F25" s="4" t="str">
        <f>IF(AND((A!F25='C'!F25),('C'!F25=B!F25)),'C'!F25,"A:"&amp;A!F25&amp;";B:"&amp;B!F25&amp;";C:"&amp;'C'!F25)</f>
        <v>A:N;B:Y;C:N</v>
      </c>
      <c r="G25" s="4" t="str">
        <f>IF(AND((A!G25='C'!G25),('C'!G25=B!G25)),'C'!G25,"A:"&amp;A!G25&amp;";B:"&amp;B!G25&amp;";C:"&amp;'C'!G25)</f>
        <v>A:N;B:Y;C:N</v>
      </c>
      <c r="H25" s="9" t="str">
        <f>IF('C'!H25=0,"",'C'!H25)</f>
        <v/>
      </c>
      <c r="I25" s="14" t="str">
        <f>IF(A!H25=0,"",A!H25)</f>
        <v/>
      </c>
      <c r="J25" s="9" t="str">
        <f>IF(B!H25=0,"",B!H25)</f>
        <v>S1 is a conversational implicature, derived from the presupposition of "even" and the use of "non-Clinton" in S2</v>
      </c>
      <c r="K25" t="str">
        <f>IF('C'!I25=0,"",'C'!I25)</f>
        <v/>
      </c>
      <c r="L25" t="str">
        <f>IF(A!I25=0,"",A!I25)</f>
        <v/>
      </c>
      <c r="M25" t="str">
        <f>IF(B!I25=0,"",B!I25)</f>
        <v>conversational implicature; presupposition of "even"</v>
      </c>
      <c r="N25" t="b">
        <f t="shared" si="4"/>
        <v>0</v>
      </c>
      <c r="O25" t="b">
        <f t="shared" si="5"/>
        <v>0</v>
      </c>
      <c r="Q25" s="8" t="str">
        <f>IF('C'!M25=0,"",'C'!M25)</f>
        <v/>
      </c>
      <c r="R25" s="15" t="str">
        <f>IF(A!M25=0,"",A!M25)</f>
        <v/>
      </c>
      <c r="S25" s="8" t="str">
        <f>IF(B!M25=0,"",B!M25)</f>
        <v/>
      </c>
      <c r="U25" t="s">
        <v>798</v>
      </c>
      <c r="V25" s="8">
        <f t="shared" si="0"/>
        <v>0</v>
      </c>
      <c r="W25" t="str">
        <f t="shared" si="1"/>
        <v/>
      </c>
      <c r="X25" t="str">
        <f t="shared" si="2"/>
        <v>A:N;B:Y;C:N</v>
      </c>
      <c r="Y25" t="str">
        <f t="shared" si="3"/>
        <v>A:N;B:Y;C:N</v>
      </c>
      <c r="AA25" s="17" t="str">
        <f t="shared" si="6"/>
        <v>no</v>
      </c>
      <c r="AB25" s="17" t="str">
        <f t="shared" si="7"/>
        <v>no</v>
      </c>
      <c r="AC25" s="16" t="str">
        <f t="shared" si="8"/>
        <v>nomatch</v>
      </c>
      <c r="AD25" s="16" t="str">
        <f t="shared" si="9"/>
        <v>nomatch</v>
      </c>
      <c r="AF25" t="str">
        <f t="shared" si="10"/>
        <v/>
      </c>
      <c r="AG25" t="str">
        <f t="shared" si="11"/>
        <v/>
      </c>
      <c r="AI25">
        <f>'C'!K25</f>
        <v>0</v>
      </c>
      <c r="AJ25" t="str">
        <f>A!K25</f>
        <v>N</v>
      </c>
      <c r="AK25">
        <f>B!K25</f>
        <v>0</v>
      </c>
    </row>
    <row r="26" spans="1:37" ht="19" thickTop="1" thickBot="1">
      <c r="A26" t="s">
        <v>107</v>
      </c>
      <c r="B26" t="s">
        <v>108</v>
      </c>
      <c r="C26" t="s">
        <v>16</v>
      </c>
      <c r="D26">
        <v>8524</v>
      </c>
      <c r="E26" t="s">
        <v>109</v>
      </c>
      <c r="F26" s="4" t="str">
        <f>IF(AND((A!F26='C'!F26),('C'!F26=B!F26)),'C'!F26,"A:"&amp;A!F26&amp;";B:"&amp;B!F26&amp;";C:"&amp;'C'!F26)</f>
        <v>A:N;B:Y;C:N</v>
      </c>
      <c r="G26" s="4" t="str">
        <f>IF(AND((A!G26='C'!G26),('C'!G26=B!G26)),'C'!G26,"A:"&amp;A!G26&amp;";B:"&amp;B!G26&amp;";C:"&amp;'C'!G26)</f>
        <v>N</v>
      </c>
      <c r="H26" s="9" t="str">
        <f>IF('C'!H26=0,"",'C'!H26)</f>
        <v/>
      </c>
      <c r="I26" s="14" t="str">
        <f>IF(A!H26=0,"",A!H26)</f>
        <v/>
      </c>
      <c r="J26" s="9" t="str">
        <f>IF(B!H26=0,"",B!H26)</f>
        <v>S2 is the negation of the presupposition of S1</v>
      </c>
      <c r="K26" t="str">
        <f>IF('C'!I26=0,"",'C'!I26)</f>
        <v/>
      </c>
      <c r="L26" t="str">
        <f>IF(A!I26=0,"",A!I26)</f>
        <v/>
      </c>
      <c r="M26" t="str">
        <f>IF(B!I26=0,"",B!I26)</f>
        <v/>
      </c>
      <c r="N26" t="b">
        <f t="shared" si="4"/>
        <v>0</v>
      </c>
      <c r="O26" t="b">
        <f t="shared" si="5"/>
        <v>0</v>
      </c>
      <c r="Q26" s="8" t="str">
        <f>IF('C'!M26=0,"",'C'!M26)</f>
        <v/>
      </c>
      <c r="R26" s="15" t="str">
        <f>IF(A!M26=0,"",A!M26)</f>
        <v/>
      </c>
      <c r="S26" s="8" t="str">
        <f>IF(B!M26=0,"",B!M26)</f>
        <v>S2 is the negation of the presupposition of S1</v>
      </c>
      <c r="U26" t="s">
        <v>16</v>
      </c>
      <c r="V26" s="8">
        <f t="shared" si="0"/>
        <v>1</v>
      </c>
      <c r="W26" t="str">
        <f t="shared" si="1"/>
        <v/>
      </c>
      <c r="X26" t="str">
        <f t="shared" si="2"/>
        <v>A:N;B:Y;C:N</v>
      </c>
      <c r="Y26" t="str">
        <f t="shared" si="3"/>
        <v>N</v>
      </c>
      <c r="AA26" s="17" t="str">
        <f t="shared" si="6"/>
        <v>yes</v>
      </c>
      <c r="AB26" s="17" t="str">
        <f t="shared" si="7"/>
        <v>no</v>
      </c>
      <c r="AC26" s="16" t="str">
        <f t="shared" si="8"/>
        <v/>
      </c>
      <c r="AD26" s="16" t="str">
        <f t="shared" si="9"/>
        <v/>
      </c>
      <c r="AF26" t="str">
        <f t="shared" si="10"/>
        <v/>
      </c>
      <c r="AG26" t="str">
        <f t="shared" si="11"/>
        <v/>
      </c>
      <c r="AI26">
        <f>'C'!K26</f>
        <v>0</v>
      </c>
      <c r="AJ26" t="str">
        <f>A!K26</f>
        <v>N</v>
      </c>
      <c r="AK26">
        <f>B!K26</f>
        <v>0</v>
      </c>
    </row>
    <row r="27" spans="1:37" ht="19" thickTop="1" thickBot="1">
      <c r="A27" t="s">
        <v>110</v>
      </c>
      <c r="B27" t="s">
        <v>111</v>
      </c>
      <c r="C27" t="s">
        <v>37</v>
      </c>
      <c r="D27">
        <v>121422</v>
      </c>
      <c r="E27" t="s">
        <v>112</v>
      </c>
      <c r="F27" s="4" t="str">
        <f>IF(AND((A!F27='C'!F27),('C'!F27=B!F27)),'C'!F27,"A:"&amp;A!F27&amp;";B:"&amp;B!F27&amp;";C:"&amp;'C'!F27)</f>
        <v>N</v>
      </c>
      <c r="G27" s="4" t="str">
        <f>IF(AND((A!G27='C'!G27),('C'!G27=B!G27)),'C'!G27,"A:"&amp;A!G27&amp;";B:"&amp;B!G27&amp;";C:"&amp;'C'!G27)</f>
        <v>N</v>
      </c>
      <c r="H27" s="9" t="str">
        <f>IF('C'!H27=0,"",'C'!H27)</f>
        <v/>
      </c>
      <c r="I27" s="14" t="str">
        <f>IF(A!H27=0,"",A!H27)</f>
        <v/>
      </c>
      <c r="J27" s="9" t="str">
        <f>IF(B!H27=0,"",B!H27)</f>
        <v/>
      </c>
      <c r="K27" t="str">
        <f>IF('C'!I27=0,"",'C'!I27)</f>
        <v/>
      </c>
      <c r="L27" t="str">
        <f>IF(A!I27=0,"",A!I27)</f>
        <v/>
      </c>
      <c r="M27" t="str">
        <f>IF(B!I27=0,"",B!I27)</f>
        <v/>
      </c>
      <c r="N27" t="b">
        <f t="shared" si="4"/>
        <v>0</v>
      </c>
      <c r="O27" t="b">
        <f t="shared" si="5"/>
        <v>0</v>
      </c>
      <c r="Q27" s="8" t="str">
        <f>IF('C'!M27=0,"",'C'!M27)</f>
        <v/>
      </c>
      <c r="R27" s="15" t="str">
        <f>IF(A!M27=0,"",A!M27)</f>
        <v/>
      </c>
      <c r="S27" s="8" t="str">
        <f>IF(B!M27=0,"",B!M27)</f>
        <v/>
      </c>
      <c r="V27" s="8">
        <f t="shared" si="0"/>
        <v>0</v>
      </c>
      <c r="W27" t="str">
        <f t="shared" si="1"/>
        <v/>
      </c>
      <c r="X27" t="str">
        <f t="shared" si="2"/>
        <v>N</v>
      </c>
      <c r="Y27" t="str">
        <f t="shared" si="3"/>
        <v>N</v>
      </c>
      <c r="AA27" s="17" t="str">
        <f t="shared" si="6"/>
        <v>no</v>
      </c>
      <c r="AB27" s="17" t="str">
        <f t="shared" si="7"/>
        <v>no</v>
      </c>
      <c r="AC27" s="16" t="str">
        <f t="shared" si="8"/>
        <v/>
      </c>
      <c r="AD27" s="16" t="str">
        <f t="shared" si="9"/>
        <v/>
      </c>
      <c r="AF27" t="str">
        <f t="shared" si="10"/>
        <v/>
      </c>
      <c r="AG27" t="str">
        <f t="shared" si="11"/>
        <v/>
      </c>
      <c r="AI27">
        <f>'C'!K27</f>
        <v>0</v>
      </c>
      <c r="AJ27" t="str">
        <f>A!K27</f>
        <v>N</v>
      </c>
      <c r="AK27">
        <f>B!K27</f>
        <v>0</v>
      </c>
    </row>
    <row r="28" spans="1:37" ht="48" thickTop="1" thickBot="1">
      <c r="A28" t="s">
        <v>113</v>
      </c>
      <c r="B28" t="s">
        <v>114</v>
      </c>
      <c r="C28" t="s">
        <v>37</v>
      </c>
      <c r="D28">
        <v>101809</v>
      </c>
      <c r="E28" t="s">
        <v>115</v>
      </c>
      <c r="F28" s="4" t="str">
        <f>IF(AND((A!F28='C'!F28),('C'!F28=B!F28)),'C'!F28,"A:"&amp;A!F28&amp;";B:"&amp;B!F28&amp;";C:"&amp;'C'!F28)</f>
        <v>N</v>
      </c>
      <c r="G28" s="4" t="str">
        <f>IF(AND((A!G28='C'!G28),('C'!G28=B!G28)),'C'!G28,"A:"&amp;A!G28&amp;";B:"&amp;B!G28&amp;";C:"&amp;'C'!G28)</f>
        <v>N</v>
      </c>
      <c r="H28" s="9" t="str">
        <f>IF('C'!H28=0,"",'C'!H28)</f>
        <v/>
      </c>
      <c r="I28" s="14" t="str">
        <f>IF(A!H28=0,"",A!H28)</f>
        <v/>
      </c>
      <c r="J28" s="9" t="str">
        <f>IF(B!H28=0,"",B!H28)</f>
        <v/>
      </c>
      <c r="K28" t="str">
        <f>IF('C'!I28=0,"",'C'!I28)</f>
        <v/>
      </c>
      <c r="L28" t="str">
        <f>IF(A!I28=0,"",A!I28)</f>
        <v/>
      </c>
      <c r="M28" t="str">
        <f>IF(B!I28=0,"",B!I28)</f>
        <v/>
      </c>
      <c r="N28" t="b">
        <f t="shared" si="4"/>
        <v>0</v>
      </c>
      <c r="O28" t="b">
        <f t="shared" si="5"/>
        <v>0</v>
      </c>
      <c r="Q28" s="8" t="str">
        <f>IF('C'!M28=0,"",'C'!M28)</f>
        <v/>
      </c>
      <c r="R28" s="15" t="str">
        <f>IF(A!M28=0,"",A!M28)</f>
        <v>both presuppose a cost to disney</v>
      </c>
      <c r="S28" s="8" t="str">
        <f>IF(B!M28=0,"",B!M28)</f>
        <v/>
      </c>
      <c r="V28" s="8">
        <f t="shared" si="0"/>
        <v>0</v>
      </c>
      <c r="W28" t="str">
        <f t="shared" si="1"/>
        <v/>
      </c>
      <c r="X28" t="str">
        <f t="shared" si="2"/>
        <v>N</v>
      </c>
      <c r="Y28" t="str">
        <f t="shared" si="3"/>
        <v>N</v>
      </c>
      <c r="AA28" s="17" t="str">
        <f t="shared" si="6"/>
        <v>no</v>
      </c>
      <c r="AB28" s="17" t="str">
        <f t="shared" si="7"/>
        <v>no</v>
      </c>
      <c r="AC28" s="16" t="str">
        <f t="shared" si="8"/>
        <v/>
      </c>
      <c r="AD28" s="16" t="str">
        <f t="shared" si="9"/>
        <v/>
      </c>
      <c r="AF28" t="str">
        <f t="shared" si="10"/>
        <v/>
      </c>
      <c r="AG28" t="str">
        <f t="shared" si="11"/>
        <v/>
      </c>
      <c r="AI28">
        <f>'C'!K28</f>
        <v>0</v>
      </c>
      <c r="AJ28" t="str">
        <f>A!K28</f>
        <v>N</v>
      </c>
      <c r="AK28">
        <f>B!K28</f>
        <v>0</v>
      </c>
    </row>
    <row r="29" spans="1:37" ht="93" thickTop="1" thickBot="1">
      <c r="A29" t="s">
        <v>117</v>
      </c>
      <c r="B29" t="s">
        <v>118</v>
      </c>
      <c r="C29" t="s">
        <v>24</v>
      </c>
      <c r="D29">
        <v>130277</v>
      </c>
      <c r="E29" t="s">
        <v>119</v>
      </c>
      <c r="F29" s="4" t="str">
        <f>IF(AND((A!F29='C'!F29),('C'!F29=B!F29)),'C'!F29,"A:"&amp;A!F29&amp;";B:"&amp;B!F29&amp;";C:"&amp;'C'!F29)</f>
        <v>N</v>
      </c>
      <c r="G29" s="4" t="str">
        <f>IF(AND((A!G29='C'!G29),('C'!G29=B!G29)),'C'!G29,"A:"&amp;A!G29&amp;";B:"&amp;B!G29&amp;";C:"&amp;'C'!G29)</f>
        <v>N</v>
      </c>
      <c r="H29" s="9" t="str">
        <f>IF('C'!H29=0,"",'C'!H29)</f>
        <v/>
      </c>
      <c r="I29" s="14" t="str">
        <f>IF(A!H29=0,"",A!H29)</f>
        <v/>
      </c>
      <c r="J29" s="9" t="str">
        <f>IF(B!H29=0,"",B!H29)</f>
        <v/>
      </c>
      <c r="K29" t="str">
        <f>IF('C'!I29=0,"",'C'!I29)</f>
        <v/>
      </c>
      <c r="L29" t="str">
        <f>IF(A!I29=0,"",A!I29)</f>
        <v/>
      </c>
      <c r="M29" t="str">
        <f>IF(B!I29=0,"",B!I29)</f>
        <v/>
      </c>
      <c r="N29" t="b">
        <f t="shared" si="4"/>
        <v>0</v>
      </c>
      <c r="O29" t="b">
        <f t="shared" si="5"/>
        <v>0</v>
      </c>
      <c r="Q29" s="8" t="str">
        <f>IF('C'!M29=0,"",'C'!M29)</f>
        <v/>
      </c>
      <c r="R29" s="15" t="str">
        <f>IF(A!M29=0,"",A!M29)</f>
        <v>precondition of asking a question (sort of a presupposition)</v>
      </c>
      <c r="S29" s="8" t="str">
        <f>IF(B!M29=0,"",B!M29)</f>
        <v/>
      </c>
      <c r="V29" s="8">
        <f t="shared" si="0"/>
        <v>0</v>
      </c>
      <c r="W29" t="str">
        <f t="shared" si="1"/>
        <v/>
      </c>
      <c r="X29" t="str">
        <f t="shared" si="2"/>
        <v>N</v>
      </c>
      <c r="Y29" t="str">
        <f t="shared" si="3"/>
        <v>N</v>
      </c>
      <c r="AA29" s="17" t="str">
        <f t="shared" si="6"/>
        <v>no</v>
      </c>
      <c r="AB29" s="17" t="str">
        <f t="shared" si="7"/>
        <v>no</v>
      </c>
      <c r="AC29" s="16" t="str">
        <f t="shared" si="8"/>
        <v/>
      </c>
      <c r="AD29" s="16" t="str">
        <f t="shared" si="9"/>
        <v/>
      </c>
      <c r="AF29" t="str">
        <f t="shared" si="10"/>
        <v/>
      </c>
      <c r="AG29" t="str">
        <f t="shared" si="11"/>
        <v/>
      </c>
      <c r="AI29">
        <f>'C'!K29</f>
        <v>0</v>
      </c>
      <c r="AJ29" t="str">
        <f>A!K29</f>
        <v>N</v>
      </c>
      <c r="AK29">
        <f>B!K29</f>
        <v>0</v>
      </c>
    </row>
    <row r="30" spans="1:37" ht="48" thickTop="1" thickBot="1">
      <c r="A30" t="s">
        <v>122</v>
      </c>
      <c r="B30" t="s">
        <v>123</v>
      </c>
      <c r="C30" t="s">
        <v>16</v>
      </c>
      <c r="D30">
        <v>62566</v>
      </c>
      <c r="E30" t="s">
        <v>124</v>
      </c>
      <c r="F30" s="4" t="str">
        <f>IF(AND((A!F30='C'!F30),('C'!F30=B!F30)),'C'!F30,"A:"&amp;A!F30&amp;";B:"&amp;B!F30&amp;";C:"&amp;'C'!F30)</f>
        <v>N</v>
      </c>
      <c r="G30" s="4" t="str">
        <f>IF(AND((A!G30='C'!G30),('C'!G30=B!G30)),'C'!G30,"A:"&amp;A!G30&amp;";B:"&amp;B!G30&amp;";C:"&amp;'C'!G30)</f>
        <v>A:N;B:N;C:Y</v>
      </c>
      <c r="H30" s="9" t="str">
        <f>IF('C'!H30=0,"",'C'!H30)</f>
        <v>both</v>
      </c>
      <c r="I30" s="14" t="str">
        <f>IF(A!H30=0,"",A!H30)</f>
        <v/>
      </c>
      <c r="J30" s="9" t="str">
        <f>IF(B!H30=0,"",B!H30)</f>
        <v/>
      </c>
      <c r="K30" t="str">
        <f>IF('C'!I30=0,"",'C'!I30)</f>
        <v/>
      </c>
      <c r="L30" t="str">
        <f>IF(A!I30=0,"",A!I30)</f>
        <v/>
      </c>
      <c r="M30" t="str">
        <f>IF(B!I30=0,"",B!I30)</f>
        <v/>
      </c>
      <c r="N30" t="b">
        <f t="shared" si="4"/>
        <v>0</v>
      </c>
      <c r="O30" t="b">
        <f t="shared" si="5"/>
        <v>0</v>
      </c>
      <c r="Q30" s="8" t="str">
        <f>IF('C'!M30=0,"",'C'!M30)</f>
        <v>neg-impl</v>
      </c>
      <c r="R30" s="15" t="str">
        <f>IF(A!M30=0,"",A!M30)</f>
        <v>both implicate a change of state (now)</v>
      </c>
      <c r="S30" s="8" t="str">
        <f>IF(B!M30=0,"",B!M30)</f>
        <v/>
      </c>
      <c r="V30" s="8">
        <f t="shared" si="0"/>
        <v>0</v>
      </c>
      <c r="W30" t="str">
        <f t="shared" si="1"/>
        <v/>
      </c>
      <c r="X30" t="str">
        <f t="shared" si="2"/>
        <v>N</v>
      </c>
      <c r="Y30" t="str">
        <f t="shared" si="3"/>
        <v>A:N;B:N;C:Y</v>
      </c>
      <c r="AA30" s="17" t="str">
        <f t="shared" si="6"/>
        <v>no</v>
      </c>
      <c r="AB30" s="17" t="str">
        <f t="shared" si="7"/>
        <v>yes</v>
      </c>
      <c r="AC30" s="16" t="str">
        <f t="shared" si="8"/>
        <v/>
      </c>
      <c r="AD30" s="16" t="str">
        <f t="shared" si="9"/>
        <v/>
      </c>
      <c r="AF30" t="str">
        <f t="shared" si="10"/>
        <v/>
      </c>
      <c r="AG30" t="str">
        <f t="shared" si="11"/>
        <v/>
      </c>
      <c r="AI30" t="str">
        <f>'C'!K30</f>
        <v>Y</v>
      </c>
      <c r="AJ30" t="str">
        <f>A!K30</f>
        <v>N</v>
      </c>
      <c r="AK30">
        <f>B!K30</f>
        <v>0</v>
      </c>
    </row>
    <row r="31" spans="1:37" ht="19" thickTop="1" thickBot="1">
      <c r="A31" t="s">
        <v>126</v>
      </c>
      <c r="B31" t="s">
        <v>127</v>
      </c>
      <c r="C31" t="s">
        <v>24</v>
      </c>
      <c r="D31">
        <v>139028</v>
      </c>
      <c r="E31" t="s">
        <v>128</v>
      </c>
      <c r="F31" s="4" t="str">
        <f>IF(AND((A!F31='C'!F31),('C'!F31=B!F31)),'C'!F31,"A:"&amp;A!F31&amp;";B:"&amp;B!F31&amp;";C:"&amp;'C'!F31)</f>
        <v>N</v>
      </c>
      <c r="G31" s="4" t="str">
        <f>IF(AND((A!G31='C'!G31),('C'!G31=B!G31)),'C'!G31,"A:"&amp;A!G31&amp;";B:"&amp;B!G31&amp;";C:"&amp;'C'!G31)</f>
        <v>N</v>
      </c>
      <c r="H31" s="9" t="str">
        <f>IF('C'!H31=0,"",'C'!H31)</f>
        <v/>
      </c>
      <c r="I31" s="14" t="str">
        <f>IF(A!H31=0,"",A!H31)</f>
        <v/>
      </c>
      <c r="J31" s="9" t="str">
        <f>IF(B!H31=0,"",B!H31)</f>
        <v/>
      </c>
      <c r="K31" t="str">
        <f>IF('C'!I31=0,"",'C'!I31)</f>
        <v/>
      </c>
      <c r="L31" t="str">
        <f>IF(A!I31=0,"",A!I31)</f>
        <v/>
      </c>
      <c r="M31" t="str">
        <f>IF(B!I31=0,"",B!I31)</f>
        <v/>
      </c>
      <c r="N31" t="b">
        <f t="shared" si="4"/>
        <v>0</v>
      </c>
      <c r="O31" t="b">
        <f t="shared" si="5"/>
        <v>0</v>
      </c>
      <c r="Q31" s="8" t="str">
        <f>IF('C'!M31=0,"",'C'!M31)</f>
        <v/>
      </c>
      <c r="R31" s="15" t="str">
        <f>IF(A!M31=0,"",A!M31)</f>
        <v/>
      </c>
      <c r="S31" s="8" t="str">
        <f>IF(B!M31=0,"",B!M31)</f>
        <v/>
      </c>
      <c r="V31" s="8">
        <f t="shared" si="0"/>
        <v>0</v>
      </c>
      <c r="W31" t="str">
        <f t="shared" si="1"/>
        <v/>
      </c>
      <c r="X31" t="str">
        <f t="shared" si="2"/>
        <v>N</v>
      </c>
      <c r="Y31" t="str">
        <f t="shared" si="3"/>
        <v>N</v>
      </c>
      <c r="AA31" s="17" t="str">
        <f t="shared" si="6"/>
        <v>no</v>
      </c>
      <c r="AB31" s="17" t="str">
        <f t="shared" si="7"/>
        <v>no</v>
      </c>
      <c r="AC31" s="16" t="str">
        <f t="shared" si="8"/>
        <v/>
      </c>
      <c r="AD31" s="16" t="str">
        <f t="shared" si="9"/>
        <v/>
      </c>
      <c r="AF31" t="str">
        <f t="shared" si="10"/>
        <v/>
      </c>
      <c r="AG31" t="str">
        <f t="shared" si="11"/>
        <v/>
      </c>
      <c r="AI31">
        <f>'C'!K31</f>
        <v>0</v>
      </c>
      <c r="AJ31" t="str">
        <f>A!K31</f>
        <v>N</v>
      </c>
      <c r="AK31">
        <f>B!K31</f>
        <v>0</v>
      </c>
    </row>
    <row r="32" spans="1:37" ht="19" thickTop="1" thickBot="1">
      <c r="A32" t="s">
        <v>129</v>
      </c>
      <c r="B32" t="s">
        <v>130</v>
      </c>
      <c r="C32" t="s">
        <v>37</v>
      </c>
      <c r="D32">
        <v>138210</v>
      </c>
      <c r="E32" t="s">
        <v>131</v>
      </c>
      <c r="F32" s="4" t="str">
        <f>IF(AND((A!F32='C'!F32),('C'!F32=B!F32)),'C'!F32,"A:"&amp;A!F32&amp;";B:"&amp;B!F32&amp;";C:"&amp;'C'!F32)</f>
        <v>N</v>
      </c>
      <c r="G32" s="4" t="str">
        <f>IF(AND((A!G32='C'!G32),('C'!G32=B!G32)),'C'!G32,"A:"&amp;A!G32&amp;";B:"&amp;B!G32&amp;";C:"&amp;'C'!G32)</f>
        <v>A:N;B:N;C:Y</v>
      </c>
      <c r="H32" s="9" t="str">
        <f>IF('C'!H32=0,"",'C'!H32)</f>
        <v>both</v>
      </c>
      <c r="I32" s="14" t="str">
        <f>IF(A!H32=0,"",A!H32)</f>
        <v/>
      </c>
      <c r="J32" s="9" t="str">
        <f>IF(B!H32=0,"",B!H32)</f>
        <v/>
      </c>
      <c r="K32" t="str">
        <f>IF('C'!I32=0,"",'C'!I32)</f>
        <v>numerical</v>
      </c>
      <c r="L32" t="str">
        <f>IF(A!I32=0,"",A!I32)</f>
        <v/>
      </c>
      <c r="M32" t="str">
        <f>IF(B!I32=0,"",B!I32)</f>
        <v/>
      </c>
      <c r="N32" t="b">
        <f t="shared" si="4"/>
        <v>0</v>
      </c>
      <c r="O32" t="b">
        <f t="shared" si="5"/>
        <v>0</v>
      </c>
      <c r="Q32" s="8" t="str">
        <f>IF('C'!M32=0,"",'C'!M32)</f>
        <v/>
      </c>
      <c r="R32" s="15" t="str">
        <f>IF(A!M32=0,"",A!M32)</f>
        <v/>
      </c>
      <c r="S32" s="8" t="str">
        <f>IF(B!M32=0,"",B!M32)</f>
        <v/>
      </c>
      <c r="V32" s="8">
        <f t="shared" si="0"/>
        <v>0</v>
      </c>
      <c r="W32" t="str">
        <f t="shared" si="1"/>
        <v/>
      </c>
      <c r="X32" t="str">
        <f t="shared" si="2"/>
        <v>N</v>
      </c>
      <c r="Y32" t="str">
        <f t="shared" si="3"/>
        <v>A:N;B:N;C:Y</v>
      </c>
      <c r="AA32" s="17" t="str">
        <f t="shared" si="6"/>
        <v>no</v>
      </c>
      <c r="AB32" s="17" t="str">
        <f t="shared" si="7"/>
        <v>yes</v>
      </c>
      <c r="AC32" s="16" t="str">
        <f t="shared" si="8"/>
        <v/>
      </c>
      <c r="AD32" s="16" t="str">
        <f t="shared" si="9"/>
        <v/>
      </c>
      <c r="AF32" t="str">
        <f t="shared" si="10"/>
        <v/>
      </c>
      <c r="AG32" t="str">
        <f t="shared" si="11"/>
        <v/>
      </c>
      <c r="AI32">
        <f>'C'!K32</f>
        <v>0</v>
      </c>
      <c r="AJ32" t="str">
        <f>A!K32</f>
        <v>N</v>
      </c>
      <c r="AK32">
        <f>B!K32</f>
        <v>0</v>
      </c>
    </row>
    <row r="33" spans="1:37" ht="19" thickTop="1" thickBot="1">
      <c r="A33" t="s">
        <v>132</v>
      </c>
      <c r="B33" t="s">
        <v>133</v>
      </c>
      <c r="C33" t="s">
        <v>24</v>
      </c>
      <c r="D33">
        <v>70738</v>
      </c>
      <c r="E33" t="s">
        <v>134</v>
      </c>
      <c r="F33" s="4" t="str">
        <f>IF(AND((A!F33='C'!F33),('C'!F33=B!F33)),'C'!F33,"A:"&amp;A!F33&amp;";B:"&amp;B!F33&amp;";C:"&amp;'C'!F33)</f>
        <v>N</v>
      </c>
      <c r="G33" s="4" t="str">
        <f>IF(AND((A!G33='C'!G33),('C'!G33=B!G33)),'C'!G33,"A:"&amp;A!G33&amp;";B:"&amp;B!G33&amp;";C:"&amp;'C'!G33)</f>
        <v>N</v>
      </c>
      <c r="H33" s="9" t="str">
        <f>IF('C'!H33=0,"",'C'!H33)</f>
        <v/>
      </c>
      <c r="I33" s="14" t="str">
        <f>IF(A!H33=0,"",A!H33)</f>
        <v/>
      </c>
      <c r="J33" s="9" t="str">
        <f>IF(B!H33=0,"",B!H33)</f>
        <v/>
      </c>
      <c r="K33" t="str">
        <f>IF('C'!I33=0,"",'C'!I33)</f>
        <v/>
      </c>
      <c r="L33" t="str">
        <f>IF(A!I33=0,"",A!I33)</f>
        <v/>
      </c>
      <c r="M33" t="str">
        <f>IF(B!I33=0,"",B!I33)</f>
        <v/>
      </c>
      <c r="N33" t="b">
        <f t="shared" si="4"/>
        <v>0</v>
      </c>
      <c r="O33" t="b">
        <f t="shared" si="5"/>
        <v>0</v>
      </c>
      <c r="Q33" s="8" t="str">
        <f>IF('C'!M33=0,"",'C'!M33)</f>
        <v/>
      </c>
      <c r="R33" s="15" t="str">
        <f>IF(A!M33=0,"",A!M33)</f>
        <v/>
      </c>
      <c r="S33" s="8" t="str">
        <f>IF(B!M33=0,"",B!M33)</f>
        <v/>
      </c>
      <c r="V33" s="8">
        <f t="shared" si="0"/>
        <v>0</v>
      </c>
      <c r="W33" t="str">
        <f t="shared" si="1"/>
        <v/>
      </c>
      <c r="X33" t="str">
        <f t="shared" si="2"/>
        <v>N</v>
      </c>
      <c r="Y33" t="str">
        <f t="shared" si="3"/>
        <v>N</v>
      </c>
      <c r="AA33" s="17" t="str">
        <f t="shared" si="6"/>
        <v>no</v>
      </c>
      <c r="AB33" s="17" t="str">
        <f t="shared" si="7"/>
        <v>no</v>
      </c>
      <c r="AC33" s="16" t="str">
        <f t="shared" si="8"/>
        <v/>
      </c>
      <c r="AD33" s="16" t="str">
        <f t="shared" si="9"/>
        <v/>
      </c>
      <c r="AF33" t="str">
        <f t="shared" si="10"/>
        <v/>
      </c>
      <c r="AG33" t="str">
        <f t="shared" si="11"/>
        <v/>
      </c>
      <c r="AI33">
        <f>'C'!K33</f>
        <v>0</v>
      </c>
      <c r="AJ33" t="str">
        <f>A!K33</f>
        <v>N</v>
      </c>
      <c r="AK33">
        <f>B!K33</f>
        <v>0</v>
      </c>
    </row>
    <row r="34" spans="1:37" ht="19" thickTop="1" thickBot="1">
      <c r="A34" t="s">
        <v>135</v>
      </c>
      <c r="B34" t="s">
        <v>136</v>
      </c>
      <c r="C34" t="s">
        <v>37</v>
      </c>
      <c r="D34">
        <v>82510</v>
      </c>
      <c r="E34" t="s">
        <v>137</v>
      </c>
      <c r="F34" s="4" t="str">
        <f>IF(AND((A!F34='C'!F34),('C'!F34=B!F34)),'C'!F34,"A:"&amp;A!F34&amp;";B:"&amp;B!F34&amp;";C:"&amp;'C'!F34)</f>
        <v>N</v>
      </c>
      <c r="G34" s="4" t="str">
        <f>IF(AND((A!G34='C'!G34),('C'!G34=B!G34)),'C'!G34,"A:"&amp;A!G34&amp;";B:"&amp;B!G34&amp;";C:"&amp;'C'!G34)</f>
        <v>N</v>
      </c>
      <c r="H34" s="9" t="str">
        <f>IF('C'!H34=0,"",'C'!H34)</f>
        <v/>
      </c>
      <c r="I34" s="14" t="str">
        <f>IF(A!H34=0,"",A!H34)</f>
        <v/>
      </c>
      <c r="J34" s="9" t="str">
        <f>IF(B!H34=0,"",B!H34)</f>
        <v/>
      </c>
      <c r="K34" t="str">
        <f>IF('C'!I34=0,"",'C'!I34)</f>
        <v/>
      </c>
      <c r="L34" t="str">
        <f>IF(A!I34=0,"",A!I34)</f>
        <v/>
      </c>
      <c r="M34" t="str">
        <f>IF(B!I34=0,"",B!I34)</f>
        <v/>
      </c>
      <c r="N34" t="b">
        <f t="shared" si="4"/>
        <v>0</v>
      </c>
      <c r="O34" t="b">
        <f t="shared" si="5"/>
        <v>0</v>
      </c>
      <c r="Q34" s="8" t="str">
        <f>IF('C'!M34=0,"",'C'!M34)</f>
        <v/>
      </c>
      <c r="R34" s="15" t="str">
        <f>IF(A!M34=0,"",A!M34)</f>
        <v/>
      </c>
      <c r="S34" s="8" t="str">
        <f>IF(B!M34=0,"",B!M34)</f>
        <v/>
      </c>
      <c r="V34" s="8">
        <f t="shared" ref="V34:V65" si="12">IF(U34=C34,1,0)</f>
        <v>0</v>
      </c>
      <c r="W34" t="str">
        <f t="shared" ref="W34:W65" si="13">IF(AND(NOT(U34=""),NOT(U34="no"),NOT(U34=C34)),"nomatch","")</f>
        <v/>
      </c>
      <c r="X34" t="str">
        <f t="shared" ref="X34:X65" si="14">IF(AND(NOT(F34="N"),NOT(T34="")),"N",F34)</f>
        <v>N</v>
      </c>
      <c r="Y34" t="str">
        <f t="shared" ref="Y34:Y65" si="15">IF(AND(NOT(G34="N"),NOT(T34="")),"N",G34)</f>
        <v>N</v>
      </c>
      <c r="AA34" s="17" t="str">
        <f t="shared" si="6"/>
        <v>no</v>
      </c>
      <c r="AB34" s="17" t="str">
        <f t="shared" si="7"/>
        <v>no</v>
      </c>
      <c r="AC34" s="16" t="str">
        <f t="shared" si="8"/>
        <v/>
      </c>
      <c r="AD34" s="16" t="str">
        <f t="shared" si="9"/>
        <v/>
      </c>
      <c r="AF34" t="str">
        <f t="shared" si="10"/>
        <v/>
      </c>
      <c r="AG34" t="str">
        <f t="shared" si="11"/>
        <v/>
      </c>
      <c r="AI34">
        <f>'C'!K34</f>
        <v>0</v>
      </c>
      <c r="AJ34" t="str">
        <f>A!K34</f>
        <v>N</v>
      </c>
      <c r="AK34">
        <f>B!K34</f>
        <v>0</v>
      </c>
    </row>
    <row r="35" spans="1:37" ht="78" thickTop="1" thickBot="1">
      <c r="A35" t="s">
        <v>138</v>
      </c>
      <c r="B35" t="s">
        <v>139</v>
      </c>
      <c r="C35" t="s">
        <v>37</v>
      </c>
      <c r="D35">
        <v>51570</v>
      </c>
      <c r="E35" t="s">
        <v>140</v>
      </c>
      <c r="F35" s="4" t="str">
        <f>IF(AND((A!F35='C'!F35),('C'!F35=B!F35)),'C'!F35,"A:"&amp;A!F35&amp;";B:"&amp;B!F35&amp;";C:"&amp;'C'!F35)</f>
        <v>A:N;B:Y;C:N</v>
      </c>
      <c r="G35" s="4" t="str">
        <f>IF(AND((A!G35='C'!G35),('C'!G35=B!G35)),'C'!G35,"A:"&amp;A!G35&amp;";B:"&amp;B!G35&amp;";C:"&amp;'C'!G35)</f>
        <v>N</v>
      </c>
      <c r="H35" s="9" t="str">
        <f>IF('C'!H35=0,"",'C'!H35)</f>
        <v/>
      </c>
      <c r="I35" s="14" t="str">
        <f>IF(A!H35=0,"",A!H35)</f>
        <v/>
      </c>
      <c r="J35" s="9" t="str">
        <f>IF(B!H35=0,"",B!H35)</f>
        <v>S2</v>
      </c>
      <c r="K35" t="str">
        <f>IF('C'!I35=0,"",'C'!I35)</f>
        <v/>
      </c>
      <c r="L35" t="str">
        <f>IF(A!I35=0,"",A!I35)</f>
        <v/>
      </c>
      <c r="M35" t="str">
        <f>IF(B!I35=0,"",B!I35)</f>
        <v>presupp of "succeed"</v>
      </c>
      <c r="N35" t="b">
        <f t="shared" si="4"/>
        <v>0</v>
      </c>
      <c r="O35" t="b">
        <f t="shared" si="5"/>
        <v>0</v>
      </c>
      <c r="Q35" s="8" t="str">
        <f>IF('C'!M35=0,"",'C'!M35)</f>
        <v/>
      </c>
      <c r="R35" s="15" t="str">
        <f>IF(A!M35=0,"",A!M35)</f>
        <v>Both change of state, presuppose that Nasser was in control</v>
      </c>
      <c r="S35" s="8" t="str">
        <f>IF(B!M35=0,"",B!M35)</f>
        <v/>
      </c>
      <c r="U35" t="s">
        <v>37</v>
      </c>
      <c r="V35" s="8">
        <f t="shared" si="12"/>
        <v>1</v>
      </c>
      <c r="W35" t="str">
        <f t="shared" si="13"/>
        <v/>
      </c>
      <c r="X35" t="str">
        <f t="shared" si="14"/>
        <v>A:N;B:Y;C:N</v>
      </c>
      <c r="Y35" t="str">
        <f t="shared" si="15"/>
        <v>N</v>
      </c>
      <c r="AA35" s="17" t="str">
        <f t="shared" si="6"/>
        <v>yes</v>
      </c>
      <c r="AB35" s="17" t="str">
        <f t="shared" si="7"/>
        <v>no</v>
      </c>
      <c r="AC35" s="16" t="str">
        <f t="shared" si="8"/>
        <v/>
      </c>
      <c r="AD35" s="16" t="str">
        <f t="shared" si="9"/>
        <v/>
      </c>
      <c r="AF35" t="str">
        <f t="shared" si="10"/>
        <v/>
      </c>
      <c r="AG35" t="str">
        <f t="shared" si="11"/>
        <v/>
      </c>
      <c r="AI35">
        <f>'C'!K35</f>
        <v>0</v>
      </c>
      <c r="AJ35" t="str">
        <f>A!K35</f>
        <v>N</v>
      </c>
      <c r="AK35">
        <f>B!K35</f>
        <v>0</v>
      </c>
    </row>
    <row r="36" spans="1:37" ht="48" thickTop="1" thickBot="1">
      <c r="A36" t="s">
        <v>142</v>
      </c>
      <c r="B36" t="s">
        <v>143</v>
      </c>
      <c r="C36" t="s">
        <v>24</v>
      </c>
      <c r="D36">
        <v>38925</v>
      </c>
      <c r="E36" t="s">
        <v>144</v>
      </c>
      <c r="F36" s="4" t="str">
        <f>IF(AND((A!F36='C'!F36),('C'!F36=B!F36)),'C'!F36,"A:"&amp;A!F36&amp;";B:"&amp;B!F36&amp;";C:"&amp;'C'!F36)</f>
        <v>A:N;B:Y;C:N</v>
      </c>
      <c r="G36" s="4" t="str">
        <f>IF(AND((A!G36='C'!G36),('C'!G36=B!G36)),'C'!G36,"A:"&amp;A!G36&amp;";B:"&amp;B!G36&amp;";C:"&amp;'C'!G36)</f>
        <v>N</v>
      </c>
      <c r="H36" s="9" t="str">
        <f>IF('C'!H36=0,"",'C'!H36)</f>
        <v/>
      </c>
      <c r="I36" s="14" t="str">
        <f>IF(A!H36=0,"",A!H36)</f>
        <v/>
      </c>
      <c r="J36" s="9" t="str">
        <f>IF(B!H36=0,"",B!H36)</f>
        <v>S2 entails presuppositions of S1</v>
      </c>
      <c r="K36" t="str">
        <f>IF('C'!I36=0,"",'C'!I36)</f>
        <v/>
      </c>
      <c r="L36" t="str">
        <f>IF(A!I36=0,"",A!I36)</f>
        <v/>
      </c>
      <c r="M36" t="str">
        <f>IF(B!I36=0,"",B!I36)</f>
        <v>"leaving" = existence pres of "it" AND pres of "when" clause</v>
      </c>
      <c r="N36" t="b">
        <f t="shared" si="4"/>
        <v>0</v>
      </c>
      <c r="O36" t="b">
        <f t="shared" si="5"/>
        <v>0</v>
      </c>
      <c r="Q36" s="8" t="str">
        <f>IF('C'!M36=0,"",'C'!M36)</f>
        <v/>
      </c>
      <c r="R36" s="15" t="str">
        <f>IF(A!M36=0,"",A!M36)</f>
        <v>Both presuppose that he left</v>
      </c>
      <c r="S36" s="8" t="str">
        <f>IF(B!M36=0,"",B!M36)</f>
        <v>S2 entails presuppositions of S1</v>
      </c>
      <c r="U36" t="s">
        <v>798</v>
      </c>
      <c r="V36" s="8">
        <f t="shared" si="12"/>
        <v>0</v>
      </c>
      <c r="W36" t="str">
        <f t="shared" si="13"/>
        <v/>
      </c>
      <c r="X36" t="str">
        <f t="shared" si="14"/>
        <v>A:N;B:Y;C:N</v>
      </c>
      <c r="Y36" t="str">
        <f t="shared" si="15"/>
        <v>N</v>
      </c>
      <c r="AA36" s="17" t="str">
        <f t="shared" si="6"/>
        <v>no</v>
      </c>
      <c r="AB36" s="17" t="str">
        <f t="shared" si="7"/>
        <v>no</v>
      </c>
      <c r="AC36" s="16" t="str">
        <f t="shared" si="8"/>
        <v>nomatch</v>
      </c>
      <c r="AD36" s="16" t="str">
        <f t="shared" si="9"/>
        <v/>
      </c>
      <c r="AF36" t="str">
        <f t="shared" si="10"/>
        <v/>
      </c>
      <c r="AG36" t="str">
        <f t="shared" si="11"/>
        <v/>
      </c>
      <c r="AI36">
        <f>'C'!K36</f>
        <v>0</v>
      </c>
      <c r="AJ36" t="str">
        <f>A!K36</f>
        <v>N</v>
      </c>
      <c r="AK36">
        <f>B!K36</f>
        <v>0</v>
      </c>
    </row>
    <row r="37" spans="1:37" ht="19" thickTop="1" thickBot="1">
      <c r="A37" t="s">
        <v>146</v>
      </c>
      <c r="B37" t="s">
        <v>147</v>
      </c>
      <c r="C37" t="s">
        <v>37</v>
      </c>
      <c r="D37">
        <v>13760</v>
      </c>
      <c r="E37" t="s">
        <v>148</v>
      </c>
      <c r="F37" s="4" t="str">
        <f>IF(AND((A!F37='C'!F37),('C'!F37=B!F37)),'C'!F37,"A:"&amp;A!F37&amp;";B:"&amp;B!F37&amp;";C:"&amp;'C'!F37)</f>
        <v>N</v>
      </c>
      <c r="G37" s="4" t="str">
        <f>IF(AND((A!G37='C'!G37),('C'!G37=B!G37)),'C'!G37,"A:"&amp;A!G37&amp;";B:"&amp;B!G37&amp;";C:"&amp;'C'!G37)</f>
        <v>A:Y;B:Y;C:N</v>
      </c>
      <c r="H37" s="9" t="str">
        <f>IF('C'!H37=0,"",'C'!H37)</f>
        <v/>
      </c>
      <c r="I37" s="14" t="str">
        <f>IF(A!H37=0,"",A!H37)</f>
        <v>S1 implicates S2</v>
      </c>
      <c r="J37" s="9" t="str">
        <f>IF(B!H37=0,"",B!H37)</f>
        <v>S2</v>
      </c>
      <c r="K37" t="str">
        <f>IF('C'!I37=0,"",'C'!I37)</f>
        <v/>
      </c>
      <c r="L37" t="str">
        <f>IF(A!I37=0,"",A!I37)</f>
        <v>conversational (a yearly stealth tax increase = a horrific consequence)</v>
      </c>
      <c r="M37" t="str">
        <f>IF(B!I37=0,"",B!I37)</f>
        <v>conversational</v>
      </c>
      <c r="N37" t="str">
        <f t="shared" si="4"/>
        <v>conversational</v>
      </c>
      <c r="O37" t="b">
        <f t="shared" si="5"/>
        <v>0</v>
      </c>
      <c r="Q37" s="8" t="str">
        <f>IF('C'!M37=0,"",'C'!M37)</f>
        <v/>
      </c>
      <c r="R37" s="15" t="str">
        <f>IF(A!M37=0,"",A!M37)</f>
        <v/>
      </c>
      <c r="S37" s="8" t="str">
        <f>IF(B!M37=0,"",B!M37)</f>
        <v/>
      </c>
      <c r="U37" t="s">
        <v>37</v>
      </c>
      <c r="V37" s="8">
        <f t="shared" si="12"/>
        <v>1</v>
      </c>
      <c r="W37" t="str">
        <f t="shared" si="13"/>
        <v/>
      </c>
      <c r="X37" t="str">
        <f t="shared" si="14"/>
        <v>N</v>
      </c>
      <c r="Y37" t="str">
        <f t="shared" si="15"/>
        <v>A:Y;B:Y;C:N</v>
      </c>
      <c r="AA37" s="17" t="str">
        <f t="shared" si="6"/>
        <v>no</v>
      </c>
      <c r="AB37" s="17" t="str">
        <f t="shared" si="7"/>
        <v>yes</v>
      </c>
      <c r="AC37" s="16" t="str">
        <f t="shared" si="8"/>
        <v/>
      </c>
      <c r="AD37" s="16" t="str">
        <f t="shared" si="9"/>
        <v/>
      </c>
      <c r="AF37" t="str">
        <f t="shared" si="10"/>
        <v/>
      </c>
      <c r="AG37" t="str">
        <f t="shared" si="11"/>
        <v/>
      </c>
      <c r="AI37">
        <f>'C'!K37</f>
        <v>0</v>
      </c>
      <c r="AJ37">
        <f>A!K37</f>
        <v>0</v>
      </c>
      <c r="AK37">
        <f>B!K37</f>
        <v>0</v>
      </c>
    </row>
    <row r="38" spans="1:37" ht="19" thickTop="1" thickBot="1">
      <c r="A38" t="s">
        <v>150</v>
      </c>
      <c r="B38" t="s">
        <v>151</v>
      </c>
      <c r="C38" t="s">
        <v>24</v>
      </c>
      <c r="D38">
        <v>84781</v>
      </c>
      <c r="E38" t="s">
        <v>152</v>
      </c>
      <c r="F38" s="4" t="str">
        <f>IF(AND((A!F38='C'!F38),('C'!F38=B!F38)),'C'!F38,"A:"&amp;A!F38&amp;";B:"&amp;B!F38&amp;";C:"&amp;'C'!F38)</f>
        <v>A:N;B:Y;C:N</v>
      </c>
      <c r="G38" s="4" t="str">
        <f>IF(AND((A!G38='C'!G38),('C'!G38=B!G38)),'C'!G38,"A:"&amp;A!G38&amp;";B:"&amp;B!G38&amp;";C:"&amp;'C'!G38)</f>
        <v>N</v>
      </c>
      <c r="H38" s="9" t="str">
        <f>IF('C'!H38=0,"",'C'!H38)</f>
        <v/>
      </c>
      <c r="I38" s="14" t="str">
        <f>IF(A!H38=0,"",A!H38)</f>
        <v/>
      </c>
      <c r="J38" s="9" t="str">
        <f>IF(B!H38=0,"",B!H38)</f>
        <v>S2 entails presupp of S1</v>
      </c>
      <c r="K38" t="str">
        <f>IF('C'!I38=0,"",'C'!I38)</f>
        <v/>
      </c>
      <c r="L38" t="str">
        <f>IF(A!I38=0,"",A!I38)</f>
        <v/>
      </c>
      <c r="M38" t="str">
        <f>IF(B!I38=0,"",B!I38)</f>
        <v>existence</v>
      </c>
      <c r="N38" t="b">
        <f t="shared" si="4"/>
        <v>0</v>
      </c>
      <c r="O38" t="b">
        <f t="shared" si="5"/>
        <v>0</v>
      </c>
      <c r="Q38" s="8" t="str">
        <f>IF('C'!M38=0,"",'C'!M38)</f>
        <v/>
      </c>
      <c r="R38" s="15" t="str">
        <f>IF(A!M38=0,"",A!M38)</f>
        <v/>
      </c>
      <c r="S38" s="8" t="str">
        <f>IF(B!M38=0,"",B!M38)</f>
        <v>S2 entails presupp of S1</v>
      </c>
      <c r="U38" t="s">
        <v>798</v>
      </c>
      <c r="V38" s="8">
        <f t="shared" si="12"/>
        <v>0</v>
      </c>
      <c r="W38" t="str">
        <f t="shared" si="13"/>
        <v/>
      </c>
      <c r="X38" t="str">
        <f t="shared" si="14"/>
        <v>A:N;B:Y;C:N</v>
      </c>
      <c r="Y38" t="str">
        <f t="shared" si="15"/>
        <v>N</v>
      </c>
      <c r="AA38" s="17" t="str">
        <f t="shared" si="6"/>
        <v>no</v>
      </c>
      <c r="AB38" s="17" t="str">
        <f t="shared" si="7"/>
        <v>no</v>
      </c>
      <c r="AC38" s="16" t="str">
        <f t="shared" si="8"/>
        <v>nomatch</v>
      </c>
      <c r="AD38" s="16" t="str">
        <f t="shared" si="9"/>
        <v/>
      </c>
      <c r="AF38" t="str">
        <f t="shared" si="10"/>
        <v/>
      </c>
      <c r="AG38" t="str">
        <f t="shared" si="11"/>
        <v/>
      </c>
      <c r="AI38">
        <f>'C'!K38</f>
        <v>0</v>
      </c>
      <c r="AJ38" t="str">
        <f>A!K38</f>
        <v>N</v>
      </c>
      <c r="AK38">
        <f>B!K38</f>
        <v>0</v>
      </c>
    </row>
    <row r="39" spans="1:37" ht="19" thickTop="1" thickBot="1">
      <c r="A39" t="s">
        <v>153</v>
      </c>
      <c r="B39" t="s">
        <v>154</v>
      </c>
      <c r="C39" t="s">
        <v>37</v>
      </c>
      <c r="D39">
        <v>37034</v>
      </c>
      <c r="E39" t="s">
        <v>155</v>
      </c>
      <c r="F39" s="4" t="str">
        <f>IF(AND((A!F39='C'!F39),('C'!F39=B!F39)),'C'!F39,"A:"&amp;A!F39&amp;";B:"&amp;B!F39&amp;";C:"&amp;'C'!F39)</f>
        <v>N</v>
      </c>
      <c r="G39" s="4" t="str">
        <f>IF(AND((A!G39='C'!G39),('C'!G39=B!G39)),'C'!G39,"A:"&amp;A!G39&amp;";B:"&amp;B!G39&amp;";C:"&amp;'C'!G39)</f>
        <v>N</v>
      </c>
      <c r="H39" s="9" t="str">
        <f>IF('C'!H39=0,"",'C'!H39)</f>
        <v/>
      </c>
      <c r="I39" s="14" t="str">
        <f>IF(A!H39=0,"",A!H39)</f>
        <v/>
      </c>
      <c r="J39" s="9" t="str">
        <f>IF(B!H39=0,"",B!H39)</f>
        <v/>
      </c>
      <c r="K39" t="str">
        <f>IF('C'!I39=0,"",'C'!I39)</f>
        <v/>
      </c>
      <c r="L39" t="str">
        <f>IF(A!I39=0,"",A!I39)</f>
        <v/>
      </c>
      <c r="M39" t="str">
        <f>IF(B!I39=0,"",B!I39)</f>
        <v/>
      </c>
      <c r="N39" t="b">
        <f t="shared" si="4"/>
        <v>0</v>
      </c>
      <c r="O39" t="b">
        <f t="shared" si="5"/>
        <v>0</v>
      </c>
      <c r="Q39" s="8" t="str">
        <f>IF('C'!M39=0,"",'C'!M39)</f>
        <v/>
      </c>
      <c r="R39" s="15" t="str">
        <f>IF(A!M39=0,"",A!M39)</f>
        <v/>
      </c>
      <c r="S39" s="8" t="str">
        <f>IF(B!M39=0,"",B!M39)</f>
        <v/>
      </c>
      <c r="V39" s="8">
        <f t="shared" si="12"/>
        <v>0</v>
      </c>
      <c r="W39" t="str">
        <f t="shared" si="13"/>
        <v/>
      </c>
      <c r="X39" t="str">
        <f t="shared" si="14"/>
        <v>N</v>
      </c>
      <c r="Y39" t="str">
        <f t="shared" si="15"/>
        <v>N</v>
      </c>
      <c r="AA39" s="17" t="str">
        <f t="shared" si="6"/>
        <v>no</v>
      </c>
      <c r="AB39" s="17" t="str">
        <f t="shared" si="7"/>
        <v>no</v>
      </c>
      <c r="AC39" s="16" t="str">
        <f t="shared" si="8"/>
        <v/>
      </c>
      <c r="AD39" s="16" t="str">
        <f t="shared" si="9"/>
        <v/>
      </c>
      <c r="AF39" t="str">
        <f t="shared" si="10"/>
        <v/>
      </c>
      <c r="AG39" t="str">
        <f t="shared" si="11"/>
        <v/>
      </c>
      <c r="AI39">
        <f>'C'!K39</f>
        <v>0</v>
      </c>
      <c r="AJ39" t="str">
        <f>A!K39</f>
        <v>N</v>
      </c>
      <c r="AK39">
        <f>B!K39</f>
        <v>0</v>
      </c>
    </row>
    <row r="40" spans="1:37" ht="19" thickTop="1" thickBot="1">
      <c r="A40" t="s">
        <v>156</v>
      </c>
      <c r="B40" t="s">
        <v>157</v>
      </c>
      <c r="C40" t="s">
        <v>24</v>
      </c>
      <c r="D40">
        <v>3852</v>
      </c>
      <c r="E40" t="s">
        <v>158</v>
      </c>
      <c r="F40" s="4" t="str">
        <f>IF(AND((A!F40='C'!F40),('C'!F40=B!F40)),'C'!F40,"A:"&amp;A!F40&amp;";B:"&amp;B!F40&amp;";C:"&amp;'C'!F40)</f>
        <v>A:N;B:Y;C:N</v>
      </c>
      <c r="G40" s="4" t="str">
        <f>IF(AND((A!G40='C'!G40),('C'!G40=B!G40)),'C'!G40,"A:"&amp;A!G40&amp;";B:"&amp;B!G40&amp;";C:"&amp;'C'!G40)</f>
        <v>A:N;B:Y;C:N</v>
      </c>
      <c r="H40" s="9" t="str">
        <f>IF('C'!H40=0,"",'C'!H40)</f>
        <v/>
      </c>
      <c r="I40" s="14" t="str">
        <f>IF(A!H40=0,"",A!H40)</f>
        <v/>
      </c>
      <c r="J40" s="9" t="str">
        <f>IF(B!H40=0,"",B!H40)</f>
        <v>implicature of S1 is presupposition of S2</v>
      </c>
      <c r="K40" t="str">
        <f>IF('C'!I40=0,"",'C'!I40)</f>
        <v/>
      </c>
      <c r="L40" t="str">
        <f>IF(A!I40=0,"",A!I40)</f>
        <v/>
      </c>
      <c r="M40" t="str">
        <f>IF(B!I40=0,"",B!I40)</f>
        <v>conversational implicature of "the slavery" that there are many slaves; existence presupposition</v>
      </c>
      <c r="N40" t="b">
        <f t="shared" si="4"/>
        <v>0</v>
      </c>
      <c r="O40" t="b">
        <f t="shared" si="5"/>
        <v>0</v>
      </c>
      <c r="Q40" s="8" t="str">
        <f>IF('C'!M40=0,"",'C'!M40)</f>
        <v/>
      </c>
      <c r="R40" s="15" t="str">
        <f>IF(A!M40=0,"",A!M40)</f>
        <v/>
      </c>
      <c r="S40" s="8" t="str">
        <f>IF(B!M40=0,"",B!M40)</f>
        <v/>
      </c>
      <c r="U40" t="s">
        <v>798</v>
      </c>
      <c r="V40" s="8">
        <f t="shared" si="12"/>
        <v>0</v>
      </c>
      <c r="W40" t="str">
        <f t="shared" si="13"/>
        <v/>
      </c>
      <c r="X40" t="str">
        <f t="shared" si="14"/>
        <v>A:N;B:Y;C:N</v>
      </c>
      <c r="Y40" t="str">
        <f t="shared" si="15"/>
        <v>A:N;B:Y;C:N</v>
      </c>
      <c r="AA40" s="17" t="str">
        <f t="shared" si="6"/>
        <v>no</v>
      </c>
      <c r="AB40" s="17" t="str">
        <f t="shared" si="7"/>
        <v>no</v>
      </c>
      <c r="AC40" s="16" t="str">
        <f t="shared" si="8"/>
        <v>nomatch</v>
      </c>
      <c r="AD40" s="16" t="str">
        <f t="shared" si="9"/>
        <v>nomatch</v>
      </c>
      <c r="AF40" t="str">
        <f t="shared" si="10"/>
        <v/>
      </c>
      <c r="AG40" t="str">
        <f t="shared" si="11"/>
        <v/>
      </c>
      <c r="AI40">
        <f>'C'!K40</f>
        <v>0</v>
      </c>
      <c r="AJ40" t="str">
        <f>A!K40</f>
        <v>N</v>
      </c>
      <c r="AK40">
        <f>B!K40</f>
        <v>0</v>
      </c>
    </row>
    <row r="41" spans="1:37" ht="48" thickTop="1" thickBot="1">
      <c r="A41" t="s">
        <v>159</v>
      </c>
      <c r="B41" t="s">
        <v>160</v>
      </c>
      <c r="C41" t="s">
        <v>37</v>
      </c>
      <c r="D41">
        <v>14746</v>
      </c>
      <c r="E41" t="s">
        <v>161</v>
      </c>
      <c r="F41" s="4" t="str">
        <f>IF(AND((A!F41='C'!F41),('C'!F41=B!F41)),'C'!F41,"A:"&amp;A!F41&amp;";B:"&amp;B!F41&amp;";C:"&amp;'C'!F41)</f>
        <v>A:N;B:Y;C:N</v>
      </c>
      <c r="G41" s="4" t="str">
        <f>IF(AND((A!G41='C'!G41),('C'!G41=B!G41)),'C'!G41,"A:"&amp;A!G41&amp;";B:"&amp;B!G41&amp;";C:"&amp;'C'!G41)</f>
        <v>A:N;B:Y;C:N</v>
      </c>
      <c r="H41" s="9" t="str">
        <f>IF('C'!H41=0,"",'C'!H41)</f>
        <v/>
      </c>
      <c r="I41" s="14" t="str">
        <f>IF(A!H41=0,"",A!H41)</f>
        <v/>
      </c>
      <c r="J41" s="9" t="str">
        <f>IF(B!H41=0,"",B!H41)</f>
        <v xml:space="preserve">S2 entails (maybe presupposes) presupp of S1; S2 is conv. Impl of S1 </v>
      </c>
      <c r="K41" t="str">
        <f>IF('C'!I41=0,"",'C'!I41)</f>
        <v/>
      </c>
      <c r="L41" t="str">
        <f>IF(A!I41=0,"",A!I41)</f>
        <v/>
      </c>
      <c r="M41" t="str">
        <f>IF(B!I41=0,"",B!I41)</f>
        <v>existence; conversational</v>
      </c>
      <c r="N41" t="s">
        <v>86</v>
      </c>
      <c r="O41" t="s">
        <v>658</v>
      </c>
      <c r="Q41" s="8" t="str">
        <f>IF('C'!M41=0,"",'C'!M41)</f>
        <v/>
      </c>
      <c r="R41" s="15" t="str">
        <f>IF(A!M41=0,"",A!M41)</f>
        <v>both presuppose he failed</v>
      </c>
      <c r="S41" s="8" t="str">
        <f>IF(B!M41=0,"",B!M41)</f>
        <v/>
      </c>
      <c r="U41" t="s">
        <v>37</v>
      </c>
      <c r="V41" s="8">
        <f t="shared" si="12"/>
        <v>1</v>
      </c>
      <c r="W41" t="str">
        <f t="shared" si="13"/>
        <v/>
      </c>
      <c r="X41" t="str">
        <f t="shared" si="14"/>
        <v>A:N;B:Y;C:N</v>
      </c>
      <c r="Y41" t="str">
        <f t="shared" si="15"/>
        <v>A:N;B:Y;C:N</v>
      </c>
      <c r="AA41" s="17" t="str">
        <f t="shared" si="6"/>
        <v>yes</v>
      </c>
      <c r="AB41" s="17" t="str">
        <f t="shared" si="7"/>
        <v>yes</v>
      </c>
      <c r="AC41" s="16" t="str">
        <f t="shared" si="8"/>
        <v/>
      </c>
      <c r="AD41" s="16" t="str">
        <f t="shared" si="9"/>
        <v/>
      </c>
      <c r="AF41" t="str">
        <f t="shared" si="10"/>
        <v/>
      </c>
      <c r="AG41" t="str">
        <f t="shared" si="11"/>
        <v/>
      </c>
      <c r="AI41">
        <f>'C'!K41</f>
        <v>0</v>
      </c>
      <c r="AJ41" t="str">
        <f>A!K41</f>
        <v>N</v>
      </c>
      <c r="AK41">
        <f>B!K41</f>
        <v>0</v>
      </c>
    </row>
    <row r="42" spans="1:37" ht="19" thickTop="1" thickBot="1">
      <c r="A42" t="s">
        <v>163</v>
      </c>
      <c r="B42" t="s">
        <v>164</v>
      </c>
      <c r="C42" t="s">
        <v>37</v>
      </c>
      <c r="D42">
        <v>55572</v>
      </c>
      <c r="E42" t="s">
        <v>165</v>
      </c>
      <c r="F42" s="4" t="str">
        <f>IF(AND((A!F42='C'!F42),('C'!F42=B!F42)),'C'!F42,"A:"&amp;A!F42&amp;";B:"&amp;B!F42&amp;";C:"&amp;'C'!F42)</f>
        <v>N</v>
      </c>
      <c r="G42" s="4" t="str">
        <f>IF(AND((A!G42='C'!G42),('C'!G42=B!G42)),'C'!G42,"A:"&amp;A!G42&amp;";B:"&amp;B!G42&amp;";C:"&amp;'C'!G42)</f>
        <v>A:N;B:Y;C:N</v>
      </c>
      <c r="H42" s="9" t="str">
        <f>IF('C'!H42=0,"",'C'!H42)</f>
        <v/>
      </c>
      <c r="I42" s="14" t="str">
        <f>IF(A!H42=0,"",A!H42)</f>
        <v/>
      </c>
      <c r="J42" s="9" t="str">
        <f>IF(B!H42=0,"",B!H42)</f>
        <v>S2</v>
      </c>
      <c r="K42" t="str">
        <f>IF('C'!I42=0,"",'C'!I42)</f>
        <v/>
      </c>
      <c r="L42" t="str">
        <f>IF(A!I42=0,"",A!I42)</f>
        <v/>
      </c>
      <c r="M42" t="str">
        <f>IF(B!I42=0,"",B!I42)</f>
        <v>conversational</v>
      </c>
      <c r="N42" t="b">
        <f t="shared" si="4"/>
        <v>0</v>
      </c>
      <c r="O42" t="b">
        <f t="shared" si="5"/>
        <v>0</v>
      </c>
      <c r="Q42" s="8" t="str">
        <f>IF('C'!M42=0,"",'C'!M42)</f>
        <v/>
      </c>
      <c r="R42" s="15" t="str">
        <f>IF(A!M42=0,"",A!M42)</f>
        <v/>
      </c>
      <c r="S42" s="8" t="str">
        <f>IF(B!M42=0,"",B!M42)</f>
        <v>negated implicature</v>
      </c>
      <c r="U42" t="s">
        <v>16</v>
      </c>
      <c r="V42" s="8">
        <f t="shared" si="12"/>
        <v>0</v>
      </c>
      <c r="W42" t="str">
        <f t="shared" si="13"/>
        <v>nomatch</v>
      </c>
      <c r="X42" t="str">
        <f t="shared" si="14"/>
        <v>N</v>
      </c>
      <c r="Y42" t="str">
        <f t="shared" si="15"/>
        <v>A:N;B:Y;C:N</v>
      </c>
      <c r="AA42" s="17" t="str">
        <f t="shared" si="6"/>
        <v>no</v>
      </c>
      <c r="AB42" s="17" t="str">
        <f t="shared" si="7"/>
        <v>no</v>
      </c>
      <c r="AC42" s="16" t="str">
        <f t="shared" si="8"/>
        <v/>
      </c>
      <c r="AD42" s="16" t="str">
        <f t="shared" si="9"/>
        <v/>
      </c>
      <c r="AF42" t="str">
        <f t="shared" si="10"/>
        <v/>
      </c>
      <c r="AG42" t="str">
        <f t="shared" si="11"/>
        <v>nomatch</v>
      </c>
      <c r="AI42">
        <f>'C'!K42</f>
        <v>0</v>
      </c>
      <c r="AJ42" t="str">
        <f>A!K42</f>
        <v>N</v>
      </c>
      <c r="AK42">
        <f>B!K42</f>
        <v>0</v>
      </c>
    </row>
    <row r="43" spans="1:37" ht="19" thickTop="1" thickBot="1">
      <c r="A43" t="s">
        <v>167</v>
      </c>
      <c r="B43" t="s">
        <v>168</v>
      </c>
      <c r="C43" t="s">
        <v>24</v>
      </c>
      <c r="D43">
        <v>124853</v>
      </c>
      <c r="E43" t="s">
        <v>169</v>
      </c>
      <c r="F43" s="4" t="str">
        <f>IF(AND((A!F43='C'!F43),('C'!F43=B!F43)),'C'!F43,"A:"&amp;A!F43&amp;";B:"&amp;B!F43&amp;";C:"&amp;'C'!F43)</f>
        <v>N</v>
      </c>
      <c r="G43" s="4" t="str">
        <f>IF(AND((A!G43='C'!G43),('C'!G43=B!G43)),'C'!G43,"A:"&amp;A!G43&amp;";B:"&amp;B!G43&amp;";C:"&amp;'C'!G43)</f>
        <v>N</v>
      </c>
      <c r="H43" s="9" t="str">
        <f>IF('C'!H43=0,"",'C'!H43)</f>
        <v/>
      </c>
      <c r="I43" s="14" t="str">
        <f>IF(A!H43=0,"",A!H43)</f>
        <v/>
      </c>
      <c r="J43" s="9" t="str">
        <f>IF(B!H43=0,"",B!H43)</f>
        <v/>
      </c>
      <c r="K43" t="str">
        <f>IF('C'!I43=0,"",'C'!I43)</f>
        <v/>
      </c>
      <c r="L43" t="str">
        <f>IF(A!I43=0,"",A!I43)</f>
        <v/>
      </c>
      <c r="M43" t="str">
        <f>IF(B!I43=0,"",B!I43)</f>
        <v/>
      </c>
      <c r="N43" t="b">
        <f t="shared" si="4"/>
        <v>0</v>
      </c>
      <c r="O43" t="b">
        <f t="shared" si="5"/>
        <v>0</v>
      </c>
      <c r="Q43" s="8" t="str">
        <f>IF('C'!M43=0,"",'C'!M43)</f>
        <v/>
      </c>
      <c r="R43" s="15" t="str">
        <f>IF(A!M43=0,"",A!M43)</f>
        <v/>
      </c>
      <c r="S43" s="8" t="str">
        <f>IF(B!M43=0,"",B!M43)</f>
        <v/>
      </c>
      <c r="V43" s="8">
        <f t="shared" si="12"/>
        <v>0</v>
      </c>
      <c r="W43" t="str">
        <f t="shared" si="13"/>
        <v/>
      </c>
      <c r="X43" t="str">
        <f t="shared" si="14"/>
        <v>N</v>
      </c>
      <c r="Y43" t="str">
        <f t="shared" si="15"/>
        <v>N</v>
      </c>
      <c r="AA43" s="17" t="str">
        <f t="shared" si="6"/>
        <v>no</v>
      </c>
      <c r="AB43" s="17" t="str">
        <f t="shared" si="7"/>
        <v>no</v>
      </c>
      <c r="AC43" s="16" t="str">
        <f t="shared" si="8"/>
        <v/>
      </c>
      <c r="AD43" s="16" t="str">
        <f t="shared" si="9"/>
        <v/>
      </c>
      <c r="AF43" t="str">
        <f t="shared" si="10"/>
        <v/>
      </c>
      <c r="AG43" t="str">
        <f t="shared" si="11"/>
        <v/>
      </c>
      <c r="AI43">
        <f>'C'!K43</f>
        <v>0</v>
      </c>
      <c r="AJ43" t="str">
        <f>A!K43</f>
        <v>N</v>
      </c>
      <c r="AK43">
        <f>B!K43</f>
        <v>0</v>
      </c>
    </row>
    <row r="44" spans="1:37" ht="19" thickTop="1" thickBot="1">
      <c r="A44" t="s">
        <v>170</v>
      </c>
      <c r="B44" t="s">
        <v>171</v>
      </c>
      <c r="C44" t="s">
        <v>24</v>
      </c>
      <c r="D44">
        <v>126766</v>
      </c>
      <c r="E44" t="s">
        <v>172</v>
      </c>
      <c r="F44" s="4" t="str">
        <f>IF(AND((A!F44='C'!F44),('C'!F44=B!F44)),'C'!F44,"A:"&amp;A!F44&amp;";B:"&amp;B!F44&amp;";C:"&amp;'C'!F44)</f>
        <v>N</v>
      </c>
      <c r="G44" s="4" t="str">
        <f>IF(AND((A!G44='C'!G44),('C'!G44=B!G44)),'C'!G44,"A:"&amp;A!G44&amp;";B:"&amp;B!G44&amp;";C:"&amp;'C'!G44)</f>
        <v>N</v>
      </c>
      <c r="H44" s="9" t="str">
        <f>IF('C'!H44=0,"",'C'!H44)</f>
        <v/>
      </c>
      <c r="I44" s="14" t="str">
        <f>IF(A!H44=0,"",A!H44)</f>
        <v/>
      </c>
      <c r="J44" s="9" t="str">
        <f>IF(B!H44=0,"",B!H44)</f>
        <v/>
      </c>
      <c r="K44" t="str">
        <f>IF('C'!I44=0,"",'C'!I44)</f>
        <v/>
      </c>
      <c r="L44" t="str">
        <f>IF(A!I44=0,"",A!I44)</f>
        <v/>
      </c>
      <c r="M44" t="str">
        <f>IF(B!I44=0,"",B!I44)</f>
        <v/>
      </c>
      <c r="N44" t="b">
        <f t="shared" si="4"/>
        <v>0</v>
      </c>
      <c r="O44" t="b">
        <f t="shared" si="5"/>
        <v>0</v>
      </c>
      <c r="Q44" s="8" t="str">
        <f>IF('C'!M44=0,"",'C'!M44)</f>
        <v/>
      </c>
      <c r="R44" s="15" t="str">
        <f>IF(A!M44=0,"",A!M44)</f>
        <v/>
      </c>
      <c r="S44" s="8" t="str">
        <f>IF(B!M44=0,"",B!M44)</f>
        <v/>
      </c>
      <c r="V44" s="8">
        <f t="shared" si="12"/>
        <v>0</v>
      </c>
      <c r="W44" t="str">
        <f t="shared" si="13"/>
        <v/>
      </c>
      <c r="X44" t="str">
        <f t="shared" si="14"/>
        <v>N</v>
      </c>
      <c r="Y44" t="str">
        <f t="shared" si="15"/>
        <v>N</v>
      </c>
      <c r="AA44" s="17" t="str">
        <f t="shared" si="6"/>
        <v>no</v>
      </c>
      <c r="AB44" s="17" t="str">
        <f t="shared" si="7"/>
        <v>no</v>
      </c>
      <c r="AC44" s="16" t="str">
        <f t="shared" si="8"/>
        <v/>
      </c>
      <c r="AD44" s="16" t="str">
        <f t="shared" si="9"/>
        <v/>
      </c>
      <c r="AF44" t="str">
        <f t="shared" si="10"/>
        <v/>
      </c>
      <c r="AG44" t="str">
        <f t="shared" si="11"/>
        <v/>
      </c>
      <c r="AI44">
        <f>'C'!K44</f>
        <v>0</v>
      </c>
      <c r="AJ44" t="str">
        <f>A!K44</f>
        <v>N</v>
      </c>
      <c r="AK44">
        <f>B!K44</f>
        <v>0</v>
      </c>
    </row>
    <row r="45" spans="1:37" ht="19" thickTop="1" thickBot="1">
      <c r="A45" t="s">
        <v>173</v>
      </c>
      <c r="B45" t="s">
        <v>174</v>
      </c>
      <c r="C45" t="s">
        <v>24</v>
      </c>
      <c r="D45">
        <v>16155</v>
      </c>
      <c r="E45" t="s">
        <v>175</v>
      </c>
      <c r="F45" s="4" t="str">
        <f>IF(AND((A!F45='C'!F45),('C'!F45=B!F45)),'C'!F45,"A:"&amp;A!F45&amp;";B:"&amp;B!F45&amp;";C:"&amp;'C'!F45)</f>
        <v>N</v>
      </c>
      <c r="G45" s="4" t="str">
        <f>IF(AND((A!G45='C'!G45),('C'!G45=B!G45)),'C'!G45,"A:"&amp;A!G45&amp;";B:"&amp;B!G45&amp;";C:"&amp;'C'!G45)</f>
        <v>N</v>
      </c>
      <c r="H45" s="9" t="str">
        <f>IF('C'!H45=0,"",'C'!H45)</f>
        <v/>
      </c>
      <c r="I45" s="14" t="str">
        <f>IF(A!H45=0,"",A!H45)</f>
        <v/>
      </c>
      <c r="J45" s="9" t="str">
        <f>IF(B!H45=0,"",B!H45)</f>
        <v/>
      </c>
      <c r="K45" t="str">
        <f>IF('C'!I45=0,"",'C'!I45)</f>
        <v/>
      </c>
      <c r="L45" t="str">
        <f>IF(A!I45=0,"",A!I45)</f>
        <v/>
      </c>
      <c r="M45" t="str">
        <f>IF(B!I45=0,"",B!I45)</f>
        <v/>
      </c>
      <c r="N45" t="b">
        <f t="shared" si="4"/>
        <v>0</v>
      </c>
      <c r="O45" t="b">
        <f t="shared" si="5"/>
        <v>0</v>
      </c>
      <c r="Q45" s="8" t="str">
        <f>IF('C'!M45=0,"",'C'!M45)</f>
        <v/>
      </c>
      <c r="R45" s="15" t="str">
        <f>IF(A!M45=0,"",A!M45)</f>
        <v/>
      </c>
      <c r="S45" s="8" t="str">
        <f>IF(B!M45=0,"",B!M45)</f>
        <v/>
      </c>
      <c r="V45" s="8">
        <f t="shared" si="12"/>
        <v>0</v>
      </c>
      <c r="W45" t="str">
        <f t="shared" si="13"/>
        <v/>
      </c>
      <c r="X45" t="str">
        <f t="shared" si="14"/>
        <v>N</v>
      </c>
      <c r="Y45" t="str">
        <f t="shared" si="15"/>
        <v>N</v>
      </c>
      <c r="AA45" s="17" t="str">
        <f t="shared" si="6"/>
        <v>no</v>
      </c>
      <c r="AB45" s="17" t="str">
        <f t="shared" si="7"/>
        <v>no</v>
      </c>
      <c r="AC45" s="16" t="str">
        <f t="shared" si="8"/>
        <v/>
      </c>
      <c r="AD45" s="16" t="str">
        <f t="shared" si="9"/>
        <v/>
      </c>
      <c r="AF45" t="str">
        <f t="shared" si="10"/>
        <v/>
      </c>
      <c r="AG45" t="str">
        <f t="shared" si="11"/>
        <v/>
      </c>
      <c r="AI45">
        <f>'C'!K45</f>
        <v>0</v>
      </c>
      <c r="AJ45" t="str">
        <f>A!K45</f>
        <v>N</v>
      </c>
      <c r="AK45">
        <f>B!K45</f>
        <v>0</v>
      </c>
    </row>
    <row r="46" spans="1:37" ht="19" thickTop="1" thickBot="1">
      <c r="A46" t="s">
        <v>176</v>
      </c>
      <c r="B46" t="s">
        <v>177</v>
      </c>
      <c r="C46" t="s">
        <v>24</v>
      </c>
      <c r="D46">
        <v>105806</v>
      </c>
      <c r="E46" t="s">
        <v>178</v>
      </c>
      <c r="F46" s="4" t="str">
        <f>IF(AND((A!F46='C'!F46),('C'!F46=B!F46)),'C'!F46,"A:"&amp;A!F46&amp;";B:"&amp;B!F46&amp;";C:"&amp;'C'!F46)</f>
        <v>N</v>
      </c>
      <c r="G46" s="4" t="str">
        <f>IF(AND((A!G46='C'!G46),('C'!G46=B!G46)),'C'!G46,"A:"&amp;A!G46&amp;";B:"&amp;B!G46&amp;";C:"&amp;'C'!G46)</f>
        <v>N</v>
      </c>
      <c r="H46" s="9" t="str">
        <f>IF('C'!H46=0,"",'C'!H46)</f>
        <v/>
      </c>
      <c r="I46" s="14" t="str">
        <f>IF(A!H46=0,"",A!H46)</f>
        <v/>
      </c>
      <c r="J46" s="9" t="str">
        <f>IF(B!H46=0,"",B!H46)</f>
        <v/>
      </c>
      <c r="K46" t="str">
        <f>IF('C'!I46=0,"",'C'!I46)</f>
        <v/>
      </c>
      <c r="L46" t="str">
        <f>IF(A!I46=0,"",A!I46)</f>
        <v/>
      </c>
      <c r="M46" t="str">
        <f>IF(B!I46=0,"",B!I46)</f>
        <v/>
      </c>
      <c r="N46" t="b">
        <f t="shared" si="4"/>
        <v>0</v>
      </c>
      <c r="O46" t="b">
        <f t="shared" si="5"/>
        <v>0</v>
      </c>
      <c r="Q46" s="8" t="str">
        <f>IF('C'!M46=0,"",'C'!M46)</f>
        <v/>
      </c>
      <c r="R46" s="15" t="str">
        <f>IF(A!M46=0,"",A!M46)</f>
        <v/>
      </c>
      <c r="S46" s="8" t="str">
        <f>IF(B!M46=0,"",B!M46)</f>
        <v/>
      </c>
      <c r="V46" s="8">
        <f t="shared" si="12"/>
        <v>0</v>
      </c>
      <c r="W46" t="str">
        <f t="shared" si="13"/>
        <v/>
      </c>
      <c r="X46" t="str">
        <f t="shared" si="14"/>
        <v>N</v>
      </c>
      <c r="Y46" t="str">
        <f t="shared" si="15"/>
        <v>N</v>
      </c>
      <c r="AA46" s="17" t="str">
        <f t="shared" si="6"/>
        <v>no</v>
      </c>
      <c r="AB46" s="17" t="str">
        <f t="shared" si="7"/>
        <v>no</v>
      </c>
      <c r="AC46" s="16" t="str">
        <f t="shared" si="8"/>
        <v/>
      </c>
      <c r="AD46" s="16" t="str">
        <f t="shared" si="9"/>
        <v/>
      </c>
      <c r="AF46" t="str">
        <f t="shared" si="10"/>
        <v/>
      </c>
      <c r="AG46" t="str">
        <f t="shared" si="11"/>
        <v/>
      </c>
      <c r="AI46">
        <f>'C'!K46</f>
        <v>0</v>
      </c>
      <c r="AJ46" t="str">
        <f>A!K46</f>
        <v>N</v>
      </c>
      <c r="AK46">
        <f>B!K46</f>
        <v>0</v>
      </c>
    </row>
    <row r="47" spans="1:37" ht="19" thickTop="1" thickBot="1">
      <c r="A47" t="s">
        <v>179</v>
      </c>
      <c r="B47" t="s">
        <v>180</v>
      </c>
      <c r="C47" t="s">
        <v>73</v>
      </c>
      <c r="D47">
        <v>15082</v>
      </c>
      <c r="E47" t="s">
        <v>181</v>
      </c>
      <c r="F47" s="4" t="str">
        <f>IF(AND((A!F47='C'!F47),('C'!F47=B!F47)),'C'!F47,"A:"&amp;A!F47&amp;";B:"&amp;B!F47&amp;";C:"&amp;'C'!F47)</f>
        <v>A:Y;B:N;C:N</v>
      </c>
      <c r="G47" s="4" t="str">
        <f>IF(AND((A!G47='C'!G47),('C'!G47=B!G47)),'C'!G47,"A:"&amp;A!G47&amp;";B:"&amp;B!G47&amp;";C:"&amp;'C'!G47)</f>
        <v>A:N;B:Y;C:Y</v>
      </c>
      <c r="H47" s="9" t="str">
        <f>IF('C'!H47=0,"",'C'!H47)</f>
        <v>both</v>
      </c>
      <c r="I47" s="14" t="str">
        <f>IF(A!H47=0,"",A!H47)</f>
        <v>S1 presupposes S2</v>
      </c>
      <c r="J47" s="9" t="str">
        <f>IF(B!H47=0,"",B!H47)</f>
        <v>S2</v>
      </c>
      <c r="K47" t="str">
        <f>IF('C'!I47=0,"",'C'!I47)</f>
        <v>conditional</v>
      </c>
      <c r="L47" t="str">
        <f>IF(A!I47=0,"",A!I47)</f>
        <v>counterfactual</v>
      </c>
      <c r="M47" t="str">
        <f>IF(B!I47=0,"",B!I47)</f>
        <v>counterfactual implicature</v>
      </c>
      <c r="N47" t="b">
        <f t="shared" si="4"/>
        <v>0</v>
      </c>
      <c r="O47" t="b">
        <f t="shared" si="5"/>
        <v>0</v>
      </c>
      <c r="Q47" s="8" t="str">
        <f>IF('C'!M47=0,"",'C'!M47)</f>
        <v/>
      </c>
      <c r="R47" s="15" t="str">
        <f>IF(A!M47=0,"",A!M47)</f>
        <v/>
      </c>
      <c r="S47" s="8" t="str">
        <f>IF(B!M47=0,"",B!M47)</f>
        <v/>
      </c>
      <c r="U47" t="s">
        <v>37</v>
      </c>
      <c r="V47" s="8">
        <f t="shared" si="12"/>
        <v>0</v>
      </c>
      <c r="W47" t="str">
        <f t="shared" si="13"/>
        <v>nomatch</v>
      </c>
      <c r="X47" t="str">
        <f t="shared" si="14"/>
        <v>A:Y;B:N;C:N</v>
      </c>
      <c r="Y47" t="str">
        <f t="shared" si="15"/>
        <v>A:N;B:Y;C:Y</v>
      </c>
      <c r="AA47" s="17" t="str">
        <f t="shared" si="6"/>
        <v>no</v>
      </c>
      <c r="AB47" s="17" t="str">
        <f t="shared" si="7"/>
        <v>no</v>
      </c>
      <c r="AC47" s="16" t="str">
        <f t="shared" si="8"/>
        <v/>
      </c>
      <c r="AD47" s="16" t="str">
        <f t="shared" si="9"/>
        <v/>
      </c>
      <c r="AF47" t="str">
        <f t="shared" si="10"/>
        <v>nomatch</v>
      </c>
      <c r="AG47" t="str">
        <f t="shared" si="11"/>
        <v>nomatch</v>
      </c>
      <c r="AI47" t="str">
        <f>'C'!K47</f>
        <v>Y</v>
      </c>
      <c r="AJ47" t="str">
        <f>A!K47</f>
        <v>N</v>
      </c>
      <c r="AK47">
        <f>B!K47</f>
        <v>0</v>
      </c>
    </row>
    <row r="48" spans="1:37" ht="19" thickTop="1" thickBot="1">
      <c r="A48" t="s">
        <v>184</v>
      </c>
      <c r="B48" t="s">
        <v>185</v>
      </c>
      <c r="C48" t="s">
        <v>24</v>
      </c>
      <c r="D48">
        <v>6304</v>
      </c>
      <c r="E48" t="s">
        <v>186</v>
      </c>
      <c r="F48" s="4" t="str">
        <f>IF(AND((A!F48='C'!F48),('C'!F48=B!F48)),'C'!F48,"A:"&amp;A!F48&amp;";B:"&amp;B!F48&amp;";C:"&amp;'C'!F48)</f>
        <v>N</v>
      </c>
      <c r="G48" s="4" t="str">
        <f>IF(AND((A!G48='C'!G48),('C'!G48=B!G48)),'C'!G48,"A:"&amp;A!G48&amp;";B:"&amp;B!G48&amp;";C:"&amp;'C'!G48)</f>
        <v>N</v>
      </c>
      <c r="H48" s="9" t="str">
        <f>IF('C'!H48=0,"",'C'!H48)</f>
        <v/>
      </c>
      <c r="I48" s="14" t="str">
        <f>IF(A!H48=0,"",A!H48)</f>
        <v/>
      </c>
      <c r="J48" s="9" t="str">
        <f>IF(B!H48=0,"",B!H48)</f>
        <v/>
      </c>
      <c r="K48" t="str">
        <f>IF('C'!I48=0,"",'C'!I48)</f>
        <v/>
      </c>
      <c r="L48" t="str">
        <f>IF(A!I48=0,"",A!I48)</f>
        <v/>
      </c>
      <c r="M48" t="str">
        <f>IF(B!I48=0,"",B!I48)</f>
        <v/>
      </c>
      <c r="N48" t="b">
        <f t="shared" si="4"/>
        <v>0</v>
      </c>
      <c r="O48" t="b">
        <f t="shared" si="5"/>
        <v>0</v>
      </c>
      <c r="Q48" s="8" t="str">
        <f>IF('C'!M48=0,"",'C'!M48)</f>
        <v/>
      </c>
      <c r="R48" s="15" t="str">
        <f>IF(A!M48=0,"",A!M48)</f>
        <v/>
      </c>
      <c r="S48" s="8" t="str">
        <f>IF(B!M48=0,"",B!M48)</f>
        <v/>
      </c>
      <c r="V48" s="8">
        <f t="shared" si="12"/>
        <v>0</v>
      </c>
      <c r="W48" t="str">
        <f t="shared" si="13"/>
        <v/>
      </c>
      <c r="X48" t="str">
        <f t="shared" si="14"/>
        <v>N</v>
      </c>
      <c r="Y48" t="str">
        <f t="shared" si="15"/>
        <v>N</v>
      </c>
      <c r="AA48" s="17" t="str">
        <f t="shared" si="6"/>
        <v>no</v>
      </c>
      <c r="AB48" s="17" t="str">
        <f t="shared" si="7"/>
        <v>no</v>
      </c>
      <c r="AC48" s="16" t="str">
        <f t="shared" si="8"/>
        <v/>
      </c>
      <c r="AD48" s="16" t="str">
        <f t="shared" si="9"/>
        <v/>
      </c>
      <c r="AF48" t="str">
        <f t="shared" si="10"/>
        <v/>
      </c>
      <c r="AG48" t="str">
        <f t="shared" si="11"/>
        <v/>
      </c>
      <c r="AI48">
        <f>'C'!K48</f>
        <v>0</v>
      </c>
      <c r="AJ48" t="str">
        <f>A!K48</f>
        <v>N</v>
      </c>
      <c r="AK48">
        <f>B!K48</f>
        <v>0</v>
      </c>
    </row>
    <row r="49" spans="1:37" ht="19" thickTop="1" thickBot="1">
      <c r="A49" t="s">
        <v>187</v>
      </c>
      <c r="B49" t="s">
        <v>188</v>
      </c>
      <c r="C49" t="s">
        <v>37</v>
      </c>
      <c r="D49">
        <v>92382</v>
      </c>
      <c r="E49" t="s">
        <v>189</v>
      </c>
      <c r="F49" s="4" t="str">
        <f>IF(AND((A!F49='C'!F49),('C'!F49=B!F49)),'C'!F49,"A:"&amp;A!F49&amp;";B:"&amp;B!F49&amp;";C:"&amp;'C'!F49)</f>
        <v>N</v>
      </c>
      <c r="G49" s="4" t="str">
        <f>IF(AND((A!G49='C'!G49),('C'!G49=B!G49)),'C'!G49,"A:"&amp;A!G49&amp;";B:"&amp;B!G49&amp;";C:"&amp;'C'!G49)</f>
        <v>A:N;B:N;C:Y</v>
      </c>
      <c r="H49" s="9" t="str">
        <f>IF('C'!H49=0,"",'C'!H49)</f>
        <v>both</v>
      </c>
      <c r="I49" s="14" t="str">
        <f>IF(A!H49=0,"",A!H49)</f>
        <v/>
      </c>
      <c r="J49" s="9" t="str">
        <f>IF(B!H49=0,"",B!H49)</f>
        <v/>
      </c>
      <c r="K49" t="str">
        <f>IF('C'!I49=0,"",'C'!I49)</f>
        <v>numerical</v>
      </c>
      <c r="L49" t="str">
        <f>IF(A!I49=0,"",A!I49)</f>
        <v/>
      </c>
      <c r="M49" t="str">
        <f>IF(B!I49=0,"",B!I49)</f>
        <v/>
      </c>
      <c r="N49" t="b">
        <f t="shared" si="4"/>
        <v>0</v>
      </c>
      <c r="O49" t="b">
        <f t="shared" si="5"/>
        <v>0</v>
      </c>
      <c r="Q49" s="8" t="str">
        <f>IF('C'!M49=0,"",'C'!M49)</f>
        <v/>
      </c>
      <c r="R49" s="15" t="str">
        <f>IF(A!M49=0,"",A!M49)</f>
        <v/>
      </c>
      <c r="S49" s="8" t="str">
        <f>IF(B!M49=0,"",B!M49)</f>
        <v/>
      </c>
      <c r="V49" s="8">
        <f t="shared" si="12"/>
        <v>0</v>
      </c>
      <c r="W49" t="str">
        <f t="shared" si="13"/>
        <v/>
      </c>
      <c r="X49" t="str">
        <f t="shared" si="14"/>
        <v>N</v>
      </c>
      <c r="Y49" t="str">
        <f t="shared" si="15"/>
        <v>A:N;B:N;C:Y</v>
      </c>
      <c r="AA49" s="17" t="str">
        <f t="shared" si="6"/>
        <v>no</v>
      </c>
      <c r="AB49" s="17" t="str">
        <f t="shared" si="7"/>
        <v>yes</v>
      </c>
      <c r="AC49" s="16" t="str">
        <f t="shared" si="8"/>
        <v/>
      </c>
      <c r="AD49" s="16" t="str">
        <f t="shared" si="9"/>
        <v/>
      </c>
      <c r="AF49" t="str">
        <f t="shared" si="10"/>
        <v/>
      </c>
      <c r="AG49" t="str">
        <f t="shared" si="11"/>
        <v/>
      </c>
      <c r="AI49">
        <f>'C'!K49</f>
        <v>0</v>
      </c>
      <c r="AJ49" t="str">
        <f>A!K49</f>
        <v>N</v>
      </c>
      <c r="AK49">
        <f>B!K49</f>
        <v>0</v>
      </c>
    </row>
    <row r="50" spans="1:37" ht="19" thickTop="1" thickBot="1">
      <c r="A50" t="s">
        <v>190</v>
      </c>
      <c r="B50" t="s">
        <v>191</v>
      </c>
      <c r="C50" t="s">
        <v>37</v>
      </c>
      <c r="D50">
        <v>82471</v>
      </c>
      <c r="E50" t="s">
        <v>192</v>
      </c>
      <c r="F50" s="4" t="str">
        <f>IF(AND((A!F50='C'!F50),('C'!F50=B!F50)),'C'!F50,"A:"&amp;A!F50&amp;";B:"&amp;B!F50&amp;";C:"&amp;'C'!F50)</f>
        <v>N</v>
      </c>
      <c r="G50" s="4" t="str">
        <f>IF(AND((A!G50='C'!G50),('C'!G50=B!G50)),'C'!G50,"A:"&amp;A!G50&amp;";B:"&amp;B!G50&amp;";C:"&amp;'C'!G50)</f>
        <v>N</v>
      </c>
      <c r="H50" s="9" t="str">
        <f>IF('C'!H50=0,"",'C'!H50)</f>
        <v/>
      </c>
      <c r="I50" s="14" t="str">
        <f>IF(A!H50=0,"",A!H50)</f>
        <v/>
      </c>
      <c r="J50" s="9" t="str">
        <f>IF(B!H50=0,"",B!H50)</f>
        <v/>
      </c>
      <c r="K50" t="str">
        <f>IF('C'!I50=0,"",'C'!I50)</f>
        <v/>
      </c>
      <c r="L50" t="str">
        <f>IF(A!I50=0,"",A!I50)</f>
        <v/>
      </c>
      <c r="M50" t="str">
        <f>IF(B!I50=0,"",B!I50)</f>
        <v/>
      </c>
      <c r="N50" t="b">
        <f t="shared" si="4"/>
        <v>0</v>
      </c>
      <c r="O50" t="b">
        <f t="shared" si="5"/>
        <v>0</v>
      </c>
      <c r="Q50" s="8" t="str">
        <f>IF('C'!M50=0,"",'C'!M50)</f>
        <v/>
      </c>
      <c r="R50" s="15" t="str">
        <f>IF(A!M50=0,"",A!M50)</f>
        <v/>
      </c>
      <c r="S50" s="8" t="str">
        <f>IF(B!M50=0,"",B!M50)</f>
        <v/>
      </c>
      <c r="V50" s="8">
        <f t="shared" si="12"/>
        <v>0</v>
      </c>
      <c r="W50" t="str">
        <f t="shared" si="13"/>
        <v/>
      </c>
      <c r="X50" t="str">
        <f t="shared" si="14"/>
        <v>N</v>
      </c>
      <c r="Y50" t="str">
        <f t="shared" si="15"/>
        <v>N</v>
      </c>
      <c r="AA50" s="17" t="str">
        <f t="shared" si="6"/>
        <v>no</v>
      </c>
      <c r="AB50" s="17" t="str">
        <f t="shared" si="7"/>
        <v>no</v>
      </c>
      <c r="AC50" s="16" t="str">
        <f t="shared" si="8"/>
        <v/>
      </c>
      <c r="AD50" s="16" t="str">
        <f t="shared" si="9"/>
        <v/>
      </c>
      <c r="AF50" t="str">
        <f t="shared" si="10"/>
        <v/>
      </c>
      <c r="AG50" t="str">
        <f t="shared" si="11"/>
        <v/>
      </c>
      <c r="AI50">
        <f>'C'!K50</f>
        <v>0</v>
      </c>
      <c r="AJ50" t="str">
        <f>A!K50</f>
        <v>N</v>
      </c>
      <c r="AK50">
        <f>B!K50</f>
        <v>0</v>
      </c>
    </row>
    <row r="51" spans="1:37" ht="48" thickTop="1" thickBot="1">
      <c r="A51" t="s">
        <v>193</v>
      </c>
      <c r="B51" t="s">
        <v>194</v>
      </c>
      <c r="C51" t="s">
        <v>37</v>
      </c>
      <c r="D51">
        <v>34229</v>
      </c>
      <c r="E51" t="s">
        <v>195</v>
      </c>
      <c r="F51" s="4" t="str">
        <f>IF(AND((A!F51='C'!F51),('C'!F51=B!F51)),'C'!F51,"A:"&amp;A!F51&amp;";B:"&amp;B!F51&amp;";C:"&amp;'C'!F51)</f>
        <v>A:N;B:N;C:Y</v>
      </c>
      <c r="G51" s="4" t="str">
        <f>IF(AND((A!G51='C'!G51),('C'!G51=B!G51)),'C'!G51,"A:"&amp;A!G51&amp;";B:"&amp;B!G51&amp;";C:"&amp;'C'!G51)</f>
        <v>N</v>
      </c>
      <c r="H51" s="9" t="str">
        <f>IF('C'!H51=0,"",'C'!H51)</f>
        <v>both</v>
      </c>
      <c r="I51" s="14" t="str">
        <f>IF(A!H51=0,"",A!H51)</f>
        <v/>
      </c>
      <c r="J51" s="9" t="str">
        <f>IF(B!H51=0,"",B!H51)</f>
        <v/>
      </c>
      <c r="K51" t="str">
        <f>IF('C'!I51=0,"",'C'!I51)</f>
        <v>existence</v>
      </c>
      <c r="L51" t="str">
        <f>IF(A!I51=0,"",A!I51)</f>
        <v/>
      </c>
      <c r="M51" t="str">
        <f>IF(B!I51=0,"",B!I51)</f>
        <v/>
      </c>
      <c r="N51" t="b">
        <f t="shared" si="4"/>
        <v>0</v>
      </c>
      <c r="O51" t="str">
        <f t="shared" si="5"/>
        <v>existence</v>
      </c>
      <c r="Q51" s="8" t="str">
        <f>IF('C'!M51=0,"",'C'!M51)</f>
        <v/>
      </c>
      <c r="R51" s="15" t="str">
        <f>IF(A!M51=0,"",A!M51)</f>
        <v>both have additive presupposition</v>
      </c>
      <c r="S51" s="8" t="str">
        <f>IF(B!M51=0,"",B!M51)</f>
        <v/>
      </c>
      <c r="V51" s="8">
        <f t="shared" si="12"/>
        <v>0</v>
      </c>
      <c r="W51" t="str">
        <f t="shared" si="13"/>
        <v/>
      </c>
      <c r="X51" t="str">
        <f t="shared" si="14"/>
        <v>A:N;B:N;C:Y</v>
      </c>
      <c r="Y51" t="str">
        <f t="shared" si="15"/>
        <v>N</v>
      </c>
      <c r="AA51" s="17" t="str">
        <f t="shared" si="6"/>
        <v>yes</v>
      </c>
      <c r="AB51" s="17" t="str">
        <f t="shared" si="7"/>
        <v>no</v>
      </c>
      <c r="AC51" s="16" t="str">
        <f t="shared" si="8"/>
        <v/>
      </c>
      <c r="AD51" s="16" t="str">
        <f t="shared" si="9"/>
        <v/>
      </c>
      <c r="AF51" t="str">
        <f t="shared" si="10"/>
        <v/>
      </c>
      <c r="AG51" t="str">
        <f t="shared" si="11"/>
        <v/>
      </c>
      <c r="AI51">
        <f>'C'!K51</f>
        <v>0</v>
      </c>
      <c r="AJ51" t="str">
        <f>A!K51</f>
        <v>N</v>
      </c>
      <c r="AK51">
        <f>B!K51</f>
        <v>0</v>
      </c>
    </row>
    <row r="52" spans="1:37" ht="19" thickTop="1" thickBot="1">
      <c r="A52" t="s">
        <v>196</v>
      </c>
      <c r="B52" t="s">
        <v>197</v>
      </c>
      <c r="C52" t="s">
        <v>16</v>
      </c>
      <c r="D52">
        <v>74439</v>
      </c>
      <c r="E52" t="s">
        <v>198</v>
      </c>
      <c r="F52" s="4" t="str">
        <f>IF(AND((A!F52='C'!F52),('C'!F52=B!F52)),'C'!F52,"A:"&amp;A!F52&amp;";B:"&amp;B!F52&amp;";C:"&amp;'C'!F52)</f>
        <v>N</v>
      </c>
      <c r="G52" s="4" t="str">
        <f>IF(AND((A!G52='C'!G52),('C'!G52=B!G52)),'C'!G52,"A:"&amp;A!G52&amp;";B:"&amp;B!G52&amp;";C:"&amp;'C'!G52)</f>
        <v>A:N;B:N;C:Y</v>
      </c>
      <c r="H52" s="9" t="str">
        <f>IF('C'!H52=0,"",'C'!H52)</f>
        <v>S2</v>
      </c>
      <c r="I52" s="14" t="str">
        <f>IF(A!H52=0,"",A!H52)</f>
        <v/>
      </c>
      <c r="J52" s="9" t="str">
        <f>IF(B!H52=0,"",B!H52)</f>
        <v/>
      </c>
      <c r="K52" t="str">
        <f>IF('C'!I52=0,"",'C'!I52)</f>
        <v/>
      </c>
      <c r="L52" t="str">
        <f>IF(A!I52=0,"",A!I52)</f>
        <v/>
      </c>
      <c r="M52" t="str">
        <f>IF(B!I52=0,"",B!I52)</f>
        <v/>
      </c>
      <c r="N52" t="b">
        <f t="shared" si="4"/>
        <v>0</v>
      </c>
      <c r="O52" t="b">
        <f t="shared" si="5"/>
        <v>0</v>
      </c>
      <c r="Q52" s="8" t="str">
        <f>IF('C'!M52=0,"",'C'!M52)</f>
        <v>neg-impl?</v>
      </c>
      <c r="R52" s="15" t="str">
        <f>IF(A!M52=0,"",A!M52)</f>
        <v/>
      </c>
      <c r="S52" s="8" t="str">
        <f>IF(B!M52=0,"",B!M52)</f>
        <v/>
      </c>
      <c r="U52" t="s">
        <v>16</v>
      </c>
      <c r="V52" s="8">
        <f t="shared" si="12"/>
        <v>1</v>
      </c>
      <c r="W52" t="str">
        <f t="shared" si="13"/>
        <v/>
      </c>
      <c r="X52" t="str">
        <f t="shared" si="14"/>
        <v>N</v>
      </c>
      <c r="Y52" t="str">
        <f t="shared" si="15"/>
        <v>A:N;B:N;C:Y</v>
      </c>
      <c r="AA52" s="17" t="str">
        <f t="shared" si="6"/>
        <v>no</v>
      </c>
      <c r="AB52" s="17" t="str">
        <f t="shared" si="7"/>
        <v>yes</v>
      </c>
      <c r="AC52" s="16" t="str">
        <f t="shared" si="8"/>
        <v/>
      </c>
      <c r="AD52" s="16" t="str">
        <f t="shared" si="9"/>
        <v/>
      </c>
      <c r="AF52" t="str">
        <f t="shared" si="10"/>
        <v/>
      </c>
      <c r="AG52" t="str">
        <f t="shared" si="11"/>
        <v/>
      </c>
      <c r="AI52" t="str">
        <f>'C'!K52</f>
        <v>Y</v>
      </c>
      <c r="AJ52" t="str">
        <f>A!K52</f>
        <v>N</v>
      </c>
      <c r="AK52">
        <f>B!K52</f>
        <v>0</v>
      </c>
    </row>
    <row r="53" spans="1:37" ht="19" thickTop="1" thickBot="1">
      <c r="A53" t="s">
        <v>199</v>
      </c>
      <c r="B53" t="s">
        <v>200</v>
      </c>
      <c r="C53" t="s">
        <v>16</v>
      </c>
      <c r="D53">
        <v>98689</v>
      </c>
      <c r="E53" t="s">
        <v>201</v>
      </c>
      <c r="F53" s="4" t="str">
        <f>IF(AND((A!F53='C'!F53),('C'!F53=B!F53)),'C'!F53,"A:"&amp;A!F53&amp;";B:"&amp;B!F53&amp;";C:"&amp;'C'!F53)</f>
        <v>N</v>
      </c>
      <c r="G53" s="4" t="str">
        <f>IF(AND((A!G53='C'!G53),('C'!G53=B!G53)),'C'!G53,"A:"&amp;A!G53&amp;";B:"&amp;B!G53&amp;";C:"&amp;'C'!G53)</f>
        <v>N</v>
      </c>
      <c r="H53" s="9" t="str">
        <f>IF('C'!H53=0,"",'C'!H53)</f>
        <v/>
      </c>
      <c r="I53" s="14" t="str">
        <f>IF(A!H53=0,"",A!H53)</f>
        <v/>
      </c>
      <c r="J53" s="9" t="str">
        <f>IF(B!H53=0,"",B!H53)</f>
        <v/>
      </c>
      <c r="K53" t="str">
        <f>IF('C'!I53=0,"",'C'!I53)</f>
        <v>conversational</v>
      </c>
      <c r="L53" t="str">
        <f>IF(A!I53=0,"",A!I53)</f>
        <v/>
      </c>
      <c r="M53" t="str">
        <f>IF(B!I53=0,"",B!I53)</f>
        <v/>
      </c>
      <c r="N53" t="b">
        <f t="shared" si="4"/>
        <v>0</v>
      </c>
      <c r="O53" t="b">
        <f t="shared" si="5"/>
        <v>0</v>
      </c>
      <c r="Q53" s="8" t="str">
        <f>IF('C'!M53=0,"",'C'!M53)</f>
        <v>entail</v>
      </c>
      <c r="R53" s="15" t="str">
        <f>IF(A!M53=0,"",A!M53)</f>
        <v/>
      </c>
      <c r="S53" s="8" t="str">
        <f>IF(B!M53=0,"",B!M53)</f>
        <v/>
      </c>
      <c r="V53" s="8">
        <f t="shared" si="12"/>
        <v>0</v>
      </c>
      <c r="W53" t="str">
        <f t="shared" si="13"/>
        <v/>
      </c>
      <c r="X53" t="str">
        <f t="shared" si="14"/>
        <v>N</v>
      </c>
      <c r="Y53" t="str">
        <f t="shared" si="15"/>
        <v>N</v>
      </c>
      <c r="AA53" s="17" t="str">
        <f t="shared" si="6"/>
        <v>no</v>
      </c>
      <c r="AB53" s="17" t="str">
        <f t="shared" si="7"/>
        <v>no</v>
      </c>
      <c r="AC53" s="16" t="str">
        <f t="shared" si="8"/>
        <v/>
      </c>
      <c r="AD53" s="16" t="str">
        <f t="shared" si="9"/>
        <v/>
      </c>
      <c r="AF53" t="str">
        <f t="shared" si="10"/>
        <v/>
      </c>
      <c r="AG53" t="str">
        <f t="shared" si="11"/>
        <v/>
      </c>
      <c r="AI53" t="str">
        <f>'C'!K53</f>
        <v>Y</v>
      </c>
      <c r="AJ53" t="str">
        <f>A!K53</f>
        <v>N</v>
      </c>
      <c r="AK53">
        <f>B!K53</f>
        <v>0</v>
      </c>
    </row>
    <row r="54" spans="1:37" ht="19" thickTop="1" thickBot="1">
      <c r="A54" t="s">
        <v>202</v>
      </c>
      <c r="B54" t="s">
        <v>203</v>
      </c>
      <c r="C54" t="s">
        <v>37</v>
      </c>
      <c r="D54">
        <v>69975</v>
      </c>
      <c r="E54" t="s">
        <v>204</v>
      </c>
      <c r="F54" s="4" t="str">
        <f>IF(AND((A!F54='C'!F54),('C'!F54=B!F54)),'C'!F54,"A:"&amp;A!F54&amp;";B:"&amp;B!F54&amp;";C:"&amp;'C'!F54)</f>
        <v>N</v>
      </c>
      <c r="G54" s="4" t="str">
        <f>IF(AND((A!G54='C'!G54),('C'!G54=B!G54)),'C'!G54,"A:"&amp;A!G54&amp;";B:"&amp;B!G54&amp;";C:"&amp;'C'!G54)</f>
        <v>N</v>
      </c>
      <c r="H54" s="9" t="str">
        <f>IF('C'!H54=0,"",'C'!H54)</f>
        <v/>
      </c>
      <c r="I54" s="14" t="str">
        <f>IF(A!H54=0,"",A!H54)</f>
        <v/>
      </c>
      <c r="J54" s="9" t="str">
        <f>IF(B!H54=0,"",B!H54)</f>
        <v/>
      </c>
      <c r="K54" t="str">
        <f>IF('C'!I54=0,"",'C'!I54)</f>
        <v/>
      </c>
      <c r="L54" t="str">
        <f>IF(A!I54=0,"",A!I54)</f>
        <v/>
      </c>
      <c r="M54" t="str">
        <f>IF(B!I54=0,"",B!I54)</f>
        <v/>
      </c>
      <c r="N54" t="b">
        <f t="shared" si="4"/>
        <v>0</v>
      </c>
      <c r="O54" t="b">
        <f t="shared" si="5"/>
        <v>0</v>
      </c>
      <c r="Q54" s="8" t="str">
        <f>IF('C'!M54=0,"",'C'!M54)</f>
        <v/>
      </c>
      <c r="R54" s="15" t="str">
        <f>IF(A!M54=0,"",A!M54)</f>
        <v/>
      </c>
      <c r="S54" s="8" t="str">
        <f>IF(B!M54=0,"",B!M54)</f>
        <v/>
      </c>
      <c r="V54" s="8">
        <f t="shared" si="12"/>
        <v>0</v>
      </c>
      <c r="W54" t="str">
        <f t="shared" si="13"/>
        <v/>
      </c>
      <c r="X54" t="str">
        <f t="shared" si="14"/>
        <v>N</v>
      </c>
      <c r="Y54" t="str">
        <f t="shared" si="15"/>
        <v>N</v>
      </c>
      <c r="AA54" s="17" t="str">
        <f t="shared" si="6"/>
        <v>no</v>
      </c>
      <c r="AB54" s="17" t="str">
        <f t="shared" si="7"/>
        <v>no</v>
      </c>
      <c r="AC54" s="16" t="str">
        <f t="shared" si="8"/>
        <v/>
      </c>
      <c r="AD54" s="16" t="str">
        <f t="shared" si="9"/>
        <v/>
      </c>
      <c r="AF54" t="str">
        <f t="shared" si="10"/>
        <v/>
      </c>
      <c r="AG54" t="str">
        <f t="shared" si="11"/>
        <v/>
      </c>
      <c r="AI54">
        <f>'C'!K54</f>
        <v>0</v>
      </c>
      <c r="AJ54" t="str">
        <f>A!K54</f>
        <v>N</v>
      </c>
      <c r="AK54">
        <f>B!K54</f>
        <v>0</v>
      </c>
    </row>
    <row r="55" spans="1:37" ht="19" thickTop="1" thickBot="1">
      <c r="A55" t="s">
        <v>205</v>
      </c>
      <c r="B55" t="s">
        <v>206</v>
      </c>
      <c r="C55" t="s">
        <v>16</v>
      </c>
      <c r="D55">
        <v>105272</v>
      </c>
      <c r="E55" t="s">
        <v>207</v>
      </c>
      <c r="F55" s="4" t="str">
        <f>IF(AND((A!F55='C'!F55),('C'!F55=B!F55)),'C'!F55,"A:"&amp;A!F55&amp;";B:"&amp;B!F55&amp;";C:"&amp;'C'!F55)</f>
        <v>Y</v>
      </c>
      <c r="G55" s="4" t="str">
        <f>IF(AND((A!G55='C'!G55),('C'!G55=B!G55)),'C'!G55,"A:"&amp;A!G55&amp;";B:"&amp;B!G55&amp;";C:"&amp;'C'!G55)</f>
        <v>N</v>
      </c>
      <c r="H55" s="9" t="str">
        <f>IF('C'!H55=0,"",'C'!H55)</f>
        <v>S1</v>
      </c>
      <c r="I55" s="14" t="str">
        <f>IF(A!H55=0,"",A!H55)</f>
        <v/>
      </c>
      <c r="J55" s="9" t="str">
        <f>IF(B!H55=0,"",B!H55)</f>
        <v>S2 is negated presupp of S1</v>
      </c>
      <c r="K55" t="str">
        <f>IF('C'!I55=0,"",'C'!I55)</f>
        <v>existence</v>
      </c>
      <c r="L55" t="str">
        <f>IF(A!I55=0,"",A!I55)</f>
        <v/>
      </c>
      <c r="M55" t="str">
        <f>IF(B!I55=0,"",B!I55)</f>
        <v>existence</v>
      </c>
      <c r="N55" t="b">
        <f t="shared" si="4"/>
        <v>0</v>
      </c>
      <c r="O55" t="str">
        <f t="shared" si="5"/>
        <v>existence</v>
      </c>
      <c r="Q55" s="8" t="str">
        <f>IF('C'!M55=0,"",'C'!M55)</f>
        <v>neg-presup</v>
      </c>
      <c r="R55" s="15" t="str">
        <f>IF(A!M55=0,"",A!M55)</f>
        <v>neg-presup</v>
      </c>
      <c r="S55" s="8" t="str">
        <f>IF(B!M55=0,"",B!M55)</f>
        <v>S2 is negated presupp of S1</v>
      </c>
      <c r="U55" t="s">
        <v>16</v>
      </c>
      <c r="V55" s="8">
        <f t="shared" si="12"/>
        <v>1</v>
      </c>
      <c r="W55" t="str">
        <f t="shared" si="13"/>
        <v/>
      </c>
      <c r="X55" t="str">
        <f t="shared" si="14"/>
        <v>Y</v>
      </c>
      <c r="Y55" t="str">
        <f t="shared" si="15"/>
        <v>N</v>
      </c>
      <c r="AA55" s="17" t="str">
        <f t="shared" si="6"/>
        <v>yes</v>
      </c>
      <c r="AB55" s="17" t="str">
        <f t="shared" si="7"/>
        <v>no</v>
      </c>
      <c r="AC55" s="16" t="str">
        <f t="shared" si="8"/>
        <v/>
      </c>
      <c r="AD55" s="16" t="str">
        <f t="shared" si="9"/>
        <v/>
      </c>
      <c r="AF55" t="str">
        <f t="shared" si="10"/>
        <v/>
      </c>
      <c r="AG55" t="str">
        <f t="shared" si="11"/>
        <v/>
      </c>
      <c r="AI55" t="str">
        <f>'C'!K55</f>
        <v>Y</v>
      </c>
      <c r="AJ55" t="str">
        <f>A!K55</f>
        <v>N</v>
      </c>
      <c r="AK55">
        <f>B!K55</f>
        <v>0</v>
      </c>
    </row>
    <row r="56" spans="1:37" ht="19" thickTop="1" thickBot="1">
      <c r="A56" t="s">
        <v>210</v>
      </c>
      <c r="B56" t="s">
        <v>211</v>
      </c>
      <c r="C56" t="s">
        <v>37</v>
      </c>
      <c r="D56">
        <v>37136</v>
      </c>
      <c r="E56" t="s">
        <v>212</v>
      </c>
      <c r="F56" s="4" t="str">
        <f>IF(AND((A!F56='C'!F56),('C'!F56=B!F56)),'C'!F56,"A:"&amp;A!F56&amp;";B:"&amp;B!F56&amp;";C:"&amp;'C'!F56)</f>
        <v>N</v>
      </c>
      <c r="G56" s="4" t="str">
        <f>IF(AND((A!G56='C'!G56),('C'!G56=B!G56)),'C'!G56,"A:"&amp;A!G56&amp;";B:"&amp;B!G56&amp;";C:"&amp;'C'!G56)</f>
        <v>N</v>
      </c>
      <c r="H56" s="9" t="str">
        <f>IF('C'!H56=0,"",'C'!H56)</f>
        <v/>
      </c>
      <c r="I56" s="14" t="str">
        <f>IF(A!H56=0,"",A!H56)</f>
        <v/>
      </c>
      <c r="J56" s="9" t="str">
        <f>IF(B!H56=0,"",B!H56)</f>
        <v/>
      </c>
      <c r="K56" t="str">
        <f>IF('C'!I56=0,"",'C'!I56)</f>
        <v/>
      </c>
      <c r="L56" t="str">
        <f>IF(A!I56=0,"",A!I56)</f>
        <v/>
      </c>
      <c r="M56" t="str">
        <f>IF(B!I56=0,"",B!I56)</f>
        <v/>
      </c>
      <c r="N56" t="b">
        <f t="shared" si="4"/>
        <v>0</v>
      </c>
      <c r="O56" t="b">
        <f t="shared" si="5"/>
        <v>0</v>
      </c>
      <c r="Q56" s="8" t="str">
        <f>IF('C'!M56=0,"",'C'!M56)</f>
        <v/>
      </c>
      <c r="R56" s="15" t="str">
        <f>IF(A!M56=0,"",A!M56)</f>
        <v/>
      </c>
      <c r="S56" s="8" t="str">
        <f>IF(B!M56=0,"",B!M56)</f>
        <v/>
      </c>
      <c r="V56" s="8">
        <f t="shared" si="12"/>
        <v>0</v>
      </c>
      <c r="W56" t="str">
        <f t="shared" si="13"/>
        <v/>
      </c>
      <c r="X56" t="str">
        <f t="shared" si="14"/>
        <v>N</v>
      </c>
      <c r="Y56" t="str">
        <f t="shared" si="15"/>
        <v>N</v>
      </c>
      <c r="AA56" s="17" t="str">
        <f t="shared" si="6"/>
        <v>no</v>
      </c>
      <c r="AB56" s="17" t="str">
        <f t="shared" si="7"/>
        <v>no</v>
      </c>
      <c r="AC56" s="16" t="str">
        <f t="shared" si="8"/>
        <v/>
      </c>
      <c r="AD56" s="16" t="str">
        <f t="shared" si="9"/>
        <v/>
      </c>
      <c r="AF56" t="str">
        <f t="shared" si="10"/>
        <v/>
      </c>
      <c r="AG56" t="str">
        <f t="shared" si="11"/>
        <v/>
      </c>
      <c r="AI56">
        <f>'C'!K56</f>
        <v>0</v>
      </c>
      <c r="AJ56" t="str">
        <f>A!K56</f>
        <v>N</v>
      </c>
      <c r="AK56">
        <f>B!K56</f>
        <v>0</v>
      </c>
    </row>
    <row r="57" spans="1:37" ht="19" thickTop="1" thickBot="1">
      <c r="A57" t="s">
        <v>213</v>
      </c>
      <c r="B57" t="s">
        <v>214</v>
      </c>
      <c r="C57" t="s">
        <v>16</v>
      </c>
      <c r="D57">
        <v>405</v>
      </c>
      <c r="E57" t="s">
        <v>215</v>
      </c>
      <c r="F57" s="4" t="str">
        <f>IF(AND((A!F57='C'!F57),('C'!F57=B!F57)),'C'!F57,"A:"&amp;A!F57&amp;";B:"&amp;B!F57&amp;";C:"&amp;'C'!F57)</f>
        <v>N</v>
      </c>
      <c r="G57" s="4" t="str">
        <f>IF(AND((A!G57='C'!G57),('C'!G57=B!G57)),'C'!G57,"A:"&amp;A!G57&amp;";B:"&amp;B!G57&amp;";C:"&amp;'C'!G57)</f>
        <v>N</v>
      </c>
      <c r="H57" s="9" t="str">
        <f>IF('C'!H57=0,"",'C'!H57)</f>
        <v/>
      </c>
      <c r="I57" s="14" t="str">
        <f>IF(A!H57=0,"",A!H57)</f>
        <v/>
      </c>
      <c r="J57" s="9" t="str">
        <f>IF(B!H57=0,"",B!H57)</f>
        <v/>
      </c>
      <c r="K57" t="str">
        <f>IF('C'!I57=0,"",'C'!I57)</f>
        <v/>
      </c>
      <c r="L57" t="str">
        <f>IF(A!I57=0,"",A!I57)</f>
        <v/>
      </c>
      <c r="M57" t="str">
        <f>IF(B!I57=0,"",B!I57)</f>
        <v/>
      </c>
      <c r="N57" t="b">
        <f t="shared" si="4"/>
        <v>0</v>
      </c>
      <c r="O57" t="b">
        <f t="shared" si="5"/>
        <v>0</v>
      </c>
      <c r="Q57" s="8" t="str">
        <f>IF('C'!M57=0,"",'C'!M57)</f>
        <v/>
      </c>
      <c r="R57" s="15" t="str">
        <f>IF(A!M57=0,"",A!M57)</f>
        <v/>
      </c>
      <c r="S57" s="8" t="str">
        <f>IF(B!M57=0,"",B!M57)</f>
        <v/>
      </c>
      <c r="V57" s="8">
        <f t="shared" si="12"/>
        <v>0</v>
      </c>
      <c r="W57" t="str">
        <f t="shared" si="13"/>
        <v/>
      </c>
      <c r="X57" t="str">
        <f t="shared" si="14"/>
        <v>N</v>
      </c>
      <c r="Y57" t="str">
        <f t="shared" si="15"/>
        <v>N</v>
      </c>
      <c r="AA57" s="17" t="str">
        <f t="shared" si="6"/>
        <v>no</v>
      </c>
      <c r="AB57" s="17" t="str">
        <f t="shared" si="7"/>
        <v>no</v>
      </c>
      <c r="AC57" s="16" t="str">
        <f t="shared" si="8"/>
        <v/>
      </c>
      <c r="AD57" s="16" t="str">
        <f t="shared" si="9"/>
        <v/>
      </c>
      <c r="AF57" t="str">
        <f t="shared" si="10"/>
        <v/>
      </c>
      <c r="AG57" t="str">
        <f t="shared" si="11"/>
        <v/>
      </c>
      <c r="AI57">
        <f>'C'!K57</f>
        <v>0</v>
      </c>
      <c r="AJ57" t="str">
        <f>A!K57</f>
        <v>N</v>
      </c>
      <c r="AK57">
        <f>B!K57</f>
        <v>0</v>
      </c>
    </row>
    <row r="58" spans="1:37" ht="19" thickTop="1" thickBot="1">
      <c r="A58" t="s">
        <v>216</v>
      </c>
      <c r="B58" t="s">
        <v>217</v>
      </c>
      <c r="C58" t="s">
        <v>24</v>
      </c>
      <c r="D58">
        <v>57380</v>
      </c>
      <c r="E58" t="s">
        <v>218</v>
      </c>
      <c r="F58" s="4" t="str">
        <f>IF(AND((A!F58='C'!F58),('C'!F58=B!F58)),'C'!F58,"A:"&amp;A!F58&amp;";B:"&amp;B!F58&amp;";C:"&amp;'C'!F58)</f>
        <v>N</v>
      </c>
      <c r="G58" s="4" t="str">
        <f>IF(AND((A!G58='C'!G58),('C'!G58=B!G58)),'C'!G58,"A:"&amp;A!G58&amp;";B:"&amp;B!G58&amp;";C:"&amp;'C'!G58)</f>
        <v>N</v>
      </c>
      <c r="H58" s="9" t="str">
        <f>IF('C'!H58=0,"",'C'!H58)</f>
        <v/>
      </c>
      <c r="I58" s="14" t="str">
        <f>IF(A!H58=0,"",A!H58)</f>
        <v/>
      </c>
      <c r="J58" s="9" t="str">
        <f>IF(B!H58=0,"",B!H58)</f>
        <v/>
      </c>
      <c r="K58" t="str">
        <f>IF('C'!I58=0,"",'C'!I58)</f>
        <v/>
      </c>
      <c r="L58" t="str">
        <f>IF(A!I58=0,"",A!I58)</f>
        <v/>
      </c>
      <c r="M58" t="str">
        <f>IF(B!I58=0,"",B!I58)</f>
        <v/>
      </c>
      <c r="N58" t="b">
        <f t="shared" si="4"/>
        <v>0</v>
      </c>
      <c r="O58" t="b">
        <f t="shared" si="5"/>
        <v>0</v>
      </c>
      <c r="Q58" s="8" t="str">
        <f>IF('C'!M58=0,"",'C'!M58)</f>
        <v/>
      </c>
      <c r="R58" s="15" t="str">
        <f>IF(A!M58=0,"",A!M58)</f>
        <v/>
      </c>
      <c r="S58" s="8" t="str">
        <f>IF(B!M58=0,"",B!M58)</f>
        <v/>
      </c>
      <c r="V58" s="8">
        <f t="shared" si="12"/>
        <v>0</v>
      </c>
      <c r="W58" t="str">
        <f t="shared" si="13"/>
        <v/>
      </c>
      <c r="X58" t="str">
        <f t="shared" si="14"/>
        <v>N</v>
      </c>
      <c r="Y58" t="str">
        <f t="shared" si="15"/>
        <v>N</v>
      </c>
      <c r="AA58" s="17" t="str">
        <f t="shared" si="6"/>
        <v>no</v>
      </c>
      <c r="AB58" s="17" t="str">
        <f t="shared" si="7"/>
        <v>no</v>
      </c>
      <c r="AC58" s="16" t="str">
        <f t="shared" si="8"/>
        <v/>
      </c>
      <c r="AD58" s="16" t="str">
        <f t="shared" si="9"/>
        <v/>
      </c>
      <c r="AF58" t="str">
        <f t="shared" si="10"/>
        <v/>
      </c>
      <c r="AG58" t="str">
        <f t="shared" si="11"/>
        <v/>
      </c>
      <c r="AI58">
        <f>'C'!K58</f>
        <v>0</v>
      </c>
      <c r="AJ58" t="str">
        <f>A!K58</f>
        <v>N</v>
      </c>
      <c r="AK58">
        <f>B!K58</f>
        <v>0</v>
      </c>
    </row>
    <row r="59" spans="1:37" ht="19" thickTop="1" thickBot="1">
      <c r="A59" t="s">
        <v>219</v>
      </c>
      <c r="B59" t="s">
        <v>761</v>
      </c>
      <c r="C59" t="s">
        <v>24</v>
      </c>
      <c r="D59">
        <v>79428</v>
      </c>
      <c r="E59" t="s">
        <v>221</v>
      </c>
      <c r="F59" s="4" t="str">
        <f>IF(AND((A!F59='C'!F59),('C'!F59=B!F59)),'C'!F59,"A:"&amp;A!F59&amp;";B:"&amp;B!F59&amp;";C:"&amp;'C'!F59)</f>
        <v>N</v>
      </c>
      <c r="G59" s="4" t="str">
        <f>IF(AND((A!G59='C'!G59),('C'!G59=B!G59)),'C'!G59,"A:"&amp;A!G59&amp;";B:"&amp;B!G59&amp;";C:"&amp;'C'!G59)</f>
        <v>N</v>
      </c>
      <c r="H59" s="9" t="str">
        <f>IF('C'!H59=0,"",'C'!H59)</f>
        <v/>
      </c>
      <c r="I59" s="14" t="str">
        <f>IF(A!H59=0,"",A!H59)</f>
        <v/>
      </c>
      <c r="J59" s="9" t="str">
        <f>IF(B!H59=0,"",B!H59)</f>
        <v/>
      </c>
      <c r="K59" t="str">
        <f>IF('C'!I59=0,"",'C'!I59)</f>
        <v/>
      </c>
      <c r="L59" t="str">
        <f>IF(A!I59=0,"",A!I59)</f>
        <v/>
      </c>
      <c r="M59" t="str">
        <f>IF(B!I59=0,"",B!I59)</f>
        <v/>
      </c>
      <c r="N59" t="b">
        <f t="shared" si="4"/>
        <v>0</v>
      </c>
      <c r="O59" t="b">
        <f t="shared" si="5"/>
        <v>0</v>
      </c>
      <c r="Q59" s="8" t="str">
        <f>IF('C'!M59=0,"",'C'!M59)</f>
        <v/>
      </c>
      <c r="R59" s="15" t="str">
        <f>IF(A!M59=0,"",A!M59)</f>
        <v/>
      </c>
      <c r="S59" s="8" t="str">
        <f>IF(B!M59=0,"",B!M59)</f>
        <v/>
      </c>
      <c r="V59" s="8">
        <f t="shared" si="12"/>
        <v>0</v>
      </c>
      <c r="W59" t="str">
        <f t="shared" si="13"/>
        <v/>
      </c>
      <c r="X59" t="str">
        <f t="shared" si="14"/>
        <v>N</v>
      </c>
      <c r="Y59" t="str">
        <f t="shared" si="15"/>
        <v>N</v>
      </c>
      <c r="AA59" s="17" t="str">
        <f t="shared" si="6"/>
        <v>no</v>
      </c>
      <c r="AB59" s="17" t="str">
        <f t="shared" si="7"/>
        <v>no</v>
      </c>
      <c r="AC59" s="16" t="str">
        <f t="shared" si="8"/>
        <v/>
      </c>
      <c r="AD59" s="16" t="str">
        <f t="shared" si="9"/>
        <v/>
      </c>
      <c r="AF59" t="str">
        <f t="shared" si="10"/>
        <v/>
      </c>
      <c r="AG59" t="str">
        <f t="shared" si="11"/>
        <v/>
      </c>
      <c r="AI59">
        <f>'C'!K59</f>
        <v>0</v>
      </c>
      <c r="AJ59" t="str">
        <f>A!K59</f>
        <v>N</v>
      </c>
      <c r="AK59">
        <f>B!K59</f>
        <v>0</v>
      </c>
    </row>
    <row r="60" spans="1:37" ht="19" thickTop="1" thickBot="1">
      <c r="A60" t="s">
        <v>222</v>
      </c>
      <c r="B60" t="s">
        <v>223</v>
      </c>
      <c r="C60" t="s">
        <v>37</v>
      </c>
      <c r="D60">
        <v>100509</v>
      </c>
      <c r="E60" t="s">
        <v>224</v>
      </c>
      <c r="F60" s="4" t="str">
        <f>IF(AND((A!F60='C'!F60),('C'!F60=B!F60)),'C'!F60,"A:"&amp;A!F60&amp;";B:"&amp;B!F60&amp;";C:"&amp;'C'!F60)</f>
        <v>N</v>
      </c>
      <c r="G60" s="4" t="str">
        <f>IF(AND((A!G60='C'!G60),('C'!G60=B!G60)),'C'!G60,"A:"&amp;A!G60&amp;";B:"&amp;B!G60&amp;";C:"&amp;'C'!G60)</f>
        <v>N</v>
      </c>
      <c r="H60" s="9" t="str">
        <f>IF('C'!H60=0,"",'C'!H60)</f>
        <v/>
      </c>
      <c r="I60" s="14" t="str">
        <f>IF(A!H60=0,"",A!H60)</f>
        <v/>
      </c>
      <c r="J60" s="9" t="str">
        <f>IF(B!H60=0,"",B!H60)</f>
        <v/>
      </c>
      <c r="K60" t="str">
        <f>IF('C'!I60=0,"",'C'!I60)</f>
        <v/>
      </c>
      <c r="L60" t="str">
        <f>IF(A!I60=0,"",A!I60)</f>
        <v/>
      </c>
      <c r="M60" t="str">
        <f>IF(B!I60=0,"",B!I60)</f>
        <v/>
      </c>
      <c r="N60" t="b">
        <f t="shared" si="4"/>
        <v>0</v>
      </c>
      <c r="O60" t="b">
        <f t="shared" si="5"/>
        <v>0</v>
      </c>
      <c r="Q60" s="8" t="str">
        <f>IF('C'!M60=0,"",'C'!M60)</f>
        <v/>
      </c>
      <c r="R60" s="15" t="str">
        <f>IF(A!M60=0,"",A!M60)</f>
        <v/>
      </c>
      <c r="S60" s="8" t="str">
        <f>IF(B!M60=0,"",B!M60)</f>
        <v/>
      </c>
      <c r="V60" s="8">
        <f t="shared" si="12"/>
        <v>0</v>
      </c>
      <c r="W60" t="str">
        <f t="shared" si="13"/>
        <v/>
      </c>
      <c r="X60" t="str">
        <f t="shared" si="14"/>
        <v>N</v>
      </c>
      <c r="Y60" t="str">
        <f t="shared" si="15"/>
        <v>N</v>
      </c>
      <c r="AA60" s="17" t="str">
        <f t="shared" si="6"/>
        <v>no</v>
      </c>
      <c r="AB60" s="17" t="str">
        <f t="shared" si="7"/>
        <v>no</v>
      </c>
      <c r="AC60" s="16" t="str">
        <f t="shared" si="8"/>
        <v/>
      </c>
      <c r="AD60" s="16" t="str">
        <f t="shared" si="9"/>
        <v/>
      </c>
      <c r="AF60" t="str">
        <f t="shared" si="10"/>
        <v/>
      </c>
      <c r="AG60" t="str">
        <f t="shared" si="11"/>
        <v/>
      </c>
      <c r="AI60">
        <f>'C'!K60</f>
        <v>0</v>
      </c>
      <c r="AJ60" t="str">
        <f>A!K60</f>
        <v>N</v>
      </c>
      <c r="AK60">
        <f>B!K60</f>
        <v>0</v>
      </c>
    </row>
    <row r="61" spans="1:37" ht="19" thickTop="1" thickBot="1">
      <c r="A61" t="s">
        <v>225</v>
      </c>
      <c r="B61" t="s">
        <v>226</v>
      </c>
      <c r="C61" t="s">
        <v>16</v>
      </c>
      <c r="D61">
        <v>80099</v>
      </c>
      <c r="E61" t="s">
        <v>227</v>
      </c>
      <c r="F61" s="4" t="str">
        <f>IF(AND((A!F61='C'!F61),('C'!F61=B!F61)),'C'!F61,"A:"&amp;A!F61&amp;";B:"&amp;B!F61&amp;";C:"&amp;'C'!F61)</f>
        <v>N</v>
      </c>
      <c r="G61" s="4" t="str">
        <f>IF(AND((A!G61='C'!G61),('C'!G61=B!G61)),'C'!G61,"A:"&amp;A!G61&amp;";B:"&amp;B!G61&amp;";C:"&amp;'C'!G61)</f>
        <v>N</v>
      </c>
      <c r="H61" s="9" t="str">
        <f>IF('C'!H61=0,"",'C'!H61)</f>
        <v/>
      </c>
      <c r="I61" s="14" t="str">
        <f>IF(A!H61=0,"",A!H61)</f>
        <v/>
      </c>
      <c r="J61" s="9" t="str">
        <f>IF(B!H61=0,"",B!H61)</f>
        <v/>
      </c>
      <c r="K61" t="str">
        <f>IF('C'!I61=0,"",'C'!I61)</f>
        <v/>
      </c>
      <c r="L61" t="str">
        <f>IF(A!I61=0,"",A!I61)</f>
        <v/>
      </c>
      <c r="M61" t="str">
        <f>IF(B!I61=0,"",B!I61)</f>
        <v/>
      </c>
      <c r="N61" t="b">
        <f t="shared" si="4"/>
        <v>0</v>
      </c>
      <c r="O61" t="b">
        <f t="shared" si="5"/>
        <v>0</v>
      </c>
      <c r="Q61" s="8" t="str">
        <f>IF('C'!M61=0,"",'C'!M61)</f>
        <v/>
      </c>
      <c r="R61" s="15" t="str">
        <f>IF(A!M61=0,"",A!M61)</f>
        <v/>
      </c>
      <c r="S61" s="8" t="str">
        <f>IF(B!M61=0,"",B!M61)</f>
        <v/>
      </c>
      <c r="V61" s="8">
        <f t="shared" si="12"/>
        <v>0</v>
      </c>
      <c r="W61" t="str">
        <f t="shared" si="13"/>
        <v/>
      </c>
      <c r="X61" t="str">
        <f t="shared" si="14"/>
        <v>N</v>
      </c>
      <c r="Y61" t="str">
        <f t="shared" si="15"/>
        <v>N</v>
      </c>
      <c r="AA61" s="17" t="str">
        <f t="shared" si="6"/>
        <v>no</v>
      </c>
      <c r="AB61" s="17" t="str">
        <f t="shared" si="7"/>
        <v>no</v>
      </c>
      <c r="AC61" s="16" t="str">
        <f t="shared" si="8"/>
        <v/>
      </c>
      <c r="AD61" s="16" t="str">
        <f t="shared" si="9"/>
        <v/>
      </c>
      <c r="AF61" t="str">
        <f t="shared" si="10"/>
        <v/>
      </c>
      <c r="AG61" t="str">
        <f t="shared" si="11"/>
        <v/>
      </c>
      <c r="AI61">
        <f>'C'!K61</f>
        <v>0</v>
      </c>
      <c r="AJ61" t="str">
        <f>A!K61</f>
        <v>N</v>
      </c>
      <c r="AK61">
        <f>B!K61</f>
        <v>0</v>
      </c>
    </row>
    <row r="62" spans="1:37" ht="19" thickTop="1" thickBot="1">
      <c r="A62" t="s">
        <v>228</v>
      </c>
      <c r="B62" t="s">
        <v>229</v>
      </c>
      <c r="C62" t="s">
        <v>37</v>
      </c>
      <c r="D62">
        <v>82049</v>
      </c>
      <c r="E62" t="s">
        <v>230</v>
      </c>
      <c r="F62" s="4" t="str">
        <f>IF(AND((A!F62='C'!F62),('C'!F62=B!F62)),'C'!F62,"A:"&amp;A!F62&amp;";B:"&amp;B!F62&amp;";C:"&amp;'C'!F62)</f>
        <v>N</v>
      </c>
      <c r="G62" s="4" t="str">
        <f>IF(AND((A!G62='C'!G62),('C'!G62=B!G62)),'C'!G62,"A:"&amp;A!G62&amp;";B:"&amp;B!G62&amp;";C:"&amp;'C'!G62)</f>
        <v>N</v>
      </c>
      <c r="H62" s="9" t="str">
        <f>IF('C'!H62=0,"",'C'!H62)</f>
        <v/>
      </c>
      <c r="I62" s="14" t="str">
        <f>IF(A!H62=0,"",A!H62)</f>
        <v/>
      </c>
      <c r="J62" s="9" t="str">
        <f>IF(B!H62=0,"",B!H62)</f>
        <v/>
      </c>
      <c r="K62" t="str">
        <f>IF('C'!I62=0,"",'C'!I62)</f>
        <v>conj</v>
      </c>
      <c r="L62" t="str">
        <f>IF(A!I62=0,"",A!I62)</f>
        <v/>
      </c>
      <c r="M62" t="str">
        <f>IF(B!I62=0,"",B!I62)</f>
        <v/>
      </c>
      <c r="N62" t="b">
        <f t="shared" si="4"/>
        <v>0</v>
      </c>
      <c r="O62" t="b">
        <f t="shared" si="5"/>
        <v>0</v>
      </c>
      <c r="Q62" s="8" t="str">
        <f>IF('C'!M62=0,"",'C'!M62)</f>
        <v>conj</v>
      </c>
      <c r="R62" s="15" t="str">
        <f>IF(A!M62=0,"",A!M62)</f>
        <v/>
      </c>
      <c r="S62" s="8" t="str">
        <f>IF(B!M62=0,"",B!M62)</f>
        <v/>
      </c>
      <c r="V62" s="8">
        <f t="shared" si="12"/>
        <v>0</v>
      </c>
      <c r="W62" t="str">
        <f t="shared" si="13"/>
        <v/>
      </c>
      <c r="X62" t="str">
        <f t="shared" si="14"/>
        <v>N</v>
      </c>
      <c r="Y62" t="str">
        <f t="shared" si="15"/>
        <v>N</v>
      </c>
      <c r="AA62" s="17" t="str">
        <f t="shared" si="6"/>
        <v>no</v>
      </c>
      <c r="AB62" s="17" t="str">
        <f t="shared" si="7"/>
        <v>no</v>
      </c>
      <c r="AC62" s="16" t="str">
        <f t="shared" si="8"/>
        <v/>
      </c>
      <c r="AD62" s="16" t="str">
        <f t="shared" si="9"/>
        <v/>
      </c>
      <c r="AF62" t="str">
        <f t="shared" si="10"/>
        <v/>
      </c>
      <c r="AG62" t="str">
        <f t="shared" si="11"/>
        <v/>
      </c>
      <c r="AI62">
        <f>'C'!K62</f>
        <v>0</v>
      </c>
      <c r="AJ62" t="str">
        <f>A!K62</f>
        <v>N</v>
      </c>
      <c r="AK62">
        <f>B!K62</f>
        <v>0</v>
      </c>
    </row>
    <row r="63" spans="1:37" ht="19" thickTop="1" thickBot="1">
      <c r="A63" t="s">
        <v>231</v>
      </c>
      <c r="B63" t="s">
        <v>232</v>
      </c>
      <c r="C63" t="s">
        <v>24</v>
      </c>
      <c r="D63">
        <v>54489</v>
      </c>
      <c r="E63" t="s">
        <v>233</v>
      </c>
      <c r="F63" s="4" t="str">
        <f>IF(AND((A!F63='C'!F63),('C'!F63=B!F63)),'C'!F63,"A:"&amp;A!F63&amp;";B:"&amp;B!F63&amp;";C:"&amp;'C'!F63)</f>
        <v>N</v>
      </c>
      <c r="G63" s="4" t="str">
        <f>IF(AND((A!G63='C'!G63),('C'!G63=B!G63)),'C'!G63,"A:"&amp;A!G63&amp;";B:"&amp;B!G63&amp;";C:"&amp;'C'!G63)</f>
        <v>N</v>
      </c>
      <c r="H63" s="9" t="str">
        <f>IF('C'!H63=0,"",'C'!H63)</f>
        <v/>
      </c>
      <c r="I63" s="14" t="str">
        <f>IF(A!H63=0,"",A!H63)</f>
        <v/>
      </c>
      <c r="J63" s="9" t="str">
        <f>IF(B!H63=0,"",B!H63)</f>
        <v/>
      </c>
      <c r="K63" t="str">
        <f>IF('C'!I63=0,"",'C'!I63)</f>
        <v/>
      </c>
      <c r="L63" t="str">
        <f>IF(A!I63=0,"",A!I63)</f>
        <v/>
      </c>
      <c r="M63" t="str">
        <f>IF(B!I63=0,"",B!I63)</f>
        <v/>
      </c>
      <c r="N63" t="b">
        <f t="shared" si="4"/>
        <v>0</v>
      </c>
      <c r="O63" t="b">
        <f t="shared" si="5"/>
        <v>0</v>
      </c>
      <c r="Q63" s="8" t="str">
        <f>IF('C'!M63=0,"",'C'!M63)</f>
        <v/>
      </c>
      <c r="R63" s="15" t="str">
        <f>IF(A!M63=0,"",A!M63)</f>
        <v/>
      </c>
      <c r="S63" s="8" t="str">
        <f>IF(B!M63=0,"",B!M63)</f>
        <v/>
      </c>
      <c r="V63" s="8">
        <f t="shared" si="12"/>
        <v>0</v>
      </c>
      <c r="W63" t="str">
        <f t="shared" si="13"/>
        <v/>
      </c>
      <c r="X63" t="str">
        <f t="shared" si="14"/>
        <v>N</v>
      </c>
      <c r="Y63" t="str">
        <f t="shared" si="15"/>
        <v>N</v>
      </c>
      <c r="AA63" s="17" t="str">
        <f t="shared" si="6"/>
        <v>no</v>
      </c>
      <c r="AB63" s="17" t="str">
        <f t="shared" si="7"/>
        <v>no</v>
      </c>
      <c r="AC63" s="16" t="str">
        <f t="shared" si="8"/>
        <v/>
      </c>
      <c r="AD63" s="16" t="str">
        <f t="shared" si="9"/>
        <v/>
      </c>
      <c r="AF63" t="str">
        <f t="shared" si="10"/>
        <v/>
      </c>
      <c r="AG63" t="str">
        <f t="shared" si="11"/>
        <v/>
      </c>
      <c r="AI63">
        <f>'C'!K63</f>
        <v>0</v>
      </c>
      <c r="AJ63" t="str">
        <f>A!K63</f>
        <v>N</v>
      </c>
      <c r="AK63">
        <f>B!K63</f>
        <v>0</v>
      </c>
    </row>
    <row r="64" spans="1:37" ht="19" thickTop="1" thickBot="1">
      <c r="A64" t="s">
        <v>234</v>
      </c>
      <c r="B64" t="s">
        <v>235</v>
      </c>
      <c r="C64" t="s">
        <v>37</v>
      </c>
      <c r="D64">
        <v>29373</v>
      </c>
      <c r="E64" t="s">
        <v>236</v>
      </c>
      <c r="F64" s="4" t="str">
        <f>IF(AND((A!F64='C'!F64),('C'!F64=B!F64)),'C'!F64,"A:"&amp;A!F64&amp;";B:"&amp;B!F64&amp;";C:"&amp;'C'!F64)</f>
        <v>N</v>
      </c>
      <c r="G64" s="4" t="str">
        <f>IF(AND((A!G64='C'!G64),('C'!G64=B!G64)),'C'!G64,"A:"&amp;A!G64&amp;";B:"&amp;B!G64&amp;";C:"&amp;'C'!G64)</f>
        <v>N</v>
      </c>
      <c r="H64" s="9" t="str">
        <f>IF('C'!H64=0,"",'C'!H64)</f>
        <v/>
      </c>
      <c r="I64" s="14" t="str">
        <f>IF(A!H64=0,"",A!H64)</f>
        <v/>
      </c>
      <c r="J64" s="9" t="str">
        <f>IF(B!H64=0,"",B!H64)</f>
        <v/>
      </c>
      <c r="K64" t="str">
        <f>IF('C'!I64=0,"",'C'!I64)</f>
        <v/>
      </c>
      <c r="L64" t="str">
        <f>IF(A!I64=0,"",A!I64)</f>
        <v/>
      </c>
      <c r="M64" t="str">
        <f>IF(B!I64=0,"",B!I64)</f>
        <v/>
      </c>
      <c r="N64" t="b">
        <f t="shared" si="4"/>
        <v>0</v>
      </c>
      <c r="O64" t="b">
        <f t="shared" si="5"/>
        <v>0</v>
      </c>
      <c r="Q64" s="8" t="str">
        <f>IF('C'!M64=0,"",'C'!M64)</f>
        <v/>
      </c>
      <c r="R64" s="15" t="str">
        <f>IF(A!M64=0,"",A!M64)</f>
        <v/>
      </c>
      <c r="S64" s="8" t="str">
        <f>IF(B!M64=0,"",B!M64)</f>
        <v/>
      </c>
      <c r="V64" s="8">
        <f t="shared" si="12"/>
        <v>0</v>
      </c>
      <c r="W64" t="str">
        <f t="shared" si="13"/>
        <v/>
      </c>
      <c r="X64" t="str">
        <f t="shared" si="14"/>
        <v>N</v>
      </c>
      <c r="Y64" t="str">
        <f t="shared" si="15"/>
        <v>N</v>
      </c>
      <c r="AA64" s="17" t="str">
        <f t="shared" si="6"/>
        <v>no</v>
      </c>
      <c r="AB64" s="17" t="str">
        <f t="shared" si="7"/>
        <v>no</v>
      </c>
      <c r="AC64" s="16" t="str">
        <f t="shared" si="8"/>
        <v/>
      </c>
      <c r="AD64" s="16" t="str">
        <f t="shared" si="9"/>
        <v/>
      </c>
      <c r="AF64" t="str">
        <f t="shared" si="10"/>
        <v/>
      </c>
      <c r="AG64" t="str">
        <f t="shared" si="11"/>
        <v/>
      </c>
      <c r="AI64">
        <f>'C'!K64</f>
        <v>0</v>
      </c>
      <c r="AJ64" t="str">
        <f>A!K64</f>
        <v>N</v>
      </c>
      <c r="AK64">
        <f>B!K64</f>
        <v>0</v>
      </c>
    </row>
    <row r="65" spans="1:37" ht="19" thickTop="1" thickBot="1">
      <c r="A65" t="s">
        <v>237</v>
      </c>
      <c r="B65" t="s">
        <v>238</v>
      </c>
      <c r="C65" t="s">
        <v>37</v>
      </c>
      <c r="D65">
        <v>29349</v>
      </c>
      <c r="E65" t="s">
        <v>239</v>
      </c>
      <c r="F65" s="4" t="str">
        <f>IF(AND((A!F65='C'!F65),('C'!F65=B!F65)),'C'!F65,"A:"&amp;A!F65&amp;";B:"&amp;B!F65&amp;";C:"&amp;'C'!F65)</f>
        <v>N</v>
      </c>
      <c r="G65" s="4" t="str">
        <f>IF(AND((A!G65='C'!G65),('C'!G65=B!G65)),'C'!G65,"A:"&amp;A!G65&amp;";B:"&amp;B!G65&amp;";C:"&amp;'C'!G65)</f>
        <v>N</v>
      </c>
      <c r="H65" s="9" t="str">
        <f>IF('C'!H65=0,"",'C'!H65)</f>
        <v/>
      </c>
      <c r="I65" s="14" t="str">
        <f>IF(A!H65=0,"",A!H65)</f>
        <v/>
      </c>
      <c r="J65" s="9" t="str">
        <f>IF(B!H65=0,"",B!H65)</f>
        <v/>
      </c>
      <c r="K65" t="str">
        <f>IF('C'!I65=0,"",'C'!I65)</f>
        <v/>
      </c>
      <c r="L65" t="str">
        <f>IF(A!I65=0,"",A!I65)</f>
        <v/>
      </c>
      <c r="M65" t="str">
        <f>IF(B!I65=0,"",B!I65)</f>
        <v/>
      </c>
      <c r="N65" t="b">
        <f t="shared" si="4"/>
        <v>0</v>
      </c>
      <c r="O65" t="b">
        <f t="shared" si="5"/>
        <v>0</v>
      </c>
      <c r="Q65" s="8" t="str">
        <f>IF('C'!M65=0,"",'C'!M65)</f>
        <v/>
      </c>
      <c r="R65" s="15" t="str">
        <f>IF(A!M65=0,"",A!M65)</f>
        <v/>
      </c>
      <c r="S65" s="8" t="str">
        <f>IF(B!M65=0,"",B!M65)</f>
        <v/>
      </c>
      <c r="V65" s="8">
        <f t="shared" si="12"/>
        <v>0</v>
      </c>
      <c r="W65" t="str">
        <f t="shared" si="13"/>
        <v/>
      </c>
      <c r="X65" t="str">
        <f t="shared" si="14"/>
        <v>N</v>
      </c>
      <c r="Y65" t="str">
        <f t="shared" si="15"/>
        <v>N</v>
      </c>
      <c r="AA65" s="17" t="str">
        <f t="shared" si="6"/>
        <v>no</v>
      </c>
      <c r="AB65" s="17" t="str">
        <f t="shared" si="7"/>
        <v>no</v>
      </c>
      <c r="AC65" s="16" t="str">
        <f t="shared" si="8"/>
        <v/>
      </c>
      <c r="AD65" s="16" t="str">
        <f t="shared" si="9"/>
        <v/>
      </c>
      <c r="AF65" t="str">
        <f t="shared" si="10"/>
        <v/>
      </c>
      <c r="AG65" t="str">
        <f t="shared" si="11"/>
        <v/>
      </c>
      <c r="AI65">
        <f>'C'!K65</f>
        <v>0</v>
      </c>
      <c r="AJ65" t="str">
        <f>A!K65</f>
        <v>N</v>
      </c>
      <c r="AK65">
        <f>B!K65</f>
        <v>0</v>
      </c>
    </row>
    <row r="66" spans="1:37" ht="19" thickTop="1" thickBot="1">
      <c r="A66" t="s">
        <v>240</v>
      </c>
      <c r="B66" t="s">
        <v>241</v>
      </c>
      <c r="C66" t="s">
        <v>24</v>
      </c>
      <c r="D66">
        <v>4381</v>
      </c>
      <c r="E66" t="s">
        <v>242</v>
      </c>
      <c r="F66" s="4" t="str">
        <f>IF(AND((A!F66='C'!F66),('C'!F66=B!F66)),'C'!F66,"A:"&amp;A!F66&amp;";B:"&amp;B!F66&amp;";C:"&amp;'C'!F66)</f>
        <v>A:N;B:Y;C:N</v>
      </c>
      <c r="G66" s="4" t="str">
        <f>IF(AND((A!G66='C'!G66),('C'!G66=B!G66)),'C'!G66,"A:"&amp;A!G66&amp;";B:"&amp;B!G66&amp;";C:"&amp;'C'!G66)</f>
        <v>A:N;B:Y;C:N</v>
      </c>
      <c r="H66" s="9" t="str">
        <f>IF('C'!H66=0,"",'C'!H66)</f>
        <v/>
      </c>
      <c r="I66" s="14" t="str">
        <f>IF(A!H66=0,"",A!H66)</f>
        <v/>
      </c>
      <c r="J66" s="9" t="str">
        <f>IF(B!H66=0,"",B!H66)</f>
        <v>S2 entails presupp+implicature of S1</v>
      </c>
      <c r="K66" t="str">
        <f>IF('C'!I66=0,"",'C'!I66)</f>
        <v/>
      </c>
      <c r="L66" t="str">
        <f>IF(A!I66=0,"",A!I66)</f>
        <v/>
      </c>
      <c r="M66" t="str">
        <f>IF(B!I66=0,"",B!I66)</f>
        <v>existence; conversational (who wish to wear a scarf--&gt; who wear a scarf)</v>
      </c>
      <c r="N66" t="b">
        <f t="shared" ref="N66:N129" si="16">IF(AND(AB66="yes",OR(K66="conversational",L66="conversational",M66="conversational")),"conversational")</f>
        <v>0</v>
      </c>
      <c r="O66" t="b">
        <f t="shared" si="5"/>
        <v>0</v>
      </c>
      <c r="Q66" s="8" t="str">
        <f>IF('C'!M66=0,"",'C'!M66)</f>
        <v/>
      </c>
      <c r="R66" s="15" t="str">
        <f>IF(A!M66=0,"",A!M66)</f>
        <v/>
      </c>
      <c r="S66" s="8" t="str">
        <f>IF(B!M66=0,"",B!M66)</f>
        <v>S2 entails presupp+implicature of S1</v>
      </c>
      <c r="U66" t="s">
        <v>798</v>
      </c>
      <c r="V66" s="8">
        <f t="shared" ref="V66:V97" si="17">IF(U66=C66,1,0)</f>
        <v>0</v>
      </c>
      <c r="W66" t="str">
        <f t="shared" ref="W66:W97" si="18">IF(AND(NOT(U66=""),NOT(U66="no"),NOT(U66=C66)),"nomatch","")</f>
        <v/>
      </c>
      <c r="X66" t="str">
        <f t="shared" ref="X66:X97" si="19">IF(AND(NOT(F66="N"),NOT(T66="")),"N",F66)</f>
        <v>A:N;B:Y;C:N</v>
      </c>
      <c r="Y66" t="str">
        <f t="shared" ref="Y66:Y97" si="20">IF(AND(NOT(G66="N"),NOT(T66="")),"N",G66)</f>
        <v>A:N;B:Y;C:N</v>
      </c>
      <c r="AA66" s="17" t="str">
        <f t="shared" si="6"/>
        <v>no</v>
      </c>
      <c r="AB66" s="17" t="str">
        <f t="shared" si="7"/>
        <v>no</v>
      </c>
      <c r="AC66" s="16" t="str">
        <f t="shared" si="8"/>
        <v>nomatch</v>
      </c>
      <c r="AD66" s="16" t="str">
        <f t="shared" si="9"/>
        <v>nomatch</v>
      </c>
      <c r="AF66" t="str">
        <f t="shared" si="10"/>
        <v/>
      </c>
      <c r="AG66" t="str">
        <f t="shared" si="11"/>
        <v/>
      </c>
      <c r="AI66">
        <f>'C'!K66</f>
        <v>0</v>
      </c>
      <c r="AJ66" t="str">
        <f>A!K66</f>
        <v>N</v>
      </c>
      <c r="AK66">
        <f>B!K66</f>
        <v>0</v>
      </c>
    </row>
    <row r="67" spans="1:37" ht="19" thickTop="1" thickBot="1">
      <c r="A67" t="s">
        <v>243</v>
      </c>
      <c r="B67" t="s">
        <v>244</v>
      </c>
      <c r="C67" t="s">
        <v>24</v>
      </c>
      <c r="D67">
        <v>25572</v>
      </c>
      <c r="E67" t="s">
        <v>245</v>
      </c>
      <c r="F67" s="4" t="str">
        <f>IF(AND((A!F67='C'!F67),('C'!F67=B!F67)),'C'!F67,"A:"&amp;A!F67&amp;";B:"&amp;B!F67&amp;";C:"&amp;'C'!F67)</f>
        <v>A:N;B:Y;C:N</v>
      </c>
      <c r="G67" s="4" t="str">
        <f>IF(AND((A!G67='C'!G67),('C'!G67=B!G67)),'C'!G67,"A:"&amp;A!G67&amp;";B:"&amp;B!G67&amp;";C:"&amp;'C'!G67)</f>
        <v>A:Y;B:N;C:N</v>
      </c>
      <c r="H67" s="9" t="str">
        <f>IF('C'!H67=0,"",'C'!H67)</f>
        <v/>
      </c>
      <c r="I67" s="14" t="str">
        <f>IF(A!H67=0,"",A!H67)</f>
        <v>S1 implicates S2</v>
      </c>
      <c r="J67" s="9" t="str">
        <f>IF(B!H67=0,"",B!H67)</f>
        <v>S2 entails presupp of S1</v>
      </c>
      <c r="K67" t="str">
        <f>IF('C'!I67=0,"",'C'!I67)</f>
        <v/>
      </c>
      <c r="L67" t="str">
        <f>IF(A!I67=0,"",A!I67)</f>
        <v>scalar. try implicates not succeed</v>
      </c>
      <c r="M67" t="str">
        <f>IF(B!I67=0,"",B!I67)</f>
        <v>non-restrictive relative clause</v>
      </c>
      <c r="N67" t="b">
        <f t="shared" si="16"/>
        <v>0</v>
      </c>
      <c r="O67" t="b">
        <f t="shared" ref="O67:O130" si="21">IF(AND(AA67="yes",OR(K67="existence",L67="existence",M67="existence")),"existence")</f>
        <v>0</v>
      </c>
      <c r="Q67" s="8" t="str">
        <f>IF('C'!M67=0,"",'C'!M67)</f>
        <v/>
      </c>
      <c r="R67" s="15" t="str">
        <f>IF(A!M67=0,"",A!M67)</f>
        <v/>
      </c>
      <c r="S67" s="8" t="str">
        <f>IF(B!M67=0,"",B!M67)</f>
        <v>S2 entails presupp of S1</v>
      </c>
      <c r="U67" t="s">
        <v>798</v>
      </c>
      <c r="V67" s="8">
        <f t="shared" si="17"/>
        <v>0</v>
      </c>
      <c r="W67" t="str">
        <f t="shared" si="18"/>
        <v/>
      </c>
      <c r="X67" t="str">
        <f t="shared" si="19"/>
        <v>A:N;B:Y;C:N</v>
      </c>
      <c r="Y67" t="str">
        <f t="shared" si="20"/>
        <v>A:Y;B:N;C:N</v>
      </c>
      <c r="AA67" s="17" t="str">
        <f t="shared" ref="AA67:AA130" si="22">IF(AND(NOT(X67="N"),NOT(AC67="nomatch"),NOT(AF67="nomatch")),"yes","no")</f>
        <v>no</v>
      </c>
      <c r="AB67" s="17" t="str">
        <f t="shared" ref="AB67:AB130" si="23">IF(AND(NOT(Y67="N"),NOT(AD67="nomatch"),NOT(AG67="nomatch")),"yes","no")</f>
        <v>no</v>
      </c>
      <c r="AC67" s="16" t="str">
        <f t="shared" ref="AC67:AC130" si="24">IF(AND(NOT(X67="N"),U67="no"),"nomatch","")</f>
        <v>nomatch</v>
      </c>
      <c r="AD67" s="16" t="str">
        <f t="shared" ref="AD67:AD130" si="25">IF(AND(NOT(Y67="N"),U67="no"),"nomatch","")</f>
        <v>nomatch</v>
      </c>
      <c r="AF67" t="str">
        <f t="shared" ref="AF67:AF130" si="26">IF(AND(NOT(X67="N"),W67="nomatch"),"nomatch","")</f>
        <v/>
      </c>
      <c r="AG67" t="str">
        <f t="shared" ref="AG67:AG130" si="27">IF(AND(NOT(Y67="N"),W67="nomatch"),"nomatch","")</f>
        <v/>
      </c>
      <c r="AI67">
        <f>'C'!K67</f>
        <v>0</v>
      </c>
      <c r="AJ67" t="str">
        <f>A!K67</f>
        <v>N</v>
      </c>
      <c r="AK67">
        <f>B!K67</f>
        <v>0</v>
      </c>
    </row>
    <row r="68" spans="1:37" ht="19" thickTop="1" thickBot="1">
      <c r="A68" t="s">
        <v>247</v>
      </c>
      <c r="B68" t="s">
        <v>248</v>
      </c>
      <c r="C68" t="s">
        <v>16</v>
      </c>
      <c r="D68">
        <v>55241</v>
      </c>
      <c r="E68" t="s">
        <v>249</v>
      </c>
      <c r="F68" s="4" t="str">
        <f>IF(AND((A!F68='C'!F68),('C'!F68=B!F68)),'C'!F68,"A:"&amp;A!F68&amp;";B:"&amp;B!F68&amp;";C:"&amp;'C'!F68)</f>
        <v>A:N;B:Y;C:Y</v>
      </c>
      <c r="G68" s="4" t="str">
        <f>IF(AND((A!G68='C'!G68),('C'!G68=B!G68)),'C'!G68,"A:"&amp;A!G68&amp;";B:"&amp;B!G68&amp;";C:"&amp;'C'!G68)</f>
        <v>N</v>
      </c>
      <c r="H68" s="9" t="str">
        <f>IF('C'!H68=0,"",'C'!H68)</f>
        <v>S1</v>
      </c>
      <c r="I68" s="14" t="str">
        <f>IF(A!H68=0,"",A!H68)</f>
        <v/>
      </c>
      <c r="J68" s="9" t="str">
        <f>IF(B!H68=0,"",B!H68)</f>
        <v>S2 is negated presupp of S1</v>
      </c>
      <c r="K68" t="str">
        <f>IF('C'!I68=0,"",'C'!I68)</f>
        <v>existence</v>
      </c>
      <c r="L68" t="str">
        <f>IF(A!I68=0,"",A!I68)</f>
        <v/>
      </c>
      <c r="M68" t="str">
        <f>IF(B!I68=0,"",B!I68)</f>
        <v>existence</v>
      </c>
      <c r="N68" t="b">
        <f t="shared" si="16"/>
        <v>0</v>
      </c>
      <c r="O68" t="str">
        <f t="shared" si="21"/>
        <v>existence</v>
      </c>
      <c r="Q68" s="8" t="str">
        <f>IF('C'!M68=0,"",'C'!M68)</f>
        <v>neg-presup</v>
      </c>
      <c r="R68" s="15" t="str">
        <f>IF(A!M68=0,"",A!M68)</f>
        <v/>
      </c>
      <c r="S68" s="8" t="str">
        <f>IF(B!M68=0,"",B!M68)</f>
        <v>S2 is negated presupp of S1</v>
      </c>
      <c r="U68" t="s">
        <v>16</v>
      </c>
      <c r="V68" s="8">
        <f t="shared" si="17"/>
        <v>1</v>
      </c>
      <c r="W68" t="str">
        <f t="shared" si="18"/>
        <v/>
      </c>
      <c r="X68" t="str">
        <f t="shared" si="19"/>
        <v>A:N;B:Y;C:Y</v>
      </c>
      <c r="Y68" t="str">
        <f t="shared" si="20"/>
        <v>N</v>
      </c>
      <c r="AA68" s="17" t="str">
        <f t="shared" si="22"/>
        <v>yes</v>
      </c>
      <c r="AB68" s="17" t="str">
        <f t="shared" si="23"/>
        <v>no</v>
      </c>
      <c r="AC68" s="16" t="str">
        <f t="shared" si="24"/>
        <v/>
      </c>
      <c r="AD68" s="16" t="str">
        <f t="shared" si="25"/>
        <v/>
      </c>
      <c r="AF68" t="str">
        <f t="shared" si="26"/>
        <v/>
      </c>
      <c r="AG68" t="str">
        <f t="shared" si="27"/>
        <v/>
      </c>
      <c r="AI68" t="str">
        <f>'C'!K68</f>
        <v>Y</v>
      </c>
      <c r="AJ68" t="str">
        <f>A!K68</f>
        <v>N</v>
      </c>
      <c r="AK68">
        <f>B!K68</f>
        <v>0</v>
      </c>
    </row>
    <row r="69" spans="1:37" ht="19" thickTop="1" thickBot="1">
      <c r="A69" t="s">
        <v>250</v>
      </c>
      <c r="B69" t="s">
        <v>251</v>
      </c>
      <c r="C69" t="s">
        <v>37</v>
      </c>
      <c r="D69">
        <v>115247</v>
      </c>
      <c r="E69" t="s">
        <v>252</v>
      </c>
      <c r="F69" s="4" t="str">
        <f>IF(AND((A!F69='C'!F69),('C'!F69=B!F69)),'C'!F69,"A:"&amp;A!F69&amp;";B:"&amp;B!F69&amp;";C:"&amp;'C'!F69)</f>
        <v>N</v>
      </c>
      <c r="G69" s="4" t="str">
        <f>IF(AND((A!G69='C'!G69),('C'!G69=B!G69)),'C'!G69,"A:"&amp;A!G69&amp;";B:"&amp;B!G69&amp;";C:"&amp;'C'!G69)</f>
        <v>N</v>
      </c>
      <c r="H69" s="9" t="str">
        <f>IF('C'!H69=0,"",'C'!H69)</f>
        <v/>
      </c>
      <c r="I69" s="14" t="str">
        <f>IF(A!H69=0,"",A!H69)</f>
        <v/>
      </c>
      <c r="J69" s="9" t="str">
        <f>IF(B!H69=0,"",B!H69)</f>
        <v/>
      </c>
      <c r="K69" t="str">
        <f>IF('C'!I69=0,"",'C'!I69)</f>
        <v/>
      </c>
      <c r="L69" t="str">
        <f>IF(A!I69=0,"",A!I69)</f>
        <v/>
      </c>
      <c r="M69" t="str">
        <f>IF(B!I69=0,"",B!I69)</f>
        <v/>
      </c>
      <c r="N69" t="b">
        <f t="shared" si="16"/>
        <v>0</v>
      </c>
      <c r="O69" t="b">
        <f t="shared" si="21"/>
        <v>0</v>
      </c>
      <c r="Q69" s="8" t="str">
        <f>IF('C'!M69=0,"",'C'!M69)</f>
        <v/>
      </c>
      <c r="R69" s="15" t="str">
        <f>IF(A!M69=0,"",A!M69)</f>
        <v/>
      </c>
      <c r="S69" s="8" t="str">
        <f>IF(B!M69=0,"",B!M69)</f>
        <v/>
      </c>
      <c r="V69" s="8">
        <f t="shared" si="17"/>
        <v>0</v>
      </c>
      <c r="W69" t="str">
        <f t="shared" si="18"/>
        <v/>
      </c>
      <c r="X69" t="str">
        <f t="shared" si="19"/>
        <v>N</v>
      </c>
      <c r="Y69" t="str">
        <f t="shared" si="20"/>
        <v>N</v>
      </c>
      <c r="AA69" s="17" t="str">
        <f t="shared" si="22"/>
        <v>no</v>
      </c>
      <c r="AB69" s="17" t="str">
        <f t="shared" si="23"/>
        <v>no</v>
      </c>
      <c r="AC69" s="16" t="str">
        <f t="shared" si="24"/>
        <v/>
      </c>
      <c r="AD69" s="16" t="str">
        <f t="shared" si="25"/>
        <v/>
      </c>
      <c r="AF69" t="str">
        <f t="shared" si="26"/>
        <v/>
      </c>
      <c r="AG69" t="str">
        <f t="shared" si="27"/>
        <v/>
      </c>
      <c r="AI69">
        <f>'C'!K69</f>
        <v>0</v>
      </c>
      <c r="AJ69" t="str">
        <f>A!K69</f>
        <v>N</v>
      </c>
      <c r="AK69">
        <f>B!K69</f>
        <v>0</v>
      </c>
    </row>
    <row r="70" spans="1:37" ht="19" thickTop="1" thickBot="1">
      <c r="A70" t="s">
        <v>253</v>
      </c>
      <c r="B70" t="s">
        <v>254</v>
      </c>
      <c r="C70" t="s">
        <v>37</v>
      </c>
      <c r="D70">
        <v>86723</v>
      </c>
      <c r="E70" t="s">
        <v>255</v>
      </c>
      <c r="F70" s="4" t="str">
        <f>IF(AND((A!F70='C'!F70),('C'!F70=B!F70)),'C'!F70,"A:"&amp;A!F70&amp;";B:"&amp;B!F70&amp;";C:"&amp;'C'!F70)</f>
        <v>N</v>
      </c>
      <c r="G70" s="4" t="str">
        <f>IF(AND((A!G70='C'!G70),('C'!G70=B!G70)),'C'!G70,"A:"&amp;A!G70&amp;";B:"&amp;B!G70&amp;";C:"&amp;'C'!G70)</f>
        <v>N</v>
      </c>
      <c r="H70" s="9" t="str">
        <f>IF('C'!H70=0,"",'C'!H70)</f>
        <v/>
      </c>
      <c r="I70" s="14" t="str">
        <f>IF(A!H70=0,"",A!H70)</f>
        <v/>
      </c>
      <c r="J70" s="9" t="str">
        <f>IF(B!H70=0,"",B!H70)</f>
        <v/>
      </c>
      <c r="K70" t="str">
        <f>IF('C'!I70=0,"",'C'!I70)</f>
        <v/>
      </c>
      <c r="L70" t="str">
        <f>IF(A!I70=0,"",A!I70)</f>
        <v/>
      </c>
      <c r="M70" t="str">
        <f>IF(B!I70=0,"",B!I70)</f>
        <v/>
      </c>
      <c r="N70" t="b">
        <f t="shared" si="16"/>
        <v>0</v>
      </c>
      <c r="O70" t="b">
        <f t="shared" si="21"/>
        <v>0</v>
      </c>
      <c r="Q70" s="8" t="str">
        <f>IF('C'!M70=0,"",'C'!M70)</f>
        <v/>
      </c>
      <c r="R70" s="15" t="str">
        <f>IF(A!M70=0,"",A!M70)</f>
        <v/>
      </c>
      <c r="S70" s="8" t="str">
        <f>IF(B!M70=0,"",B!M70)</f>
        <v/>
      </c>
      <c r="V70" s="8">
        <f t="shared" si="17"/>
        <v>0</v>
      </c>
      <c r="W70" t="str">
        <f t="shared" si="18"/>
        <v/>
      </c>
      <c r="X70" t="str">
        <f t="shared" si="19"/>
        <v>N</v>
      </c>
      <c r="Y70" t="str">
        <f t="shared" si="20"/>
        <v>N</v>
      </c>
      <c r="AA70" s="17" t="str">
        <f t="shared" si="22"/>
        <v>no</v>
      </c>
      <c r="AB70" s="17" t="str">
        <f t="shared" si="23"/>
        <v>no</v>
      </c>
      <c r="AC70" s="16" t="str">
        <f t="shared" si="24"/>
        <v/>
      </c>
      <c r="AD70" s="16" t="str">
        <f t="shared" si="25"/>
        <v/>
      </c>
      <c r="AF70" t="str">
        <f t="shared" si="26"/>
        <v/>
      </c>
      <c r="AG70" t="str">
        <f t="shared" si="27"/>
        <v/>
      </c>
      <c r="AI70">
        <f>'C'!K70</f>
        <v>0</v>
      </c>
      <c r="AJ70" t="str">
        <f>A!K70</f>
        <v>N</v>
      </c>
      <c r="AK70">
        <f>B!K70</f>
        <v>0</v>
      </c>
    </row>
    <row r="71" spans="1:37" ht="19" thickTop="1" thickBot="1">
      <c r="A71" t="s">
        <v>256</v>
      </c>
      <c r="B71" t="s">
        <v>257</v>
      </c>
      <c r="C71" t="s">
        <v>24</v>
      </c>
      <c r="D71">
        <v>109623</v>
      </c>
      <c r="E71" t="s">
        <v>258</v>
      </c>
      <c r="F71" s="4" t="str">
        <f>IF(AND((A!F71='C'!F71),('C'!F71=B!F71)),'C'!F71,"A:"&amp;A!F71&amp;";B:"&amp;B!F71&amp;";C:"&amp;'C'!F71)</f>
        <v>N</v>
      </c>
      <c r="G71" s="4" t="str">
        <f>IF(AND((A!G71='C'!G71),('C'!G71=B!G71)),'C'!G71,"A:"&amp;A!G71&amp;";B:"&amp;B!G71&amp;";C:"&amp;'C'!G71)</f>
        <v>N</v>
      </c>
      <c r="H71" s="9" t="str">
        <f>IF('C'!H71=0,"",'C'!H71)</f>
        <v/>
      </c>
      <c r="I71" s="14" t="str">
        <f>IF(A!H71=0,"",A!H71)</f>
        <v/>
      </c>
      <c r="J71" s="9" t="str">
        <f>IF(B!H71=0,"",B!H71)</f>
        <v/>
      </c>
      <c r="K71" t="str">
        <f>IF('C'!I71=0,"",'C'!I71)</f>
        <v/>
      </c>
      <c r="L71" t="str">
        <f>IF(A!I71=0,"",A!I71)</f>
        <v/>
      </c>
      <c r="M71" t="str">
        <f>IF(B!I71=0,"",B!I71)</f>
        <v/>
      </c>
      <c r="N71" t="b">
        <f t="shared" si="16"/>
        <v>0</v>
      </c>
      <c r="O71" t="b">
        <f t="shared" si="21"/>
        <v>0</v>
      </c>
      <c r="Q71" s="8" t="str">
        <f>IF('C'!M71=0,"",'C'!M71)</f>
        <v/>
      </c>
      <c r="R71" s="15" t="str">
        <f>IF(A!M71=0,"",A!M71)</f>
        <v/>
      </c>
      <c r="S71" s="8" t="str">
        <f>IF(B!M71=0,"",B!M71)</f>
        <v/>
      </c>
      <c r="V71" s="8">
        <f t="shared" si="17"/>
        <v>0</v>
      </c>
      <c r="W71" t="str">
        <f t="shared" si="18"/>
        <v/>
      </c>
      <c r="X71" t="str">
        <f t="shared" si="19"/>
        <v>N</v>
      </c>
      <c r="Y71" t="str">
        <f t="shared" si="20"/>
        <v>N</v>
      </c>
      <c r="AA71" s="17" t="str">
        <f t="shared" si="22"/>
        <v>no</v>
      </c>
      <c r="AB71" s="17" t="str">
        <f t="shared" si="23"/>
        <v>no</v>
      </c>
      <c r="AC71" s="16" t="str">
        <f t="shared" si="24"/>
        <v/>
      </c>
      <c r="AD71" s="16" t="str">
        <f t="shared" si="25"/>
        <v/>
      </c>
      <c r="AF71" t="str">
        <f t="shared" si="26"/>
        <v/>
      </c>
      <c r="AG71" t="str">
        <f t="shared" si="27"/>
        <v/>
      </c>
      <c r="AI71">
        <f>'C'!K71</f>
        <v>0</v>
      </c>
      <c r="AJ71" t="str">
        <f>A!K71</f>
        <v>N</v>
      </c>
      <c r="AK71">
        <f>B!K71</f>
        <v>0</v>
      </c>
    </row>
    <row r="72" spans="1:37" ht="19" thickTop="1" thickBot="1">
      <c r="A72" t="s">
        <v>259</v>
      </c>
      <c r="B72" t="s">
        <v>260</v>
      </c>
      <c r="C72" t="s">
        <v>16</v>
      </c>
      <c r="D72">
        <v>766</v>
      </c>
      <c r="E72" t="s">
        <v>261</v>
      </c>
      <c r="F72" s="4" t="str">
        <f>IF(AND((A!F72='C'!F72),('C'!F72=B!F72)),'C'!F72,"A:"&amp;A!F72&amp;";B:"&amp;B!F72&amp;";C:"&amp;'C'!F72)</f>
        <v>A:Y;B:N;C:N</v>
      </c>
      <c r="G72" s="4" t="str">
        <f>IF(AND((A!G72='C'!G72),('C'!G72=B!G72)),'C'!G72,"A:"&amp;A!G72&amp;";B:"&amp;B!G72&amp;";C:"&amp;'C'!G72)</f>
        <v>A:N;B:N;C:Y</v>
      </c>
      <c r="H72" s="9" t="str">
        <f>IF('C'!H72=0,"",'C'!H72)</f>
        <v>S1</v>
      </c>
      <c r="I72" s="14" t="str">
        <f>IF(A!H72=0,"",A!H72)</f>
        <v/>
      </c>
      <c r="J72" s="9" t="str">
        <f>IF(B!H72=0,"",B!H72)</f>
        <v/>
      </c>
      <c r="K72" t="str">
        <f>IF('C'!I72=0,"",'C'!I72)</f>
        <v/>
      </c>
      <c r="L72" t="str">
        <f>IF(A!I72=0,"",A!I72)</f>
        <v/>
      </c>
      <c r="M72" t="str">
        <f>IF(B!I72=0,"",B!I72)</f>
        <v/>
      </c>
      <c r="N72" t="b">
        <f t="shared" si="16"/>
        <v>0</v>
      </c>
      <c r="O72" t="b">
        <f t="shared" si="21"/>
        <v>0</v>
      </c>
      <c r="Q72" s="8" t="str">
        <f>IF('C'!M72=0,"",'C'!M72)</f>
        <v>neg-impl</v>
      </c>
      <c r="R72" s="15" t="str">
        <f>IF(A!M72=0,"",A!M72)</f>
        <v>neg-presup</v>
      </c>
      <c r="S72" s="8" t="str">
        <f>IF(B!M72=0,"",B!M72)</f>
        <v/>
      </c>
      <c r="U72" t="s">
        <v>16</v>
      </c>
      <c r="V72" s="8">
        <f t="shared" si="17"/>
        <v>1</v>
      </c>
      <c r="W72" t="str">
        <f t="shared" si="18"/>
        <v/>
      </c>
      <c r="X72" t="str">
        <f t="shared" si="19"/>
        <v>A:Y;B:N;C:N</v>
      </c>
      <c r="Y72" t="str">
        <f t="shared" si="20"/>
        <v>A:N;B:N;C:Y</v>
      </c>
      <c r="AA72" s="17" t="str">
        <f t="shared" si="22"/>
        <v>yes</v>
      </c>
      <c r="AB72" s="17" t="str">
        <f t="shared" si="23"/>
        <v>yes</v>
      </c>
      <c r="AC72" s="16" t="str">
        <f t="shared" si="24"/>
        <v/>
      </c>
      <c r="AD72" s="16" t="str">
        <f t="shared" si="25"/>
        <v/>
      </c>
      <c r="AF72" t="str">
        <f t="shared" si="26"/>
        <v/>
      </c>
      <c r="AG72" t="str">
        <f t="shared" si="27"/>
        <v/>
      </c>
      <c r="AI72" t="str">
        <f>'C'!K72</f>
        <v>Y</v>
      </c>
      <c r="AJ72" t="str">
        <f>A!K72</f>
        <v>N</v>
      </c>
      <c r="AK72">
        <f>B!K72</f>
        <v>0</v>
      </c>
    </row>
    <row r="73" spans="1:37" ht="19" thickTop="1" thickBot="1">
      <c r="A73" t="s">
        <v>263</v>
      </c>
      <c r="B73" t="s">
        <v>264</v>
      </c>
      <c r="C73" t="s">
        <v>37</v>
      </c>
      <c r="D73">
        <v>15659</v>
      </c>
      <c r="E73" t="s">
        <v>265</v>
      </c>
      <c r="F73" s="4" t="str">
        <f>IF(AND((A!F73='C'!F73),('C'!F73=B!F73)),'C'!F73,"A:"&amp;A!F73&amp;";B:"&amp;B!F73&amp;";C:"&amp;'C'!F73)</f>
        <v>N</v>
      </c>
      <c r="G73" s="4" t="str">
        <f>IF(AND((A!G73='C'!G73),('C'!G73=B!G73)),'C'!G73,"A:"&amp;A!G73&amp;";B:"&amp;B!G73&amp;";C:"&amp;'C'!G73)</f>
        <v>N</v>
      </c>
      <c r="H73" s="9" t="str">
        <f>IF('C'!H73=0,"",'C'!H73)</f>
        <v/>
      </c>
      <c r="I73" s="14" t="str">
        <f>IF(A!H73=0,"",A!H73)</f>
        <v/>
      </c>
      <c r="J73" s="9" t="str">
        <f>IF(B!H73=0,"",B!H73)</f>
        <v/>
      </c>
      <c r="K73" t="str">
        <f>IF('C'!I73=0,"",'C'!I73)</f>
        <v/>
      </c>
      <c r="L73" t="str">
        <f>IF(A!I73=0,"",A!I73)</f>
        <v/>
      </c>
      <c r="M73" t="str">
        <f>IF(B!I73=0,"",B!I73)</f>
        <v/>
      </c>
      <c r="N73" t="b">
        <f t="shared" si="16"/>
        <v>0</v>
      </c>
      <c r="O73" t="b">
        <f t="shared" si="21"/>
        <v>0</v>
      </c>
      <c r="Q73" s="8" t="str">
        <f>IF('C'!M73=0,"",'C'!M73)</f>
        <v/>
      </c>
      <c r="R73" s="15" t="str">
        <f>IF(A!M73=0,"",A!M73)</f>
        <v/>
      </c>
      <c r="S73" s="8" t="str">
        <f>IF(B!M73=0,"",B!M73)</f>
        <v/>
      </c>
      <c r="V73" s="8">
        <f t="shared" si="17"/>
        <v>0</v>
      </c>
      <c r="W73" t="str">
        <f t="shared" si="18"/>
        <v/>
      </c>
      <c r="X73" t="str">
        <f t="shared" si="19"/>
        <v>N</v>
      </c>
      <c r="Y73" t="str">
        <f t="shared" si="20"/>
        <v>N</v>
      </c>
      <c r="AA73" s="17" t="str">
        <f t="shared" si="22"/>
        <v>no</v>
      </c>
      <c r="AB73" s="17" t="str">
        <f t="shared" si="23"/>
        <v>no</v>
      </c>
      <c r="AC73" s="16" t="str">
        <f t="shared" si="24"/>
        <v/>
      </c>
      <c r="AD73" s="16" t="str">
        <f t="shared" si="25"/>
        <v/>
      </c>
      <c r="AF73" t="str">
        <f t="shared" si="26"/>
        <v/>
      </c>
      <c r="AG73" t="str">
        <f t="shared" si="27"/>
        <v/>
      </c>
      <c r="AI73">
        <f>'C'!K73</f>
        <v>0</v>
      </c>
      <c r="AJ73" t="str">
        <f>A!K73</f>
        <v>N</v>
      </c>
      <c r="AK73">
        <f>B!K73</f>
        <v>0</v>
      </c>
    </row>
    <row r="74" spans="1:37" ht="19" thickTop="1" thickBot="1">
      <c r="A74" t="s">
        <v>266</v>
      </c>
      <c r="B74" t="s">
        <v>267</v>
      </c>
      <c r="C74" t="s">
        <v>37</v>
      </c>
      <c r="D74">
        <v>53604</v>
      </c>
      <c r="E74" t="s">
        <v>268</v>
      </c>
      <c r="F74" s="4" t="str">
        <f>IF(AND((A!F74='C'!F74),('C'!F74=B!F74)),'C'!F74,"A:"&amp;A!F74&amp;";B:"&amp;B!F74&amp;";C:"&amp;'C'!F74)</f>
        <v>N</v>
      </c>
      <c r="G74" s="4" t="str">
        <f>IF(AND((A!G74='C'!G74),('C'!G74=B!G74)),'C'!G74,"A:"&amp;A!G74&amp;";B:"&amp;B!G74&amp;";C:"&amp;'C'!G74)</f>
        <v>N</v>
      </c>
      <c r="H74" s="9" t="str">
        <f>IF('C'!H74=0,"",'C'!H74)</f>
        <v/>
      </c>
      <c r="I74" s="14" t="str">
        <f>IF(A!H74=0,"",A!H74)</f>
        <v/>
      </c>
      <c r="J74" s="9" t="str">
        <f>IF(B!H74=0,"",B!H74)</f>
        <v/>
      </c>
      <c r="K74" t="str">
        <f>IF('C'!I74=0,"",'C'!I74)</f>
        <v/>
      </c>
      <c r="L74" t="str">
        <f>IF(A!I74=0,"",A!I74)</f>
        <v/>
      </c>
      <c r="M74" t="str">
        <f>IF(B!I74=0,"",B!I74)</f>
        <v/>
      </c>
      <c r="N74" t="b">
        <f t="shared" si="16"/>
        <v>0</v>
      </c>
      <c r="O74" t="b">
        <f t="shared" si="21"/>
        <v>0</v>
      </c>
      <c r="Q74" s="8" t="str">
        <f>IF('C'!M74=0,"",'C'!M74)</f>
        <v>conj</v>
      </c>
      <c r="R74" s="15" t="str">
        <f>IF(A!M74=0,"",A!M74)</f>
        <v/>
      </c>
      <c r="S74" s="8" t="str">
        <f>IF(B!M74=0,"",B!M74)</f>
        <v/>
      </c>
      <c r="V74" s="8">
        <f t="shared" si="17"/>
        <v>0</v>
      </c>
      <c r="W74" t="str">
        <f t="shared" si="18"/>
        <v/>
      </c>
      <c r="X74" t="str">
        <f t="shared" si="19"/>
        <v>N</v>
      </c>
      <c r="Y74" t="str">
        <f t="shared" si="20"/>
        <v>N</v>
      </c>
      <c r="AA74" s="17" t="str">
        <f t="shared" si="22"/>
        <v>no</v>
      </c>
      <c r="AB74" s="17" t="str">
        <f t="shared" si="23"/>
        <v>no</v>
      </c>
      <c r="AC74" s="16" t="str">
        <f t="shared" si="24"/>
        <v/>
      </c>
      <c r="AD74" s="16" t="str">
        <f t="shared" si="25"/>
        <v/>
      </c>
      <c r="AF74" t="str">
        <f t="shared" si="26"/>
        <v/>
      </c>
      <c r="AG74" t="str">
        <f t="shared" si="27"/>
        <v/>
      </c>
      <c r="AI74">
        <f>'C'!K74</f>
        <v>0</v>
      </c>
      <c r="AJ74" t="str">
        <f>A!K74</f>
        <v>N</v>
      </c>
      <c r="AK74">
        <f>B!K74</f>
        <v>0</v>
      </c>
    </row>
    <row r="75" spans="1:37" ht="19" thickTop="1" thickBot="1">
      <c r="A75" t="s">
        <v>269</v>
      </c>
      <c r="B75" t="s">
        <v>270</v>
      </c>
      <c r="C75" t="s">
        <v>16</v>
      </c>
      <c r="D75">
        <v>8475</v>
      </c>
      <c r="E75" t="s">
        <v>271</v>
      </c>
      <c r="F75" s="4" t="str">
        <f>IF(AND((A!F75='C'!F75),('C'!F75=B!F75)),'C'!F75,"A:"&amp;A!F75&amp;";B:"&amp;B!F75&amp;";C:"&amp;'C'!F75)</f>
        <v>N</v>
      </c>
      <c r="G75" s="4" t="str">
        <f>IF(AND((A!G75='C'!G75),('C'!G75=B!G75)),'C'!G75,"A:"&amp;A!G75&amp;";B:"&amp;B!G75&amp;";C:"&amp;'C'!G75)</f>
        <v>N</v>
      </c>
      <c r="H75" s="9" t="str">
        <f>IF('C'!H75=0,"",'C'!H75)</f>
        <v/>
      </c>
      <c r="I75" s="14" t="str">
        <f>IF(A!H75=0,"",A!H75)</f>
        <v/>
      </c>
      <c r="J75" s="9" t="str">
        <f>IF(B!H75=0,"",B!H75)</f>
        <v/>
      </c>
      <c r="K75" t="str">
        <f>IF('C'!I75=0,"",'C'!I75)</f>
        <v/>
      </c>
      <c r="L75" t="str">
        <f>IF(A!I75=0,"",A!I75)</f>
        <v/>
      </c>
      <c r="M75" t="str">
        <f>IF(B!I75=0,"",B!I75)</f>
        <v/>
      </c>
      <c r="N75" t="b">
        <f t="shared" si="16"/>
        <v>0</v>
      </c>
      <c r="O75" t="b">
        <f t="shared" si="21"/>
        <v>0</v>
      </c>
      <c r="Q75" s="8" t="str">
        <f>IF('C'!M75=0,"",'C'!M75)</f>
        <v/>
      </c>
      <c r="R75" s="15" t="str">
        <f>IF(A!M75=0,"",A!M75)</f>
        <v/>
      </c>
      <c r="S75" s="8" t="str">
        <f>IF(B!M75=0,"",B!M75)</f>
        <v/>
      </c>
      <c r="V75" s="8">
        <f t="shared" si="17"/>
        <v>0</v>
      </c>
      <c r="W75" t="str">
        <f t="shared" si="18"/>
        <v/>
      </c>
      <c r="X75" t="str">
        <f t="shared" si="19"/>
        <v>N</v>
      </c>
      <c r="Y75" t="str">
        <f t="shared" si="20"/>
        <v>N</v>
      </c>
      <c r="AA75" s="17" t="str">
        <f t="shared" si="22"/>
        <v>no</v>
      </c>
      <c r="AB75" s="17" t="str">
        <f t="shared" si="23"/>
        <v>no</v>
      </c>
      <c r="AC75" s="16" t="str">
        <f t="shared" si="24"/>
        <v/>
      </c>
      <c r="AD75" s="16" t="str">
        <f t="shared" si="25"/>
        <v/>
      </c>
      <c r="AF75" t="str">
        <f t="shared" si="26"/>
        <v/>
      </c>
      <c r="AG75" t="str">
        <f t="shared" si="27"/>
        <v/>
      </c>
      <c r="AI75">
        <f>'C'!K75</f>
        <v>0</v>
      </c>
      <c r="AJ75" t="str">
        <f>A!K75</f>
        <v>N</v>
      </c>
      <c r="AK75">
        <f>B!K75</f>
        <v>0</v>
      </c>
    </row>
    <row r="76" spans="1:37" ht="19" thickTop="1" thickBot="1">
      <c r="A76" t="s">
        <v>272</v>
      </c>
      <c r="B76" t="s">
        <v>273</v>
      </c>
      <c r="C76" t="s">
        <v>16</v>
      </c>
      <c r="D76">
        <v>28987</v>
      </c>
      <c r="E76" t="s">
        <v>274</v>
      </c>
      <c r="F76" s="4" t="str">
        <f>IF(AND((A!F76='C'!F76),('C'!F76=B!F76)),'C'!F76,"A:"&amp;A!F76&amp;";B:"&amp;B!F76&amp;";C:"&amp;'C'!F76)</f>
        <v>N</v>
      </c>
      <c r="G76" s="4" t="str">
        <f>IF(AND((A!G76='C'!G76),('C'!G76=B!G76)),'C'!G76,"A:"&amp;A!G76&amp;";B:"&amp;B!G76&amp;";C:"&amp;'C'!G76)</f>
        <v>N</v>
      </c>
      <c r="H76" s="9" t="str">
        <f>IF('C'!H76=0,"",'C'!H76)</f>
        <v/>
      </c>
      <c r="I76" s="14" t="str">
        <f>IF(A!H76=0,"",A!H76)</f>
        <v/>
      </c>
      <c r="J76" s="9" t="str">
        <f>IF(B!H76=0,"",B!H76)</f>
        <v/>
      </c>
      <c r="K76" t="str">
        <f>IF('C'!I76=0,"",'C'!I76)</f>
        <v/>
      </c>
      <c r="L76" t="str">
        <f>IF(A!I76=0,"",A!I76)</f>
        <v/>
      </c>
      <c r="M76" t="str">
        <f>IF(B!I76=0,"",B!I76)</f>
        <v/>
      </c>
      <c r="N76" t="b">
        <f t="shared" si="16"/>
        <v>0</v>
      </c>
      <c r="O76" t="b">
        <f t="shared" si="21"/>
        <v>0</v>
      </c>
      <c r="Q76" s="8" t="str">
        <f>IF('C'!M76=0,"",'C'!M76)</f>
        <v/>
      </c>
      <c r="R76" s="15" t="str">
        <f>IF(A!M76=0,"",A!M76)</f>
        <v/>
      </c>
      <c r="S76" s="8" t="str">
        <f>IF(B!M76=0,"",B!M76)</f>
        <v/>
      </c>
      <c r="V76" s="8">
        <f t="shared" si="17"/>
        <v>0</v>
      </c>
      <c r="W76" t="str">
        <f t="shared" si="18"/>
        <v/>
      </c>
      <c r="X76" t="str">
        <f t="shared" si="19"/>
        <v>N</v>
      </c>
      <c r="Y76" t="str">
        <f t="shared" si="20"/>
        <v>N</v>
      </c>
      <c r="AA76" s="17" t="str">
        <f t="shared" si="22"/>
        <v>no</v>
      </c>
      <c r="AB76" s="17" t="str">
        <f t="shared" si="23"/>
        <v>no</v>
      </c>
      <c r="AC76" s="16" t="str">
        <f t="shared" si="24"/>
        <v/>
      </c>
      <c r="AD76" s="16" t="str">
        <f t="shared" si="25"/>
        <v/>
      </c>
      <c r="AF76" t="str">
        <f t="shared" si="26"/>
        <v/>
      </c>
      <c r="AG76" t="str">
        <f t="shared" si="27"/>
        <v/>
      </c>
      <c r="AI76">
        <f>'C'!K76</f>
        <v>0</v>
      </c>
      <c r="AJ76" t="str">
        <f>A!K76</f>
        <v>N</v>
      </c>
      <c r="AK76">
        <f>B!K76</f>
        <v>0</v>
      </c>
    </row>
    <row r="77" spans="1:37" ht="19" thickTop="1" thickBot="1">
      <c r="A77" t="s">
        <v>275</v>
      </c>
      <c r="B77" t="s">
        <v>276</v>
      </c>
      <c r="C77" t="s">
        <v>16</v>
      </c>
      <c r="D77">
        <v>63677</v>
      </c>
      <c r="E77" t="s">
        <v>277</v>
      </c>
      <c r="F77" s="4" t="str">
        <f>IF(AND((A!F77='C'!F77),('C'!F77=B!F77)),'C'!F77,"A:"&amp;A!F77&amp;";B:"&amp;B!F77&amp;";C:"&amp;'C'!F77)</f>
        <v>N</v>
      </c>
      <c r="G77" s="4" t="str">
        <f>IF(AND((A!G77='C'!G77),('C'!G77=B!G77)),'C'!G77,"A:"&amp;A!G77&amp;";B:"&amp;B!G77&amp;";C:"&amp;'C'!G77)</f>
        <v>N</v>
      </c>
      <c r="H77" s="9" t="str">
        <f>IF('C'!H77=0,"",'C'!H77)</f>
        <v/>
      </c>
      <c r="I77" s="14" t="str">
        <f>IF(A!H77=0,"",A!H77)</f>
        <v/>
      </c>
      <c r="J77" s="9" t="str">
        <f>IF(B!H77=0,"",B!H77)</f>
        <v/>
      </c>
      <c r="K77" t="str">
        <f>IF('C'!I77=0,"",'C'!I77)</f>
        <v/>
      </c>
      <c r="L77" t="str">
        <f>IF(A!I77=0,"",A!I77)</f>
        <v/>
      </c>
      <c r="M77" t="str">
        <f>IF(B!I77=0,"",B!I77)</f>
        <v/>
      </c>
      <c r="N77" t="b">
        <f t="shared" si="16"/>
        <v>0</v>
      </c>
      <c r="O77" t="b">
        <f t="shared" si="21"/>
        <v>0</v>
      </c>
      <c r="Q77" s="8" t="str">
        <f>IF('C'!M77=0,"",'C'!M77)</f>
        <v/>
      </c>
      <c r="R77" s="15" t="str">
        <f>IF(A!M77=0,"",A!M77)</f>
        <v/>
      </c>
      <c r="S77" s="8" t="str">
        <f>IF(B!M77=0,"",B!M77)</f>
        <v/>
      </c>
      <c r="V77" s="8">
        <f t="shared" si="17"/>
        <v>0</v>
      </c>
      <c r="W77" t="str">
        <f t="shared" si="18"/>
        <v/>
      </c>
      <c r="X77" t="str">
        <f t="shared" si="19"/>
        <v>N</v>
      </c>
      <c r="Y77" t="str">
        <f t="shared" si="20"/>
        <v>N</v>
      </c>
      <c r="AA77" s="17" t="str">
        <f t="shared" si="22"/>
        <v>no</v>
      </c>
      <c r="AB77" s="17" t="str">
        <f t="shared" si="23"/>
        <v>no</v>
      </c>
      <c r="AC77" s="16" t="str">
        <f t="shared" si="24"/>
        <v/>
      </c>
      <c r="AD77" s="16" t="str">
        <f t="shared" si="25"/>
        <v/>
      </c>
      <c r="AF77" t="str">
        <f t="shared" si="26"/>
        <v/>
      </c>
      <c r="AG77" t="str">
        <f t="shared" si="27"/>
        <v/>
      </c>
      <c r="AI77">
        <f>'C'!K77</f>
        <v>0</v>
      </c>
      <c r="AJ77" t="str">
        <f>A!K77</f>
        <v>N</v>
      </c>
      <c r="AK77">
        <f>B!K77</f>
        <v>0</v>
      </c>
    </row>
    <row r="78" spans="1:37" ht="19" thickTop="1" thickBot="1">
      <c r="A78" t="s">
        <v>278</v>
      </c>
      <c r="B78" t="s">
        <v>279</v>
      </c>
      <c r="C78" t="s">
        <v>73</v>
      </c>
      <c r="D78">
        <v>121168</v>
      </c>
      <c r="E78" t="s">
        <v>280</v>
      </c>
      <c r="F78" s="4" t="str">
        <f>IF(AND((A!F78='C'!F78),('C'!F78=B!F78)),'C'!F78,"A:"&amp;A!F78&amp;";B:"&amp;B!F78&amp;";C:"&amp;'C'!F78)</f>
        <v>N</v>
      </c>
      <c r="G78" s="4" t="str">
        <f>IF(AND((A!G78='C'!G78),('C'!G78=B!G78)),'C'!G78,"A:"&amp;A!G78&amp;";B:"&amp;B!G78&amp;";C:"&amp;'C'!G78)</f>
        <v>A:N;B:Y;C:N</v>
      </c>
      <c r="H78" s="9" t="str">
        <f>IF('C'!H78=0,"",'C'!H78)</f>
        <v/>
      </c>
      <c r="I78" s="14" t="str">
        <f>IF(A!H78=0,"",A!H78)</f>
        <v/>
      </c>
      <c r="J78" s="9" t="str">
        <f>IF(B!H78=0,"",B!H78)</f>
        <v>S1 is negation of implicature of S2</v>
      </c>
      <c r="K78" t="str">
        <f>IF('C'!I78=0,"",'C'!I78)</f>
        <v/>
      </c>
      <c r="L78" t="str">
        <f>IF(A!I78=0,"",A!I78)</f>
        <v/>
      </c>
      <c r="M78" t="str">
        <f>IF(B!I78=0,"",B!I78)</f>
        <v>scalar</v>
      </c>
      <c r="N78" t="b">
        <f t="shared" si="16"/>
        <v>0</v>
      </c>
      <c r="O78" t="b">
        <f t="shared" si="21"/>
        <v>0</v>
      </c>
      <c r="Q78" s="8" t="str">
        <f>IF('C'!M78=0,"",'C'!M78)</f>
        <v/>
      </c>
      <c r="R78" s="15" t="str">
        <f>IF(A!M78=0,"",A!M78)</f>
        <v/>
      </c>
      <c r="S78" s="8" t="str">
        <f>IF(B!M78=0,"",B!M78)</f>
        <v>S1 is negation of implicature of S2</v>
      </c>
      <c r="U78" t="s">
        <v>16</v>
      </c>
      <c r="V78" s="8">
        <f t="shared" si="17"/>
        <v>0</v>
      </c>
      <c r="W78" t="str">
        <f t="shared" si="18"/>
        <v>nomatch</v>
      </c>
      <c r="X78" t="str">
        <f t="shared" si="19"/>
        <v>N</v>
      </c>
      <c r="Y78" t="str">
        <f t="shared" si="20"/>
        <v>A:N;B:Y;C:N</v>
      </c>
      <c r="AA78" s="17" t="str">
        <f t="shared" si="22"/>
        <v>no</v>
      </c>
      <c r="AB78" s="17" t="str">
        <f t="shared" si="23"/>
        <v>no</v>
      </c>
      <c r="AC78" s="16" t="str">
        <f t="shared" si="24"/>
        <v/>
      </c>
      <c r="AD78" s="16" t="str">
        <f t="shared" si="25"/>
        <v/>
      </c>
      <c r="AF78" t="str">
        <f t="shared" si="26"/>
        <v/>
      </c>
      <c r="AG78" t="str">
        <f t="shared" si="27"/>
        <v>nomatch</v>
      </c>
      <c r="AI78">
        <f>'C'!K78</f>
        <v>0</v>
      </c>
      <c r="AJ78" t="str">
        <f>A!K78</f>
        <v>N</v>
      </c>
      <c r="AK78">
        <f>B!K78</f>
        <v>0</v>
      </c>
    </row>
    <row r="79" spans="1:37" ht="19" thickTop="1" thickBot="1">
      <c r="A79" t="s">
        <v>281</v>
      </c>
      <c r="B79" t="s">
        <v>282</v>
      </c>
      <c r="C79" t="s">
        <v>24</v>
      </c>
      <c r="D79">
        <v>67207</v>
      </c>
      <c r="E79" t="s">
        <v>283</v>
      </c>
      <c r="F79" s="4" t="str">
        <f>IF(AND((A!F79='C'!F79),('C'!F79=B!F79)),'C'!F79,"A:"&amp;A!F79&amp;";B:"&amp;B!F79&amp;";C:"&amp;'C'!F79)</f>
        <v>N</v>
      </c>
      <c r="G79" s="4" t="str">
        <f>IF(AND((A!G79='C'!G79),('C'!G79=B!G79)),'C'!G79,"A:"&amp;A!G79&amp;";B:"&amp;B!G79&amp;";C:"&amp;'C'!G79)</f>
        <v>N</v>
      </c>
      <c r="H79" s="9" t="str">
        <f>IF('C'!H79=0,"",'C'!H79)</f>
        <v/>
      </c>
      <c r="I79" s="14" t="str">
        <f>IF(A!H79=0,"",A!H79)</f>
        <v/>
      </c>
      <c r="J79" s="9" t="str">
        <f>IF(B!H79=0,"",B!H79)</f>
        <v/>
      </c>
      <c r="K79" t="str">
        <f>IF('C'!I79=0,"",'C'!I79)</f>
        <v/>
      </c>
      <c r="L79" t="str">
        <f>IF(A!I79=0,"",A!I79)</f>
        <v/>
      </c>
      <c r="M79" t="str">
        <f>IF(B!I79=0,"",B!I79)</f>
        <v/>
      </c>
      <c r="N79" t="b">
        <f t="shared" si="16"/>
        <v>0</v>
      </c>
      <c r="O79" t="b">
        <f t="shared" si="21"/>
        <v>0</v>
      </c>
      <c r="Q79" s="8" t="str">
        <f>IF('C'!M79=0,"",'C'!M79)</f>
        <v/>
      </c>
      <c r="R79" s="15" t="str">
        <f>IF(A!M79=0,"",A!M79)</f>
        <v/>
      </c>
      <c r="S79" s="8" t="str">
        <f>IF(B!M79=0,"",B!M79)</f>
        <v/>
      </c>
      <c r="V79" s="8">
        <f t="shared" si="17"/>
        <v>0</v>
      </c>
      <c r="W79" t="str">
        <f t="shared" si="18"/>
        <v/>
      </c>
      <c r="X79" t="str">
        <f t="shared" si="19"/>
        <v>N</v>
      </c>
      <c r="Y79" t="str">
        <f t="shared" si="20"/>
        <v>N</v>
      </c>
      <c r="AA79" s="17" t="str">
        <f t="shared" si="22"/>
        <v>no</v>
      </c>
      <c r="AB79" s="17" t="str">
        <f t="shared" si="23"/>
        <v>no</v>
      </c>
      <c r="AC79" s="16" t="str">
        <f t="shared" si="24"/>
        <v/>
      </c>
      <c r="AD79" s="16" t="str">
        <f t="shared" si="25"/>
        <v/>
      </c>
      <c r="AF79" t="str">
        <f t="shared" si="26"/>
        <v/>
      </c>
      <c r="AG79" t="str">
        <f t="shared" si="27"/>
        <v/>
      </c>
      <c r="AI79">
        <f>'C'!K79</f>
        <v>0</v>
      </c>
      <c r="AJ79" t="str">
        <f>A!K79</f>
        <v>N</v>
      </c>
      <c r="AK79">
        <f>B!K79</f>
        <v>0</v>
      </c>
    </row>
    <row r="80" spans="1:37" ht="19" thickTop="1" thickBot="1">
      <c r="A80" t="s">
        <v>284</v>
      </c>
      <c r="B80" t="s">
        <v>285</v>
      </c>
      <c r="C80" t="s">
        <v>24</v>
      </c>
      <c r="D80">
        <v>32197</v>
      </c>
      <c r="E80" t="s">
        <v>286</v>
      </c>
      <c r="F80" s="4" t="str">
        <f>IF(AND((A!F80='C'!F80),('C'!F80=B!F80)),'C'!F80,"A:"&amp;A!F80&amp;";B:"&amp;B!F80&amp;";C:"&amp;'C'!F80)</f>
        <v>N</v>
      </c>
      <c r="G80" s="4" t="str">
        <f>IF(AND((A!G80='C'!G80),('C'!G80=B!G80)),'C'!G80,"A:"&amp;A!G80&amp;";B:"&amp;B!G80&amp;";C:"&amp;'C'!G80)</f>
        <v>N</v>
      </c>
      <c r="H80" s="9" t="str">
        <f>IF('C'!H80=0,"",'C'!H80)</f>
        <v/>
      </c>
      <c r="I80" s="14" t="str">
        <f>IF(A!H80=0,"",A!H80)</f>
        <v/>
      </c>
      <c r="J80" s="9" t="str">
        <f>IF(B!H80=0,"",B!H80)</f>
        <v/>
      </c>
      <c r="K80" t="str">
        <f>IF('C'!I80=0,"",'C'!I80)</f>
        <v/>
      </c>
      <c r="L80" t="str">
        <f>IF(A!I80=0,"",A!I80)</f>
        <v/>
      </c>
      <c r="M80" t="str">
        <f>IF(B!I80=0,"",B!I80)</f>
        <v/>
      </c>
      <c r="N80" t="b">
        <f t="shared" si="16"/>
        <v>0</v>
      </c>
      <c r="O80" t="b">
        <f t="shared" si="21"/>
        <v>0</v>
      </c>
      <c r="Q80" s="8" t="str">
        <f>IF('C'!M80=0,"",'C'!M80)</f>
        <v/>
      </c>
      <c r="R80" s="15" t="str">
        <f>IF(A!M80=0,"",A!M80)</f>
        <v/>
      </c>
      <c r="S80" s="8" t="str">
        <f>IF(B!M80=0,"",B!M80)</f>
        <v/>
      </c>
      <c r="V80" s="8">
        <f t="shared" si="17"/>
        <v>0</v>
      </c>
      <c r="W80" t="str">
        <f t="shared" si="18"/>
        <v/>
      </c>
      <c r="X80" t="str">
        <f t="shared" si="19"/>
        <v>N</v>
      </c>
      <c r="Y80" t="str">
        <f t="shared" si="20"/>
        <v>N</v>
      </c>
      <c r="AA80" s="17" t="str">
        <f t="shared" si="22"/>
        <v>no</v>
      </c>
      <c r="AB80" s="17" t="str">
        <f t="shared" si="23"/>
        <v>no</v>
      </c>
      <c r="AC80" s="16" t="str">
        <f t="shared" si="24"/>
        <v/>
      </c>
      <c r="AD80" s="16" t="str">
        <f t="shared" si="25"/>
        <v/>
      </c>
      <c r="AF80" t="str">
        <f t="shared" si="26"/>
        <v/>
      </c>
      <c r="AG80" t="str">
        <f t="shared" si="27"/>
        <v/>
      </c>
      <c r="AI80">
        <f>'C'!K80</f>
        <v>0</v>
      </c>
      <c r="AJ80" t="str">
        <f>A!K80</f>
        <v>N</v>
      </c>
      <c r="AK80">
        <f>B!K80</f>
        <v>0</v>
      </c>
    </row>
    <row r="81" spans="1:37" ht="19" thickTop="1" thickBot="1">
      <c r="A81" t="s">
        <v>287</v>
      </c>
      <c r="B81" t="s">
        <v>288</v>
      </c>
      <c r="C81" t="s">
        <v>24</v>
      </c>
      <c r="D81">
        <v>24385</v>
      </c>
      <c r="E81" t="s">
        <v>289</v>
      </c>
      <c r="F81" s="4" t="str">
        <f>IF(AND((A!F81='C'!F81),('C'!F81=B!F81)),'C'!F81,"A:"&amp;A!F81&amp;";B:"&amp;B!F81&amp;";C:"&amp;'C'!F81)</f>
        <v>N</v>
      </c>
      <c r="G81" s="4" t="str">
        <f>IF(AND((A!G81='C'!G81),('C'!G81=B!G81)),'C'!G81,"A:"&amp;A!G81&amp;";B:"&amp;B!G81&amp;";C:"&amp;'C'!G81)</f>
        <v>N</v>
      </c>
      <c r="H81" s="9" t="str">
        <f>IF('C'!H81=0,"",'C'!H81)</f>
        <v/>
      </c>
      <c r="I81" s="14" t="str">
        <f>IF(A!H81=0,"",A!H81)</f>
        <v/>
      </c>
      <c r="J81" s="9" t="str">
        <f>IF(B!H81=0,"",B!H81)</f>
        <v/>
      </c>
      <c r="K81" t="str">
        <f>IF('C'!I81=0,"",'C'!I81)</f>
        <v/>
      </c>
      <c r="L81" t="str">
        <f>IF(A!I81=0,"",A!I81)</f>
        <v/>
      </c>
      <c r="M81" t="str">
        <f>IF(B!I81=0,"",B!I81)</f>
        <v/>
      </c>
      <c r="N81" t="b">
        <f t="shared" si="16"/>
        <v>0</v>
      </c>
      <c r="O81" t="b">
        <f t="shared" si="21"/>
        <v>0</v>
      </c>
      <c r="Q81" s="8" t="str">
        <f>IF('C'!M81=0,"",'C'!M81)</f>
        <v/>
      </c>
      <c r="R81" s="15" t="str">
        <f>IF(A!M81=0,"",A!M81)</f>
        <v/>
      </c>
      <c r="S81" s="8" t="str">
        <f>IF(B!M81=0,"",B!M81)</f>
        <v/>
      </c>
      <c r="V81" s="8">
        <f t="shared" si="17"/>
        <v>0</v>
      </c>
      <c r="W81" t="str">
        <f t="shared" si="18"/>
        <v/>
      </c>
      <c r="X81" t="str">
        <f t="shared" si="19"/>
        <v>N</v>
      </c>
      <c r="Y81" t="str">
        <f t="shared" si="20"/>
        <v>N</v>
      </c>
      <c r="AA81" s="17" t="str">
        <f t="shared" si="22"/>
        <v>no</v>
      </c>
      <c r="AB81" s="17" t="str">
        <f t="shared" si="23"/>
        <v>no</v>
      </c>
      <c r="AC81" s="16" t="str">
        <f t="shared" si="24"/>
        <v/>
      </c>
      <c r="AD81" s="16" t="str">
        <f t="shared" si="25"/>
        <v/>
      </c>
      <c r="AF81" t="str">
        <f t="shared" si="26"/>
        <v/>
      </c>
      <c r="AG81" t="str">
        <f t="shared" si="27"/>
        <v/>
      </c>
      <c r="AI81">
        <f>'C'!K81</f>
        <v>0</v>
      </c>
      <c r="AJ81" t="str">
        <f>A!K81</f>
        <v>N</v>
      </c>
      <c r="AK81">
        <f>B!K81</f>
        <v>0</v>
      </c>
    </row>
    <row r="82" spans="1:37" ht="19" thickTop="1" thickBot="1">
      <c r="A82" t="s">
        <v>290</v>
      </c>
      <c r="B82" t="s">
        <v>291</v>
      </c>
      <c r="C82" t="s">
        <v>16</v>
      </c>
      <c r="D82">
        <v>11562</v>
      </c>
      <c r="E82" t="s">
        <v>292</v>
      </c>
      <c r="F82" s="4" t="str">
        <f>IF(AND((A!F82='C'!F82),('C'!F82=B!F82)),'C'!F82,"A:"&amp;A!F82&amp;";B:"&amp;B!F82&amp;";C:"&amp;'C'!F82)</f>
        <v>N</v>
      </c>
      <c r="G82" s="4" t="str">
        <f>IF(AND((A!G82='C'!G82),('C'!G82=B!G82)),'C'!G82,"A:"&amp;A!G82&amp;";B:"&amp;B!G82&amp;";C:"&amp;'C'!G82)</f>
        <v>N</v>
      </c>
      <c r="H82" s="9" t="str">
        <f>IF('C'!H82=0,"",'C'!H82)</f>
        <v/>
      </c>
      <c r="I82" s="14" t="str">
        <f>IF(A!H82=0,"",A!H82)</f>
        <v/>
      </c>
      <c r="J82" s="9" t="str">
        <f>IF(B!H82=0,"",B!H82)</f>
        <v/>
      </c>
      <c r="K82" t="str">
        <f>IF('C'!I82=0,"",'C'!I82)</f>
        <v/>
      </c>
      <c r="L82" t="str">
        <f>IF(A!I82=0,"",A!I82)</f>
        <v/>
      </c>
      <c r="M82" t="str">
        <f>IF(B!I82=0,"",B!I82)</f>
        <v/>
      </c>
      <c r="N82" t="b">
        <f t="shared" si="16"/>
        <v>0</v>
      </c>
      <c r="O82" t="b">
        <f t="shared" si="21"/>
        <v>0</v>
      </c>
      <c r="Q82" s="8" t="str">
        <f>IF('C'!M82=0,"",'C'!M82)</f>
        <v>entail</v>
      </c>
      <c r="R82" s="15" t="str">
        <f>IF(A!M82=0,"",A!M82)</f>
        <v/>
      </c>
      <c r="S82" s="8" t="str">
        <f>IF(B!M82=0,"",B!M82)</f>
        <v/>
      </c>
      <c r="V82" s="8">
        <f t="shared" si="17"/>
        <v>0</v>
      </c>
      <c r="W82" t="str">
        <f t="shared" si="18"/>
        <v/>
      </c>
      <c r="X82" t="str">
        <f t="shared" si="19"/>
        <v>N</v>
      </c>
      <c r="Y82" t="str">
        <f t="shared" si="20"/>
        <v>N</v>
      </c>
      <c r="AA82" s="17" t="str">
        <f t="shared" si="22"/>
        <v>no</v>
      </c>
      <c r="AB82" s="17" t="str">
        <f t="shared" si="23"/>
        <v>no</v>
      </c>
      <c r="AC82" s="16" t="str">
        <f t="shared" si="24"/>
        <v/>
      </c>
      <c r="AD82" s="16" t="str">
        <f t="shared" si="25"/>
        <v/>
      </c>
      <c r="AF82" t="str">
        <f t="shared" si="26"/>
        <v/>
      </c>
      <c r="AG82" t="str">
        <f t="shared" si="27"/>
        <v/>
      </c>
      <c r="AI82" t="str">
        <f>'C'!K82</f>
        <v>Y</v>
      </c>
      <c r="AJ82" t="str">
        <f>A!K82</f>
        <v>N</v>
      </c>
      <c r="AK82">
        <f>B!K82</f>
        <v>0</v>
      </c>
    </row>
    <row r="83" spans="1:37" ht="19" thickTop="1" thickBot="1">
      <c r="A83" t="s">
        <v>293</v>
      </c>
      <c r="B83" t="s">
        <v>294</v>
      </c>
      <c r="C83" t="s">
        <v>24</v>
      </c>
      <c r="D83">
        <v>55468</v>
      </c>
      <c r="E83" t="s">
        <v>295</v>
      </c>
      <c r="F83" s="4" t="str">
        <f>IF(AND((A!F83='C'!F83),('C'!F83=B!F83)),'C'!F83,"A:"&amp;A!F83&amp;";B:"&amp;B!F83&amp;";C:"&amp;'C'!F83)</f>
        <v>N</v>
      </c>
      <c r="G83" s="4" t="str">
        <f>IF(AND((A!G83='C'!G83),('C'!G83=B!G83)),'C'!G83,"A:"&amp;A!G83&amp;";B:"&amp;B!G83&amp;";C:"&amp;'C'!G83)</f>
        <v>N</v>
      </c>
      <c r="H83" s="9" t="str">
        <f>IF('C'!H83=0,"",'C'!H83)</f>
        <v/>
      </c>
      <c r="I83" s="14" t="str">
        <f>IF(A!H83=0,"",A!H83)</f>
        <v/>
      </c>
      <c r="J83" s="9" t="str">
        <f>IF(B!H83=0,"",B!H83)</f>
        <v/>
      </c>
      <c r="K83" t="str">
        <f>IF('C'!I83=0,"",'C'!I83)</f>
        <v/>
      </c>
      <c r="L83" t="str">
        <f>IF(A!I83=0,"",A!I83)</f>
        <v/>
      </c>
      <c r="M83" t="str">
        <f>IF(B!I83=0,"",B!I83)</f>
        <v/>
      </c>
      <c r="N83" t="b">
        <f t="shared" si="16"/>
        <v>0</v>
      </c>
      <c r="O83" t="b">
        <f t="shared" si="21"/>
        <v>0</v>
      </c>
      <c r="Q83" s="8" t="str">
        <f>IF('C'!M83=0,"",'C'!M83)</f>
        <v/>
      </c>
      <c r="R83" s="15" t="str">
        <f>IF(A!M83=0,"",A!M83)</f>
        <v/>
      </c>
      <c r="S83" s="8" t="str">
        <f>IF(B!M83=0,"",B!M83)</f>
        <v/>
      </c>
      <c r="V83" s="8">
        <f t="shared" si="17"/>
        <v>0</v>
      </c>
      <c r="W83" t="str">
        <f t="shared" si="18"/>
        <v/>
      </c>
      <c r="X83" t="str">
        <f t="shared" si="19"/>
        <v>N</v>
      </c>
      <c r="Y83" t="str">
        <f t="shared" si="20"/>
        <v>N</v>
      </c>
      <c r="AA83" s="17" t="str">
        <f t="shared" si="22"/>
        <v>no</v>
      </c>
      <c r="AB83" s="17" t="str">
        <f t="shared" si="23"/>
        <v>no</v>
      </c>
      <c r="AC83" s="16" t="str">
        <f t="shared" si="24"/>
        <v/>
      </c>
      <c r="AD83" s="16" t="str">
        <f t="shared" si="25"/>
        <v/>
      </c>
      <c r="AF83" t="str">
        <f t="shared" si="26"/>
        <v/>
      </c>
      <c r="AG83" t="str">
        <f t="shared" si="27"/>
        <v/>
      </c>
      <c r="AI83">
        <f>'C'!K83</f>
        <v>0</v>
      </c>
      <c r="AJ83" t="str">
        <f>A!K83</f>
        <v>N</v>
      </c>
      <c r="AK83">
        <f>B!K83</f>
        <v>0</v>
      </c>
    </row>
    <row r="84" spans="1:37" ht="19" thickTop="1" thickBot="1">
      <c r="A84" t="s">
        <v>296</v>
      </c>
      <c r="B84" t="s">
        <v>297</v>
      </c>
      <c r="C84" t="s">
        <v>16</v>
      </c>
      <c r="D84">
        <v>58053</v>
      </c>
      <c r="E84" t="s">
        <v>298</v>
      </c>
      <c r="F84" s="4" t="str">
        <f>IF(AND((A!F84='C'!F84),('C'!F84=B!F84)),'C'!F84,"A:"&amp;A!F84&amp;";B:"&amp;B!F84&amp;";C:"&amp;'C'!F84)</f>
        <v>A:N;B:N;C:Y</v>
      </c>
      <c r="G84" s="4" t="str">
        <f>IF(AND((A!G84='C'!G84),('C'!G84=B!G84)),'C'!G84,"A:"&amp;A!G84&amp;";B:"&amp;B!G84&amp;";C:"&amp;'C'!G84)</f>
        <v>N</v>
      </c>
      <c r="H84" s="9" t="str">
        <f>IF('C'!H84=0,"",'C'!H84)</f>
        <v>S1</v>
      </c>
      <c r="I84" s="14" t="str">
        <f>IF(A!H84=0,"",A!H84)</f>
        <v/>
      </c>
      <c r="J84" s="9" t="str">
        <f>IF(B!H84=0,"",B!H84)</f>
        <v/>
      </c>
      <c r="K84" t="str">
        <f>IF('C'!I84=0,"",'C'!I84)</f>
        <v>existence</v>
      </c>
      <c r="L84" t="str">
        <f>IF(A!I84=0,"",A!I84)</f>
        <v/>
      </c>
      <c r="M84" t="str">
        <f>IF(B!I84=0,"",B!I84)</f>
        <v/>
      </c>
      <c r="N84" t="b">
        <f t="shared" si="16"/>
        <v>0</v>
      </c>
      <c r="O84" t="str">
        <f t="shared" si="21"/>
        <v>existence</v>
      </c>
      <c r="Q84" s="8" t="str">
        <f>IF('C'!M84=0,"",'C'!M84)</f>
        <v>neg-presup</v>
      </c>
      <c r="R84" s="15" t="str">
        <f>IF(A!M84=0,"",A!M84)</f>
        <v/>
      </c>
      <c r="S84" s="8" t="str">
        <f>IF(B!M84=0,"",B!M84)</f>
        <v/>
      </c>
      <c r="U84" t="s">
        <v>16</v>
      </c>
      <c r="V84" s="8">
        <f t="shared" si="17"/>
        <v>1</v>
      </c>
      <c r="W84" t="str">
        <f t="shared" si="18"/>
        <v/>
      </c>
      <c r="X84" t="str">
        <f t="shared" si="19"/>
        <v>A:N;B:N;C:Y</v>
      </c>
      <c r="Y84" t="str">
        <f t="shared" si="20"/>
        <v>N</v>
      </c>
      <c r="AA84" s="17" t="str">
        <f t="shared" si="22"/>
        <v>yes</v>
      </c>
      <c r="AB84" s="17" t="str">
        <f t="shared" si="23"/>
        <v>no</v>
      </c>
      <c r="AC84" s="16" t="str">
        <f t="shared" si="24"/>
        <v/>
      </c>
      <c r="AD84" s="16" t="str">
        <f t="shared" si="25"/>
        <v/>
      </c>
      <c r="AF84" t="str">
        <f t="shared" si="26"/>
        <v/>
      </c>
      <c r="AG84" t="str">
        <f t="shared" si="27"/>
        <v/>
      </c>
      <c r="AI84" t="str">
        <f>'C'!K84</f>
        <v>Y</v>
      </c>
      <c r="AJ84" t="str">
        <f>A!K84</f>
        <v>N</v>
      </c>
      <c r="AK84">
        <f>B!K84</f>
        <v>0</v>
      </c>
    </row>
    <row r="85" spans="1:37" ht="19" thickTop="1" thickBot="1">
      <c r="A85" t="s">
        <v>63</v>
      </c>
      <c r="B85" t="s">
        <v>299</v>
      </c>
      <c r="C85" t="s">
        <v>37</v>
      </c>
      <c r="D85">
        <v>53423</v>
      </c>
      <c r="E85" t="s">
        <v>300</v>
      </c>
      <c r="F85" s="4" t="str">
        <f>IF(AND((A!F85='C'!F85),('C'!F85=B!F85)),'C'!F85,"A:"&amp;A!F85&amp;";B:"&amp;B!F85&amp;";C:"&amp;'C'!F85)</f>
        <v>N</v>
      </c>
      <c r="G85" s="4" t="str">
        <f>IF(AND((A!G85='C'!G85),('C'!G85=B!G85)),'C'!G85,"A:"&amp;A!G85&amp;";B:"&amp;B!G85&amp;";C:"&amp;'C'!G85)</f>
        <v>A:N;B:N;C:Y</v>
      </c>
      <c r="H85" s="9" t="str">
        <f>IF('C'!H85=0,"",'C'!H85)</f>
        <v>S2</v>
      </c>
      <c r="I85" s="14" t="str">
        <f>IF(A!H85=0,"",A!H85)</f>
        <v/>
      </c>
      <c r="J85" s="9" t="str">
        <f>IF(B!H85=0,"",B!H85)</f>
        <v/>
      </c>
      <c r="K85" t="str">
        <f>IF('C'!I85=0,"",'C'!I85)</f>
        <v>numerical</v>
      </c>
      <c r="L85" t="str">
        <f>IF(A!I85=0,"",A!I85)</f>
        <v/>
      </c>
      <c r="M85" t="str">
        <f>IF(B!I85=0,"",B!I85)</f>
        <v/>
      </c>
      <c r="N85" t="b">
        <f t="shared" si="16"/>
        <v>0</v>
      </c>
      <c r="O85" t="b">
        <f t="shared" si="21"/>
        <v>0</v>
      </c>
      <c r="Q85" s="8" t="str">
        <f>IF('C'!M85=0,"",'C'!M85)</f>
        <v/>
      </c>
      <c r="R85" s="15" t="str">
        <f>IF(A!M85=0,"",A!M85)</f>
        <v/>
      </c>
      <c r="S85" s="8" t="str">
        <f>IF(B!M85=0,"",B!M85)</f>
        <v/>
      </c>
      <c r="V85" s="8">
        <f t="shared" si="17"/>
        <v>0</v>
      </c>
      <c r="W85" t="str">
        <f t="shared" si="18"/>
        <v/>
      </c>
      <c r="X85" t="str">
        <f t="shared" si="19"/>
        <v>N</v>
      </c>
      <c r="Y85" t="str">
        <f t="shared" si="20"/>
        <v>A:N;B:N;C:Y</v>
      </c>
      <c r="AA85" s="17" t="str">
        <f t="shared" si="22"/>
        <v>no</v>
      </c>
      <c r="AB85" s="17" t="str">
        <f t="shared" si="23"/>
        <v>yes</v>
      </c>
      <c r="AC85" s="16" t="str">
        <f t="shared" si="24"/>
        <v/>
      </c>
      <c r="AD85" s="16" t="str">
        <f t="shared" si="25"/>
        <v/>
      </c>
      <c r="AF85" t="str">
        <f t="shared" si="26"/>
        <v/>
      </c>
      <c r="AG85" t="str">
        <f t="shared" si="27"/>
        <v/>
      </c>
      <c r="AI85">
        <f>'C'!K85</f>
        <v>0</v>
      </c>
      <c r="AJ85" t="str">
        <f>A!K85</f>
        <v>N</v>
      </c>
      <c r="AK85">
        <f>B!K85</f>
        <v>0</v>
      </c>
    </row>
    <row r="86" spans="1:37" ht="19" thickTop="1" thickBot="1">
      <c r="A86" t="s">
        <v>301</v>
      </c>
      <c r="B86" t="s">
        <v>302</v>
      </c>
      <c r="C86" t="s">
        <v>37</v>
      </c>
      <c r="D86">
        <v>125445</v>
      </c>
      <c r="E86" t="s">
        <v>303</v>
      </c>
      <c r="F86" s="4" t="str">
        <f>IF(AND((A!F86='C'!F86),('C'!F86=B!F86)),'C'!F86,"A:"&amp;A!F86&amp;";B:"&amp;B!F86&amp;";C:"&amp;'C'!F86)</f>
        <v>N</v>
      </c>
      <c r="G86" s="4" t="str">
        <f>IF(AND((A!G86='C'!G86),('C'!G86=B!G86)),'C'!G86,"A:"&amp;A!G86&amp;";B:"&amp;B!G86&amp;";C:"&amp;'C'!G86)</f>
        <v>N</v>
      </c>
      <c r="H86" s="9" t="str">
        <f>IF('C'!H86=0,"",'C'!H86)</f>
        <v/>
      </c>
      <c r="I86" s="14" t="str">
        <f>IF(A!H86=0,"",A!H86)</f>
        <v/>
      </c>
      <c r="J86" s="9" t="str">
        <f>IF(B!H86=0,"",B!H86)</f>
        <v/>
      </c>
      <c r="K86" t="str">
        <f>IF('C'!I86=0,"",'C'!I86)</f>
        <v/>
      </c>
      <c r="L86" t="str">
        <f>IF(A!I86=0,"",A!I86)</f>
        <v/>
      </c>
      <c r="M86" t="str">
        <f>IF(B!I86=0,"",B!I86)</f>
        <v/>
      </c>
      <c r="N86" t="b">
        <f t="shared" si="16"/>
        <v>0</v>
      </c>
      <c r="O86" t="b">
        <f t="shared" si="21"/>
        <v>0</v>
      </c>
      <c r="Q86" s="8" t="str">
        <f>IF('C'!M86=0,"",'C'!M86)</f>
        <v>conj</v>
      </c>
      <c r="R86" s="15" t="str">
        <f>IF(A!M86=0,"",A!M86)</f>
        <v/>
      </c>
      <c r="S86" s="8" t="str">
        <f>IF(B!M86=0,"",B!M86)</f>
        <v/>
      </c>
      <c r="V86" s="8">
        <f t="shared" si="17"/>
        <v>0</v>
      </c>
      <c r="W86" t="str">
        <f t="shared" si="18"/>
        <v/>
      </c>
      <c r="X86" t="str">
        <f t="shared" si="19"/>
        <v>N</v>
      </c>
      <c r="Y86" t="str">
        <f t="shared" si="20"/>
        <v>N</v>
      </c>
      <c r="AA86" s="17" t="str">
        <f t="shared" si="22"/>
        <v>no</v>
      </c>
      <c r="AB86" s="17" t="str">
        <f t="shared" si="23"/>
        <v>no</v>
      </c>
      <c r="AC86" s="16" t="str">
        <f t="shared" si="24"/>
        <v/>
      </c>
      <c r="AD86" s="16" t="str">
        <f t="shared" si="25"/>
        <v/>
      </c>
      <c r="AF86" t="str">
        <f t="shared" si="26"/>
        <v/>
      </c>
      <c r="AG86" t="str">
        <f t="shared" si="27"/>
        <v/>
      </c>
      <c r="AI86">
        <f>'C'!K86</f>
        <v>0</v>
      </c>
      <c r="AJ86" t="str">
        <f>A!K86</f>
        <v>N</v>
      </c>
      <c r="AK86">
        <f>B!K86</f>
        <v>0</v>
      </c>
    </row>
    <row r="87" spans="1:37" ht="19" thickTop="1" thickBot="1">
      <c r="A87" t="s">
        <v>304</v>
      </c>
      <c r="B87" t="s">
        <v>305</v>
      </c>
      <c r="C87" t="s">
        <v>24</v>
      </c>
      <c r="D87">
        <v>39668</v>
      </c>
      <c r="E87" t="s">
        <v>306</v>
      </c>
      <c r="F87" s="4" t="str">
        <f>IF(AND((A!F87='C'!F87),('C'!F87=B!F87)),'C'!F87,"A:"&amp;A!F87&amp;";B:"&amp;B!F87&amp;";C:"&amp;'C'!F87)</f>
        <v>N</v>
      </c>
      <c r="G87" s="4" t="str">
        <f>IF(AND((A!G87='C'!G87),('C'!G87=B!G87)),'C'!G87,"A:"&amp;A!G87&amp;";B:"&amp;B!G87&amp;";C:"&amp;'C'!G87)</f>
        <v>A:N;B:Y;C:N</v>
      </c>
      <c r="H87" s="9" t="str">
        <f>IF('C'!H87=0,"",'C'!H87)</f>
        <v/>
      </c>
      <c r="I87" s="14" t="str">
        <f>IF(A!H87=0,"",A!H87)</f>
        <v/>
      </c>
      <c r="J87" s="9" t="str">
        <f>IF(B!H87=0,"",B!H87)</f>
        <v>S2</v>
      </c>
      <c r="K87" t="str">
        <f>IF('C'!I87=0,"",'C'!I87)</f>
        <v/>
      </c>
      <c r="L87" t="str">
        <f>IF(A!I87=0,"",A!I87)</f>
        <v/>
      </c>
      <c r="M87" t="str">
        <f>IF(B!I87=0,"",B!I87)</f>
        <v>conversational</v>
      </c>
      <c r="N87" t="b">
        <f t="shared" si="16"/>
        <v>0</v>
      </c>
      <c r="O87" t="b">
        <f t="shared" si="21"/>
        <v>0</v>
      </c>
      <c r="Q87" s="8" t="str">
        <f>IF('C'!M87=0,"",'C'!M87)</f>
        <v/>
      </c>
      <c r="R87" s="15" t="str">
        <f>IF(A!M87=0,"",A!M87)</f>
        <v/>
      </c>
      <c r="S87" s="8" t="str">
        <f>IF(B!M87=0,"",B!M87)</f>
        <v/>
      </c>
      <c r="U87" t="s">
        <v>37</v>
      </c>
      <c r="V87" s="8">
        <f t="shared" si="17"/>
        <v>0</v>
      </c>
      <c r="W87" t="str">
        <f t="shared" si="18"/>
        <v>nomatch</v>
      </c>
      <c r="X87" t="str">
        <f t="shared" si="19"/>
        <v>N</v>
      </c>
      <c r="Y87" t="str">
        <f t="shared" si="20"/>
        <v>A:N;B:Y;C:N</v>
      </c>
      <c r="AA87" s="17" t="str">
        <f t="shared" si="22"/>
        <v>no</v>
      </c>
      <c r="AB87" s="17" t="str">
        <f t="shared" si="23"/>
        <v>no</v>
      </c>
      <c r="AC87" s="16" t="str">
        <f t="shared" si="24"/>
        <v/>
      </c>
      <c r="AD87" s="16" t="str">
        <f t="shared" si="25"/>
        <v/>
      </c>
      <c r="AF87" t="str">
        <f t="shared" si="26"/>
        <v/>
      </c>
      <c r="AG87" t="str">
        <f t="shared" si="27"/>
        <v>nomatch</v>
      </c>
      <c r="AI87">
        <f>'C'!K87</f>
        <v>0</v>
      </c>
      <c r="AJ87" t="str">
        <f>A!K87</f>
        <v>N</v>
      </c>
      <c r="AK87">
        <f>B!K87</f>
        <v>0</v>
      </c>
    </row>
    <row r="88" spans="1:37" ht="19" thickTop="1" thickBot="1">
      <c r="A88" t="s">
        <v>307</v>
      </c>
      <c r="B88" t="s">
        <v>308</v>
      </c>
      <c r="C88" t="s">
        <v>24</v>
      </c>
      <c r="D88">
        <v>100637</v>
      </c>
      <c r="E88" t="s">
        <v>309</v>
      </c>
      <c r="F88" s="4" t="str">
        <f>IF(AND((A!F88='C'!F88),('C'!F88=B!F88)),'C'!F88,"A:"&amp;A!F88&amp;";B:"&amp;B!F88&amp;";C:"&amp;'C'!F88)</f>
        <v>A:N;B:Y;C:N</v>
      </c>
      <c r="G88" s="4" t="str">
        <f>IF(AND((A!G88='C'!G88),('C'!G88=B!G88)),'C'!G88,"A:"&amp;A!G88&amp;";B:"&amp;B!G88&amp;";C:"&amp;'C'!G88)</f>
        <v>N</v>
      </c>
      <c r="H88" s="9" t="str">
        <f>IF('C'!H88=0,"",'C'!H88)</f>
        <v/>
      </c>
      <c r="I88" s="14" t="str">
        <f>IF(A!H88=0,"",A!H88)</f>
        <v/>
      </c>
      <c r="J88" s="9" t="str">
        <f>IF(B!H88=0,"",B!H88)</f>
        <v>S1 entails presupposition of S2</v>
      </c>
      <c r="K88" t="str">
        <f>IF('C'!I88=0,"",'C'!I88)</f>
        <v/>
      </c>
      <c r="L88" t="str">
        <f>IF(A!I88=0,"",A!I88)</f>
        <v/>
      </c>
      <c r="M88" t="str">
        <f>IF(B!I88=0,"",B!I88)</f>
        <v>presupp of "only"</v>
      </c>
      <c r="N88" t="b">
        <f t="shared" si="16"/>
        <v>0</v>
      </c>
      <c r="O88" t="b">
        <f t="shared" si="21"/>
        <v>0</v>
      </c>
      <c r="Q88" s="8" t="str">
        <f>IF('C'!M88=0,"",'C'!M88)</f>
        <v/>
      </c>
      <c r="R88" s="15" t="str">
        <f>IF(A!M88=0,"",A!M88)</f>
        <v/>
      </c>
      <c r="S88" s="8" t="str">
        <f>IF(B!M88=0,"",B!M88)</f>
        <v>S1 entails presupposition of S2</v>
      </c>
      <c r="U88" t="s">
        <v>798</v>
      </c>
      <c r="V88" s="8">
        <f t="shared" si="17"/>
        <v>0</v>
      </c>
      <c r="W88" t="str">
        <f t="shared" si="18"/>
        <v/>
      </c>
      <c r="X88" t="str">
        <f t="shared" si="19"/>
        <v>A:N;B:Y;C:N</v>
      </c>
      <c r="Y88" t="str">
        <f t="shared" si="20"/>
        <v>N</v>
      </c>
      <c r="AA88" s="17" t="str">
        <f t="shared" si="22"/>
        <v>no</v>
      </c>
      <c r="AB88" s="17" t="str">
        <f t="shared" si="23"/>
        <v>no</v>
      </c>
      <c r="AC88" s="16" t="str">
        <f t="shared" si="24"/>
        <v>nomatch</v>
      </c>
      <c r="AD88" s="16" t="str">
        <f t="shared" si="25"/>
        <v/>
      </c>
      <c r="AF88" t="str">
        <f t="shared" si="26"/>
        <v/>
      </c>
      <c r="AG88" t="str">
        <f t="shared" si="27"/>
        <v/>
      </c>
      <c r="AI88">
        <f>'C'!K88</f>
        <v>0</v>
      </c>
      <c r="AJ88" t="str">
        <f>A!K88</f>
        <v>N</v>
      </c>
      <c r="AK88">
        <f>B!K88</f>
        <v>0</v>
      </c>
    </row>
    <row r="89" spans="1:37" ht="19" thickTop="1" thickBot="1">
      <c r="A89" t="s">
        <v>310</v>
      </c>
      <c r="B89" t="s">
        <v>311</v>
      </c>
      <c r="C89" t="s">
        <v>16</v>
      </c>
      <c r="D89">
        <v>78105</v>
      </c>
      <c r="E89" t="s">
        <v>312</v>
      </c>
      <c r="F89" s="4" t="str">
        <f>IF(AND((A!F89='C'!F89),('C'!F89=B!F89)),'C'!F89,"A:"&amp;A!F89&amp;";B:"&amp;B!F89&amp;";C:"&amp;'C'!F89)</f>
        <v>A:N;B:Y;C:N</v>
      </c>
      <c r="G89" s="4" t="str">
        <f>IF(AND((A!G89='C'!G89),('C'!G89=B!G89)),'C'!G89,"A:"&amp;A!G89&amp;";B:"&amp;B!G89&amp;";C:"&amp;'C'!G89)</f>
        <v>N</v>
      </c>
      <c r="H89" s="9" t="str">
        <f>IF('C'!H89=0,"",'C'!H89)</f>
        <v/>
      </c>
      <c r="I89" s="14" t="str">
        <f>IF(A!H89=0,"",A!H89)</f>
        <v/>
      </c>
      <c r="J89" s="9" t="str">
        <f>IF(B!H89=0,"",B!H89)</f>
        <v>S2 is negation of presupp/projected content of S2</v>
      </c>
      <c r="K89" t="str">
        <f>IF('C'!I89=0,"",'C'!I89)</f>
        <v/>
      </c>
      <c r="L89" t="str">
        <f>IF(A!I89=0,"",A!I89)</f>
        <v/>
      </c>
      <c r="M89" t="str">
        <f>IF(B!I89=0,"",B!I89)</f>
        <v>projective content of fronted clauses?</v>
      </c>
      <c r="N89" t="b">
        <f t="shared" si="16"/>
        <v>0</v>
      </c>
      <c r="O89" t="b">
        <f t="shared" si="21"/>
        <v>0</v>
      </c>
      <c r="Q89" s="8" t="str">
        <f>IF('C'!M89=0,"",'C'!M89)</f>
        <v>entail</v>
      </c>
      <c r="R89" s="15" t="str">
        <f>IF(A!M89=0,"",A!M89)</f>
        <v/>
      </c>
      <c r="S89" s="8" t="str">
        <f>IF(B!M89=0,"",B!M89)</f>
        <v>S2 is negation of presupp/projected content of S2</v>
      </c>
      <c r="U89" t="s">
        <v>16</v>
      </c>
      <c r="V89" s="8">
        <f t="shared" si="17"/>
        <v>1</v>
      </c>
      <c r="W89" t="str">
        <f t="shared" si="18"/>
        <v/>
      </c>
      <c r="X89" t="str">
        <f t="shared" si="19"/>
        <v>A:N;B:Y;C:N</v>
      </c>
      <c r="Y89" t="str">
        <f t="shared" si="20"/>
        <v>N</v>
      </c>
      <c r="AA89" s="17" t="str">
        <f t="shared" si="22"/>
        <v>yes</v>
      </c>
      <c r="AB89" s="17" t="str">
        <f t="shared" si="23"/>
        <v>no</v>
      </c>
      <c r="AC89" s="16" t="str">
        <f t="shared" si="24"/>
        <v/>
      </c>
      <c r="AD89" s="16" t="str">
        <f t="shared" si="25"/>
        <v/>
      </c>
      <c r="AF89" t="str">
        <f t="shared" si="26"/>
        <v/>
      </c>
      <c r="AG89" t="str">
        <f t="shared" si="27"/>
        <v/>
      </c>
      <c r="AI89" t="str">
        <f>'C'!K89</f>
        <v>Y</v>
      </c>
      <c r="AJ89" t="str">
        <f>A!K89</f>
        <v>N</v>
      </c>
      <c r="AK89">
        <f>B!K89</f>
        <v>0</v>
      </c>
    </row>
    <row r="90" spans="1:37" ht="19" thickTop="1" thickBot="1">
      <c r="A90" t="s">
        <v>313</v>
      </c>
      <c r="B90" t="s">
        <v>314</v>
      </c>
      <c r="C90" t="s">
        <v>37</v>
      </c>
      <c r="D90">
        <v>134561</v>
      </c>
      <c r="E90" t="s">
        <v>315</v>
      </c>
      <c r="F90" s="4" t="str">
        <f>IF(AND((A!F90='C'!F90),('C'!F90=B!F90)),'C'!F90,"A:"&amp;A!F90&amp;";B:"&amp;B!F90&amp;";C:"&amp;'C'!F90)</f>
        <v>N</v>
      </c>
      <c r="G90" s="4" t="str">
        <f>IF(AND((A!G90='C'!G90),('C'!G90=B!G90)),'C'!G90,"A:"&amp;A!G90&amp;";B:"&amp;B!G90&amp;";C:"&amp;'C'!G90)</f>
        <v>N</v>
      </c>
      <c r="H90" s="9" t="str">
        <f>IF('C'!H90=0,"",'C'!H90)</f>
        <v/>
      </c>
      <c r="I90" s="14" t="str">
        <f>IF(A!H90=0,"",A!H90)</f>
        <v/>
      </c>
      <c r="J90" s="9" t="str">
        <f>IF(B!H90=0,"",B!H90)</f>
        <v/>
      </c>
      <c r="K90" t="str">
        <f>IF('C'!I90=0,"",'C'!I90)</f>
        <v/>
      </c>
      <c r="L90" t="str">
        <f>IF(A!I90=0,"",A!I90)</f>
        <v/>
      </c>
      <c r="M90" t="str">
        <f>IF(B!I90=0,"",B!I90)</f>
        <v/>
      </c>
      <c r="N90" t="b">
        <f t="shared" si="16"/>
        <v>0</v>
      </c>
      <c r="O90" t="b">
        <f t="shared" si="21"/>
        <v>0</v>
      </c>
      <c r="Q90" s="8" t="str">
        <f>IF('C'!M90=0,"",'C'!M90)</f>
        <v/>
      </c>
      <c r="R90" s="15" t="str">
        <f>IF(A!M90=0,"",A!M90)</f>
        <v/>
      </c>
      <c r="S90" s="8" t="str">
        <f>IF(B!M90=0,"",B!M90)</f>
        <v/>
      </c>
      <c r="V90" s="8">
        <f t="shared" si="17"/>
        <v>0</v>
      </c>
      <c r="W90" t="str">
        <f t="shared" si="18"/>
        <v/>
      </c>
      <c r="X90" t="str">
        <f t="shared" si="19"/>
        <v>N</v>
      </c>
      <c r="Y90" t="str">
        <f t="shared" si="20"/>
        <v>N</v>
      </c>
      <c r="AA90" s="17" t="str">
        <f t="shared" si="22"/>
        <v>no</v>
      </c>
      <c r="AB90" s="17" t="str">
        <f t="shared" si="23"/>
        <v>no</v>
      </c>
      <c r="AC90" s="16" t="str">
        <f t="shared" si="24"/>
        <v/>
      </c>
      <c r="AD90" s="16" t="str">
        <f t="shared" si="25"/>
        <v/>
      </c>
      <c r="AF90" t="str">
        <f t="shared" si="26"/>
        <v/>
      </c>
      <c r="AG90" t="str">
        <f t="shared" si="27"/>
        <v/>
      </c>
      <c r="AI90">
        <f>'C'!K90</f>
        <v>0</v>
      </c>
      <c r="AJ90" t="str">
        <f>A!K90</f>
        <v>N</v>
      </c>
      <c r="AK90">
        <f>B!K90</f>
        <v>0</v>
      </c>
    </row>
    <row r="91" spans="1:37" ht="19" thickTop="1" thickBot="1">
      <c r="A91" t="s">
        <v>767</v>
      </c>
      <c r="B91" t="s">
        <v>317</v>
      </c>
      <c r="C91" t="s">
        <v>24</v>
      </c>
      <c r="D91">
        <v>135182</v>
      </c>
      <c r="E91" t="s">
        <v>318</v>
      </c>
      <c r="F91" s="4" t="str">
        <f>IF(AND((A!F91='C'!F91),('C'!F91=B!F91)),'C'!F91,"A:"&amp;A!F91&amp;";B:"&amp;B!F91&amp;";C:"&amp;'C'!F91)</f>
        <v>N</v>
      </c>
      <c r="G91" s="4" t="str">
        <f>IF(AND((A!G91='C'!G91),('C'!G91=B!G91)),'C'!G91,"A:"&amp;A!G91&amp;";B:"&amp;B!G91&amp;";C:"&amp;'C'!G91)</f>
        <v>N</v>
      </c>
      <c r="H91" s="9" t="str">
        <f>IF('C'!H91=0,"",'C'!H91)</f>
        <v/>
      </c>
      <c r="I91" s="14" t="str">
        <f>IF(A!H91=0,"",A!H91)</f>
        <v/>
      </c>
      <c r="J91" s="9" t="str">
        <f>IF(B!H91=0,"",B!H91)</f>
        <v/>
      </c>
      <c r="K91" t="str">
        <f>IF('C'!I91=0,"",'C'!I91)</f>
        <v/>
      </c>
      <c r="L91" t="str">
        <f>IF(A!I91=0,"",A!I91)</f>
        <v/>
      </c>
      <c r="M91" t="str">
        <f>IF(B!I91=0,"",B!I91)</f>
        <v/>
      </c>
      <c r="N91" t="b">
        <f t="shared" si="16"/>
        <v>0</v>
      </c>
      <c r="O91" t="b">
        <f t="shared" si="21"/>
        <v>0</v>
      </c>
      <c r="Q91" s="8" t="str">
        <f>IF('C'!M91=0,"",'C'!M91)</f>
        <v/>
      </c>
      <c r="R91" s="15" t="str">
        <f>IF(A!M91=0,"",A!M91)</f>
        <v/>
      </c>
      <c r="S91" s="8" t="str">
        <f>IF(B!M91=0,"",B!M91)</f>
        <v/>
      </c>
      <c r="V91" s="8">
        <f t="shared" si="17"/>
        <v>0</v>
      </c>
      <c r="W91" t="str">
        <f t="shared" si="18"/>
        <v/>
      </c>
      <c r="X91" t="str">
        <f t="shared" si="19"/>
        <v>N</v>
      </c>
      <c r="Y91" t="str">
        <f t="shared" si="20"/>
        <v>N</v>
      </c>
      <c r="AA91" s="17" t="str">
        <f t="shared" si="22"/>
        <v>no</v>
      </c>
      <c r="AB91" s="17" t="str">
        <f t="shared" si="23"/>
        <v>no</v>
      </c>
      <c r="AC91" s="16" t="str">
        <f t="shared" si="24"/>
        <v/>
      </c>
      <c r="AD91" s="16" t="str">
        <f t="shared" si="25"/>
        <v/>
      </c>
      <c r="AF91" t="str">
        <f t="shared" si="26"/>
        <v/>
      </c>
      <c r="AG91" t="str">
        <f t="shared" si="27"/>
        <v/>
      </c>
      <c r="AI91">
        <f>'C'!K91</f>
        <v>0</v>
      </c>
      <c r="AJ91" t="str">
        <f>A!K91</f>
        <v>N</v>
      </c>
      <c r="AK91">
        <f>B!K91</f>
        <v>0</v>
      </c>
    </row>
    <row r="92" spans="1:37" ht="48" thickTop="1" thickBot="1">
      <c r="A92" t="s">
        <v>319</v>
      </c>
      <c r="B92" t="s">
        <v>320</v>
      </c>
      <c r="C92" t="s">
        <v>37</v>
      </c>
      <c r="D92">
        <v>82917</v>
      </c>
      <c r="E92" t="s">
        <v>321</v>
      </c>
      <c r="F92" s="4" t="str">
        <f>IF(AND((A!F92='C'!F92),('C'!F92=B!F92)),'C'!F92,"A:"&amp;A!F92&amp;";B:"&amp;B!F92&amp;";C:"&amp;'C'!F92)</f>
        <v>A:Y;B:N;C:N</v>
      </c>
      <c r="G92" s="4" t="str">
        <f>IF(AND((A!G92='C'!G92),('C'!G92=B!G92)),'C'!G92,"A:"&amp;A!G92&amp;";B:"&amp;B!G92&amp;";C:"&amp;'C'!G92)</f>
        <v>N</v>
      </c>
      <c r="H92" s="9" t="str">
        <f>IF('C'!H92=0,"",'C'!H92)</f>
        <v/>
      </c>
      <c r="I92" s="14" t="str">
        <f>IF(A!H92=0,"",A!H92)</f>
        <v/>
      </c>
      <c r="J92" s="9" t="str">
        <f>IF(B!H92=0,"",B!H92)</f>
        <v/>
      </c>
      <c r="K92" t="str">
        <f>IF('C'!I92=0,"",'C'!I92)</f>
        <v/>
      </c>
      <c r="L92" t="str">
        <f>IF(A!I92=0,"",A!I92)</f>
        <v/>
      </c>
      <c r="M92" t="str">
        <f>IF(B!I92=0,"",B!I92)</f>
        <v/>
      </c>
      <c r="N92" t="b">
        <f t="shared" si="16"/>
        <v>0</v>
      </c>
      <c r="O92" t="b">
        <f t="shared" si="21"/>
        <v>0</v>
      </c>
      <c r="Q92" s="8" t="str">
        <f>IF('C'!M92=0,"",'C'!M92)</f>
        <v/>
      </c>
      <c r="R92" s="15" t="str">
        <f>IF(A!M92=0,"",A!M92)</f>
        <v>scalar presupposition of only</v>
      </c>
      <c r="S92" s="8" t="str">
        <f>IF(B!M92=0,"",B!M92)</f>
        <v/>
      </c>
      <c r="U92" t="s">
        <v>37</v>
      </c>
      <c r="V92" s="8">
        <f t="shared" si="17"/>
        <v>1</v>
      </c>
      <c r="W92" t="str">
        <f t="shared" si="18"/>
        <v/>
      </c>
      <c r="X92" t="str">
        <f t="shared" si="19"/>
        <v>A:Y;B:N;C:N</v>
      </c>
      <c r="Y92" t="str">
        <f t="shared" si="20"/>
        <v>N</v>
      </c>
      <c r="AA92" s="17" t="str">
        <f t="shared" si="22"/>
        <v>yes</v>
      </c>
      <c r="AB92" s="17" t="str">
        <f t="shared" si="23"/>
        <v>no</v>
      </c>
      <c r="AC92" s="16" t="str">
        <f t="shared" si="24"/>
        <v/>
      </c>
      <c r="AD92" s="16" t="str">
        <f t="shared" si="25"/>
        <v/>
      </c>
      <c r="AF92" t="str">
        <f t="shared" si="26"/>
        <v/>
      </c>
      <c r="AG92" t="str">
        <f t="shared" si="27"/>
        <v/>
      </c>
      <c r="AI92">
        <f>'C'!K92</f>
        <v>0</v>
      </c>
      <c r="AJ92" t="str">
        <f>A!K92</f>
        <v>N</v>
      </c>
      <c r="AK92">
        <f>B!K92</f>
        <v>0</v>
      </c>
    </row>
    <row r="93" spans="1:37" ht="19" thickTop="1" thickBot="1">
      <c r="A93" t="s">
        <v>323</v>
      </c>
      <c r="B93" t="s">
        <v>324</v>
      </c>
      <c r="C93" t="s">
        <v>24</v>
      </c>
      <c r="D93">
        <v>124608</v>
      </c>
      <c r="E93" t="s">
        <v>325</v>
      </c>
      <c r="F93" s="4" t="str">
        <f>IF(AND((A!F93='C'!F93),('C'!F93=B!F93)),'C'!F93,"A:"&amp;A!F93&amp;";B:"&amp;B!F93&amp;";C:"&amp;'C'!F93)</f>
        <v>N</v>
      </c>
      <c r="G93" s="4" t="str">
        <f>IF(AND((A!G93='C'!G93),('C'!G93=B!G93)),'C'!G93,"A:"&amp;A!G93&amp;";B:"&amp;B!G93&amp;";C:"&amp;'C'!G93)</f>
        <v>N</v>
      </c>
      <c r="H93" s="9" t="str">
        <f>IF('C'!H93=0,"",'C'!H93)</f>
        <v/>
      </c>
      <c r="I93" s="14" t="str">
        <f>IF(A!H93=0,"",A!H93)</f>
        <v/>
      </c>
      <c r="J93" s="9" t="str">
        <f>IF(B!H93=0,"",B!H93)</f>
        <v/>
      </c>
      <c r="K93" t="str">
        <f>IF('C'!I93=0,"",'C'!I93)</f>
        <v/>
      </c>
      <c r="L93" t="str">
        <f>IF(A!I93=0,"",A!I93)</f>
        <v/>
      </c>
      <c r="M93" t="str">
        <f>IF(B!I93=0,"",B!I93)</f>
        <v/>
      </c>
      <c r="N93" t="b">
        <f t="shared" si="16"/>
        <v>0</v>
      </c>
      <c r="O93" t="b">
        <f t="shared" si="21"/>
        <v>0</v>
      </c>
      <c r="Q93" s="8" t="str">
        <f>IF('C'!M93=0,"",'C'!M93)</f>
        <v/>
      </c>
      <c r="R93" s="15" t="str">
        <f>IF(A!M93=0,"",A!M93)</f>
        <v/>
      </c>
      <c r="S93" s="8" t="str">
        <f>IF(B!M93=0,"",B!M93)</f>
        <v/>
      </c>
      <c r="V93" s="8">
        <f t="shared" si="17"/>
        <v>0</v>
      </c>
      <c r="W93" t="str">
        <f t="shared" si="18"/>
        <v/>
      </c>
      <c r="X93" t="str">
        <f t="shared" si="19"/>
        <v>N</v>
      </c>
      <c r="Y93" t="str">
        <f t="shared" si="20"/>
        <v>N</v>
      </c>
      <c r="AA93" s="17" t="str">
        <f t="shared" si="22"/>
        <v>no</v>
      </c>
      <c r="AB93" s="17" t="str">
        <f t="shared" si="23"/>
        <v>no</v>
      </c>
      <c r="AC93" s="16" t="str">
        <f t="shared" si="24"/>
        <v/>
      </c>
      <c r="AD93" s="16" t="str">
        <f t="shared" si="25"/>
        <v/>
      </c>
      <c r="AF93" t="str">
        <f t="shared" si="26"/>
        <v/>
      </c>
      <c r="AG93" t="str">
        <f t="shared" si="27"/>
        <v/>
      </c>
      <c r="AI93">
        <f>'C'!K93</f>
        <v>0</v>
      </c>
      <c r="AJ93" t="str">
        <f>A!K93</f>
        <v>N</v>
      </c>
      <c r="AK93">
        <f>B!K93</f>
        <v>0</v>
      </c>
    </row>
    <row r="94" spans="1:37" ht="19" thickTop="1" thickBot="1">
      <c r="A94" t="s">
        <v>326</v>
      </c>
      <c r="B94" t="s">
        <v>327</v>
      </c>
      <c r="C94" t="s">
        <v>37</v>
      </c>
      <c r="D94">
        <v>31738</v>
      </c>
      <c r="E94" t="s">
        <v>328</v>
      </c>
      <c r="F94" s="4" t="str">
        <f>IF(AND((A!F94='C'!F94),('C'!F94=B!F94)),'C'!F94,"A:"&amp;A!F94&amp;";B:"&amp;B!F94&amp;";C:"&amp;'C'!F94)</f>
        <v>A:N;B:N;C:Y</v>
      </c>
      <c r="G94" s="4" t="str">
        <f>IF(AND((A!G94='C'!G94),('C'!G94=B!G94)),'C'!G94,"A:"&amp;A!G94&amp;";B:"&amp;B!G94&amp;";C:"&amp;'C'!G94)</f>
        <v>N</v>
      </c>
      <c r="H94" s="9" t="str">
        <f>IF('C'!H94=0,"",'C'!H94)</f>
        <v>S1</v>
      </c>
      <c r="I94" s="14" t="str">
        <f>IF(A!H94=0,"",A!H94)</f>
        <v/>
      </c>
      <c r="J94" s="9" t="str">
        <f>IF(B!H94=0,"",B!H94)</f>
        <v/>
      </c>
      <c r="K94" t="str">
        <f>IF('C'!I94=0,"",'C'!I94)</f>
        <v>existence</v>
      </c>
      <c r="L94" t="str">
        <f>IF(A!I94=0,"",A!I94)</f>
        <v/>
      </c>
      <c r="M94" t="str">
        <f>IF(B!I94=0,"",B!I94)</f>
        <v/>
      </c>
      <c r="N94" t="b">
        <f t="shared" si="16"/>
        <v>0</v>
      </c>
      <c r="O94" t="str">
        <f t="shared" si="21"/>
        <v>existence</v>
      </c>
      <c r="Q94" s="8" t="str">
        <f>IF('C'!M94=0,"",'C'!M94)</f>
        <v/>
      </c>
      <c r="R94" s="15" t="str">
        <f>IF(A!M94=0,"",A!M94)</f>
        <v/>
      </c>
      <c r="S94" s="8" t="str">
        <f>IF(B!M94=0,"",B!M94)</f>
        <v/>
      </c>
      <c r="V94" s="8">
        <f t="shared" si="17"/>
        <v>0</v>
      </c>
      <c r="W94" t="str">
        <f t="shared" si="18"/>
        <v/>
      </c>
      <c r="X94" t="str">
        <f t="shared" si="19"/>
        <v>A:N;B:N;C:Y</v>
      </c>
      <c r="Y94" t="str">
        <f t="shared" si="20"/>
        <v>N</v>
      </c>
      <c r="AA94" s="17" t="str">
        <f t="shared" si="22"/>
        <v>yes</v>
      </c>
      <c r="AB94" s="17" t="str">
        <f t="shared" si="23"/>
        <v>no</v>
      </c>
      <c r="AC94" s="16" t="str">
        <f t="shared" si="24"/>
        <v/>
      </c>
      <c r="AD94" s="16" t="str">
        <f t="shared" si="25"/>
        <v/>
      </c>
      <c r="AF94" t="str">
        <f t="shared" si="26"/>
        <v/>
      </c>
      <c r="AG94" t="str">
        <f t="shared" si="27"/>
        <v/>
      </c>
      <c r="AI94">
        <f>'C'!K94</f>
        <v>0</v>
      </c>
      <c r="AJ94" t="str">
        <f>A!K94</f>
        <v>N</v>
      </c>
      <c r="AK94">
        <f>B!K94</f>
        <v>0</v>
      </c>
    </row>
    <row r="95" spans="1:37" ht="19" thickTop="1" thickBot="1">
      <c r="A95" t="s">
        <v>75</v>
      </c>
      <c r="B95" t="s">
        <v>329</v>
      </c>
      <c r="C95" t="s">
        <v>37</v>
      </c>
      <c r="D95">
        <v>98848</v>
      </c>
      <c r="E95" t="s">
        <v>330</v>
      </c>
      <c r="F95" s="4" t="str">
        <f>IF(AND((A!F95='C'!F95),('C'!F95=B!F95)),'C'!F95,"A:"&amp;A!F95&amp;";B:"&amp;B!F95&amp;";C:"&amp;'C'!F95)</f>
        <v>N</v>
      </c>
      <c r="G95" s="4" t="str">
        <f>IF(AND((A!G95='C'!G95),('C'!G95=B!G95)),'C'!G95,"A:"&amp;A!G95&amp;";B:"&amp;B!G95&amp;";C:"&amp;'C'!G95)</f>
        <v>N</v>
      </c>
      <c r="H95" s="9" t="str">
        <f>IF('C'!H95=0,"",'C'!H95)</f>
        <v/>
      </c>
      <c r="I95" s="14" t="str">
        <f>IF(A!H95=0,"",A!H95)</f>
        <v/>
      </c>
      <c r="J95" s="9" t="str">
        <f>IF(B!H95=0,"",B!H95)</f>
        <v/>
      </c>
      <c r="K95" t="str">
        <f>IF('C'!I95=0,"",'C'!I95)</f>
        <v/>
      </c>
      <c r="L95" t="str">
        <f>IF(A!I95=0,"",A!I95)</f>
        <v/>
      </c>
      <c r="M95" t="str">
        <f>IF(B!I95=0,"",B!I95)</f>
        <v/>
      </c>
      <c r="N95" t="b">
        <f t="shared" si="16"/>
        <v>0</v>
      </c>
      <c r="O95" t="b">
        <f t="shared" si="21"/>
        <v>0</v>
      </c>
      <c r="Q95" s="8" t="str">
        <f>IF('C'!M95=0,"",'C'!M95)</f>
        <v/>
      </c>
      <c r="R95" s="15" t="str">
        <f>IF(A!M95=0,"",A!M95)</f>
        <v/>
      </c>
      <c r="S95" s="8" t="str">
        <f>IF(B!M95=0,"",B!M95)</f>
        <v/>
      </c>
      <c r="V95" s="8">
        <f t="shared" si="17"/>
        <v>0</v>
      </c>
      <c r="W95" t="str">
        <f t="shared" si="18"/>
        <v/>
      </c>
      <c r="X95" t="str">
        <f t="shared" si="19"/>
        <v>N</v>
      </c>
      <c r="Y95" t="str">
        <f t="shared" si="20"/>
        <v>N</v>
      </c>
      <c r="AA95" s="17" t="str">
        <f t="shared" si="22"/>
        <v>no</v>
      </c>
      <c r="AB95" s="17" t="str">
        <f t="shared" si="23"/>
        <v>no</v>
      </c>
      <c r="AC95" s="16" t="str">
        <f t="shared" si="24"/>
        <v/>
      </c>
      <c r="AD95" s="16" t="str">
        <f t="shared" si="25"/>
        <v/>
      </c>
      <c r="AF95" t="str">
        <f t="shared" si="26"/>
        <v/>
      </c>
      <c r="AG95" t="str">
        <f t="shared" si="27"/>
        <v/>
      </c>
      <c r="AI95">
        <f>'C'!K95</f>
        <v>0</v>
      </c>
      <c r="AJ95" t="str">
        <f>A!K95</f>
        <v>N</v>
      </c>
      <c r="AK95">
        <f>B!K95</f>
        <v>0</v>
      </c>
    </row>
    <row r="96" spans="1:37" ht="19" thickTop="1" thickBot="1">
      <c r="A96" t="s">
        <v>331</v>
      </c>
      <c r="B96" t="s">
        <v>332</v>
      </c>
      <c r="C96" t="s">
        <v>16</v>
      </c>
      <c r="D96">
        <v>74447</v>
      </c>
      <c r="E96" t="s">
        <v>333</v>
      </c>
      <c r="F96" s="4" t="str">
        <f>IF(AND((A!F96='C'!F96),('C'!F96=B!F96)),'C'!F96,"A:"&amp;A!F96&amp;";B:"&amp;B!F96&amp;";C:"&amp;'C'!F96)</f>
        <v>A:Y;B:N;C:N</v>
      </c>
      <c r="G96" s="4" t="str">
        <f>IF(AND((A!G96='C'!G96),('C'!G96=B!G96)),'C'!G96,"A:"&amp;A!G96&amp;";B:"&amp;B!G96&amp;";C:"&amp;'C'!G96)</f>
        <v>N</v>
      </c>
      <c r="H96" s="9" t="str">
        <f>IF('C'!H96=0,"",'C'!H96)</f>
        <v/>
      </c>
      <c r="I96" s="14" t="str">
        <f>IF(A!H96=0,"",A!H96)</f>
        <v/>
      </c>
      <c r="J96" s="9" t="str">
        <f>IF(B!H96=0,"",B!H96)</f>
        <v/>
      </c>
      <c r="K96" t="str">
        <f>IF('C'!I96=0,"",'C'!I96)</f>
        <v/>
      </c>
      <c r="L96" t="str">
        <f>IF(A!I96=0,"",A!I96)</f>
        <v/>
      </c>
      <c r="M96" t="str">
        <f>IF(B!I96=0,"",B!I96)</f>
        <v/>
      </c>
      <c r="N96" t="b">
        <f t="shared" si="16"/>
        <v>0</v>
      </c>
      <c r="O96" t="b">
        <f t="shared" si="21"/>
        <v>0</v>
      </c>
      <c r="Q96" s="8" t="str">
        <f>IF('C'!M96=0,"",'C'!M96)</f>
        <v>numerical, entail?</v>
      </c>
      <c r="R96" s="15" t="str">
        <f>IF(A!M96=0,"",A!M96)</f>
        <v>neg-presup</v>
      </c>
      <c r="S96" s="8" t="str">
        <f>IF(B!M96=0,"",B!M96)</f>
        <v/>
      </c>
      <c r="U96" t="s">
        <v>16</v>
      </c>
      <c r="V96" s="8">
        <f t="shared" si="17"/>
        <v>1</v>
      </c>
      <c r="W96" t="str">
        <f t="shared" si="18"/>
        <v/>
      </c>
      <c r="X96" t="str">
        <f t="shared" si="19"/>
        <v>A:Y;B:N;C:N</v>
      </c>
      <c r="Y96" t="str">
        <f t="shared" si="20"/>
        <v>N</v>
      </c>
      <c r="AA96" s="17" t="str">
        <f t="shared" si="22"/>
        <v>yes</v>
      </c>
      <c r="AB96" s="17" t="str">
        <f t="shared" si="23"/>
        <v>no</v>
      </c>
      <c r="AC96" s="16" t="str">
        <f t="shared" si="24"/>
        <v/>
      </c>
      <c r="AD96" s="16" t="str">
        <f t="shared" si="25"/>
        <v/>
      </c>
      <c r="AF96" t="str">
        <f t="shared" si="26"/>
        <v/>
      </c>
      <c r="AG96" t="str">
        <f t="shared" si="27"/>
        <v/>
      </c>
      <c r="AI96" t="str">
        <f>'C'!K96</f>
        <v>N</v>
      </c>
      <c r="AJ96" t="str">
        <f>A!K96</f>
        <v>N</v>
      </c>
      <c r="AK96">
        <f>B!K96</f>
        <v>0</v>
      </c>
    </row>
    <row r="97" spans="1:37" ht="19" thickTop="1" thickBot="1">
      <c r="A97" t="s">
        <v>335</v>
      </c>
      <c r="B97" t="s">
        <v>336</v>
      </c>
      <c r="C97" t="s">
        <v>37</v>
      </c>
      <c r="D97">
        <v>14556</v>
      </c>
      <c r="E97" t="s">
        <v>337</v>
      </c>
      <c r="F97" s="4" t="str">
        <f>IF(AND((A!F97='C'!F97),('C'!F97=B!F97)),'C'!F97,"A:"&amp;A!F97&amp;";B:"&amp;B!F97&amp;";C:"&amp;'C'!F97)</f>
        <v>N</v>
      </c>
      <c r="G97" s="4" t="str">
        <f>IF(AND((A!G97='C'!G97),('C'!G97=B!G97)),'C'!G97,"A:"&amp;A!G97&amp;";B:"&amp;B!G97&amp;";C:"&amp;'C'!G97)</f>
        <v>A:N;B:N;C:Y</v>
      </c>
      <c r="H97" s="9" t="str">
        <f>IF('C'!H97=0,"",'C'!H97)</f>
        <v>both</v>
      </c>
      <c r="I97" s="14" t="str">
        <f>IF(A!H97=0,"",A!H97)</f>
        <v/>
      </c>
      <c r="J97" s="9" t="str">
        <f>IF(B!H97=0,"",B!H97)</f>
        <v/>
      </c>
      <c r="K97" t="str">
        <f>IF('C'!I97=0,"",'C'!I97)</f>
        <v>temporal?</v>
      </c>
      <c r="L97" t="str">
        <f>IF(A!I97=0,"",A!I97)</f>
        <v/>
      </c>
      <c r="M97" t="str">
        <f>IF(B!I97=0,"",B!I97)</f>
        <v/>
      </c>
      <c r="N97" t="b">
        <f t="shared" si="16"/>
        <v>0</v>
      </c>
      <c r="O97" t="b">
        <f t="shared" si="21"/>
        <v>0</v>
      </c>
      <c r="Q97" s="8" t="str">
        <f>IF('C'!M97=0,"",'C'!M97)</f>
        <v/>
      </c>
      <c r="R97" s="15" t="str">
        <f>IF(A!M97=0,"",A!M97)</f>
        <v/>
      </c>
      <c r="S97" s="8" t="str">
        <f>IF(B!M97=0,"",B!M97)</f>
        <v/>
      </c>
      <c r="V97" s="8">
        <f t="shared" si="17"/>
        <v>0</v>
      </c>
      <c r="W97" t="str">
        <f t="shared" si="18"/>
        <v/>
      </c>
      <c r="X97" t="str">
        <f t="shared" si="19"/>
        <v>N</v>
      </c>
      <c r="Y97" t="str">
        <f t="shared" si="20"/>
        <v>A:N;B:N;C:Y</v>
      </c>
      <c r="AA97" s="17" t="str">
        <f t="shared" si="22"/>
        <v>no</v>
      </c>
      <c r="AB97" s="17" t="str">
        <f t="shared" si="23"/>
        <v>yes</v>
      </c>
      <c r="AC97" s="16" t="str">
        <f t="shared" si="24"/>
        <v/>
      </c>
      <c r="AD97" s="16" t="str">
        <f t="shared" si="25"/>
        <v/>
      </c>
      <c r="AF97" t="str">
        <f t="shared" si="26"/>
        <v/>
      </c>
      <c r="AG97" t="str">
        <f t="shared" si="27"/>
        <v/>
      </c>
      <c r="AI97">
        <f>'C'!K97</f>
        <v>0</v>
      </c>
      <c r="AJ97" t="str">
        <f>A!K97</f>
        <v>N</v>
      </c>
      <c r="AK97">
        <f>B!K97</f>
        <v>0</v>
      </c>
    </row>
    <row r="98" spans="1:37" ht="19" thickTop="1" thickBot="1">
      <c r="A98" t="s">
        <v>338</v>
      </c>
      <c r="B98" t="s">
        <v>339</v>
      </c>
      <c r="C98" t="s">
        <v>24</v>
      </c>
      <c r="D98">
        <v>24220</v>
      </c>
      <c r="E98" t="s">
        <v>340</v>
      </c>
      <c r="F98" s="4" t="str">
        <f>IF(AND((A!F98='C'!F98),('C'!F98=B!F98)),'C'!F98,"A:"&amp;A!F98&amp;";B:"&amp;B!F98&amp;";C:"&amp;'C'!F98)</f>
        <v>N</v>
      </c>
      <c r="G98" s="4" t="str">
        <f>IF(AND((A!G98='C'!G98),('C'!G98=B!G98)),'C'!G98,"A:"&amp;A!G98&amp;";B:"&amp;B!G98&amp;";C:"&amp;'C'!G98)</f>
        <v>N</v>
      </c>
      <c r="H98" s="9" t="str">
        <f>IF('C'!H98=0,"",'C'!H98)</f>
        <v/>
      </c>
      <c r="I98" s="14" t="str">
        <f>IF(A!H98=0,"",A!H98)</f>
        <v/>
      </c>
      <c r="J98" s="9" t="str">
        <f>IF(B!H98=0,"",B!H98)</f>
        <v/>
      </c>
      <c r="K98" t="str">
        <f>IF('C'!I98=0,"",'C'!I98)</f>
        <v/>
      </c>
      <c r="L98" t="str">
        <f>IF(A!I98=0,"",A!I98)</f>
        <v/>
      </c>
      <c r="M98" t="str">
        <f>IF(B!I98=0,"",B!I98)</f>
        <v/>
      </c>
      <c r="N98" t="b">
        <f t="shared" si="16"/>
        <v>0</v>
      </c>
      <c r="O98" t="b">
        <f t="shared" si="21"/>
        <v>0</v>
      </c>
      <c r="Q98" s="8" t="str">
        <f>IF('C'!M98=0,"",'C'!M98)</f>
        <v>exhaustification</v>
      </c>
      <c r="R98" s="15" t="str">
        <f>IF(A!M98=0,"",A!M98)</f>
        <v/>
      </c>
      <c r="S98" s="8" t="str">
        <f>IF(B!M98=0,"",B!M98)</f>
        <v/>
      </c>
      <c r="V98" s="8">
        <f t="shared" ref="V98:V129" si="28">IF(U98=C98,1,0)</f>
        <v>0</v>
      </c>
      <c r="W98" t="str">
        <f t="shared" ref="W98:W129" si="29">IF(AND(NOT(U98=""),NOT(U98="no"),NOT(U98=C98)),"nomatch","")</f>
        <v/>
      </c>
      <c r="X98" t="str">
        <f t="shared" ref="X98:X129" si="30">IF(AND(NOT(F98="N"),NOT(T98="")),"N",F98)</f>
        <v>N</v>
      </c>
      <c r="Y98" t="str">
        <f t="shared" ref="Y98:Y129" si="31">IF(AND(NOT(G98="N"),NOT(T98="")),"N",G98)</f>
        <v>N</v>
      </c>
      <c r="AA98" s="17" t="str">
        <f t="shared" si="22"/>
        <v>no</v>
      </c>
      <c r="AB98" s="17" t="str">
        <f t="shared" si="23"/>
        <v>no</v>
      </c>
      <c r="AC98" s="16" t="str">
        <f t="shared" si="24"/>
        <v/>
      </c>
      <c r="AD98" s="16" t="str">
        <f t="shared" si="25"/>
        <v/>
      </c>
      <c r="AF98" t="str">
        <f t="shared" si="26"/>
        <v/>
      </c>
      <c r="AG98" t="str">
        <f t="shared" si="27"/>
        <v/>
      </c>
      <c r="AI98" t="str">
        <f>'C'!K98</f>
        <v>N</v>
      </c>
      <c r="AJ98" t="str">
        <f>A!K98</f>
        <v>N</v>
      </c>
      <c r="AK98">
        <f>B!K98</f>
        <v>0</v>
      </c>
    </row>
    <row r="99" spans="1:37" ht="19" thickTop="1" thickBot="1">
      <c r="A99" t="s">
        <v>341</v>
      </c>
      <c r="B99" t="s">
        <v>342</v>
      </c>
      <c r="C99" t="s">
        <v>24</v>
      </c>
      <c r="D99">
        <v>126154</v>
      </c>
      <c r="E99" t="s">
        <v>343</v>
      </c>
      <c r="F99" s="4" t="str">
        <f>IF(AND((A!F99='C'!F99),('C'!F99=B!F99)),'C'!F99,"A:"&amp;A!F99&amp;";B:"&amp;B!F99&amp;";C:"&amp;'C'!F99)</f>
        <v>A:N;B:Y;C:Y</v>
      </c>
      <c r="G99" s="4" t="str">
        <f>IF(AND((A!G99='C'!G99),('C'!G99=B!G99)),'C'!G99,"A:"&amp;A!G99&amp;";B:"&amp;B!G99&amp;";C:"&amp;'C'!G99)</f>
        <v>A:Y;B:N;C:N</v>
      </c>
      <c r="H99" s="9" t="str">
        <f>IF('C'!H99=0,"",'C'!H99)</f>
        <v>S2</v>
      </c>
      <c r="I99" s="14" t="str">
        <f>IF(A!H99=0,"",A!H99)</f>
        <v>S1 implicates S2</v>
      </c>
      <c r="J99" s="9" t="str">
        <f>IF(B!H99=0,"",B!H99)</f>
        <v>S1 entailed by presupp of S2</v>
      </c>
      <c r="K99" t="str">
        <f>IF('C'!I99=0,"",'C'!I99)</f>
        <v>uniqueness</v>
      </c>
      <c r="L99" t="str">
        <f>IF(A!I99=0,"",A!I99)</f>
        <v>scalar implicature ?</v>
      </c>
      <c r="M99" t="str">
        <f>IF(B!I99=0,"",B!I99)</f>
        <v>presupp of "the main"</v>
      </c>
      <c r="N99" t="b">
        <f t="shared" si="16"/>
        <v>0</v>
      </c>
      <c r="O99" t="b">
        <f t="shared" si="21"/>
        <v>0</v>
      </c>
      <c r="Q99" s="8" t="str">
        <f>IF('C'!M99=0,"",'C'!M99)</f>
        <v/>
      </c>
      <c r="R99" s="15" t="str">
        <f>IF(A!M99=0,"",A!M99)</f>
        <v/>
      </c>
      <c r="S99" s="8" t="str">
        <f>IF(B!M99=0,"",B!M99)</f>
        <v>S1 entailed by presupp of S2</v>
      </c>
      <c r="U99" t="s">
        <v>798</v>
      </c>
      <c r="V99" s="8">
        <f t="shared" si="28"/>
        <v>0</v>
      </c>
      <c r="W99" t="str">
        <f t="shared" si="29"/>
        <v/>
      </c>
      <c r="X99" t="str">
        <f t="shared" si="30"/>
        <v>A:N;B:Y;C:Y</v>
      </c>
      <c r="Y99" t="str">
        <f t="shared" si="31"/>
        <v>A:Y;B:N;C:N</v>
      </c>
      <c r="AA99" s="17" t="str">
        <f t="shared" si="22"/>
        <v>no</v>
      </c>
      <c r="AB99" s="17" t="str">
        <f t="shared" si="23"/>
        <v>no</v>
      </c>
      <c r="AC99" s="16" t="str">
        <f t="shared" si="24"/>
        <v>nomatch</v>
      </c>
      <c r="AD99" s="16" t="str">
        <f t="shared" si="25"/>
        <v>nomatch</v>
      </c>
      <c r="AF99" t="str">
        <f t="shared" si="26"/>
        <v/>
      </c>
      <c r="AG99" t="str">
        <f t="shared" si="27"/>
        <v/>
      </c>
      <c r="AI99">
        <f>'C'!K99</f>
        <v>0</v>
      </c>
      <c r="AJ99" t="str">
        <f>A!K99</f>
        <v>N</v>
      </c>
      <c r="AK99">
        <f>B!K99</f>
        <v>0</v>
      </c>
    </row>
    <row r="100" spans="1:37" ht="19" thickTop="1" thickBot="1">
      <c r="A100" t="s">
        <v>345</v>
      </c>
      <c r="B100" t="s">
        <v>346</v>
      </c>
      <c r="C100" t="s">
        <v>16</v>
      </c>
      <c r="D100">
        <v>12670</v>
      </c>
      <c r="E100" t="s">
        <v>347</v>
      </c>
      <c r="F100" s="4" t="str">
        <f>IF(AND((A!F100='C'!F100),('C'!F100=B!F100)),'C'!F100,"A:"&amp;A!F100&amp;";B:"&amp;B!F100&amp;";C:"&amp;'C'!F100)</f>
        <v>N</v>
      </c>
      <c r="G100" s="4" t="str">
        <f>IF(AND((A!G100='C'!G100),('C'!G100=B!G100)),'C'!G100,"A:"&amp;A!G100&amp;";B:"&amp;B!G100&amp;";C:"&amp;'C'!G100)</f>
        <v>N</v>
      </c>
      <c r="H100" s="9" t="str">
        <f>IF('C'!H100=0,"",'C'!H100)</f>
        <v/>
      </c>
      <c r="I100" s="14" t="str">
        <f>IF(A!H100=0,"",A!H100)</f>
        <v/>
      </c>
      <c r="J100" s="9" t="str">
        <f>IF(B!H100=0,"",B!H100)</f>
        <v/>
      </c>
      <c r="K100" t="str">
        <f>IF('C'!I100=0,"",'C'!I100)</f>
        <v/>
      </c>
      <c r="L100" t="str">
        <f>IF(A!I100=0,"",A!I100)</f>
        <v/>
      </c>
      <c r="M100" t="str">
        <f>IF(B!I100=0,"",B!I100)</f>
        <v/>
      </c>
      <c r="N100" t="b">
        <f t="shared" si="16"/>
        <v>0</v>
      </c>
      <c r="O100" t="b">
        <f t="shared" si="21"/>
        <v>0</v>
      </c>
      <c r="Q100" s="8" t="str">
        <f>IF('C'!M100=0,"",'C'!M100)</f>
        <v/>
      </c>
      <c r="R100" s="15" t="str">
        <f>IF(A!M100=0,"",A!M100)</f>
        <v/>
      </c>
      <c r="S100" s="8" t="str">
        <f>IF(B!M100=0,"",B!M100)</f>
        <v/>
      </c>
      <c r="V100" s="8">
        <f t="shared" si="28"/>
        <v>0</v>
      </c>
      <c r="W100" t="str">
        <f t="shared" si="29"/>
        <v/>
      </c>
      <c r="X100" t="str">
        <f t="shared" si="30"/>
        <v>N</v>
      </c>
      <c r="Y100" t="str">
        <f t="shared" si="31"/>
        <v>N</v>
      </c>
      <c r="AA100" s="17" t="str">
        <f t="shared" si="22"/>
        <v>no</v>
      </c>
      <c r="AB100" s="17" t="str">
        <f t="shared" si="23"/>
        <v>no</v>
      </c>
      <c r="AC100" s="16" t="str">
        <f t="shared" si="24"/>
        <v/>
      </c>
      <c r="AD100" s="16" t="str">
        <f t="shared" si="25"/>
        <v/>
      </c>
      <c r="AF100" t="str">
        <f t="shared" si="26"/>
        <v/>
      </c>
      <c r="AG100" t="str">
        <f t="shared" si="27"/>
        <v/>
      </c>
      <c r="AI100">
        <f>'C'!K100</f>
        <v>0</v>
      </c>
      <c r="AJ100" t="str">
        <f>A!K100</f>
        <v>N</v>
      </c>
      <c r="AK100">
        <f>B!K100</f>
        <v>0</v>
      </c>
    </row>
    <row r="101" spans="1:37" ht="19" thickTop="1" thickBot="1">
      <c r="A101" t="s">
        <v>348</v>
      </c>
      <c r="B101" t="s">
        <v>349</v>
      </c>
      <c r="C101" t="s">
        <v>16</v>
      </c>
      <c r="D101">
        <v>55686</v>
      </c>
      <c r="E101" t="s">
        <v>350</v>
      </c>
      <c r="F101" s="4" t="str">
        <f>IF(AND((A!F101='C'!F101),('C'!F101=B!F101)),'C'!F101,"A:"&amp;A!F101&amp;";B:"&amp;B!F101&amp;";C:"&amp;'C'!F101)</f>
        <v>N</v>
      </c>
      <c r="G101" s="4" t="str">
        <f>IF(AND((A!G101='C'!G101),('C'!G101=B!G101)),'C'!G101,"A:"&amp;A!G101&amp;";B:"&amp;B!G101&amp;";C:"&amp;'C'!G101)</f>
        <v>A:N;B:Y;C:N</v>
      </c>
      <c r="H101" s="9" t="str">
        <f>IF('C'!H101=0,"",'C'!H101)</f>
        <v/>
      </c>
      <c r="I101" s="14" t="str">
        <f>IF(A!H101=0,"",A!H101)</f>
        <v/>
      </c>
      <c r="J101" s="9" t="str">
        <f>IF(B!H101=0,"",B!H101)</f>
        <v>S1&amp;S2 negated implicatures of each other</v>
      </c>
      <c r="K101" t="str">
        <f>IF('C'!I101=0,"",'C'!I101)</f>
        <v/>
      </c>
      <c r="L101" t="str">
        <f>IF(A!I101=0,"",A!I101)</f>
        <v/>
      </c>
      <c r="M101" t="str">
        <f>IF(B!I101=0,"",B!I101)</f>
        <v>relevance</v>
      </c>
      <c r="N101" t="b">
        <f t="shared" si="16"/>
        <v>0</v>
      </c>
      <c r="O101" t="b">
        <f t="shared" si="21"/>
        <v>0</v>
      </c>
      <c r="Q101" s="8" t="str">
        <f>IF('C'!M101=0,"",'C'!M101)</f>
        <v/>
      </c>
      <c r="R101" s="15" t="str">
        <f>IF(A!M101=0,"",A!M101)</f>
        <v/>
      </c>
      <c r="S101" s="8" t="str">
        <f>IF(B!M101=0,"",B!M101)</f>
        <v/>
      </c>
      <c r="U101" t="s">
        <v>16</v>
      </c>
      <c r="V101" s="8">
        <f t="shared" si="28"/>
        <v>1</v>
      </c>
      <c r="W101" t="str">
        <f t="shared" si="29"/>
        <v/>
      </c>
      <c r="X101" t="str">
        <f t="shared" si="30"/>
        <v>N</v>
      </c>
      <c r="Y101" t="str">
        <f t="shared" si="31"/>
        <v>A:N;B:Y;C:N</v>
      </c>
      <c r="AA101" s="17" t="str">
        <f t="shared" si="22"/>
        <v>no</v>
      </c>
      <c r="AB101" s="17" t="str">
        <f t="shared" si="23"/>
        <v>yes</v>
      </c>
      <c r="AC101" s="16" t="str">
        <f t="shared" si="24"/>
        <v/>
      </c>
      <c r="AD101" s="16" t="str">
        <f t="shared" si="25"/>
        <v/>
      </c>
      <c r="AF101" t="str">
        <f t="shared" si="26"/>
        <v/>
      </c>
      <c r="AG101" t="str">
        <f t="shared" si="27"/>
        <v/>
      </c>
      <c r="AI101">
        <f>'C'!K101</f>
        <v>0</v>
      </c>
      <c r="AJ101" t="str">
        <f>A!K101</f>
        <v>N</v>
      </c>
      <c r="AK101">
        <f>B!K101</f>
        <v>0</v>
      </c>
    </row>
    <row r="102" spans="1:37" ht="19" thickTop="1" thickBot="1">
      <c r="A102" t="s">
        <v>351</v>
      </c>
      <c r="B102" t="s">
        <v>352</v>
      </c>
      <c r="C102" t="s">
        <v>16</v>
      </c>
      <c r="D102">
        <v>26495</v>
      </c>
      <c r="E102" t="s">
        <v>353</v>
      </c>
      <c r="F102" s="4" t="str">
        <f>IF(AND((A!F102='C'!F102),('C'!F102=B!F102)),'C'!F102,"A:"&amp;A!F102&amp;";B:"&amp;B!F102&amp;";C:"&amp;'C'!F102)</f>
        <v>N</v>
      </c>
      <c r="G102" s="4" t="str">
        <f>IF(AND((A!G102='C'!G102),('C'!G102=B!G102)),'C'!G102,"A:"&amp;A!G102&amp;";B:"&amp;B!G102&amp;";C:"&amp;'C'!G102)</f>
        <v>N</v>
      </c>
      <c r="H102" s="9" t="str">
        <f>IF('C'!H102=0,"",'C'!H102)</f>
        <v/>
      </c>
      <c r="I102" s="14" t="str">
        <f>IF(A!H102=0,"",A!H102)</f>
        <v/>
      </c>
      <c r="J102" s="9" t="str">
        <f>IF(B!H102=0,"",B!H102)</f>
        <v/>
      </c>
      <c r="K102" t="str">
        <f>IF('C'!I102=0,"",'C'!I102)</f>
        <v/>
      </c>
      <c r="L102" t="str">
        <f>IF(A!I102=0,"",A!I102)</f>
        <v/>
      </c>
      <c r="M102" t="str">
        <f>IF(B!I102=0,"",B!I102)</f>
        <v/>
      </c>
      <c r="N102" t="b">
        <f t="shared" si="16"/>
        <v>0</v>
      </c>
      <c r="O102" t="b">
        <f t="shared" si="21"/>
        <v>0</v>
      </c>
      <c r="Q102" s="8" t="str">
        <f>IF('C'!M102=0,"",'C'!M102)</f>
        <v>negated modal</v>
      </c>
      <c r="R102" s="15" t="str">
        <f>IF(A!M102=0,"",A!M102)</f>
        <v/>
      </c>
      <c r="S102" s="8" t="str">
        <f>IF(B!M102=0,"",B!M102)</f>
        <v/>
      </c>
      <c r="V102" s="8">
        <f t="shared" si="28"/>
        <v>0</v>
      </c>
      <c r="W102" t="str">
        <f t="shared" si="29"/>
        <v/>
      </c>
      <c r="X102" t="str">
        <f t="shared" si="30"/>
        <v>N</v>
      </c>
      <c r="Y102" t="str">
        <f t="shared" si="31"/>
        <v>N</v>
      </c>
      <c r="AA102" s="17" t="str">
        <f t="shared" si="22"/>
        <v>no</v>
      </c>
      <c r="AB102" s="17" t="str">
        <f t="shared" si="23"/>
        <v>no</v>
      </c>
      <c r="AC102" s="16" t="str">
        <f t="shared" si="24"/>
        <v/>
      </c>
      <c r="AD102" s="16" t="str">
        <f t="shared" si="25"/>
        <v/>
      </c>
      <c r="AF102" t="str">
        <f t="shared" si="26"/>
        <v/>
      </c>
      <c r="AG102" t="str">
        <f t="shared" si="27"/>
        <v/>
      </c>
      <c r="AI102">
        <f>'C'!K102</f>
        <v>0</v>
      </c>
      <c r="AJ102" t="str">
        <f>A!K102</f>
        <v>N</v>
      </c>
      <c r="AK102">
        <f>B!K102</f>
        <v>0</v>
      </c>
    </row>
    <row r="103" spans="1:37" ht="63" thickTop="1" thickBot="1">
      <c r="A103" t="s">
        <v>354</v>
      </c>
      <c r="B103" t="s">
        <v>355</v>
      </c>
      <c r="C103" t="s">
        <v>16</v>
      </c>
      <c r="D103">
        <v>72040</v>
      </c>
      <c r="E103" t="s">
        <v>356</v>
      </c>
      <c r="F103" s="4" t="str">
        <f>IF(AND((A!F103='C'!F103),('C'!F103=B!F103)),'C'!F103,"A:"&amp;A!F103&amp;";B:"&amp;B!F103&amp;";C:"&amp;'C'!F103)</f>
        <v>Y</v>
      </c>
      <c r="G103" s="4" t="str">
        <f>IF(AND((A!G103='C'!G103),('C'!G103=B!G103)),'C'!G103,"A:"&amp;A!G103&amp;";B:"&amp;B!G103&amp;";C:"&amp;'C'!G103)</f>
        <v>A:N;B:Y;C:N</v>
      </c>
      <c r="H103" s="9" t="str">
        <f>IF('C'!H103=0,"",'C'!H103)</f>
        <v>S1</v>
      </c>
      <c r="I103" s="14" t="str">
        <f>IF(A!H103=0,"",A!H103)</f>
        <v/>
      </c>
      <c r="J103" s="9" t="str">
        <f>IF(B!H103=0,"",B!H103)</f>
        <v>S2 entails negations of presupp+impl of S1</v>
      </c>
      <c r="K103" t="str">
        <f>IF('C'!I103=0,"",'C'!I103)</f>
        <v>biased negative question?!</v>
      </c>
      <c r="L103" t="str">
        <f>IF(A!I103=0,"",A!I103)</f>
        <v/>
      </c>
      <c r="M103" t="str">
        <f>IF(B!I103=0,"",B!I103)</f>
        <v>conversational; existence</v>
      </c>
      <c r="N103" t="s">
        <v>86</v>
      </c>
      <c r="O103" t="s">
        <v>658</v>
      </c>
      <c r="Q103" s="8" t="str">
        <f>IF('C'!M103=0,"",'C'!M103)</f>
        <v/>
      </c>
      <c r="R103" s="15" t="str">
        <f>IF(A!M103=0,"",A!M103)</f>
        <v>neg-presup, presup in S1 under "without"</v>
      </c>
      <c r="S103" s="8" t="str">
        <f>IF(B!M103=0,"",B!M103)</f>
        <v>S2 entails negation of presupp+impl of S1</v>
      </c>
      <c r="U103" t="s">
        <v>16</v>
      </c>
      <c r="V103" s="8">
        <f t="shared" si="28"/>
        <v>1</v>
      </c>
      <c r="W103" t="str">
        <f t="shared" si="29"/>
        <v/>
      </c>
      <c r="X103" t="str">
        <f t="shared" si="30"/>
        <v>Y</v>
      </c>
      <c r="Y103" t="str">
        <f t="shared" si="31"/>
        <v>A:N;B:Y;C:N</v>
      </c>
      <c r="AA103" s="17" t="str">
        <f t="shared" si="22"/>
        <v>yes</v>
      </c>
      <c r="AB103" s="17" t="str">
        <f t="shared" si="23"/>
        <v>yes</v>
      </c>
      <c r="AC103" s="16" t="str">
        <f t="shared" si="24"/>
        <v/>
      </c>
      <c r="AD103" s="16" t="str">
        <f t="shared" si="25"/>
        <v/>
      </c>
      <c r="AF103" t="str">
        <f t="shared" si="26"/>
        <v/>
      </c>
      <c r="AG103" t="str">
        <f t="shared" si="27"/>
        <v/>
      </c>
      <c r="AI103">
        <f>'C'!K103</f>
        <v>0</v>
      </c>
      <c r="AJ103" t="str">
        <f>A!K103</f>
        <v>Y</v>
      </c>
      <c r="AK103">
        <f>B!K103</f>
        <v>0</v>
      </c>
    </row>
    <row r="104" spans="1:37" ht="48" thickTop="1" thickBot="1">
      <c r="A104" t="s">
        <v>358</v>
      </c>
      <c r="B104" t="s">
        <v>359</v>
      </c>
      <c r="C104" t="s">
        <v>37</v>
      </c>
      <c r="D104">
        <v>145627</v>
      </c>
      <c r="E104" t="s">
        <v>360</v>
      </c>
      <c r="F104" s="4" t="str">
        <f>IF(AND((A!F104='C'!F104),('C'!F104=B!F104)),'C'!F104,"A:"&amp;A!F104&amp;";B:"&amp;B!F104&amp;";C:"&amp;'C'!F104)</f>
        <v>A:Y;B:Y;C:N</v>
      </c>
      <c r="G104" s="4" t="str">
        <f>IF(AND((A!G104='C'!G104),('C'!G104=B!G104)),'C'!G104,"A:"&amp;A!G104&amp;";B:"&amp;B!G104&amp;";C:"&amp;'C'!G104)</f>
        <v>N</v>
      </c>
      <c r="H104" s="9" t="str">
        <f>IF('C'!H104=0,"",'C'!H104)</f>
        <v/>
      </c>
      <c r="I104" s="14" t="str">
        <f>IF(A!H104=0,"",A!H104)</f>
        <v/>
      </c>
      <c r="J104" s="9" t="str">
        <f>IF(B!H104=0,"",B!H104)</f>
        <v>S2</v>
      </c>
      <c r="K104" t="str">
        <f>IF('C'!I104=0,"",'C'!I104)</f>
        <v/>
      </c>
      <c r="L104" t="str">
        <f>IF(A!I104=0,"",A!I104)</f>
        <v/>
      </c>
      <c r="M104" t="str">
        <f>IF(B!I104=0,"",B!I104)</f>
        <v>existence/possession</v>
      </c>
      <c r="N104" t="b">
        <f t="shared" si="16"/>
        <v>0</v>
      </c>
      <c r="O104" t="s">
        <v>658</v>
      </c>
      <c r="Q104" s="8" t="str">
        <f>IF('C'!M104=0,"",'C'!M104)</f>
        <v>temporal cause</v>
      </c>
      <c r="R104" s="15" t="str">
        <f>IF(A!M104=0,"",A!M104)</f>
        <v>entail presuppositions</v>
      </c>
      <c r="S104" s="8" t="str">
        <f>IF(B!M104=0,"",B!M104)</f>
        <v/>
      </c>
      <c r="U104" t="s">
        <v>37</v>
      </c>
      <c r="V104" s="8">
        <f t="shared" si="28"/>
        <v>1</v>
      </c>
      <c r="W104" t="str">
        <f t="shared" si="29"/>
        <v/>
      </c>
      <c r="X104" t="str">
        <f t="shared" si="30"/>
        <v>A:Y;B:Y;C:N</v>
      </c>
      <c r="Y104" t="str">
        <f t="shared" si="31"/>
        <v>N</v>
      </c>
      <c r="AA104" s="17" t="str">
        <f t="shared" si="22"/>
        <v>yes</v>
      </c>
      <c r="AB104" s="17" t="str">
        <f t="shared" si="23"/>
        <v>no</v>
      </c>
      <c r="AC104" s="16" t="str">
        <f t="shared" si="24"/>
        <v/>
      </c>
      <c r="AD104" s="16" t="str">
        <f t="shared" si="25"/>
        <v/>
      </c>
      <c r="AF104" t="str">
        <f t="shared" si="26"/>
        <v/>
      </c>
      <c r="AG104" t="str">
        <f t="shared" si="27"/>
        <v/>
      </c>
      <c r="AI104" t="str">
        <f>'C'!K104</f>
        <v>N</v>
      </c>
      <c r="AJ104" t="str">
        <f>A!K104</f>
        <v>N</v>
      </c>
      <c r="AK104">
        <f>B!K104</f>
        <v>0</v>
      </c>
    </row>
    <row r="105" spans="1:37" ht="19" thickTop="1" thickBot="1">
      <c r="A105" t="s">
        <v>364</v>
      </c>
      <c r="B105" t="s">
        <v>365</v>
      </c>
      <c r="C105" t="s">
        <v>37</v>
      </c>
      <c r="D105">
        <v>51847</v>
      </c>
      <c r="E105" t="s">
        <v>366</v>
      </c>
      <c r="F105" s="4" t="str">
        <f>IF(AND((A!F105='C'!F105),('C'!F105=B!F105)),'C'!F105,"A:"&amp;A!F105&amp;";B:"&amp;B!F105&amp;";C:"&amp;'C'!F105)</f>
        <v>N</v>
      </c>
      <c r="G105" s="4" t="str">
        <f>IF(AND((A!G105='C'!G105),('C'!G105=B!G105)),'C'!G105,"A:"&amp;A!G105&amp;";B:"&amp;B!G105&amp;";C:"&amp;'C'!G105)</f>
        <v>N</v>
      </c>
      <c r="H105" s="9" t="str">
        <f>IF('C'!H105=0,"",'C'!H105)</f>
        <v/>
      </c>
      <c r="I105" s="14" t="str">
        <f>IF(A!H105=0,"",A!H105)</f>
        <v/>
      </c>
      <c r="J105" s="9" t="str">
        <f>IF(B!H105=0,"",B!H105)</f>
        <v/>
      </c>
      <c r="K105" t="str">
        <f>IF('C'!I105=0,"",'C'!I105)</f>
        <v/>
      </c>
      <c r="L105" t="str">
        <f>IF(A!I105=0,"",A!I105)</f>
        <v/>
      </c>
      <c r="M105" t="str">
        <f>IF(B!I105=0,"",B!I105)</f>
        <v/>
      </c>
      <c r="N105" t="b">
        <f t="shared" si="16"/>
        <v>0</v>
      </c>
      <c r="O105" t="b">
        <f t="shared" si="21"/>
        <v>0</v>
      </c>
      <c r="Q105" s="8" t="str">
        <f>IF('C'!M105=0,"",'C'!M105)</f>
        <v>ever</v>
      </c>
      <c r="R105" s="15" t="str">
        <f>IF(A!M105=0,"",A!M105)</f>
        <v/>
      </c>
      <c r="S105" s="8" t="str">
        <f>IF(B!M105=0,"",B!M105)</f>
        <v/>
      </c>
      <c r="V105" s="8">
        <f t="shared" si="28"/>
        <v>0</v>
      </c>
      <c r="W105" t="str">
        <f t="shared" si="29"/>
        <v/>
      </c>
      <c r="X105" t="str">
        <f t="shared" si="30"/>
        <v>N</v>
      </c>
      <c r="Y105" t="str">
        <f t="shared" si="31"/>
        <v>N</v>
      </c>
      <c r="AA105" s="17" t="str">
        <f t="shared" si="22"/>
        <v>no</v>
      </c>
      <c r="AB105" s="17" t="str">
        <f t="shared" si="23"/>
        <v>no</v>
      </c>
      <c r="AC105" s="16" t="str">
        <f t="shared" si="24"/>
        <v/>
      </c>
      <c r="AD105" s="16" t="str">
        <f t="shared" si="25"/>
        <v/>
      </c>
      <c r="AF105" t="str">
        <f t="shared" si="26"/>
        <v/>
      </c>
      <c r="AG105" t="str">
        <f t="shared" si="27"/>
        <v/>
      </c>
      <c r="AI105" t="str">
        <f>'C'!K105</f>
        <v>N</v>
      </c>
      <c r="AJ105" t="str">
        <f>A!K105</f>
        <v>N</v>
      </c>
      <c r="AK105">
        <f>B!K105</f>
        <v>0</v>
      </c>
    </row>
    <row r="106" spans="1:37" ht="33" thickTop="1" thickBot="1">
      <c r="A106" t="s">
        <v>367</v>
      </c>
      <c r="B106" t="s">
        <v>368</v>
      </c>
      <c r="C106" t="s">
        <v>16</v>
      </c>
      <c r="D106">
        <v>103616</v>
      </c>
      <c r="E106" t="s">
        <v>369</v>
      </c>
      <c r="F106" s="4" t="str">
        <f>IF(AND((A!F106='C'!F106),('C'!F106=B!F106)),'C'!F106,"A:"&amp;A!F106&amp;";B:"&amp;B!F106&amp;";C:"&amp;'C'!F106)</f>
        <v>A:Y;B:N;C:N</v>
      </c>
      <c r="G106" s="4" t="str">
        <f>IF(AND((A!G106='C'!G106),('C'!G106=B!G106)),'C'!G106,"A:"&amp;A!G106&amp;";B:"&amp;B!G106&amp;";C:"&amp;'C'!G106)</f>
        <v>N</v>
      </c>
      <c r="H106" s="9" t="str">
        <f>IF('C'!H106=0,"",'C'!H106)</f>
        <v/>
      </c>
      <c r="I106" s="14" t="str">
        <f>IF(A!H106=0,"",A!H106)</f>
        <v/>
      </c>
      <c r="J106" s="9" t="str">
        <f>IF(B!H106=0,"",B!H106)</f>
        <v/>
      </c>
      <c r="K106" t="str">
        <f>IF('C'!I106=0,"",'C'!I106)</f>
        <v/>
      </c>
      <c r="L106" t="str">
        <f>IF(A!I106=0,"",A!I106)</f>
        <v/>
      </c>
      <c r="M106" t="str">
        <f>IF(B!I106=0,"",B!I106)</f>
        <v/>
      </c>
      <c r="N106" t="b">
        <f t="shared" si="16"/>
        <v>0</v>
      </c>
      <c r="O106" t="b">
        <f t="shared" si="21"/>
        <v>0</v>
      </c>
      <c r="Q106" s="8" t="str">
        <f>IF('C'!M106=0,"",'C'!M106)</f>
        <v/>
      </c>
      <c r="R106" s="15" t="str">
        <f>IF(A!M106=0,"",A!M106)</f>
        <v>neg-presup under might</v>
      </c>
      <c r="S106" s="8" t="str">
        <f>IF(B!M106=0,"",B!M106)</f>
        <v/>
      </c>
      <c r="U106" t="s">
        <v>16</v>
      </c>
      <c r="V106" s="8">
        <f t="shared" si="28"/>
        <v>1</v>
      </c>
      <c r="W106" t="str">
        <f t="shared" si="29"/>
        <v/>
      </c>
      <c r="X106" t="str">
        <f t="shared" si="30"/>
        <v>A:Y;B:N;C:N</v>
      </c>
      <c r="Y106" t="str">
        <f t="shared" si="31"/>
        <v>N</v>
      </c>
      <c r="AA106" s="17" t="str">
        <f t="shared" si="22"/>
        <v>yes</v>
      </c>
      <c r="AB106" s="17" t="str">
        <f t="shared" si="23"/>
        <v>no</v>
      </c>
      <c r="AC106" s="16" t="str">
        <f t="shared" si="24"/>
        <v/>
      </c>
      <c r="AD106" s="16" t="str">
        <f t="shared" si="25"/>
        <v/>
      </c>
      <c r="AF106" t="str">
        <f t="shared" si="26"/>
        <v/>
      </c>
      <c r="AG106" t="str">
        <f t="shared" si="27"/>
        <v/>
      </c>
      <c r="AI106">
        <f>'C'!K106</f>
        <v>0</v>
      </c>
      <c r="AJ106" t="str">
        <f>A!K106</f>
        <v>Y</v>
      </c>
      <c r="AK106">
        <f>B!K106</f>
        <v>0</v>
      </c>
    </row>
    <row r="107" spans="1:37" ht="19" thickTop="1" thickBot="1">
      <c r="A107" t="s">
        <v>372</v>
      </c>
      <c r="B107" t="s">
        <v>373</v>
      </c>
      <c r="C107" t="s">
        <v>37</v>
      </c>
      <c r="D107">
        <v>95102</v>
      </c>
      <c r="E107" t="s">
        <v>374</v>
      </c>
      <c r="F107" s="4" t="str">
        <f>IF(AND((A!F107='C'!F107),('C'!F107=B!F107)),'C'!F107,"A:"&amp;A!F107&amp;";B:"&amp;B!F107&amp;";C:"&amp;'C'!F107)</f>
        <v>N</v>
      </c>
      <c r="G107" s="4" t="str">
        <f>IF(AND((A!G107='C'!G107),('C'!G107=B!G107)),'C'!G107,"A:"&amp;A!G107&amp;";B:"&amp;B!G107&amp;";C:"&amp;'C'!G107)</f>
        <v>N</v>
      </c>
      <c r="H107" s="9" t="str">
        <f>IF('C'!H107=0,"",'C'!H107)</f>
        <v/>
      </c>
      <c r="I107" s="14" t="str">
        <f>IF(A!H107=0,"",A!H107)</f>
        <v/>
      </c>
      <c r="J107" s="9" t="str">
        <f>IF(B!H107=0,"",B!H107)</f>
        <v/>
      </c>
      <c r="K107" t="str">
        <f>IF('C'!I107=0,"",'C'!I107)</f>
        <v/>
      </c>
      <c r="L107" t="str">
        <f>IF(A!I107=0,"",A!I107)</f>
        <v/>
      </c>
      <c r="M107" t="str">
        <f>IF(B!I107=0,"",B!I107)</f>
        <v/>
      </c>
      <c r="N107" t="b">
        <f t="shared" si="16"/>
        <v>0</v>
      </c>
      <c r="O107" t="b">
        <f t="shared" si="21"/>
        <v>0</v>
      </c>
      <c r="Q107" s="8" t="str">
        <f>IF('C'!M107=0,"",'C'!M107)</f>
        <v/>
      </c>
      <c r="R107" s="15" t="str">
        <f>IF(A!M107=0,"",A!M107)</f>
        <v/>
      </c>
      <c r="S107" s="8" t="str">
        <f>IF(B!M107=0,"",B!M107)</f>
        <v/>
      </c>
      <c r="V107" s="8">
        <f t="shared" si="28"/>
        <v>0</v>
      </c>
      <c r="W107" t="str">
        <f t="shared" si="29"/>
        <v/>
      </c>
      <c r="X107" t="str">
        <f t="shared" si="30"/>
        <v>N</v>
      </c>
      <c r="Y107" t="str">
        <f t="shared" si="31"/>
        <v>N</v>
      </c>
      <c r="AA107" s="17" t="str">
        <f t="shared" si="22"/>
        <v>no</v>
      </c>
      <c r="AB107" s="17" t="str">
        <f t="shared" si="23"/>
        <v>no</v>
      </c>
      <c r="AC107" s="16" t="str">
        <f t="shared" si="24"/>
        <v/>
      </c>
      <c r="AD107" s="16" t="str">
        <f t="shared" si="25"/>
        <v/>
      </c>
      <c r="AF107" t="str">
        <f t="shared" si="26"/>
        <v/>
      </c>
      <c r="AG107" t="str">
        <f t="shared" si="27"/>
        <v/>
      </c>
      <c r="AI107">
        <f>'C'!K107</f>
        <v>0</v>
      </c>
      <c r="AJ107" t="str">
        <f>A!K107</f>
        <v>N</v>
      </c>
      <c r="AK107">
        <f>B!K107</f>
        <v>0</v>
      </c>
    </row>
    <row r="108" spans="1:37" ht="19" thickTop="1" thickBot="1">
      <c r="A108" t="s">
        <v>375</v>
      </c>
      <c r="B108" t="s">
        <v>376</v>
      </c>
      <c r="C108" t="s">
        <v>73</v>
      </c>
      <c r="D108">
        <v>7193</v>
      </c>
      <c r="E108" t="s">
        <v>377</v>
      </c>
      <c r="F108" s="4" t="str">
        <f>IF(AND((A!F108='C'!F108),('C'!F108=B!F108)),'C'!F108,"A:"&amp;A!F108&amp;";B:"&amp;B!F108&amp;";C:"&amp;'C'!F108)</f>
        <v>N</v>
      </c>
      <c r="G108" s="4" t="str">
        <f>IF(AND((A!G108='C'!G108),('C'!G108=B!G108)),'C'!G108,"A:"&amp;A!G108&amp;";B:"&amp;B!G108&amp;";C:"&amp;'C'!G108)</f>
        <v>N</v>
      </c>
      <c r="H108" s="9" t="str">
        <f>IF('C'!H108=0,"",'C'!H108)</f>
        <v/>
      </c>
      <c r="I108" s="14" t="str">
        <f>IF(A!H108=0,"",A!H108)</f>
        <v/>
      </c>
      <c r="J108" s="9" t="str">
        <f>IF(B!H108=0,"",B!H108)</f>
        <v/>
      </c>
      <c r="K108" t="str">
        <f>IF('C'!I108=0,"",'C'!I108)</f>
        <v/>
      </c>
      <c r="L108" t="str">
        <f>IF(A!I108=0,"",A!I108)</f>
        <v/>
      </c>
      <c r="M108" t="str">
        <f>IF(B!I108=0,"",B!I108)</f>
        <v/>
      </c>
      <c r="N108" t="b">
        <f t="shared" si="16"/>
        <v>0</v>
      </c>
      <c r="O108" t="b">
        <f t="shared" si="21"/>
        <v>0</v>
      </c>
      <c r="Q108" s="8" t="str">
        <f>IF('C'!M108=0,"",'C'!M108)</f>
        <v/>
      </c>
      <c r="R108" s="15" t="str">
        <f>IF(A!M108=0,"",A!M108)</f>
        <v/>
      </c>
      <c r="S108" s="8" t="str">
        <f>IF(B!M108=0,"",B!M108)</f>
        <v/>
      </c>
      <c r="V108" s="8">
        <f t="shared" si="28"/>
        <v>0</v>
      </c>
      <c r="W108" t="str">
        <f t="shared" si="29"/>
        <v/>
      </c>
      <c r="X108" t="str">
        <f t="shared" si="30"/>
        <v>N</v>
      </c>
      <c r="Y108" t="str">
        <f t="shared" si="31"/>
        <v>N</v>
      </c>
      <c r="AA108" s="17" t="str">
        <f t="shared" si="22"/>
        <v>no</v>
      </c>
      <c r="AB108" s="17" t="str">
        <f t="shared" si="23"/>
        <v>no</v>
      </c>
      <c r="AC108" s="16" t="str">
        <f t="shared" si="24"/>
        <v/>
      </c>
      <c r="AD108" s="16" t="str">
        <f t="shared" si="25"/>
        <v/>
      </c>
      <c r="AF108" t="str">
        <f t="shared" si="26"/>
        <v/>
      </c>
      <c r="AG108" t="str">
        <f t="shared" si="27"/>
        <v/>
      </c>
      <c r="AI108">
        <f>'C'!K108</f>
        <v>0</v>
      </c>
      <c r="AJ108" t="str">
        <f>A!K108</f>
        <v>N</v>
      </c>
      <c r="AK108">
        <f>B!K108</f>
        <v>0</v>
      </c>
    </row>
    <row r="109" spans="1:37" ht="19" thickTop="1" thickBot="1">
      <c r="A109" t="s">
        <v>378</v>
      </c>
      <c r="B109" t="s">
        <v>379</v>
      </c>
      <c r="C109" t="s">
        <v>24</v>
      </c>
      <c r="D109">
        <v>17989</v>
      </c>
      <c r="E109" t="s">
        <v>380</v>
      </c>
      <c r="F109" s="4" t="str">
        <f>IF(AND((A!F109='C'!F109),('C'!F109=B!F109)),'C'!F109,"A:"&amp;A!F109&amp;";B:"&amp;B!F109&amp;";C:"&amp;'C'!F109)</f>
        <v>N</v>
      </c>
      <c r="G109" s="4" t="str">
        <f>IF(AND((A!G109='C'!G109),('C'!G109=B!G109)),'C'!G109,"A:"&amp;A!G109&amp;";B:"&amp;B!G109&amp;";C:"&amp;'C'!G109)</f>
        <v>N</v>
      </c>
      <c r="H109" s="9" t="str">
        <f>IF('C'!H109=0,"",'C'!H109)</f>
        <v/>
      </c>
      <c r="I109" s="14" t="str">
        <f>IF(A!H109=0,"",A!H109)</f>
        <v/>
      </c>
      <c r="J109" s="9" t="str">
        <f>IF(B!H109=0,"",B!H109)</f>
        <v/>
      </c>
      <c r="K109" t="str">
        <f>IF('C'!I109=0,"",'C'!I109)</f>
        <v/>
      </c>
      <c r="L109" t="str">
        <f>IF(A!I109=0,"",A!I109)</f>
        <v/>
      </c>
      <c r="M109" t="str">
        <f>IF(B!I109=0,"",B!I109)</f>
        <v/>
      </c>
      <c r="N109" t="b">
        <f t="shared" si="16"/>
        <v>0</v>
      </c>
      <c r="O109" t="b">
        <f t="shared" si="21"/>
        <v>0</v>
      </c>
      <c r="Q109" s="8" t="str">
        <f>IF('C'!M109=0,"",'C'!M109)</f>
        <v/>
      </c>
      <c r="R109" s="15" t="str">
        <f>IF(A!M109=0,"",A!M109)</f>
        <v/>
      </c>
      <c r="S109" s="8" t="str">
        <f>IF(B!M109=0,"",B!M109)</f>
        <v/>
      </c>
      <c r="V109" s="8">
        <f t="shared" si="28"/>
        <v>0</v>
      </c>
      <c r="W109" t="str">
        <f t="shared" si="29"/>
        <v/>
      </c>
      <c r="X109" t="str">
        <f t="shared" si="30"/>
        <v>N</v>
      </c>
      <c r="Y109" t="str">
        <f t="shared" si="31"/>
        <v>N</v>
      </c>
      <c r="AA109" s="17" t="str">
        <f t="shared" si="22"/>
        <v>no</v>
      </c>
      <c r="AB109" s="17" t="str">
        <f t="shared" si="23"/>
        <v>no</v>
      </c>
      <c r="AC109" s="16" t="str">
        <f t="shared" si="24"/>
        <v/>
      </c>
      <c r="AD109" s="16" t="str">
        <f t="shared" si="25"/>
        <v/>
      </c>
      <c r="AF109" t="str">
        <f t="shared" si="26"/>
        <v/>
      </c>
      <c r="AG109" t="str">
        <f t="shared" si="27"/>
        <v/>
      </c>
      <c r="AI109">
        <f>'C'!K109</f>
        <v>0</v>
      </c>
      <c r="AJ109" t="str">
        <f>A!K109</f>
        <v>N</v>
      </c>
      <c r="AK109">
        <f>B!K109</f>
        <v>0</v>
      </c>
    </row>
    <row r="110" spans="1:37" ht="19" thickTop="1" thickBot="1">
      <c r="A110" t="s">
        <v>381</v>
      </c>
      <c r="B110" t="s">
        <v>382</v>
      </c>
      <c r="C110" t="s">
        <v>24</v>
      </c>
      <c r="D110">
        <v>52545</v>
      </c>
      <c r="E110" t="s">
        <v>383</v>
      </c>
      <c r="F110" s="4" t="str">
        <f>IF(AND((A!F110='C'!F110),('C'!F110=B!F110)),'C'!F110,"A:"&amp;A!F110&amp;";B:"&amp;B!F110&amp;";C:"&amp;'C'!F110)</f>
        <v>N</v>
      </c>
      <c r="G110" s="4" t="str">
        <f>IF(AND((A!G110='C'!G110),('C'!G110=B!G110)),'C'!G110,"A:"&amp;A!G110&amp;";B:"&amp;B!G110&amp;";C:"&amp;'C'!G110)</f>
        <v>N</v>
      </c>
      <c r="H110" s="9" t="str">
        <f>IF('C'!H110=0,"",'C'!H110)</f>
        <v/>
      </c>
      <c r="I110" s="14" t="str">
        <f>IF(A!H110=0,"",A!H110)</f>
        <v/>
      </c>
      <c r="J110" s="9" t="str">
        <f>IF(B!H110=0,"",B!H110)</f>
        <v/>
      </c>
      <c r="K110" t="str">
        <f>IF('C'!I110=0,"",'C'!I110)</f>
        <v/>
      </c>
      <c r="L110" t="str">
        <f>IF(A!I110=0,"",A!I110)</f>
        <v/>
      </c>
      <c r="M110" t="str">
        <f>IF(B!I110=0,"",B!I110)</f>
        <v/>
      </c>
      <c r="N110" t="b">
        <f t="shared" si="16"/>
        <v>0</v>
      </c>
      <c r="O110" t="b">
        <f t="shared" si="21"/>
        <v>0</v>
      </c>
      <c r="Q110" s="8" t="str">
        <f>IF('C'!M110=0,"",'C'!M110)</f>
        <v>modal</v>
      </c>
      <c r="R110" s="15" t="str">
        <f>IF(A!M110=0,"",A!M110)</f>
        <v/>
      </c>
      <c r="S110" s="8" t="str">
        <f>IF(B!M110=0,"",B!M110)</f>
        <v/>
      </c>
      <c r="V110" s="8">
        <f t="shared" si="28"/>
        <v>0</v>
      </c>
      <c r="W110" t="str">
        <f t="shared" si="29"/>
        <v/>
      </c>
      <c r="X110" t="str">
        <f t="shared" si="30"/>
        <v>N</v>
      </c>
      <c r="Y110" t="str">
        <f t="shared" si="31"/>
        <v>N</v>
      </c>
      <c r="AA110" s="17" t="str">
        <f t="shared" si="22"/>
        <v>no</v>
      </c>
      <c r="AB110" s="17" t="str">
        <f t="shared" si="23"/>
        <v>no</v>
      </c>
      <c r="AC110" s="16" t="str">
        <f t="shared" si="24"/>
        <v/>
      </c>
      <c r="AD110" s="16" t="str">
        <f t="shared" si="25"/>
        <v/>
      </c>
      <c r="AF110" t="str">
        <f t="shared" si="26"/>
        <v/>
      </c>
      <c r="AG110" t="str">
        <f t="shared" si="27"/>
        <v/>
      </c>
      <c r="AI110" t="str">
        <f>'C'!K110</f>
        <v>N</v>
      </c>
      <c r="AJ110" t="str">
        <f>A!K110</f>
        <v>N</v>
      </c>
      <c r="AK110">
        <f>B!K110</f>
        <v>0</v>
      </c>
    </row>
    <row r="111" spans="1:37" ht="19" thickTop="1" thickBot="1">
      <c r="A111" t="s">
        <v>384</v>
      </c>
      <c r="B111" t="s">
        <v>385</v>
      </c>
      <c r="C111" t="s">
        <v>37</v>
      </c>
      <c r="D111">
        <v>56985</v>
      </c>
      <c r="E111" t="s">
        <v>386</v>
      </c>
      <c r="F111" s="4" t="str">
        <f>IF(AND((A!F111='C'!F111),('C'!F111=B!F111)),'C'!F111,"A:"&amp;A!F111&amp;";B:"&amp;B!F111&amp;";C:"&amp;'C'!F111)</f>
        <v>N</v>
      </c>
      <c r="G111" s="4" t="str">
        <f>IF(AND((A!G111='C'!G111),('C'!G111=B!G111)),'C'!G111,"A:"&amp;A!G111&amp;";B:"&amp;B!G111&amp;";C:"&amp;'C'!G111)</f>
        <v>A:N;B:Y;C:N</v>
      </c>
      <c r="H111" s="9" t="str">
        <f>IF('C'!H111=0,"",'C'!H111)</f>
        <v/>
      </c>
      <c r="I111" s="14" t="str">
        <f>IF(A!H111=0,"",A!H111)</f>
        <v/>
      </c>
      <c r="J111" s="9" t="str">
        <f>IF(B!H111=0,"",B!H111)</f>
        <v>S2</v>
      </c>
      <c r="K111" t="str">
        <f>IF('C'!I111=0,"",'C'!I111)</f>
        <v/>
      </c>
      <c r="L111" t="str">
        <f>IF(A!I111=0,"",A!I111)</f>
        <v/>
      </c>
      <c r="M111" t="str">
        <f>IF(B!I111=0,"",B!I111)</f>
        <v>conversational</v>
      </c>
      <c r="N111" t="str">
        <f t="shared" si="16"/>
        <v>conversational</v>
      </c>
      <c r="O111" t="b">
        <f t="shared" si="21"/>
        <v>0</v>
      </c>
      <c r="Q111" s="8" t="str">
        <f>IF('C'!M111=0,"",'C'!M111)</f>
        <v>conj</v>
      </c>
      <c r="R111" s="15" t="str">
        <f>IF(A!M111=0,"",A!M111)</f>
        <v/>
      </c>
      <c r="S111" s="8" t="str">
        <f>IF(B!M111=0,"",B!M111)</f>
        <v/>
      </c>
      <c r="U111" t="s">
        <v>37</v>
      </c>
      <c r="V111" s="8">
        <f t="shared" si="28"/>
        <v>1</v>
      </c>
      <c r="W111" t="str">
        <f t="shared" si="29"/>
        <v/>
      </c>
      <c r="X111" t="str">
        <f t="shared" si="30"/>
        <v>N</v>
      </c>
      <c r="Y111" t="str">
        <f t="shared" si="31"/>
        <v>A:N;B:Y;C:N</v>
      </c>
      <c r="AA111" s="17" t="str">
        <f t="shared" si="22"/>
        <v>no</v>
      </c>
      <c r="AB111" s="17" t="str">
        <f t="shared" si="23"/>
        <v>yes</v>
      </c>
      <c r="AC111" s="16" t="str">
        <f t="shared" si="24"/>
        <v/>
      </c>
      <c r="AD111" s="16" t="str">
        <f t="shared" si="25"/>
        <v/>
      </c>
      <c r="AF111" t="str">
        <f t="shared" si="26"/>
        <v/>
      </c>
      <c r="AG111" t="str">
        <f t="shared" si="27"/>
        <v/>
      </c>
      <c r="AI111">
        <f>'C'!K111</f>
        <v>0</v>
      </c>
      <c r="AJ111" t="str">
        <f>A!K111</f>
        <v>N</v>
      </c>
      <c r="AK111">
        <f>B!K111</f>
        <v>0</v>
      </c>
    </row>
    <row r="112" spans="1:37" ht="19" thickTop="1" thickBot="1">
      <c r="A112" t="s">
        <v>387</v>
      </c>
      <c r="B112" t="s">
        <v>388</v>
      </c>
      <c r="C112" t="s">
        <v>73</v>
      </c>
      <c r="D112">
        <v>20863</v>
      </c>
      <c r="E112" t="s">
        <v>389</v>
      </c>
      <c r="F112" s="4" t="str">
        <f>IF(AND((A!F112='C'!F112),('C'!F112=B!F112)),'C'!F112,"A:"&amp;A!F112&amp;";B:"&amp;B!F112&amp;";C:"&amp;'C'!F112)</f>
        <v>N</v>
      </c>
      <c r="G112" s="4" t="str">
        <f>IF(AND((A!G112='C'!G112),('C'!G112=B!G112)),'C'!G112,"A:"&amp;A!G112&amp;";B:"&amp;B!G112&amp;";C:"&amp;'C'!G112)</f>
        <v>A:Y;B:N;C:N</v>
      </c>
      <c r="H112" s="9" t="str">
        <f>IF('C'!H112=0,"",'C'!H112)</f>
        <v/>
      </c>
      <c r="I112" s="14" t="str">
        <f>IF(A!H112=0,"",A!H112)</f>
        <v>S1 implicates S2</v>
      </c>
      <c r="J112" s="9" t="str">
        <f>IF(B!H112=0,"",B!H112)</f>
        <v/>
      </c>
      <c r="K112" t="str">
        <f>IF('C'!I112=0,"",'C'!I112)</f>
        <v/>
      </c>
      <c r="L112" t="str">
        <f>IF(A!I112=0,"",A!I112)</f>
        <v>conditional perfection</v>
      </c>
      <c r="M112" t="str">
        <f>IF(B!I112=0,"",B!I112)</f>
        <v/>
      </c>
      <c r="N112" t="b">
        <f t="shared" si="16"/>
        <v>0</v>
      </c>
      <c r="O112" t="b">
        <f t="shared" si="21"/>
        <v>0</v>
      </c>
      <c r="Q112" s="8" t="str">
        <f>IF('C'!M112=0,"",'C'!M112)</f>
        <v/>
      </c>
      <c r="R112" s="15" t="str">
        <f>IF(A!M112=0,"",A!M112)</f>
        <v/>
      </c>
      <c r="S112" s="8" t="str">
        <f>IF(B!M112=0,"",B!M112)</f>
        <v/>
      </c>
      <c r="U112" t="s">
        <v>37</v>
      </c>
      <c r="V112" s="8">
        <f t="shared" si="28"/>
        <v>0</v>
      </c>
      <c r="W112" t="str">
        <f t="shared" si="29"/>
        <v>nomatch</v>
      </c>
      <c r="X112" t="str">
        <f t="shared" si="30"/>
        <v>N</v>
      </c>
      <c r="Y112" t="str">
        <f t="shared" si="31"/>
        <v>A:Y;B:N;C:N</v>
      </c>
      <c r="AA112" s="17" t="str">
        <f t="shared" si="22"/>
        <v>no</v>
      </c>
      <c r="AB112" s="17" t="str">
        <f t="shared" si="23"/>
        <v>no</v>
      </c>
      <c r="AC112" s="16" t="str">
        <f t="shared" si="24"/>
        <v/>
      </c>
      <c r="AD112" s="16" t="str">
        <f t="shared" si="25"/>
        <v/>
      </c>
      <c r="AF112" t="str">
        <f t="shared" si="26"/>
        <v/>
      </c>
      <c r="AG112" t="str">
        <f t="shared" si="27"/>
        <v>nomatch</v>
      </c>
      <c r="AI112">
        <f>'C'!K112</f>
        <v>0</v>
      </c>
      <c r="AJ112" t="str">
        <f>A!K112</f>
        <v>N</v>
      </c>
      <c r="AK112">
        <f>B!K112</f>
        <v>0</v>
      </c>
    </row>
    <row r="113" spans="1:37" ht="19" thickTop="1" thickBot="1">
      <c r="A113" t="s">
        <v>391</v>
      </c>
      <c r="B113" t="s">
        <v>392</v>
      </c>
      <c r="C113" t="s">
        <v>37</v>
      </c>
      <c r="D113">
        <v>85860</v>
      </c>
      <c r="E113" t="s">
        <v>393</v>
      </c>
      <c r="F113" s="4" t="str">
        <f>IF(AND((A!F113='C'!F113),('C'!F113=B!F113)),'C'!F113,"A:"&amp;A!F113&amp;";B:"&amp;B!F113&amp;";C:"&amp;'C'!F113)</f>
        <v>A:Y;B:Y;C:N</v>
      </c>
      <c r="G113" s="4" t="str">
        <f>IF(AND((A!G113='C'!G113),('C'!G113=B!G113)),'C'!G113,"A:"&amp;A!G113&amp;";B:"&amp;B!G113&amp;";C:"&amp;'C'!G113)</f>
        <v>N</v>
      </c>
      <c r="H113" s="9" t="str">
        <f>IF('C'!H113=0,"",'C'!H113)</f>
        <v/>
      </c>
      <c r="I113" s="14" t="str">
        <f>IF(A!H113=0,"",A!H113)</f>
        <v>S1 presupposes S2</v>
      </c>
      <c r="J113" s="9" t="str">
        <f>IF(B!H113=0,"",B!H113)</f>
        <v>S2</v>
      </c>
      <c r="K113" t="str">
        <f>IF('C'!I113=0,"",'C'!I113)</f>
        <v/>
      </c>
      <c r="L113" t="str">
        <f>IF(A!I113=0,"",A!I113)</f>
        <v>existence/definite</v>
      </c>
      <c r="M113" t="str">
        <f>IF(B!I113=0,"",B!I113)</f>
        <v>existence</v>
      </c>
      <c r="N113" t="b">
        <f t="shared" si="16"/>
        <v>0</v>
      </c>
      <c r="O113" t="str">
        <f t="shared" si="21"/>
        <v>existence</v>
      </c>
      <c r="Q113" s="8" t="str">
        <f>IF('C'!M113=0,"",'C'!M113)</f>
        <v>non-factive</v>
      </c>
      <c r="R113" s="15" t="str">
        <f>IF(A!M113=0,"",A!M113)</f>
        <v/>
      </c>
      <c r="S113" s="8" t="str">
        <f>IF(B!M113=0,"",B!M113)</f>
        <v/>
      </c>
      <c r="U113" t="s">
        <v>37</v>
      </c>
      <c r="V113" s="8">
        <f t="shared" si="28"/>
        <v>1</v>
      </c>
      <c r="W113" t="str">
        <f t="shared" si="29"/>
        <v/>
      </c>
      <c r="X113" t="str">
        <f t="shared" si="30"/>
        <v>A:Y;B:Y;C:N</v>
      </c>
      <c r="Y113" t="str">
        <f t="shared" si="31"/>
        <v>N</v>
      </c>
      <c r="AA113" s="17" t="str">
        <f t="shared" si="22"/>
        <v>yes</v>
      </c>
      <c r="AB113" s="17" t="str">
        <f t="shared" si="23"/>
        <v>no</v>
      </c>
      <c r="AC113" s="16" t="str">
        <f t="shared" si="24"/>
        <v/>
      </c>
      <c r="AD113" s="16" t="str">
        <f t="shared" si="25"/>
        <v/>
      </c>
      <c r="AF113" t="str">
        <f t="shared" si="26"/>
        <v/>
      </c>
      <c r="AG113" t="str">
        <f t="shared" si="27"/>
        <v/>
      </c>
      <c r="AI113" t="str">
        <f>'C'!K113</f>
        <v>N</v>
      </c>
      <c r="AJ113" t="str">
        <f>A!K113</f>
        <v>N</v>
      </c>
      <c r="AK113">
        <f>B!K113</f>
        <v>0</v>
      </c>
    </row>
    <row r="114" spans="1:37" ht="19" thickTop="1" thickBot="1">
      <c r="A114" t="s">
        <v>395</v>
      </c>
      <c r="B114" t="s">
        <v>396</v>
      </c>
      <c r="C114" t="s">
        <v>73</v>
      </c>
      <c r="D114">
        <v>116970</v>
      </c>
      <c r="E114" t="s">
        <v>397</v>
      </c>
      <c r="F114" s="4" t="str">
        <f>IF(AND((A!F114='C'!F114),('C'!F114=B!F114)),'C'!F114,"A:"&amp;A!F114&amp;";B:"&amp;B!F114&amp;";C:"&amp;'C'!F114)</f>
        <v>N</v>
      </c>
      <c r="G114" s="4" t="str">
        <f>IF(AND((A!G114='C'!G114),('C'!G114=B!G114)),'C'!G114,"A:"&amp;A!G114&amp;";B:"&amp;B!G114&amp;";C:"&amp;'C'!G114)</f>
        <v>N</v>
      </c>
      <c r="H114" s="9" t="str">
        <f>IF('C'!H114=0,"",'C'!H114)</f>
        <v/>
      </c>
      <c r="I114" s="14" t="str">
        <f>IF(A!H114=0,"",A!H114)</f>
        <v/>
      </c>
      <c r="J114" s="9" t="str">
        <f>IF(B!H114=0,"",B!H114)</f>
        <v/>
      </c>
      <c r="K114" t="str">
        <f>IF('C'!I114=0,"",'C'!I114)</f>
        <v/>
      </c>
      <c r="L114" t="str">
        <f>IF(A!I114=0,"",A!I114)</f>
        <v/>
      </c>
      <c r="M114" t="str">
        <f>IF(B!I114=0,"",B!I114)</f>
        <v/>
      </c>
      <c r="N114" t="b">
        <f t="shared" si="16"/>
        <v>0</v>
      </c>
      <c r="O114" t="b">
        <f t="shared" si="21"/>
        <v>0</v>
      </c>
      <c r="Q114" s="8" t="str">
        <f>IF('C'!M114=0,"",'C'!M114)</f>
        <v/>
      </c>
      <c r="R114" s="15" t="str">
        <f>IF(A!M114=0,"",A!M114)</f>
        <v/>
      </c>
      <c r="S114" s="8" t="str">
        <f>IF(B!M114=0,"",B!M114)</f>
        <v/>
      </c>
      <c r="V114" s="8">
        <f t="shared" si="28"/>
        <v>0</v>
      </c>
      <c r="W114" t="str">
        <f t="shared" si="29"/>
        <v/>
      </c>
      <c r="X114" t="str">
        <f t="shared" si="30"/>
        <v>N</v>
      </c>
      <c r="Y114" t="str">
        <f t="shared" si="31"/>
        <v>N</v>
      </c>
      <c r="AA114" s="17" t="str">
        <f t="shared" si="22"/>
        <v>no</v>
      </c>
      <c r="AB114" s="17" t="str">
        <f t="shared" si="23"/>
        <v>no</v>
      </c>
      <c r="AC114" s="16" t="str">
        <f t="shared" si="24"/>
        <v/>
      </c>
      <c r="AD114" s="16" t="str">
        <f t="shared" si="25"/>
        <v/>
      </c>
      <c r="AF114" t="str">
        <f t="shared" si="26"/>
        <v/>
      </c>
      <c r="AG114" t="str">
        <f t="shared" si="27"/>
        <v/>
      </c>
      <c r="AI114">
        <f>'C'!K114</f>
        <v>0</v>
      </c>
      <c r="AJ114" t="str">
        <f>A!K114</f>
        <v>N</v>
      </c>
      <c r="AK114">
        <f>B!K114</f>
        <v>0</v>
      </c>
    </row>
    <row r="115" spans="1:37" ht="19" thickTop="1" thickBot="1">
      <c r="A115" t="s">
        <v>398</v>
      </c>
      <c r="B115" t="s">
        <v>399</v>
      </c>
      <c r="C115" t="s">
        <v>37</v>
      </c>
      <c r="D115">
        <v>133808</v>
      </c>
      <c r="E115" t="s">
        <v>400</v>
      </c>
      <c r="F115" s="4" t="str">
        <f>IF(AND((A!F115='C'!F115),('C'!F115=B!F115)),'C'!F115,"A:"&amp;A!F115&amp;";B:"&amp;B!F115&amp;";C:"&amp;'C'!F115)</f>
        <v>N</v>
      </c>
      <c r="G115" s="4" t="str">
        <f>IF(AND((A!G115='C'!G115),('C'!G115=B!G115)),'C'!G115,"A:"&amp;A!G115&amp;";B:"&amp;B!G115&amp;";C:"&amp;'C'!G115)</f>
        <v>N</v>
      </c>
      <c r="H115" s="9" t="str">
        <f>IF('C'!H115=0,"",'C'!H115)</f>
        <v/>
      </c>
      <c r="I115" s="14" t="str">
        <f>IF(A!H115=0,"",A!H115)</f>
        <v/>
      </c>
      <c r="J115" s="9" t="str">
        <f>IF(B!H115=0,"",B!H115)</f>
        <v/>
      </c>
      <c r="K115" t="str">
        <f>IF('C'!I115=0,"",'C'!I115)</f>
        <v/>
      </c>
      <c r="L115" t="str">
        <f>IF(A!I115=0,"",A!I115)</f>
        <v/>
      </c>
      <c r="M115" t="str">
        <f>IF(B!I115=0,"",B!I115)</f>
        <v/>
      </c>
      <c r="N115" t="b">
        <f t="shared" si="16"/>
        <v>0</v>
      </c>
      <c r="O115" t="b">
        <f t="shared" si="21"/>
        <v>0</v>
      </c>
      <c r="Q115" s="8" t="str">
        <f>IF('C'!M115=0,"",'C'!M115)</f>
        <v/>
      </c>
      <c r="R115" s="15" t="str">
        <f>IF(A!M115=0,"",A!M115)</f>
        <v/>
      </c>
      <c r="S115" s="8" t="str">
        <f>IF(B!M115=0,"",B!M115)</f>
        <v/>
      </c>
      <c r="V115" s="8">
        <f t="shared" si="28"/>
        <v>0</v>
      </c>
      <c r="W115" t="str">
        <f t="shared" si="29"/>
        <v/>
      </c>
      <c r="X115" t="str">
        <f t="shared" si="30"/>
        <v>N</v>
      </c>
      <c r="Y115" t="str">
        <f t="shared" si="31"/>
        <v>N</v>
      </c>
      <c r="AA115" s="17" t="str">
        <f t="shared" si="22"/>
        <v>no</v>
      </c>
      <c r="AB115" s="17" t="str">
        <f t="shared" si="23"/>
        <v>no</v>
      </c>
      <c r="AC115" s="16" t="str">
        <f t="shared" si="24"/>
        <v/>
      </c>
      <c r="AD115" s="16" t="str">
        <f t="shared" si="25"/>
        <v/>
      </c>
      <c r="AF115" t="str">
        <f t="shared" si="26"/>
        <v/>
      </c>
      <c r="AG115" t="str">
        <f t="shared" si="27"/>
        <v/>
      </c>
      <c r="AI115">
        <f>'C'!K115</f>
        <v>0</v>
      </c>
      <c r="AJ115" t="str">
        <f>A!K115</f>
        <v>N</v>
      </c>
      <c r="AK115">
        <f>B!K115</f>
        <v>0</v>
      </c>
    </row>
    <row r="116" spans="1:37" ht="19" thickTop="1" thickBot="1">
      <c r="A116" t="s">
        <v>401</v>
      </c>
      <c r="B116" t="s">
        <v>402</v>
      </c>
      <c r="C116" t="s">
        <v>24</v>
      </c>
      <c r="D116">
        <v>71447</v>
      </c>
      <c r="E116" t="s">
        <v>403</v>
      </c>
      <c r="F116" s="4" t="str">
        <f>IF(AND((A!F116='C'!F116),('C'!F116=B!F116)),'C'!F116,"A:"&amp;A!F116&amp;";B:"&amp;B!F116&amp;";C:"&amp;'C'!F116)</f>
        <v>N</v>
      </c>
      <c r="G116" s="4" t="str">
        <f>IF(AND((A!G116='C'!G116),('C'!G116=B!G116)),'C'!G116,"A:"&amp;A!G116&amp;";B:"&amp;B!G116&amp;";C:"&amp;'C'!G116)</f>
        <v>N</v>
      </c>
      <c r="H116" s="9" t="str">
        <f>IF('C'!H116=0,"",'C'!H116)</f>
        <v/>
      </c>
      <c r="I116" s="14" t="str">
        <f>IF(A!H116=0,"",A!H116)</f>
        <v/>
      </c>
      <c r="J116" s="9" t="str">
        <f>IF(B!H116=0,"",B!H116)</f>
        <v/>
      </c>
      <c r="K116" t="str">
        <f>IF('C'!I116=0,"",'C'!I116)</f>
        <v/>
      </c>
      <c r="L116" t="str">
        <f>IF(A!I116=0,"",A!I116)</f>
        <v/>
      </c>
      <c r="M116" t="str">
        <f>IF(B!I116=0,"",B!I116)</f>
        <v/>
      </c>
      <c r="N116" t="b">
        <f t="shared" si="16"/>
        <v>0</v>
      </c>
      <c r="O116" t="b">
        <f t="shared" si="21"/>
        <v>0</v>
      </c>
      <c r="Q116" s="8" t="str">
        <f>IF('C'!M116=0,"",'C'!M116)</f>
        <v/>
      </c>
      <c r="R116" s="15" t="str">
        <f>IF(A!M116=0,"",A!M116)</f>
        <v/>
      </c>
      <c r="S116" s="8" t="str">
        <f>IF(B!M116=0,"",B!M116)</f>
        <v/>
      </c>
      <c r="V116" s="8">
        <f t="shared" si="28"/>
        <v>0</v>
      </c>
      <c r="W116" t="str">
        <f t="shared" si="29"/>
        <v/>
      </c>
      <c r="X116" t="str">
        <f t="shared" si="30"/>
        <v>N</v>
      </c>
      <c r="Y116" t="str">
        <f t="shared" si="31"/>
        <v>N</v>
      </c>
      <c r="AA116" s="17" t="str">
        <f t="shared" si="22"/>
        <v>no</v>
      </c>
      <c r="AB116" s="17" t="str">
        <f t="shared" si="23"/>
        <v>no</v>
      </c>
      <c r="AC116" s="16" t="str">
        <f t="shared" si="24"/>
        <v/>
      </c>
      <c r="AD116" s="16" t="str">
        <f t="shared" si="25"/>
        <v/>
      </c>
      <c r="AF116" t="str">
        <f t="shared" si="26"/>
        <v/>
      </c>
      <c r="AG116" t="str">
        <f t="shared" si="27"/>
        <v/>
      </c>
      <c r="AI116">
        <f>'C'!K116</f>
        <v>0</v>
      </c>
      <c r="AJ116" t="str">
        <f>A!K116</f>
        <v>N</v>
      </c>
      <c r="AK116">
        <f>B!K116</f>
        <v>0</v>
      </c>
    </row>
    <row r="117" spans="1:37" ht="19" thickTop="1" thickBot="1">
      <c r="A117" t="s">
        <v>404</v>
      </c>
      <c r="B117" t="s">
        <v>405</v>
      </c>
      <c r="C117" t="s">
        <v>24</v>
      </c>
      <c r="D117">
        <v>92845</v>
      </c>
      <c r="E117" t="s">
        <v>406</v>
      </c>
      <c r="F117" s="4" t="str">
        <f>IF(AND((A!F117='C'!F117),('C'!F117=B!F117)),'C'!F117,"A:"&amp;A!F117&amp;";B:"&amp;B!F117&amp;";C:"&amp;'C'!F117)</f>
        <v>A:N;B:Y;C:N</v>
      </c>
      <c r="G117" s="4" t="str">
        <f>IF(AND((A!G117='C'!G117),('C'!G117=B!G117)),'C'!G117,"A:"&amp;A!G117&amp;";B:"&amp;B!G117&amp;";C:"&amp;'C'!G117)</f>
        <v>N</v>
      </c>
      <c r="H117" s="9" t="str">
        <f>IF('C'!H117=0,"",'C'!H117)</f>
        <v/>
      </c>
      <c r="I117" s="14" t="str">
        <f>IF(A!H117=0,"",A!H117)</f>
        <v/>
      </c>
      <c r="J117" s="9" t="str">
        <f>IF(B!H117=0,"",B!H117)</f>
        <v>S2 entails presupp of S1</v>
      </c>
      <c r="K117" t="str">
        <f>IF('C'!I117=0,"",'C'!I117)</f>
        <v/>
      </c>
      <c r="L117" t="str">
        <f>IF(A!I117=0,"",A!I117)</f>
        <v/>
      </c>
      <c r="M117" t="str">
        <f>IF(B!I117=0,"",B!I117)</f>
        <v>possession</v>
      </c>
      <c r="N117" t="b">
        <f t="shared" si="16"/>
        <v>0</v>
      </c>
      <c r="O117" t="b">
        <f t="shared" si="21"/>
        <v>0</v>
      </c>
      <c r="Q117" s="8" t="str">
        <f>IF('C'!M117=0,"",'C'!M117)</f>
        <v>near presupposition</v>
      </c>
      <c r="R117" s="15" t="str">
        <f>IF(A!M117=0,"",A!M117)</f>
        <v/>
      </c>
      <c r="S117" s="8" t="str">
        <f>IF(B!M117=0,"",B!M117)</f>
        <v>S2 entails presupp of S1</v>
      </c>
      <c r="U117" t="s">
        <v>798</v>
      </c>
      <c r="V117" s="8">
        <f t="shared" si="28"/>
        <v>0</v>
      </c>
      <c r="W117" t="str">
        <f t="shared" si="29"/>
        <v/>
      </c>
      <c r="X117" t="str">
        <f t="shared" si="30"/>
        <v>A:N;B:Y;C:N</v>
      </c>
      <c r="Y117" t="str">
        <f t="shared" si="31"/>
        <v>N</v>
      </c>
      <c r="AA117" s="17" t="str">
        <f t="shared" si="22"/>
        <v>no</v>
      </c>
      <c r="AB117" s="17" t="str">
        <f t="shared" si="23"/>
        <v>no</v>
      </c>
      <c r="AC117" s="16" t="str">
        <f t="shared" si="24"/>
        <v>nomatch</v>
      </c>
      <c r="AD117" s="16" t="str">
        <f t="shared" si="25"/>
        <v/>
      </c>
      <c r="AF117" t="str">
        <f t="shared" si="26"/>
        <v/>
      </c>
      <c r="AG117" t="str">
        <f t="shared" si="27"/>
        <v/>
      </c>
      <c r="AI117" t="str">
        <f>'C'!K117</f>
        <v>N</v>
      </c>
      <c r="AJ117" t="str">
        <f>A!K117</f>
        <v>N</v>
      </c>
      <c r="AK117">
        <f>B!K117</f>
        <v>0</v>
      </c>
    </row>
    <row r="118" spans="1:37" ht="19" thickTop="1" thickBot="1">
      <c r="A118" t="s">
        <v>407</v>
      </c>
      <c r="B118" t="s">
        <v>408</v>
      </c>
      <c r="C118" t="s">
        <v>37</v>
      </c>
      <c r="D118">
        <v>123895</v>
      </c>
      <c r="E118" t="s">
        <v>409</v>
      </c>
      <c r="F118" s="4" t="str">
        <f>IF(AND((A!F118='C'!F118),('C'!F118=B!F118)),'C'!F118,"A:"&amp;A!F118&amp;";B:"&amp;B!F118&amp;";C:"&amp;'C'!F118)</f>
        <v>A:N;B:N;C:Y</v>
      </c>
      <c r="G118" s="4" t="str">
        <f>IF(AND((A!G118='C'!G118),('C'!G118=B!G118)),'C'!G118,"A:"&amp;A!G118&amp;";B:"&amp;B!G118&amp;";C:"&amp;'C'!G118)</f>
        <v>N</v>
      </c>
      <c r="H118" s="9" t="str">
        <f>IF('C'!H118=0,"",'C'!H118)</f>
        <v>S1</v>
      </c>
      <c r="I118" s="14" t="str">
        <f>IF(A!H118=0,"",A!H118)</f>
        <v/>
      </c>
      <c r="J118" s="9" t="str">
        <f>IF(B!H118=0,"",B!H118)</f>
        <v/>
      </c>
      <c r="K118" t="str">
        <f>IF('C'!I118=0,"",'C'!I118)</f>
        <v>ability</v>
      </c>
      <c r="L118" t="str">
        <f>IF(A!I118=0,"",A!I118)</f>
        <v/>
      </c>
      <c r="M118" t="str">
        <f>IF(B!I118=0,"",B!I118)</f>
        <v/>
      </c>
      <c r="N118" t="b">
        <f t="shared" si="16"/>
        <v>0</v>
      </c>
      <c r="O118" t="b">
        <f t="shared" si="21"/>
        <v>0</v>
      </c>
      <c r="Q118" s="8" t="str">
        <f>IF('C'!M118=0,"",'C'!M118)</f>
        <v/>
      </c>
      <c r="R118" s="15" t="str">
        <f>IF(A!M118=0,"",A!M118)</f>
        <v/>
      </c>
      <c r="S118" s="8" t="str">
        <f>IF(B!M118=0,"",B!M118)</f>
        <v/>
      </c>
      <c r="U118" t="s">
        <v>798</v>
      </c>
      <c r="V118" s="8">
        <f t="shared" si="28"/>
        <v>0</v>
      </c>
      <c r="W118" t="str">
        <f t="shared" si="29"/>
        <v/>
      </c>
      <c r="X118" t="str">
        <f t="shared" si="30"/>
        <v>A:N;B:N;C:Y</v>
      </c>
      <c r="Y118" t="str">
        <f t="shared" si="31"/>
        <v>N</v>
      </c>
      <c r="AA118" s="17" t="str">
        <f t="shared" si="22"/>
        <v>no</v>
      </c>
      <c r="AB118" s="17" t="str">
        <f t="shared" si="23"/>
        <v>no</v>
      </c>
      <c r="AC118" s="16" t="str">
        <f t="shared" si="24"/>
        <v>nomatch</v>
      </c>
      <c r="AD118" s="16" t="str">
        <f t="shared" si="25"/>
        <v/>
      </c>
      <c r="AF118" t="str">
        <f t="shared" si="26"/>
        <v/>
      </c>
      <c r="AG118" t="str">
        <f t="shared" si="27"/>
        <v/>
      </c>
      <c r="AI118">
        <f>'C'!K118</f>
        <v>0</v>
      </c>
      <c r="AJ118" t="str">
        <f>A!K118</f>
        <v>N</v>
      </c>
      <c r="AK118">
        <f>B!K118</f>
        <v>0</v>
      </c>
    </row>
    <row r="119" spans="1:37" ht="19" thickTop="1" thickBot="1">
      <c r="A119" t="s">
        <v>410</v>
      </c>
      <c r="B119" t="s">
        <v>411</v>
      </c>
      <c r="C119" t="s">
        <v>37</v>
      </c>
      <c r="D119">
        <v>48842</v>
      </c>
      <c r="E119" t="s">
        <v>412</v>
      </c>
      <c r="F119" s="4" t="str">
        <f>IF(AND((A!F119='C'!F119),('C'!F119=B!F119)),'C'!F119,"A:"&amp;A!F119&amp;";B:"&amp;B!F119&amp;";C:"&amp;'C'!F119)</f>
        <v>N</v>
      </c>
      <c r="G119" s="4" t="str">
        <f>IF(AND((A!G119='C'!G119),('C'!G119=B!G119)),'C'!G119,"A:"&amp;A!G119&amp;";B:"&amp;B!G119&amp;";C:"&amp;'C'!G119)</f>
        <v>N</v>
      </c>
      <c r="H119" s="9" t="str">
        <f>IF('C'!H119=0,"",'C'!H119)</f>
        <v/>
      </c>
      <c r="I119" s="14" t="str">
        <f>IF(A!H119=0,"",A!H119)</f>
        <v/>
      </c>
      <c r="J119" s="9" t="str">
        <f>IF(B!H119=0,"",B!H119)</f>
        <v/>
      </c>
      <c r="K119" t="str">
        <f>IF('C'!I119=0,"",'C'!I119)</f>
        <v/>
      </c>
      <c r="L119" t="str">
        <f>IF(A!I119=0,"",A!I119)</f>
        <v/>
      </c>
      <c r="M119" t="str">
        <f>IF(B!I119=0,"",B!I119)</f>
        <v/>
      </c>
      <c r="N119" t="b">
        <f t="shared" si="16"/>
        <v>0</v>
      </c>
      <c r="O119" t="b">
        <f t="shared" si="21"/>
        <v>0</v>
      </c>
      <c r="Q119" s="8" t="str">
        <f>IF('C'!M119=0,"",'C'!M119)</f>
        <v/>
      </c>
      <c r="R119" s="15" t="str">
        <f>IF(A!M119=0,"",A!M119)</f>
        <v>appositive</v>
      </c>
      <c r="S119" s="8" t="str">
        <f>IF(B!M119=0,"",B!M119)</f>
        <v/>
      </c>
      <c r="V119" s="8">
        <f t="shared" si="28"/>
        <v>0</v>
      </c>
      <c r="W119" t="str">
        <f t="shared" si="29"/>
        <v/>
      </c>
      <c r="X119" t="str">
        <f t="shared" si="30"/>
        <v>N</v>
      </c>
      <c r="Y119" t="str">
        <f t="shared" si="31"/>
        <v>N</v>
      </c>
      <c r="AA119" s="17" t="str">
        <f t="shared" si="22"/>
        <v>no</v>
      </c>
      <c r="AB119" s="17" t="str">
        <f t="shared" si="23"/>
        <v>no</v>
      </c>
      <c r="AC119" s="16" t="str">
        <f t="shared" si="24"/>
        <v/>
      </c>
      <c r="AD119" s="16" t="str">
        <f t="shared" si="25"/>
        <v/>
      </c>
      <c r="AF119" t="str">
        <f t="shared" si="26"/>
        <v/>
      </c>
      <c r="AG119" t="str">
        <f t="shared" si="27"/>
        <v/>
      </c>
      <c r="AI119">
        <f>'C'!K119</f>
        <v>0</v>
      </c>
      <c r="AJ119" t="str">
        <f>A!K119</f>
        <v>N</v>
      </c>
      <c r="AK119">
        <f>B!K119</f>
        <v>0</v>
      </c>
    </row>
    <row r="120" spans="1:37" ht="19" thickTop="1" thickBot="1">
      <c r="A120" t="s">
        <v>415</v>
      </c>
      <c r="B120" t="s">
        <v>416</v>
      </c>
      <c r="C120" t="s">
        <v>24</v>
      </c>
      <c r="D120">
        <v>130482</v>
      </c>
      <c r="E120" t="s">
        <v>417</v>
      </c>
      <c r="F120" s="4" t="str">
        <f>IF(AND((A!F120='C'!F120),('C'!F120=B!F120)),'C'!F120,"A:"&amp;A!F120&amp;";B:"&amp;B!F120&amp;";C:"&amp;'C'!F120)</f>
        <v>N</v>
      </c>
      <c r="G120" s="4" t="str">
        <f>IF(AND((A!G120='C'!G120),('C'!G120=B!G120)),'C'!G120,"A:"&amp;A!G120&amp;";B:"&amp;B!G120&amp;";C:"&amp;'C'!G120)</f>
        <v>N</v>
      </c>
      <c r="H120" s="9" t="str">
        <f>IF('C'!H120=0,"",'C'!H120)</f>
        <v/>
      </c>
      <c r="I120" s="14" t="str">
        <f>IF(A!H120=0,"",A!H120)</f>
        <v/>
      </c>
      <c r="J120" s="9" t="str">
        <f>IF(B!H120=0,"",B!H120)</f>
        <v/>
      </c>
      <c r="K120" t="str">
        <f>IF('C'!I120=0,"",'C'!I120)</f>
        <v/>
      </c>
      <c r="L120" t="str">
        <f>IF(A!I120=0,"",A!I120)</f>
        <v/>
      </c>
      <c r="M120" t="str">
        <f>IF(B!I120=0,"",B!I120)</f>
        <v/>
      </c>
      <c r="N120" t="b">
        <f t="shared" si="16"/>
        <v>0</v>
      </c>
      <c r="O120" t="b">
        <f t="shared" si="21"/>
        <v>0</v>
      </c>
      <c r="Q120" s="8" t="str">
        <f>IF('C'!M120=0,"",'C'!M120)</f>
        <v>near implicature? near generalization inference?</v>
      </c>
      <c r="R120" s="15" t="str">
        <f>IF(A!M120=0,"",A!M120)</f>
        <v/>
      </c>
      <c r="S120" s="8" t="str">
        <f>IF(B!M120=0,"",B!M120)</f>
        <v/>
      </c>
      <c r="V120" s="8">
        <f t="shared" si="28"/>
        <v>0</v>
      </c>
      <c r="W120" t="str">
        <f t="shared" si="29"/>
        <v/>
      </c>
      <c r="X120" t="str">
        <f t="shared" si="30"/>
        <v>N</v>
      </c>
      <c r="Y120" t="str">
        <f t="shared" si="31"/>
        <v>N</v>
      </c>
      <c r="AA120" s="17" t="str">
        <f t="shared" si="22"/>
        <v>no</v>
      </c>
      <c r="AB120" s="17" t="str">
        <f t="shared" si="23"/>
        <v>no</v>
      </c>
      <c r="AC120" s="16" t="str">
        <f t="shared" si="24"/>
        <v/>
      </c>
      <c r="AD120" s="16" t="str">
        <f t="shared" si="25"/>
        <v/>
      </c>
      <c r="AF120" t="str">
        <f t="shared" si="26"/>
        <v/>
      </c>
      <c r="AG120" t="str">
        <f t="shared" si="27"/>
        <v/>
      </c>
      <c r="AI120" t="str">
        <f>'C'!K120</f>
        <v>N</v>
      </c>
      <c r="AJ120" t="str">
        <f>A!K120</f>
        <v>N</v>
      </c>
      <c r="AK120">
        <f>B!K120</f>
        <v>0</v>
      </c>
    </row>
    <row r="121" spans="1:37" ht="19" thickTop="1" thickBot="1">
      <c r="A121" t="s">
        <v>418</v>
      </c>
      <c r="B121" t="s">
        <v>419</v>
      </c>
      <c r="C121" t="s">
        <v>16</v>
      </c>
      <c r="D121">
        <v>57401</v>
      </c>
      <c r="E121" t="s">
        <v>420</v>
      </c>
      <c r="F121" s="4" t="str">
        <f>IF(AND((A!F121='C'!F121),('C'!F121=B!F121)),'C'!F121,"A:"&amp;A!F121&amp;";B:"&amp;B!F121&amp;";C:"&amp;'C'!F121)</f>
        <v>N</v>
      </c>
      <c r="G121" s="4" t="str">
        <f>IF(AND((A!G121='C'!G121),('C'!G121=B!G121)),'C'!G121,"A:"&amp;A!G121&amp;";B:"&amp;B!G121&amp;";C:"&amp;'C'!G121)</f>
        <v>N</v>
      </c>
      <c r="H121" s="9" t="str">
        <f>IF('C'!H121=0,"",'C'!H121)</f>
        <v/>
      </c>
      <c r="I121" s="14" t="str">
        <f>IF(A!H121=0,"",A!H121)</f>
        <v/>
      </c>
      <c r="J121" s="9" t="str">
        <f>IF(B!H121=0,"",B!H121)</f>
        <v/>
      </c>
      <c r="K121" t="str">
        <f>IF('C'!I121=0,"",'C'!I121)</f>
        <v/>
      </c>
      <c r="L121" t="str">
        <f>IF(A!I121=0,"",A!I121)</f>
        <v/>
      </c>
      <c r="M121" t="str">
        <f>IF(B!I121=0,"",B!I121)</f>
        <v/>
      </c>
      <c r="N121" t="b">
        <f t="shared" si="16"/>
        <v>0</v>
      </c>
      <c r="O121" t="b">
        <f t="shared" si="21"/>
        <v>0</v>
      </c>
      <c r="Q121" s="8" t="str">
        <f>IF('C'!M121=0,"",'C'!M121)</f>
        <v/>
      </c>
      <c r="R121" s="15" t="str">
        <f>IF(A!M121=0,"",A!M121)</f>
        <v/>
      </c>
      <c r="S121" s="8" t="str">
        <f>IF(B!M121=0,"",B!M121)</f>
        <v/>
      </c>
      <c r="V121" s="8">
        <f t="shared" si="28"/>
        <v>0</v>
      </c>
      <c r="W121" t="str">
        <f t="shared" si="29"/>
        <v/>
      </c>
      <c r="X121" t="str">
        <f t="shared" si="30"/>
        <v>N</v>
      </c>
      <c r="Y121" t="str">
        <f t="shared" si="31"/>
        <v>N</v>
      </c>
      <c r="AA121" s="17" t="str">
        <f t="shared" si="22"/>
        <v>no</v>
      </c>
      <c r="AB121" s="17" t="str">
        <f t="shared" si="23"/>
        <v>no</v>
      </c>
      <c r="AC121" s="16" t="str">
        <f t="shared" si="24"/>
        <v/>
      </c>
      <c r="AD121" s="16" t="str">
        <f t="shared" si="25"/>
        <v/>
      </c>
      <c r="AF121" t="str">
        <f t="shared" si="26"/>
        <v/>
      </c>
      <c r="AG121" t="str">
        <f t="shared" si="27"/>
        <v/>
      </c>
      <c r="AI121">
        <f>'C'!K121</f>
        <v>0</v>
      </c>
      <c r="AJ121" t="str">
        <f>A!K121</f>
        <v>N</v>
      </c>
      <c r="AK121">
        <f>B!K121</f>
        <v>0</v>
      </c>
    </row>
    <row r="122" spans="1:37" ht="19" thickTop="1" thickBot="1">
      <c r="A122" t="s">
        <v>421</v>
      </c>
      <c r="B122" t="s">
        <v>422</v>
      </c>
      <c r="C122" t="s">
        <v>24</v>
      </c>
      <c r="D122">
        <v>3707</v>
      </c>
      <c r="E122" t="s">
        <v>423</v>
      </c>
      <c r="F122" s="4" t="str">
        <f>IF(AND((A!F122='C'!F122),('C'!F122=B!F122)),'C'!F122,"A:"&amp;A!F122&amp;";B:"&amp;B!F122&amp;";C:"&amp;'C'!F122)</f>
        <v>A:N;B:Y;C:N</v>
      </c>
      <c r="G122" s="4" t="str">
        <f>IF(AND((A!G122='C'!G122),('C'!G122=B!G122)),'C'!G122,"A:"&amp;A!G122&amp;";B:"&amp;B!G122&amp;";C:"&amp;'C'!G122)</f>
        <v>N</v>
      </c>
      <c r="H122" s="9" t="str">
        <f>IF('C'!H122=0,"",'C'!H122)</f>
        <v/>
      </c>
      <c r="I122" s="14" t="str">
        <f>IF(A!H122=0,"",A!H122)</f>
        <v/>
      </c>
      <c r="J122" s="9" t="str">
        <f>IF(B!H122=0,"",B!H122)</f>
        <v>S2</v>
      </c>
      <c r="K122" t="str">
        <f>IF('C'!I122=0,"",'C'!I122)</f>
        <v/>
      </c>
      <c r="L122" t="str">
        <f>IF(A!I122=0,"",A!I122)</f>
        <v/>
      </c>
      <c r="M122" t="str">
        <f>IF(B!I122=0,"",B!I122)</f>
        <v>presupp of "the most"</v>
      </c>
      <c r="N122" t="b">
        <f t="shared" si="16"/>
        <v>0</v>
      </c>
      <c r="O122" t="b">
        <f t="shared" si="21"/>
        <v>0</v>
      </c>
      <c r="Q122" s="8" t="str">
        <f>IF('C'!M122=0,"",'C'!M122)</f>
        <v/>
      </c>
      <c r="R122" s="15" t="str">
        <f>IF(A!M122=0,"",A!M122)</f>
        <v/>
      </c>
      <c r="S122" s="8" t="str">
        <f>IF(B!M122=0,"",B!M122)</f>
        <v/>
      </c>
      <c r="U122" t="s">
        <v>37</v>
      </c>
      <c r="V122" s="8">
        <f t="shared" si="28"/>
        <v>0</v>
      </c>
      <c r="W122" t="str">
        <f t="shared" si="29"/>
        <v>nomatch</v>
      </c>
      <c r="X122" t="str">
        <f t="shared" si="30"/>
        <v>A:N;B:Y;C:N</v>
      </c>
      <c r="Y122" t="str">
        <f t="shared" si="31"/>
        <v>N</v>
      </c>
      <c r="AA122" s="17" t="str">
        <f t="shared" si="22"/>
        <v>no</v>
      </c>
      <c r="AB122" s="17" t="str">
        <f t="shared" si="23"/>
        <v>no</v>
      </c>
      <c r="AC122" s="16" t="str">
        <f t="shared" si="24"/>
        <v/>
      </c>
      <c r="AD122" s="16" t="str">
        <f t="shared" si="25"/>
        <v/>
      </c>
      <c r="AF122" t="str">
        <f t="shared" si="26"/>
        <v>nomatch</v>
      </c>
      <c r="AG122" t="str">
        <f t="shared" si="27"/>
        <v/>
      </c>
      <c r="AI122">
        <f>'C'!K122</f>
        <v>0</v>
      </c>
      <c r="AJ122" t="str">
        <f>A!K122</f>
        <v>N</v>
      </c>
      <c r="AK122">
        <f>B!K122</f>
        <v>0</v>
      </c>
    </row>
    <row r="123" spans="1:37" ht="19" thickTop="1" thickBot="1">
      <c r="A123" t="s">
        <v>424</v>
      </c>
      <c r="B123" t="s">
        <v>425</v>
      </c>
      <c r="C123" t="s">
        <v>16</v>
      </c>
      <c r="D123">
        <v>119421</v>
      </c>
      <c r="E123" t="s">
        <v>426</v>
      </c>
      <c r="F123" s="4" t="str">
        <f>IF(AND((A!F123='C'!F123),('C'!F123=B!F123)),'C'!F123,"A:"&amp;A!F123&amp;";B:"&amp;B!F123&amp;";C:"&amp;'C'!F123)</f>
        <v>N</v>
      </c>
      <c r="G123" s="4" t="str">
        <f>IF(AND((A!G123='C'!G123),('C'!G123=B!G123)),'C'!G123,"A:"&amp;A!G123&amp;";B:"&amp;B!G123&amp;";C:"&amp;'C'!G123)</f>
        <v>N</v>
      </c>
      <c r="H123" s="9" t="str">
        <f>IF('C'!H123=0,"",'C'!H123)</f>
        <v/>
      </c>
      <c r="I123" s="14" t="str">
        <f>IF(A!H123=0,"",A!H123)</f>
        <v/>
      </c>
      <c r="J123" s="9" t="str">
        <f>IF(B!H123=0,"",B!H123)</f>
        <v/>
      </c>
      <c r="K123" t="str">
        <f>IF('C'!I123=0,"",'C'!I123)</f>
        <v/>
      </c>
      <c r="L123" t="str">
        <f>IF(A!I123=0,"",A!I123)</f>
        <v/>
      </c>
      <c r="M123" t="str">
        <f>IF(B!I123=0,"",B!I123)</f>
        <v/>
      </c>
      <c r="N123" t="b">
        <f t="shared" si="16"/>
        <v>0</v>
      </c>
      <c r="O123" t="b">
        <f t="shared" si="21"/>
        <v>0</v>
      </c>
      <c r="Q123" s="8" t="str">
        <f>IF('C'!M123=0,"",'C'!M123)</f>
        <v/>
      </c>
      <c r="R123" s="15" t="str">
        <f>IF(A!M123=0,"",A!M123)</f>
        <v/>
      </c>
      <c r="S123" s="8" t="str">
        <f>IF(B!M123=0,"",B!M123)</f>
        <v/>
      </c>
      <c r="V123" s="8">
        <f t="shared" si="28"/>
        <v>0</v>
      </c>
      <c r="W123" t="str">
        <f t="shared" si="29"/>
        <v/>
      </c>
      <c r="X123" t="str">
        <f t="shared" si="30"/>
        <v>N</v>
      </c>
      <c r="Y123" t="str">
        <f t="shared" si="31"/>
        <v>N</v>
      </c>
      <c r="AA123" s="17" t="str">
        <f t="shared" si="22"/>
        <v>no</v>
      </c>
      <c r="AB123" s="17" t="str">
        <f t="shared" si="23"/>
        <v>no</v>
      </c>
      <c r="AC123" s="16" t="str">
        <f t="shared" si="24"/>
        <v/>
      </c>
      <c r="AD123" s="16" t="str">
        <f t="shared" si="25"/>
        <v/>
      </c>
      <c r="AF123" t="str">
        <f t="shared" si="26"/>
        <v/>
      </c>
      <c r="AG123" t="str">
        <f t="shared" si="27"/>
        <v/>
      </c>
      <c r="AI123">
        <f>'C'!K123</f>
        <v>0</v>
      </c>
      <c r="AJ123" t="str">
        <f>A!K123</f>
        <v>N</v>
      </c>
      <c r="AK123">
        <f>B!K123</f>
        <v>0</v>
      </c>
    </row>
    <row r="124" spans="1:37" ht="48" thickTop="1" thickBot="1">
      <c r="A124" t="s">
        <v>427</v>
      </c>
      <c r="B124" t="s">
        <v>428</v>
      </c>
      <c r="C124" t="s">
        <v>37</v>
      </c>
      <c r="D124">
        <v>80947</v>
      </c>
      <c r="E124" t="s">
        <v>429</v>
      </c>
      <c r="F124" s="4" t="str">
        <f>IF(AND((A!F124='C'!F124),('C'!F124=B!F124)),'C'!F124,"A:"&amp;A!F124&amp;";B:"&amp;B!F124&amp;";C:"&amp;'C'!F124)</f>
        <v>A:Y;B:N;C:N</v>
      </c>
      <c r="G124" s="4" t="str">
        <f>IF(AND((A!G124='C'!G124),('C'!G124=B!G124)),'C'!G124,"A:"&amp;A!G124&amp;";B:"&amp;B!G124&amp;";C:"&amp;'C'!G124)</f>
        <v>N</v>
      </c>
      <c r="H124" s="9" t="str">
        <f>IF('C'!H124=0,"",'C'!H124)</f>
        <v/>
      </c>
      <c r="I124" s="14" t="str">
        <f>IF(A!H124=0,"",A!H124)</f>
        <v/>
      </c>
      <c r="J124" s="9" t="str">
        <f>IF(B!H124=0,"",B!H124)</f>
        <v/>
      </c>
      <c r="K124" t="str">
        <f>IF('C'!I124=0,"",'C'!I124)</f>
        <v/>
      </c>
      <c r="L124" t="str">
        <f>IF(A!I124=0,"",A!I124)</f>
        <v/>
      </c>
      <c r="M124" t="str">
        <f>IF(B!I124=0,"",B!I124)</f>
        <v/>
      </c>
      <c r="N124" t="b">
        <f t="shared" si="16"/>
        <v>0</v>
      </c>
      <c r="O124" t="b">
        <f t="shared" si="21"/>
        <v>0</v>
      </c>
      <c r="Q124" s="8" t="str">
        <f>IF('C'!M124=0,"",'C'!M124)</f>
        <v/>
      </c>
      <c r="R124" s="15" t="str">
        <f>IF(A!M124=0,"",A!M124)</f>
        <v>entail presuppositions</v>
      </c>
      <c r="S124" s="8" t="str">
        <f>IF(B!M124=0,"",B!M124)</f>
        <v/>
      </c>
      <c r="U124" t="s">
        <v>37</v>
      </c>
      <c r="V124" s="8">
        <f t="shared" si="28"/>
        <v>1</v>
      </c>
      <c r="W124" t="str">
        <f t="shared" si="29"/>
        <v/>
      </c>
      <c r="X124" t="str">
        <f t="shared" si="30"/>
        <v>A:Y;B:N;C:N</v>
      </c>
      <c r="Y124" t="str">
        <f t="shared" si="31"/>
        <v>N</v>
      </c>
      <c r="AA124" s="17" t="str">
        <f t="shared" si="22"/>
        <v>yes</v>
      </c>
      <c r="AB124" s="17" t="str">
        <f t="shared" si="23"/>
        <v>no</v>
      </c>
      <c r="AC124" s="16" t="str">
        <f t="shared" si="24"/>
        <v/>
      </c>
      <c r="AD124" s="16" t="str">
        <f t="shared" si="25"/>
        <v/>
      </c>
      <c r="AF124" t="str">
        <f t="shared" si="26"/>
        <v/>
      </c>
      <c r="AG124" t="str">
        <f t="shared" si="27"/>
        <v/>
      </c>
      <c r="AI124">
        <f>'C'!K124</f>
        <v>0</v>
      </c>
      <c r="AJ124" t="str">
        <f>A!K124</f>
        <v>Y</v>
      </c>
      <c r="AK124">
        <f>B!K124</f>
        <v>0</v>
      </c>
    </row>
    <row r="125" spans="1:37" ht="19" thickTop="1" thickBot="1">
      <c r="A125" t="s">
        <v>431</v>
      </c>
      <c r="B125" t="s">
        <v>432</v>
      </c>
      <c r="C125" t="s">
        <v>16</v>
      </c>
      <c r="D125">
        <v>66737</v>
      </c>
      <c r="E125" t="s">
        <v>433</v>
      </c>
      <c r="F125" s="4" t="str">
        <f>IF(AND((A!F125='C'!F125),('C'!F125=B!F125)),'C'!F125,"A:"&amp;A!F125&amp;";B:"&amp;B!F125&amp;";C:"&amp;'C'!F125)</f>
        <v>N</v>
      </c>
      <c r="G125" s="4" t="str">
        <f>IF(AND((A!G125='C'!G125),('C'!G125=B!G125)),'C'!G125,"A:"&amp;A!G125&amp;";B:"&amp;B!G125&amp;";C:"&amp;'C'!G125)</f>
        <v>A:N;B:Y;C:N</v>
      </c>
      <c r="H125" s="9" t="str">
        <f>IF('C'!H125=0,"",'C'!H125)</f>
        <v/>
      </c>
      <c r="I125" s="14" t="str">
        <f>IF(A!H125=0,"",A!H125)</f>
        <v/>
      </c>
      <c r="J125" s="9" t="str">
        <f>IF(B!H125=0,"",B!H125)</f>
        <v>S2 is negated implicature of S1</v>
      </c>
      <c r="K125" t="str">
        <f>IF('C'!I125=0,"",'C'!I125)</f>
        <v/>
      </c>
      <c r="L125" t="str">
        <f>IF(A!I125=0,"",A!I125)</f>
        <v/>
      </c>
      <c r="M125" t="str">
        <f>IF(B!I125=0,"",B!I125)</f>
        <v>conversational</v>
      </c>
      <c r="N125" t="str">
        <f t="shared" si="16"/>
        <v>conversational</v>
      </c>
      <c r="O125" t="b">
        <f t="shared" si="21"/>
        <v>0</v>
      </c>
      <c r="Q125" s="8" t="str">
        <f>IF('C'!M125=0,"",'C'!M125)</f>
        <v/>
      </c>
      <c r="R125" s="15" t="str">
        <f>IF(A!M125=0,"",A!M125)</f>
        <v/>
      </c>
      <c r="S125" s="8" t="str">
        <f>IF(B!M125=0,"",B!M125)</f>
        <v>negated implicature</v>
      </c>
      <c r="U125" t="s">
        <v>16</v>
      </c>
      <c r="V125" s="8">
        <f t="shared" si="28"/>
        <v>1</v>
      </c>
      <c r="W125" t="str">
        <f t="shared" si="29"/>
        <v/>
      </c>
      <c r="X125" t="str">
        <f t="shared" si="30"/>
        <v>N</v>
      </c>
      <c r="Y125" t="str">
        <f t="shared" si="31"/>
        <v>A:N;B:Y;C:N</v>
      </c>
      <c r="AA125" s="17" t="str">
        <f t="shared" si="22"/>
        <v>no</v>
      </c>
      <c r="AB125" s="17" t="str">
        <f t="shared" si="23"/>
        <v>yes</v>
      </c>
      <c r="AC125" s="16" t="str">
        <f t="shared" si="24"/>
        <v/>
      </c>
      <c r="AD125" s="16" t="str">
        <f t="shared" si="25"/>
        <v/>
      </c>
      <c r="AF125" t="str">
        <f t="shared" si="26"/>
        <v/>
      </c>
      <c r="AG125" t="str">
        <f t="shared" si="27"/>
        <v/>
      </c>
      <c r="AI125">
        <f>'C'!K125</f>
        <v>0</v>
      </c>
      <c r="AJ125" t="str">
        <f>A!K125</f>
        <v>N</v>
      </c>
      <c r="AK125">
        <f>B!K125</f>
        <v>0</v>
      </c>
    </row>
    <row r="126" spans="1:37" ht="19" thickTop="1" thickBot="1">
      <c r="A126" t="s">
        <v>434</v>
      </c>
      <c r="B126" t="s">
        <v>435</v>
      </c>
      <c r="C126" t="s">
        <v>16</v>
      </c>
      <c r="D126">
        <v>65879</v>
      </c>
      <c r="E126" t="s">
        <v>436</v>
      </c>
      <c r="F126" s="4" t="str">
        <f>IF(AND((A!F126='C'!F126),('C'!F126=B!F126)),'C'!F126,"A:"&amp;A!F126&amp;";B:"&amp;B!F126&amp;";C:"&amp;'C'!F126)</f>
        <v>A:N;B:N;C:Y</v>
      </c>
      <c r="G126" s="4" t="str">
        <f>IF(AND((A!G126='C'!G126),('C'!G126=B!G126)),'C'!G126,"A:"&amp;A!G126&amp;";B:"&amp;B!G126&amp;";C:"&amp;'C'!G126)</f>
        <v>N</v>
      </c>
      <c r="H126" s="9" t="str">
        <f>IF('C'!H126=0,"",'C'!H126)</f>
        <v>S1</v>
      </c>
      <c r="I126" s="14" t="str">
        <f>IF(A!H126=0,"",A!H126)</f>
        <v/>
      </c>
      <c r="J126" s="9" t="str">
        <f>IF(B!H126=0,"",B!H126)</f>
        <v/>
      </c>
      <c r="K126" t="str">
        <f>IF('C'!I126=0,"",'C'!I126)</f>
        <v>succeed presupposes difficulty? kinda? idk</v>
      </c>
      <c r="L126" t="str">
        <f>IF(A!I126=0,"",A!I126)</f>
        <v/>
      </c>
      <c r="M126" t="str">
        <f>IF(B!I126=0,"",B!I126)</f>
        <v/>
      </c>
      <c r="N126" t="b">
        <f t="shared" si="16"/>
        <v>0</v>
      </c>
      <c r="O126" t="b">
        <f t="shared" si="21"/>
        <v>0</v>
      </c>
      <c r="Q126" s="8" t="str">
        <f>IF('C'!M126=0,"",'C'!M126)</f>
        <v/>
      </c>
      <c r="R126" s="15" t="str">
        <f>IF(A!M126=0,"",A!M126)</f>
        <v/>
      </c>
      <c r="S126" s="8" t="str">
        <f>IF(B!M126=0,"",B!M126)</f>
        <v/>
      </c>
      <c r="V126" s="8">
        <f t="shared" si="28"/>
        <v>0</v>
      </c>
      <c r="W126" t="str">
        <f t="shared" si="29"/>
        <v/>
      </c>
      <c r="X126" t="str">
        <f t="shared" si="30"/>
        <v>A:N;B:N;C:Y</v>
      </c>
      <c r="Y126" t="str">
        <f t="shared" si="31"/>
        <v>N</v>
      </c>
      <c r="AA126" s="17" t="str">
        <f t="shared" si="22"/>
        <v>yes</v>
      </c>
      <c r="AB126" s="17" t="str">
        <f t="shared" si="23"/>
        <v>no</v>
      </c>
      <c r="AC126" s="16" t="str">
        <f t="shared" si="24"/>
        <v/>
      </c>
      <c r="AD126" s="16" t="str">
        <f t="shared" si="25"/>
        <v/>
      </c>
      <c r="AF126" t="str">
        <f t="shared" si="26"/>
        <v/>
      </c>
      <c r="AG126" t="str">
        <f t="shared" si="27"/>
        <v/>
      </c>
      <c r="AI126">
        <f>'C'!K126</f>
        <v>0</v>
      </c>
      <c r="AJ126" t="str">
        <f>A!K126</f>
        <v>N</v>
      </c>
      <c r="AK126">
        <f>B!K126</f>
        <v>0</v>
      </c>
    </row>
    <row r="127" spans="1:37" ht="19" thickTop="1" thickBot="1">
      <c r="A127" t="s">
        <v>437</v>
      </c>
      <c r="B127" t="s">
        <v>438</v>
      </c>
      <c r="C127" t="s">
        <v>24</v>
      </c>
      <c r="D127">
        <v>10379</v>
      </c>
      <c r="E127" t="s">
        <v>439</v>
      </c>
      <c r="F127" s="4" t="str">
        <f>IF(AND((A!F127='C'!F127),('C'!F127=B!F127)),'C'!F127,"A:"&amp;A!F127&amp;";B:"&amp;B!F127&amp;";C:"&amp;'C'!F127)</f>
        <v>N</v>
      </c>
      <c r="G127" s="4" t="str">
        <f>IF(AND((A!G127='C'!G127),('C'!G127=B!G127)),'C'!G127,"A:"&amp;A!G127&amp;";B:"&amp;B!G127&amp;";C:"&amp;'C'!G127)</f>
        <v>N</v>
      </c>
      <c r="H127" s="9" t="str">
        <f>IF('C'!H127=0,"",'C'!H127)</f>
        <v/>
      </c>
      <c r="I127" s="14" t="str">
        <f>IF(A!H127=0,"",A!H127)</f>
        <v/>
      </c>
      <c r="J127" s="9" t="str">
        <f>IF(B!H127=0,"",B!H127)</f>
        <v/>
      </c>
      <c r="K127" t="str">
        <f>IF('C'!I127=0,"",'C'!I127)</f>
        <v/>
      </c>
      <c r="L127" t="str">
        <f>IF(A!I127=0,"",A!I127)</f>
        <v/>
      </c>
      <c r="M127" t="str">
        <f>IF(B!I127=0,"",B!I127)</f>
        <v/>
      </c>
      <c r="N127" t="b">
        <f t="shared" si="16"/>
        <v>0</v>
      </c>
      <c r="O127" t="b">
        <f t="shared" si="21"/>
        <v>0</v>
      </c>
      <c r="Q127" s="8" t="str">
        <f>IF('C'!M127=0,"",'C'!M127)</f>
        <v/>
      </c>
      <c r="R127" s="15" t="str">
        <f>IF(A!M127=0,"",A!M127)</f>
        <v/>
      </c>
      <c r="S127" s="8" t="str">
        <f>IF(B!M127=0,"",B!M127)</f>
        <v/>
      </c>
      <c r="V127" s="8">
        <f t="shared" si="28"/>
        <v>0</v>
      </c>
      <c r="W127" t="str">
        <f t="shared" si="29"/>
        <v/>
      </c>
      <c r="X127" t="str">
        <f t="shared" si="30"/>
        <v>N</v>
      </c>
      <c r="Y127" t="str">
        <f t="shared" si="31"/>
        <v>N</v>
      </c>
      <c r="AA127" s="17" t="str">
        <f t="shared" si="22"/>
        <v>no</v>
      </c>
      <c r="AB127" s="17" t="str">
        <f t="shared" si="23"/>
        <v>no</v>
      </c>
      <c r="AC127" s="16" t="str">
        <f t="shared" si="24"/>
        <v/>
      </c>
      <c r="AD127" s="16" t="str">
        <f t="shared" si="25"/>
        <v/>
      </c>
      <c r="AF127" t="str">
        <f t="shared" si="26"/>
        <v/>
      </c>
      <c r="AG127" t="str">
        <f t="shared" si="27"/>
        <v/>
      </c>
      <c r="AI127">
        <f>'C'!K127</f>
        <v>0</v>
      </c>
      <c r="AJ127" t="str">
        <f>A!K127</f>
        <v>N</v>
      </c>
      <c r="AK127">
        <f>B!K127</f>
        <v>0</v>
      </c>
    </row>
    <row r="128" spans="1:37" ht="19" thickTop="1" thickBot="1">
      <c r="A128" t="s">
        <v>440</v>
      </c>
      <c r="B128" t="s">
        <v>441</v>
      </c>
      <c r="C128" t="s">
        <v>16</v>
      </c>
      <c r="D128">
        <v>30550</v>
      </c>
      <c r="E128" t="s">
        <v>442</v>
      </c>
      <c r="F128" s="4" t="str">
        <f>IF(AND((A!F128='C'!F128),('C'!F128=B!F128)),'C'!F128,"A:"&amp;A!F128&amp;";B:"&amp;B!F128&amp;";C:"&amp;'C'!F128)</f>
        <v>N</v>
      </c>
      <c r="G128" s="4" t="str">
        <f>IF(AND((A!G128='C'!G128),('C'!G128=B!G128)),'C'!G128,"A:"&amp;A!G128&amp;";B:"&amp;B!G128&amp;";C:"&amp;'C'!G128)</f>
        <v>N</v>
      </c>
      <c r="H128" s="9" t="str">
        <f>IF('C'!H128=0,"",'C'!H128)</f>
        <v/>
      </c>
      <c r="I128" s="14" t="str">
        <f>IF(A!H128=0,"",A!H128)</f>
        <v/>
      </c>
      <c r="J128" s="9" t="str">
        <f>IF(B!H128=0,"",B!H128)</f>
        <v/>
      </c>
      <c r="K128" t="str">
        <f>IF('C'!I128=0,"",'C'!I128)</f>
        <v/>
      </c>
      <c r="L128" t="str">
        <f>IF(A!I128=0,"",A!I128)</f>
        <v/>
      </c>
      <c r="M128" t="str">
        <f>IF(B!I128=0,"",B!I128)</f>
        <v/>
      </c>
      <c r="N128" t="b">
        <f t="shared" si="16"/>
        <v>0</v>
      </c>
      <c r="O128" t="b">
        <f t="shared" si="21"/>
        <v>0</v>
      </c>
      <c r="Q128" s="8" t="str">
        <f>IF('C'!M128=0,"",'C'!M128)</f>
        <v/>
      </c>
      <c r="R128" s="15" t="str">
        <f>IF(A!M128=0,"",A!M128)</f>
        <v/>
      </c>
      <c r="S128" s="8" t="str">
        <f>IF(B!M128=0,"",B!M128)</f>
        <v/>
      </c>
      <c r="V128" s="8">
        <f t="shared" si="28"/>
        <v>0</v>
      </c>
      <c r="W128" t="str">
        <f t="shared" si="29"/>
        <v/>
      </c>
      <c r="X128" t="str">
        <f t="shared" si="30"/>
        <v>N</v>
      </c>
      <c r="Y128" t="str">
        <f t="shared" si="31"/>
        <v>N</v>
      </c>
      <c r="AA128" s="17" t="str">
        <f t="shared" si="22"/>
        <v>no</v>
      </c>
      <c r="AB128" s="17" t="str">
        <f t="shared" si="23"/>
        <v>no</v>
      </c>
      <c r="AC128" s="16" t="str">
        <f t="shared" si="24"/>
        <v/>
      </c>
      <c r="AD128" s="16" t="str">
        <f t="shared" si="25"/>
        <v/>
      </c>
      <c r="AF128" t="str">
        <f t="shared" si="26"/>
        <v/>
      </c>
      <c r="AG128" t="str">
        <f t="shared" si="27"/>
        <v/>
      </c>
      <c r="AI128">
        <f>'C'!K128</f>
        <v>0</v>
      </c>
      <c r="AJ128" t="str">
        <f>A!K128</f>
        <v>N</v>
      </c>
      <c r="AK128">
        <f>B!K128</f>
        <v>0</v>
      </c>
    </row>
    <row r="129" spans="1:37" ht="19" thickTop="1" thickBot="1">
      <c r="A129" t="s">
        <v>443</v>
      </c>
      <c r="B129" t="s">
        <v>444</v>
      </c>
      <c r="C129" t="s">
        <v>16</v>
      </c>
      <c r="D129">
        <v>53509</v>
      </c>
      <c r="E129" t="s">
        <v>445</v>
      </c>
      <c r="F129" s="4" t="str">
        <f>IF(AND((A!F129='C'!F129),('C'!F129=B!F129)),'C'!F129,"A:"&amp;A!F129&amp;";B:"&amp;B!F129&amp;";C:"&amp;'C'!F129)</f>
        <v>A:N;B:N;C:Y</v>
      </c>
      <c r="G129" s="4" t="str">
        <f>IF(AND((A!G129='C'!G129),('C'!G129=B!G129)),'C'!G129,"A:"&amp;A!G129&amp;";B:"&amp;B!G129&amp;";C:"&amp;'C'!G129)</f>
        <v>N</v>
      </c>
      <c r="H129" s="9" t="str">
        <f>IF('C'!H129=0,"",'C'!H129)</f>
        <v>S1</v>
      </c>
      <c r="I129" s="14" t="str">
        <f>IF(A!H129=0,"",A!H129)</f>
        <v/>
      </c>
      <c r="J129" s="9" t="str">
        <f>IF(B!H129=0,"",B!H129)</f>
        <v/>
      </c>
      <c r="K129" t="str">
        <f>IF('C'!I129=0,"",'C'!I129)</f>
        <v>also</v>
      </c>
      <c r="L129" t="str">
        <f>IF(A!I129=0,"",A!I129)</f>
        <v/>
      </c>
      <c r="M129" t="str">
        <f>IF(B!I129=0,"",B!I129)</f>
        <v/>
      </c>
      <c r="N129" t="b">
        <f t="shared" si="16"/>
        <v>0</v>
      </c>
      <c r="O129" t="b">
        <f t="shared" si="21"/>
        <v>0</v>
      </c>
      <c r="Q129" s="8" t="str">
        <f>IF('C'!M129=0,"",'C'!M129)</f>
        <v/>
      </c>
      <c r="R129" s="15" t="str">
        <f>IF(A!M129=0,"",A!M129)</f>
        <v/>
      </c>
      <c r="S129" s="8" t="str">
        <f>IF(B!M129=0,"",B!M129)</f>
        <v/>
      </c>
      <c r="U129" t="s">
        <v>798</v>
      </c>
      <c r="V129" s="8">
        <f t="shared" si="28"/>
        <v>0</v>
      </c>
      <c r="W129" t="str">
        <f t="shared" si="29"/>
        <v/>
      </c>
      <c r="X129" t="str">
        <f t="shared" si="30"/>
        <v>A:N;B:N;C:Y</v>
      </c>
      <c r="Y129" t="str">
        <f t="shared" si="31"/>
        <v>N</v>
      </c>
      <c r="AA129" s="17" t="str">
        <f t="shared" si="22"/>
        <v>no</v>
      </c>
      <c r="AB129" s="17" t="str">
        <f t="shared" si="23"/>
        <v>no</v>
      </c>
      <c r="AC129" s="16" t="str">
        <f t="shared" si="24"/>
        <v>nomatch</v>
      </c>
      <c r="AD129" s="16" t="str">
        <f t="shared" si="25"/>
        <v/>
      </c>
      <c r="AF129" t="str">
        <f t="shared" si="26"/>
        <v/>
      </c>
      <c r="AG129" t="str">
        <f t="shared" si="27"/>
        <v/>
      </c>
      <c r="AI129">
        <f>'C'!K129</f>
        <v>0</v>
      </c>
      <c r="AJ129" t="str">
        <f>A!K129</f>
        <v>N</v>
      </c>
      <c r="AK129">
        <f>B!K129</f>
        <v>0</v>
      </c>
    </row>
    <row r="130" spans="1:37" ht="19" thickTop="1" thickBot="1">
      <c r="A130" t="s">
        <v>446</v>
      </c>
      <c r="B130" t="s">
        <v>447</v>
      </c>
      <c r="C130" t="s">
        <v>16</v>
      </c>
      <c r="D130">
        <v>138563</v>
      </c>
      <c r="E130" t="s">
        <v>448</v>
      </c>
      <c r="F130" s="4" t="str">
        <f>IF(AND((A!F130='C'!F130),('C'!F130=B!F130)),'C'!F130,"A:"&amp;A!F130&amp;";B:"&amp;B!F130&amp;";C:"&amp;'C'!F130)</f>
        <v>A:N;B:N;C:Y</v>
      </c>
      <c r="G130" s="4" t="str">
        <f>IF(AND((A!G130='C'!G130),('C'!G130=B!G130)),'C'!G130,"A:"&amp;A!G130&amp;";B:"&amp;B!G130&amp;";C:"&amp;'C'!G130)</f>
        <v>N</v>
      </c>
      <c r="H130" s="9" t="str">
        <f>IF('C'!H130=0,"",'C'!H130)</f>
        <v>S1</v>
      </c>
      <c r="I130" s="14" t="str">
        <f>IF(A!H130=0,"",A!H130)</f>
        <v/>
      </c>
      <c r="J130" s="9" t="str">
        <f>IF(B!H130=0,"",B!H130)</f>
        <v/>
      </c>
      <c r="K130" t="s">
        <v>658</v>
      </c>
      <c r="L130" t="str">
        <f>IF(A!I130=0,"",A!I130)</f>
        <v/>
      </c>
      <c r="M130" t="str">
        <f>IF(B!I130=0,"",B!I130)</f>
        <v/>
      </c>
      <c r="N130" t="b">
        <f t="shared" ref="N130:N193" si="32">IF(AND(AB130="yes",OR(K130="conversational",L130="conversational",M130="conversational")),"conversational")</f>
        <v>0</v>
      </c>
      <c r="O130" t="b">
        <f t="shared" si="21"/>
        <v>0</v>
      </c>
      <c r="Q130" s="8" t="str">
        <f>IF('C'!M130=0,"",'C'!M130)</f>
        <v/>
      </c>
      <c r="R130" s="15" t="str">
        <f>IF(A!M130=0,"",A!M130)</f>
        <v/>
      </c>
      <c r="S130" s="8" t="str">
        <f>IF(B!M130=0,"",B!M130)</f>
        <v/>
      </c>
      <c r="U130" t="s">
        <v>798</v>
      </c>
      <c r="V130" s="8">
        <f t="shared" ref="V130:V161" si="33">IF(U130=C130,1,0)</f>
        <v>0</v>
      </c>
      <c r="W130" t="str">
        <f t="shared" ref="W130:W161" si="34">IF(AND(NOT(U130=""),NOT(U130="no"),NOT(U130=C130)),"nomatch","")</f>
        <v/>
      </c>
      <c r="X130" t="str">
        <f t="shared" ref="X130:X161" si="35">IF(AND(NOT(F130="N"),NOT(T130="")),"N",F130)</f>
        <v>A:N;B:N;C:Y</v>
      </c>
      <c r="Y130" t="str">
        <f t="shared" ref="Y130:Y161" si="36">IF(AND(NOT(G130="N"),NOT(T130="")),"N",G130)</f>
        <v>N</v>
      </c>
      <c r="AA130" s="17" t="str">
        <f t="shared" si="22"/>
        <v>no</v>
      </c>
      <c r="AB130" s="17" t="str">
        <f t="shared" si="23"/>
        <v>no</v>
      </c>
      <c r="AC130" s="16" t="str">
        <f t="shared" si="24"/>
        <v>nomatch</v>
      </c>
      <c r="AD130" s="16" t="str">
        <f t="shared" si="25"/>
        <v/>
      </c>
      <c r="AF130" t="str">
        <f t="shared" si="26"/>
        <v/>
      </c>
      <c r="AG130" t="str">
        <f t="shared" si="27"/>
        <v/>
      </c>
      <c r="AI130">
        <f>'C'!K130</f>
        <v>0</v>
      </c>
      <c r="AJ130" t="str">
        <f>A!K130</f>
        <v>N</v>
      </c>
      <c r="AK130">
        <f>B!K130</f>
        <v>0</v>
      </c>
    </row>
    <row r="131" spans="1:37" ht="19" thickTop="1" thickBot="1">
      <c r="A131" t="s">
        <v>449</v>
      </c>
      <c r="B131" t="s">
        <v>450</v>
      </c>
      <c r="C131" t="s">
        <v>37</v>
      </c>
      <c r="D131">
        <v>97838</v>
      </c>
      <c r="E131" t="s">
        <v>451</v>
      </c>
      <c r="F131" s="4" t="str">
        <f>IF(AND((A!F131='C'!F131),('C'!F131=B!F131)),'C'!F131,"A:"&amp;A!F131&amp;";B:"&amp;B!F131&amp;";C:"&amp;'C'!F131)</f>
        <v>N</v>
      </c>
      <c r="G131" s="4" t="str">
        <f>IF(AND((A!G131='C'!G131),('C'!G131=B!G131)),'C'!G131,"A:"&amp;A!G131&amp;";B:"&amp;B!G131&amp;";C:"&amp;'C'!G131)</f>
        <v>A:N;B:Y;C:N</v>
      </c>
      <c r="H131" s="9" t="str">
        <f>IF('C'!H131=0,"",'C'!H131)</f>
        <v/>
      </c>
      <c r="I131" s="14" t="str">
        <f>IF(A!H131=0,"",A!H131)</f>
        <v/>
      </c>
      <c r="J131" s="9" t="str">
        <f>IF(B!H131=0,"",B!H131)</f>
        <v>S2</v>
      </c>
      <c r="K131" t="str">
        <f>IF('C'!I131=0,"",'C'!I131)</f>
        <v/>
      </c>
      <c r="L131" t="str">
        <f>IF(A!I131=0,"",A!I131)</f>
        <v/>
      </c>
      <c r="M131" t="str">
        <f>IF(B!I131=0,"",B!I131)</f>
        <v>conversational</v>
      </c>
      <c r="N131" t="str">
        <f t="shared" si="32"/>
        <v>conversational</v>
      </c>
      <c r="O131" t="b">
        <f t="shared" ref="O131:O194" si="37">IF(AND(AA131="yes",OR(K131="existence",L131="existence",M131="existence")),"existence")</f>
        <v>0</v>
      </c>
      <c r="Q131" s="8" t="str">
        <f>IF('C'!M131=0,"",'C'!M131)</f>
        <v/>
      </c>
      <c r="R131" s="15" t="str">
        <f>IF(A!M131=0,"",A!M131)</f>
        <v/>
      </c>
      <c r="S131" s="8" t="str">
        <f>IF(B!M131=0,"",B!M131)</f>
        <v/>
      </c>
      <c r="U131" t="s">
        <v>37</v>
      </c>
      <c r="V131" s="8">
        <f t="shared" si="33"/>
        <v>1</v>
      </c>
      <c r="W131" t="str">
        <f t="shared" si="34"/>
        <v/>
      </c>
      <c r="X131" t="str">
        <f t="shared" si="35"/>
        <v>N</v>
      </c>
      <c r="Y131" t="str">
        <f t="shared" si="36"/>
        <v>A:N;B:Y;C:N</v>
      </c>
      <c r="AA131" s="17" t="str">
        <f t="shared" ref="AA131:AA194" si="38">IF(AND(NOT(X131="N"),NOT(AC131="nomatch"),NOT(AF131="nomatch")),"yes","no")</f>
        <v>no</v>
      </c>
      <c r="AB131" s="17" t="str">
        <f t="shared" ref="AB131:AB194" si="39">IF(AND(NOT(Y131="N"),NOT(AD131="nomatch"),NOT(AG131="nomatch")),"yes","no")</f>
        <v>yes</v>
      </c>
      <c r="AC131" s="16" t="str">
        <f t="shared" ref="AC131:AC194" si="40">IF(AND(NOT(X131="N"),U131="no"),"nomatch","")</f>
        <v/>
      </c>
      <c r="AD131" s="16" t="str">
        <f t="shared" ref="AD131:AD194" si="41">IF(AND(NOT(Y131="N"),U131="no"),"nomatch","")</f>
        <v/>
      </c>
      <c r="AF131" t="str">
        <f t="shared" ref="AF131:AF194" si="42">IF(AND(NOT(X131="N"),W131="nomatch"),"nomatch","")</f>
        <v/>
      </c>
      <c r="AG131" t="str">
        <f t="shared" ref="AG131:AG194" si="43">IF(AND(NOT(Y131="N"),W131="nomatch"),"nomatch","")</f>
        <v/>
      </c>
      <c r="AI131">
        <f>'C'!K131</f>
        <v>0</v>
      </c>
      <c r="AJ131" t="str">
        <f>A!K131</f>
        <v>N</v>
      </c>
      <c r="AK131">
        <f>B!K131</f>
        <v>0</v>
      </c>
    </row>
    <row r="132" spans="1:37" ht="19" thickTop="1" thickBot="1">
      <c r="A132" t="s">
        <v>452</v>
      </c>
      <c r="B132" t="s">
        <v>453</v>
      </c>
      <c r="C132" t="s">
        <v>37</v>
      </c>
      <c r="D132">
        <v>5619</v>
      </c>
      <c r="E132" t="s">
        <v>454</v>
      </c>
      <c r="F132" s="4" t="str">
        <f>IF(AND((A!F132='C'!F132),('C'!F132=B!F132)),'C'!F132,"A:"&amp;A!F132&amp;";B:"&amp;B!F132&amp;";C:"&amp;'C'!F132)</f>
        <v>N</v>
      </c>
      <c r="G132" s="4" t="str">
        <f>IF(AND((A!G132='C'!G132),('C'!G132=B!G132)),'C'!G132,"A:"&amp;A!G132&amp;";B:"&amp;B!G132&amp;";C:"&amp;'C'!G132)</f>
        <v>N</v>
      </c>
      <c r="H132" s="9" t="str">
        <f>IF('C'!H132=0,"",'C'!H132)</f>
        <v/>
      </c>
      <c r="I132" s="14" t="str">
        <f>IF(A!H132=0,"",A!H132)</f>
        <v/>
      </c>
      <c r="J132" s="9" t="str">
        <f>IF(B!H132=0,"",B!H132)</f>
        <v/>
      </c>
      <c r="K132" t="str">
        <f>IF('C'!I132=0,"",'C'!I132)</f>
        <v/>
      </c>
      <c r="L132" t="str">
        <f>IF(A!I132=0,"",A!I132)</f>
        <v/>
      </c>
      <c r="M132" t="str">
        <f>IF(B!I132=0,"",B!I132)</f>
        <v/>
      </c>
      <c r="N132" t="b">
        <f t="shared" si="32"/>
        <v>0</v>
      </c>
      <c r="O132" t="b">
        <f t="shared" si="37"/>
        <v>0</v>
      </c>
      <c r="Q132" s="8" t="str">
        <f>IF('C'!M132=0,"",'C'!M132)</f>
        <v/>
      </c>
      <c r="R132" s="15" t="str">
        <f>IF(A!M132=0,"",A!M132)</f>
        <v/>
      </c>
      <c r="S132" s="8" t="str">
        <f>IF(B!M132=0,"",B!M132)</f>
        <v/>
      </c>
      <c r="V132" s="8">
        <f t="shared" si="33"/>
        <v>0</v>
      </c>
      <c r="W132" t="str">
        <f t="shared" si="34"/>
        <v/>
      </c>
      <c r="X132" t="str">
        <f t="shared" si="35"/>
        <v>N</v>
      </c>
      <c r="Y132" t="str">
        <f t="shared" si="36"/>
        <v>N</v>
      </c>
      <c r="AA132" s="17" t="str">
        <f t="shared" si="38"/>
        <v>no</v>
      </c>
      <c r="AB132" s="17" t="str">
        <f t="shared" si="39"/>
        <v>no</v>
      </c>
      <c r="AC132" s="16" t="str">
        <f t="shared" si="40"/>
        <v/>
      </c>
      <c r="AD132" s="16" t="str">
        <f t="shared" si="41"/>
        <v/>
      </c>
      <c r="AF132" t="str">
        <f t="shared" si="42"/>
        <v/>
      </c>
      <c r="AG132" t="str">
        <f t="shared" si="43"/>
        <v/>
      </c>
      <c r="AI132">
        <f>'C'!K132</f>
        <v>0</v>
      </c>
      <c r="AJ132" t="str">
        <f>A!K132</f>
        <v>N</v>
      </c>
      <c r="AK132">
        <f>B!K132</f>
        <v>0</v>
      </c>
    </row>
    <row r="133" spans="1:37" ht="19" thickTop="1" thickBot="1">
      <c r="A133" t="s">
        <v>455</v>
      </c>
      <c r="B133" t="s">
        <v>456</v>
      </c>
      <c r="C133" t="s">
        <v>37</v>
      </c>
      <c r="D133">
        <v>80109</v>
      </c>
      <c r="E133" t="s">
        <v>457</v>
      </c>
      <c r="F133" s="4" t="str">
        <f>IF(AND((A!F133='C'!F133),('C'!F133=B!F133)),'C'!F133,"A:"&amp;A!F133&amp;";B:"&amp;B!F133&amp;";C:"&amp;'C'!F133)</f>
        <v>N</v>
      </c>
      <c r="G133" s="4" t="str">
        <f>IF(AND((A!G133='C'!G133),('C'!G133=B!G133)),'C'!G133,"A:"&amp;A!G133&amp;";B:"&amp;B!G133&amp;";C:"&amp;'C'!G133)</f>
        <v>A:N;B:Y;C:N</v>
      </c>
      <c r="H133" s="9" t="str">
        <f>IF('C'!H133=0,"",'C'!H133)</f>
        <v/>
      </c>
      <c r="I133" s="14" t="str">
        <f>IF(A!H133=0,"",A!H133)</f>
        <v/>
      </c>
      <c r="J133" s="9" t="str">
        <f>IF(B!H133=0,"",B!H133)</f>
        <v>S2</v>
      </c>
      <c r="K133" t="str">
        <f>IF('C'!I133=0,"",'C'!I133)</f>
        <v/>
      </c>
      <c r="L133" t="str">
        <f>IF(A!I133=0,"",A!I133)</f>
        <v/>
      </c>
      <c r="M133" t="str">
        <f>IF(B!I133=0,"",B!I133)</f>
        <v>causal chain of conditional</v>
      </c>
      <c r="N133" t="b">
        <f t="shared" si="32"/>
        <v>0</v>
      </c>
      <c r="O133" t="b">
        <f t="shared" si="37"/>
        <v>0</v>
      </c>
      <c r="Q133" s="8" t="str">
        <f>IF('C'!M133=0,"",'C'!M133)</f>
        <v>conditional</v>
      </c>
      <c r="R133" s="15" t="str">
        <f>IF(A!M133=0,"",A!M133)</f>
        <v/>
      </c>
      <c r="S133" s="8" t="str">
        <f>IF(B!M133=0,"",B!M133)</f>
        <v/>
      </c>
      <c r="U133" t="s">
        <v>37</v>
      </c>
      <c r="V133" s="8">
        <f t="shared" si="33"/>
        <v>1</v>
      </c>
      <c r="W133" t="str">
        <f t="shared" si="34"/>
        <v/>
      </c>
      <c r="X133" t="str">
        <f t="shared" si="35"/>
        <v>N</v>
      </c>
      <c r="Y133" t="str">
        <f t="shared" si="36"/>
        <v>A:N;B:Y;C:N</v>
      </c>
      <c r="AA133" s="17" t="str">
        <f t="shared" si="38"/>
        <v>no</v>
      </c>
      <c r="AB133" s="17" t="str">
        <f t="shared" si="39"/>
        <v>yes</v>
      </c>
      <c r="AC133" s="16" t="str">
        <f t="shared" si="40"/>
        <v/>
      </c>
      <c r="AD133" s="16" t="str">
        <f t="shared" si="41"/>
        <v/>
      </c>
      <c r="AF133" t="str">
        <f t="shared" si="42"/>
        <v/>
      </c>
      <c r="AG133" t="str">
        <f t="shared" si="43"/>
        <v/>
      </c>
      <c r="AI133" t="str">
        <f>'C'!K133</f>
        <v>N</v>
      </c>
      <c r="AJ133" t="str">
        <f>A!K133</f>
        <v>N</v>
      </c>
      <c r="AK133">
        <f>B!K133</f>
        <v>0</v>
      </c>
    </row>
    <row r="134" spans="1:37" ht="19" thickTop="1" thickBot="1">
      <c r="A134" t="s">
        <v>458</v>
      </c>
      <c r="B134" t="s">
        <v>459</v>
      </c>
      <c r="C134" t="s">
        <v>37</v>
      </c>
      <c r="D134">
        <v>9797</v>
      </c>
      <c r="E134" t="s">
        <v>460</v>
      </c>
      <c r="F134" s="4" t="str">
        <f>IF(AND((A!F134='C'!F134),('C'!F134=B!F134)),'C'!F134,"A:"&amp;A!F134&amp;";B:"&amp;B!F134&amp;";C:"&amp;'C'!F134)</f>
        <v>N</v>
      </c>
      <c r="G134" s="4" t="str">
        <f>IF(AND((A!G134='C'!G134),('C'!G134=B!G134)),'C'!G134,"A:"&amp;A!G134&amp;";B:"&amp;B!G134&amp;";C:"&amp;'C'!G134)</f>
        <v>N</v>
      </c>
      <c r="H134" s="9" t="str">
        <f>IF('C'!H134=0,"",'C'!H134)</f>
        <v/>
      </c>
      <c r="I134" s="14" t="str">
        <f>IF(A!H134=0,"",A!H134)</f>
        <v/>
      </c>
      <c r="J134" s="9" t="str">
        <f>IF(B!H134=0,"",B!H134)</f>
        <v/>
      </c>
      <c r="K134" t="str">
        <f>IF('C'!I134=0,"",'C'!I134)</f>
        <v/>
      </c>
      <c r="L134" t="str">
        <f>IF(A!I134=0,"",A!I134)</f>
        <v/>
      </c>
      <c r="M134" t="str">
        <f>IF(B!I134=0,"",B!I134)</f>
        <v/>
      </c>
      <c r="N134" t="b">
        <f t="shared" si="32"/>
        <v>0</v>
      </c>
      <c r="O134" t="b">
        <f t="shared" si="37"/>
        <v>0</v>
      </c>
      <c r="Q134" s="8" t="str">
        <f>IF('C'!M134=0,"",'C'!M134)</f>
        <v/>
      </c>
      <c r="R134" s="15" t="str">
        <f>IF(A!M134=0,"",A!M134)</f>
        <v/>
      </c>
      <c r="S134" s="8" t="str">
        <f>IF(B!M134=0,"",B!M134)</f>
        <v/>
      </c>
      <c r="V134" s="8">
        <f t="shared" si="33"/>
        <v>0</v>
      </c>
      <c r="W134" t="str">
        <f t="shared" si="34"/>
        <v/>
      </c>
      <c r="X134" t="str">
        <f t="shared" si="35"/>
        <v>N</v>
      </c>
      <c r="Y134" t="str">
        <f t="shared" si="36"/>
        <v>N</v>
      </c>
      <c r="AA134" s="17" t="str">
        <f t="shared" si="38"/>
        <v>no</v>
      </c>
      <c r="AB134" s="17" t="str">
        <f t="shared" si="39"/>
        <v>no</v>
      </c>
      <c r="AC134" s="16" t="str">
        <f t="shared" si="40"/>
        <v/>
      </c>
      <c r="AD134" s="16" t="str">
        <f t="shared" si="41"/>
        <v/>
      </c>
      <c r="AF134" t="str">
        <f t="shared" si="42"/>
        <v/>
      </c>
      <c r="AG134" t="str">
        <f t="shared" si="43"/>
        <v/>
      </c>
      <c r="AI134">
        <f>'C'!K134</f>
        <v>0</v>
      </c>
      <c r="AJ134" t="str">
        <f>A!K134</f>
        <v>N</v>
      </c>
      <c r="AK134">
        <f>B!K134</f>
        <v>0</v>
      </c>
    </row>
    <row r="135" spans="1:37" ht="19" thickTop="1" thickBot="1">
      <c r="A135" t="s">
        <v>461</v>
      </c>
      <c r="B135" t="s">
        <v>462</v>
      </c>
      <c r="C135" t="s">
        <v>24</v>
      </c>
      <c r="D135">
        <v>141757</v>
      </c>
      <c r="E135" t="s">
        <v>463</v>
      </c>
      <c r="F135" s="4" t="str">
        <f>IF(AND((A!F135='C'!F135),('C'!F135=B!F135)),'C'!F135,"A:"&amp;A!F135&amp;";B:"&amp;B!F135&amp;";C:"&amp;'C'!F135)</f>
        <v>N</v>
      </c>
      <c r="G135" s="4" t="str">
        <f>IF(AND((A!G135='C'!G135),('C'!G135=B!G135)),'C'!G135,"A:"&amp;A!G135&amp;";B:"&amp;B!G135&amp;";C:"&amp;'C'!G135)</f>
        <v>N</v>
      </c>
      <c r="H135" s="9" t="str">
        <f>IF('C'!H135=0,"",'C'!H135)</f>
        <v/>
      </c>
      <c r="I135" s="14" t="str">
        <f>IF(A!H135=0,"",A!H135)</f>
        <v/>
      </c>
      <c r="J135" s="9" t="str">
        <f>IF(B!H135=0,"",B!H135)</f>
        <v/>
      </c>
      <c r="K135" t="str">
        <f>IF('C'!I135=0,"",'C'!I135)</f>
        <v/>
      </c>
      <c r="L135" t="str">
        <f>IF(A!I135=0,"",A!I135)</f>
        <v/>
      </c>
      <c r="M135" t="str">
        <f>IF(B!I135=0,"",B!I135)</f>
        <v/>
      </c>
      <c r="N135" t="b">
        <f t="shared" si="32"/>
        <v>0</v>
      </c>
      <c r="O135" t="b">
        <f t="shared" si="37"/>
        <v>0</v>
      </c>
      <c r="Q135" s="8" t="str">
        <f>IF('C'!M135=0,"",'C'!M135)</f>
        <v/>
      </c>
      <c r="R135" s="15" t="str">
        <f>IF(A!M135=0,"",A!M135)</f>
        <v/>
      </c>
      <c r="S135" s="8" t="str">
        <f>IF(B!M135=0,"",B!M135)</f>
        <v/>
      </c>
      <c r="V135" s="8">
        <f t="shared" si="33"/>
        <v>0</v>
      </c>
      <c r="W135" t="str">
        <f t="shared" si="34"/>
        <v/>
      </c>
      <c r="X135" t="str">
        <f t="shared" si="35"/>
        <v>N</v>
      </c>
      <c r="Y135" t="str">
        <f t="shared" si="36"/>
        <v>N</v>
      </c>
      <c r="AA135" s="17" t="str">
        <f t="shared" si="38"/>
        <v>no</v>
      </c>
      <c r="AB135" s="17" t="str">
        <f t="shared" si="39"/>
        <v>no</v>
      </c>
      <c r="AC135" s="16" t="str">
        <f t="shared" si="40"/>
        <v/>
      </c>
      <c r="AD135" s="16" t="str">
        <f t="shared" si="41"/>
        <v/>
      </c>
      <c r="AF135" t="str">
        <f t="shared" si="42"/>
        <v/>
      </c>
      <c r="AG135" t="str">
        <f t="shared" si="43"/>
        <v/>
      </c>
      <c r="AI135">
        <f>'C'!K135</f>
        <v>0</v>
      </c>
      <c r="AJ135" t="str">
        <f>A!K135</f>
        <v>N</v>
      </c>
      <c r="AK135">
        <f>B!K135</f>
        <v>0</v>
      </c>
    </row>
    <row r="136" spans="1:37" ht="19" thickTop="1" thickBot="1">
      <c r="A136" t="s">
        <v>464</v>
      </c>
      <c r="B136" t="s">
        <v>465</v>
      </c>
      <c r="C136" t="s">
        <v>37</v>
      </c>
      <c r="D136">
        <v>124638</v>
      </c>
      <c r="E136" t="s">
        <v>466</v>
      </c>
      <c r="F136" s="4" t="str">
        <f>IF(AND((A!F136='C'!F136),('C'!F136=B!F136)),'C'!F136,"A:"&amp;A!F136&amp;";B:"&amp;B!F136&amp;";C:"&amp;'C'!F136)</f>
        <v>N</v>
      </c>
      <c r="G136" s="4" t="str">
        <f>IF(AND((A!G136='C'!G136),('C'!G136=B!G136)),'C'!G136,"A:"&amp;A!G136&amp;";B:"&amp;B!G136&amp;";C:"&amp;'C'!G136)</f>
        <v>N</v>
      </c>
      <c r="H136" s="9" t="str">
        <f>IF('C'!H136=0,"",'C'!H136)</f>
        <v/>
      </c>
      <c r="I136" s="14" t="str">
        <f>IF(A!H136=0,"",A!H136)</f>
        <v/>
      </c>
      <c r="J136" s="9" t="str">
        <f>IF(B!H136=0,"",B!H136)</f>
        <v/>
      </c>
      <c r="K136" t="str">
        <f>IF('C'!I136=0,"",'C'!I136)</f>
        <v/>
      </c>
      <c r="L136" t="str">
        <f>IF(A!I136=0,"",A!I136)</f>
        <v/>
      </c>
      <c r="M136" t="str">
        <f>IF(B!I136=0,"",B!I136)</f>
        <v/>
      </c>
      <c r="N136" t="b">
        <f t="shared" si="32"/>
        <v>0</v>
      </c>
      <c r="O136" t="b">
        <f t="shared" si="37"/>
        <v>0</v>
      </c>
      <c r="Q136" s="8" t="str">
        <f>IF('C'!M136=0,"",'C'!M136)</f>
        <v>metalinguistic reference to S1</v>
      </c>
      <c r="R136" s="15" t="str">
        <f>IF(A!M136=0,"",A!M136)</f>
        <v/>
      </c>
      <c r="S136" s="8" t="str">
        <f>IF(B!M136=0,"",B!M136)</f>
        <v/>
      </c>
      <c r="V136" s="8">
        <f t="shared" si="33"/>
        <v>0</v>
      </c>
      <c r="W136" t="str">
        <f t="shared" si="34"/>
        <v/>
      </c>
      <c r="X136" t="str">
        <f t="shared" si="35"/>
        <v>N</v>
      </c>
      <c r="Y136" t="str">
        <f t="shared" si="36"/>
        <v>N</v>
      </c>
      <c r="AA136" s="17" t="str">
        <f t="shared" si="38"/>
        <v>no</v>
      </c>
      <c r="AB136" s="17" t="str">
        <f t="shared" si="39"/>
        <v>no</v>
      </c>
      <c r="AC136" s="16" t="str">
        <f t="shared" si="40"/>
        <v/>
      </c>
      <c r="AD136" s="16" t="str">
        <f t="shared" si="41"/>
        <v/>
      </c>
      <c r="AF136" t="str">
        <f t="shared" si="42"/>
        <v/>
      </c>
      <c r="AG136" t="str">
        <f t="shared" si="43"/>
        <v/>
      </c>
      <c r="AI136" t="str">
        <f>'C'!K136</f>
        <v>N</v>
      </c>
      <c r="AJ136" t="str">
        <f>A!K136</f>
        <v>N</v>
      </c>
      <c r="AK136">
        <f>B!K136</f>
        <v>0</v>
      </c>
    </row>
    <row r="137" spans="1:37" ht="19" thickTop="1" thickBot="1">
      <c r="A137" t="s">
        <v>467</v>
      </c>
      <c r="B137" t="s">
        <v>468</v>
      </c>
      <c r="C137" t="s">
        <v>24</v>
      </c>
      <c r="D137">
        <v>112547</v>
      </c>
      <c r="E137" t="s">
        <v>469</v>
      </c>
      <c r="F137" s="4" t="str">
        <f>IF(AND((A!F137='C'!F137),('C'!F137=B!F137)),'C'!F137,"A:"&amp;A!F137&amp;";B:"&amp;B!F137&amp;";C:"&amp;'C'!F137)</f>
        <v>N</v>
      </c>
      <c r="G137" s="4" t="str">
        <f>IF(AND((A!G137='C'!G137),('C'!G137=B!G137)),'C'!G137,"A:"&amp;A!G137&amp;";B:"&amp;B!G137&amp;";C:"&amp;'C'!G137)</f>
        <v>N</v>
      </c>
      <c r="H137" s="9" t="str">
        <f>IF('C'!H137=0,"",'C'!H137)</f>
        <v/>
      </c>
      <c r="I137" s="14" t="str">
        <f>IF(A!H137=0,"",A!H137)</f>
        <v/>
      </c>
      <c r="J137" s="9" t="str">
        <f>IF(B!H137=0,"",B!H137)</f>
        <v/>
      </c>
      <c r="K137" t="str">
        <f>IF('C'!I137=0,"",'C'!I137)</f>
        <v/>
      </c>
      <c r="L137" t="str">
        <f>IF(A!I137=0,"",A!I137)</f>
        <v/>
      </c>
      <c r="M137" t="str">
        <f>IF(B!I137=0,"",B!I137)</f>
        <v/>
      </c>
      <c r="N137" t="b">
        <f t="shared" si="32"/>
        <v>0</v>
      </c>
      <c r="O137" t="b">
        <f t="shared" si="37"/>
        <v>0</v>
      </c>
      <c r="Q137" s="8" t="str">
        <f>IF('C'!M137=0,"",'C'!M137)</f>
        <v/>
      </c>
      <c r="R137" s="15" t="str">
        <f>IF(A!M137=0,"",A!M137)</f>
        <v/>
      </c>
      <c r="S137" s="8" t="str">
        <f>IF(B!M137=0,"",B!M137)</f>
        <v/>
      </c>
      <c r="V137" s="8">
        <f t="shared" si="33"/>
        <v>0</v>
      </c>
      <c r="W137" t="str">
        <f t="shared" si="34"/>
        <v/>
      </c>
      <c r="X137" t="str">
        <f t="shared" si="35"/>
        <v>N</v>
      </c>
      <c r="Y137" t="str">
        <f t="shared" si="36"/>
        <v>N</v>
      </c>
      <c r="AA137" s="17" t="str">
        <f t="shared" si="38"/>
        <v>no</v>
      </c>
      <c r="AB137" s="17" t="str">
        <f t="shared" si="39"/>
        <v>no</v>
      </c>
      <c r="AC137" s="16" t="str">
        <f t="shared" si="40"/>
        <v/>
      </c>
      <c r="AD137" s="16" t="str">
        <f t="shared" si="41"/>
        <v/>
      </c>
      <c r="AF137" t="str">
        <f t="shared" si="42"/>
        <v/>
      </c>
      <c r="AG137" t="str">
        <f t="shared" si="43"/>
        <v/>
      </c>
      <c r="AI137">
        <f>'C'!K137</f>
        <v>0</v>
      </c>
      <c r="AJ137" t="str">
        <f>A!K137</f>
        <v>N</v>
      </c>
      <c r="AK137">
        <f>B!K137</f>
        <v>0</v>
      </c>
    </row>
    <row r="138" spans="1:37" ht="19" thickTop="1" thickBot="1">
      <c r="A138" t="s">
        <v>470</v>
      </c>
      <c r="B138" t="s">
        <v>471</v>
      </c>
      <c r="C138" t="s">
        <v>37</v>
      </c>
      <c r="D138">
        <v>32169</v>
      </c>
      <c r="E138" t="s">
        <v>472</v>
      </c>
      <c r="F138" s="4" t="str">
        <f>IF(AND((A!F138='C'!F138),('C'!F138=B!F138)),'C'!F138,"A:"&amp;A!F138&amp;";B:"&amp;B!F138&amp;";C:"&amp;'C'!F138)</f>
        <v>A:N;B:N;C:Y</v>
      </c>
      <c r="G138" s="4" t="str">
        <f>IF(AND((A!G138='C'!G138),('C'!G138=B!G138)),'C'!G138,"A:"&amp;A!G138&amp;";B:"&amp;B!G138&amp;";C:"&amp;'C'!G138)</f>
        <v>N</v>
      </c>
      <c r="H138" s="9" t="str">
        <f>IF('C'!H138=0,"",'C'!H138)</f>
        <v>both</v>
      </c>
      <c r="I138" s="14" t="str">
        <f>IF(A!H138=0,"",A!H138)</f>
        <v/>
      </c>
      <c r="J138" s="9" t="str">
        <f>IF(B!H138=0,"",B!H138)</f>
        <v/>
      </c>
      <c r="K138" t="str">
        <f>IF('C'!I138=0,"",'C'!I138)</f>
        <v>existence</v>
      </c>
      <c r="L138" t="str">
        <f>IF(A!I138=0,"",A!I138)</f>
        <v/>
      </c>
      <c r="M138" t="str">
        <f>IF(B!I138=0,"",B!I138)</f>
        <v/>
      </c>
      <c r="N138" t="b">
        <f t="shared" si="32"/>
        <v>0</v>
      </c>
      <c r="O138" t="str">
        <f t="shared" si="37"/>
        <v>existence</v>
      </c>
      <c r="Q138" s="8" t="str">
        <f>IF('C'!M138=0,"",'C'!M138)</f>
        <v/>
      </c>
      <c r="R138" s="15" t="str">
        <f>IF(A!M138=0,"",A!M138)</f>
        <v/>
      </c>
      <c r="S138" s="8" t="str">
        <f>IF(B!M138=0,"",B!M138)</f>
        <v/>
      </c>
      <c r="U138" t="s">
        <v>37</v>
      </c>
      <c r="V138" s="8">
        <f t="shared" si="33"/>
        <v>1</v>
      </c>
      <c r="W138" t="str">
        <f t="shared" si="34"/>
        <v/>
      </c>
      <c r="X138" t="str">
        <f t="shared" si="35"/>
        <v>A:N;B:N;C:Y</v>
      </c>
      <c r="Y138" t="str">
        <f t="shared" si="36"/>
        <v>N</v>
      </c>
      <c r="AA138" s="17" t="str">
        <f t="shared" si="38"/>
        <v>yes</v>
      </c>
      <c r="AB138" s="17" t="str">
        <f t="shared" si="39"/>
        <v>no</v>
      </c>
      <c r="AC138" s="16" t="str">
        <f t="shared" si="40"/>
        <v/>
      </c>
      <c r="AD138" s="16" t="str">
        <f t="shared" si="41"/>
        <v/>
      </c>
      <c r="AF138" t="str">
        <f t="shared" si="42"/>
        <v/>
      </c>
      <c r="AG138" t="str">
        <f t="shared" si="43"/>
        <v/>
      </c>
      <c r="AI138">
        <f>'C'!K138</f>
        <v>0</v>
      </c>
      <c r="AJ138" t="str">
        <f>A!K138</f>
        <v>N</v>
      </c>
      <c r="AK138">
        <f>B!K138</f>
        <v>0</v>
      </c>
    </row>
    <row r="139" spans="1:37" ht="19" thickTop="1" thickBot="1">
      <c r="A139" t="s">
        <v>473</v>
      </c>
      <c r="B139" t="s">
        <v>474</v>
      </c>
      <c r="C139" t="s">
        <v>37</v>
      </c>
      <c r="D139">
        <v>44271</v>
      </c>
      <c r="E139" t="s">
        <v>475</v>
      </c>
      <c r="F139" s="4" t="str">
        <f>IF(AND((A!F139='C'!F139),('C'!F139=B!F139)),'C'!F139,"A:"&amp;A!F139&amp;";B:"&amp;B!F139&amp;";C:"&amp;'C'!F139)</f>
        <v>N</v>
      </c>
      <c r="G139" s="4" t="str">
        <f>IF(AND((A!G139='C'!G139),('C'!G139=B!G139)),'C'!G139,"A:"&amp;A!G139&amp;";B:"&amp;B!G139&amp;";C:"&amp;'C'!G139)</f>
        <v>N</v>
      </c>
      <c r="H139" s="9" t="str">
        <f>IF('C'!H139=0,"",'C'!H139)</f>
        <v/>
      </c>
      <c r="I139" s="14" t="str">
        <f>IF(A!H139=0,"",A!H139)</f>
        <v/>
      </c>
      <c r="J139" s="9" t="str">
        <f>IF(B!H139=0,"",B!H139)</f>
        <v/>
      </c>
      <c r="K139" t="str">
        <f>IF('C'!I139=0,"",'C'!I139)</f>
        <v/>
      </c>
      <c r="L139" t="str">
        <f>IF(A!I139=0,"",A!I139)</f>
        <v/>
      </c>
      <c r="M139" t="str">
        <f>IF(B!I139=0,"",B!I139)</f>
        <v/>
      </c>
      <c r="N139" t="b">
        <f t="shared" si="32"/>
        <v>0</v>
      </c>
      <c r="O139" t="b">
        <f t="shared" si="37"/>
        <v>0</v>
      </c>
      <c r="Q139" s="8" t="str">
        <f>IF('C'!M139=0,"",'C'!M139)</f>
        <v/>
      </c>
      <c r="R139" s="15" t="str">
        <f>IF(A!M139=0,"",A!M139)</f>
        <v/>
      </c>
      <c r="S139" s="8" t="str">
        <f>IF(B!M139=0,"",B!M139)</f>
        <v/>
      </c>
      <c r="V139" s="8">
        <f t="shared" si="33"/>
        <v>0</v>
      </c>
      <c r="W139" t="str">
        <f t="shared" si="34"/>
        <v/>
      </c>
      <c r="X139" t="str">
        <f t="shared" si="35"/>
        <v>N</v>
      </c>
      <c r="Y139" t="str">
        <f t="shared" si="36"/>
        <v>N</v>
      </c>
      <c r="AA139" s="17" t="str">
        <f t="shared" si="38"/>
        <v>no</v>
      </c>
      <c r="AB139" s="17" t="str">
        <f t="shared" si="39"/>
        <v>no</v>
      </c>
      <c r="AC139" s="16" t="str">
        <f t="shared" si="40"/>
        <v/>
      </c>
      <c r="AD139" s="16" t="str">
        <f t="shared" si="41"/>
        <v/>
      </c>
      <c r="AF139" t="str">
        <f t="shared" si="42"/>
        <v/>
      </c>
      <c r="AG139" t="str">
        <f t="shared" si="43"/>
        <v/>
      </c>
      <c r="AI139">
        <f>'C'!K139</f>
        <v>0</v>
      </c>
      <c r="AJ139" t="str">
        <f>A!K139</f>
        <v>N</v>
      </c>
      <c r="AK139">
        <f>B!K139</f>
        <v>0</v>
      </c>
    </row>
    <row r="140" spans="1:37" ht="19" thickTop="1" thickBot="1">
      <c r="A140" t="s">
        <v>476</v>
      </c>
      <c r="B140" t="s">
        <v>477</v>
      </c>
      <c r="C140" t="s">
        <v>37</v>
      </c>
      <c r="D140">
        <v>142630</v>
      </c>
      <c r="E140" t="s">
        <v>478</v>
      </c>
      <c r="F140" s="4" t="str">
        <f>IF(AND((A!F140='C'!F140),('C'!F140=B!F140)),'C'!F140,"A:"&amp;A!F140&amp;";B:"&amp;B!F140&amp;";C:"&amp;'C'!F140)</f>
        <v>N</v>
      </c>
      <c r="G140" s="4" t="str">
        <f>IF(AND((A!G140='C'!G140),('C'!G140=B!G140)),'C'!G140,"A:"&amp;A!G140&amp;";B:"&amp;B!G140&amp;";C:"&amp;'C'!G140)</f>
        <v>N</v>
      </c>
      <c r="H140" s="9" t="str">
        <f>IF('C'!H140=0,"",'C'!H140)</f>
        <v/>
      </c>
      <c r="I140" s="14" t="str">
        <f>IF(A!H140=0,"",A!H140)</f>
        <v/>
      </c>
      <c r="J140" s="9" t="str">
        <f>IF(B!H140=0,"",B!H140)</f>
        <v/>
      </c>
      <c r="K140" t="str">
        <f>IF('C'!I140=0,"",'C'!I140)</f>
        <v/>
      </c>
      <c r="L140" t="str">
        <f>IF(A!I140=0,"",A!I140)</f>
        <v/>
      </c>
      <c r="M140" t="str">
        <f>IF(B!I140=0,"",B!I140)</f>
        <v/>
      </c>
      <c r="N140" t="b">
        <f t="shared" si="32"/>
        <v>0</v>
      </c>
      <c r="O140" t="b">
        <f t="shared" si="37"/>
        <v>0</v>
      </c>
      <c r="Q140" s="8" t="str">
        <f>IF('C'!M140=0,"",'C'!M140)</f>
        <v/>
      </c>
      <c r="R140" s="15" t="str">
        <f>IF(A!M140=0,"",A!M140)</f>
        <v/>
      </c>
      <c r="S140" s="8" t="str">
        <f>IF(B!M140=0,"",B!M140)</f>
        <v/>
      </c>
      <c r="V140" s="8">
        <f t="shared" si="33"/>
        <v>0</v>
      </c>
      <c r="W140" t="str">
        <f t="shared" si="34"/>
        <v/>
      </c>
      <c r="X140" t="str">
        <f t="shared" si="35"/>
        <v>N</v>
      </c>
      <c r="Y140" t="str">
        <f t="shared" si="36"/>
        <v>N</v>
      </c>
      <c r="AA140" s="17" t="str">
        <f t="shared" si="38"/>
        <v>no</v>
      </c>
      <c r="AB140" s="17" t="str">
        <f t="shared" si="39"/>
        <v>no</v>
      </c>
      <c r="AC140" s="16" t="str">
        <f t="shared" si="40"/>
        <v/>
      </c>
      <c r="AD140" s="16" t="str">
        <f t="shared" si="41"/>
        <v/>
      </c>
      <c r="AF140" t="str">
        <f t="shared" si="42"/>
        <v/>
      </c>
      <c r="AG140" t="str">
        <f t="shared" si="43"/>
        <v/>
      </c>
      <c r="AI140">
        <f>'C'!K140</f>
        <v>0</v>
      </c>
      <c r="AJ140" t="str">
        <f>A!K140</f>
        <v>N</v>
      </c>
      <c r="AK140">
        <f>B!K140</f>
        <v>0</v>
      </c>
    </row>
    <row r="141" spans="1:37" ht="19" thickTop="1" thickBot="1">
      <c r="A141" t="s">
        <v>480</v>
      </c>
      <c r="B141" t="s">
        <v>481</v>
      </c>
      <c r="C141" t="s">
        <v>37</v>
      </c>
      <c r="D141">
        <v>53059</v>
      </c>
      <c r="E141" t="s">
        <v>482</v>
      </c>
      <c r="F141" s="4" t="str">
        <f>IF(AND((A!F141='C'!F141),('C'!F141=B!F141)),'C'!F141,"A:"&amp;A!F141&amp;";B:"&amp;B!F141&amp;";C:"&amp;'C'!F141)</f>
        <v>N</v>
      </c>
      <c r="G141" s="4" t="str">
        <f>IF(AND((A!G141='C'!G141),('C'!G141=B!G141)),'C'!G141,"A:"&amp;A!G141&amp;";B:"&amp;B!G141&amp;";C:"&amp;'C'!G141)</f>
        <v>N</v>
      </c>
      <c r="H141" s="9" t="str">
        <f>IF('C'!H141=0,"",'C'!H141)</f>
        <v/>
      </c>
      <c r="I141" s="14" t="str">
        <f>IF(A!H141=0,"",A!H141)</f>
        <v/>
      </c>
      <c r="J141" s="9" t="str">
        <f>IF(B!H141=0,"",B!H141)</f>
        <v/>
      </c>
      <c r="K141" t="str">
        <f>IF('C'!I141=0,"",'C'!I141)</f>
        <v/>
      </c>
      <c r="L141" t="str">
        <f>IF(A!I141=0,"",A!I141)</f>
        <v/>
      </c>
      <c r="M141" t="str">
        <f>IF(B!I141=0,"",B!I141)</f>
        <v/>
      </c>
      <c r="N141" t="b">
        <f t="shared" si="32"/>
        <v>0</v>
      </c>
      <c r="O141" t="b">
        <f t="shared" si="37"/>
        <v>0</v>
      </c>
      <c r="Q141" s="8" t="str">
        <f>IF('C'!M141=0,"",'C'!M141)</f>
        <v/>
      </c>
      <c r="R141" s="15" t="str">
        <f>IF(A!M141=0,"",A!M141)</f>
        <v/>
      </c>
      <c r="S141" s="8" t="str">
        <f>IF(B!M141=0,"",B!M141)</f>
        <v/>
      </c>
      <c r="V141" s="8">
        <f t="shared" si="33"/>
        <v>0</v>
      </c>
      <c r="W141" t="str">
        <f t="shared" si="34"/>
        <v/>
      </c>
      <c r="X141" t="str">
        <f t="shared" si="35"/>
        <v>N</v>
      </c>
      <c r="Y141" t="str">
        <f t="shared" si="36"/>
        <v>N</v>
      </c>
      <c r="AA141" s="17" t="str">
        <f t="shared" si="38"/>
        <v>no</v>
      </c>
      <c r="AB141" s="17" t="str">
        <f t="shared" si="39"/>
        <v>no</v>
      </c>
      <c r="AC141" s="16" t="str">
        <f t="shared" si="40"/>
        <v/>
      </c>
      <c r="AD141" s="16" t="str">
        <f t="shared" si="41"/>
        <v/>
      </c>
      <c r="AF141" t="str">
        <f t="shared" si="42"/>
        <v/>
      </c>
      <c r="AG141" t="str">
        <f t="shared" si="43"/>
        <v/>
      </c>
      <c r="AI141">
        <f>'C'!K141</f>
        <v>0</v>
      </c>
      <c r="AJ141" t="str">
        <f>A!K141</f>
        <v>N</v>
      </c>
      <c r="AK141">
        <f>B!K141</f>
        <v>0</v>
      </c>
    </row>
    <row r="142" spans="1:37" ht="19" thickTop="1" thickBot="1">
      <c r="A142" t="s">
        <v>483</v>
      </c>
      <c r="B142" t="s">
        <v>484</v>
      </c>
      <c r="C142" t="s">
        <v>24</v>
      </c>
      <c r="D142">
        <v>141041</v>
      </c>
      <c r="E142" t="s">
        <v>485</v>
      </c>
      <c r="F142" s="4" t="str">
        <f>IF(AND((A!F142='C'!F142),('C'!F142=B!F142)),'C'!F142,"A:"&amp;A!F142&amp;";B:"&amp;B!F142&amp;";C:"&amp;'C'!F142)</f>
        <v>N</v>
      </c>
      <c r="G142" s="4" t="str">
        <f>IF(AND((A!G142='C'!G142),('C'!G142=B!G142)),'C'!G142,"A:"&amp;A!G142&amp;";B:"&amp;B!G142&amp;";C:"&amp;'C'!G142)</f>
        <v>N</v>
      </c>
      <c r="H142" s="9" t="str">
        <f>IF('C'!H142=0,"",'C'!H142)</f>
        <v/>
      </c>
      <c r="I142" s="14" t="str">
        <f>IF(A!H142=0,"",A!H142)</f>
        <v/>
      </c>
      <c r="J142" s="9" t="str">
        <f>IF(B!H142=0,"",B!H142)</f>
        <v/>
      </c>
      <c r="K142" t="str">
        <f>IF('C'!I142=0,"",'C'!I142)</f>
        <v/>
      </c>
      <c r="L142" t="str">
        <f>IF(A!I142=0,"",A!I142)</f>
        <v/>
      </c>
      <c r="M142" t="str">
        <f>IF(B!I142=0,"",B!I142)</f>
        <v/>
      </c>
      <c r="N142" t="b">
        <f t="shared" si="32"/>
        <v>0</v>
      </c>
      <c r="O142" t="b">
        <f t="shared" si="37"/>
        <v>0</v>
      </c>
      <c r="Q142" s="8" t="str">
        <f>IF('C'!M142=0,"",'C'!M142)</f>
        <v>negation</v>
      </c>
      <c r="R142" s="15" t="str">
        <f>IF(A!M142=0,"",A!M142)</f>
        <v/>
      </c>
      <c r="S142" s="8" t="str">
        <f>IF(B!M142=0,"",B!M142)</f>
        <v/>
      </c>
      <c r="V142" s="8">
        <f t="shared" si="33"/>
        <v>0</v>
      </c>
      <c r="W142" t="str">
        <f t="shared" si="34"/>
        <v/>
      </c>
      <c r="X142" t="str">
        <f t="shared" si="35"/>
        <v>N</v>
      </c>
      <c r="Y142" t="str">
        <f t="shared" si="36"/>
        <v>N</v>
      </c>
      <c r="AA142" s="17" t="str">
        <f t="shared" si="38"/>
        <v>no</v>
      </c>
      <c r="AB142" s="17" t="str">
        <f t="shared" si="39"/>
        <v>no</v>
      </c>
      <c r="AC142" s="16" t="str">
        <f t="shared" si="40"/>
        <v/>
      </c>
      <c r="AD142" s="16" t="str">
        <f t="shared" si="41"/>
        <v/>
      </c>
      <c r="AF142" t="str">
        <f t="shared" si="42"/>
        <v/>
      </c>
      <c r="AG142" t="str">
        <f t="shared" si="43"/>
        <v/>
      </c>
      <c r="AI142">
        <f>'C'!K142</f>
        <v>0</v>
      </c>
      <c r="AJ142" t="str">
        <f>A!K142</f>
        <v>N</v>
      </c>
      <c r="AK142">
        <f>B!K142</f>
        <v>0</v>
      </c>
    </row>
    <row r="143" spans="1:37" ht="19" thickTop="1" thickBot="1">
      <c r="A143" t="s">
        <v>486</v>
      </c>
      <c r="B143" t="s">
        <v>487</v>
      </c>
      <c r="C143" t="s">
        <v>16</v>
      </c>
      <c r="D143">
        <v>2552</v>
      </c>
      <c r="E143" t="s">
        <v>488</v>
      </c>
      <c r="F143" s="4" t="str">
        <f>IF(AND((A!F143='C'!F143),('C'!F143=B!F143)),'C'!F143,"A:"&amp;A!F143&amp;";B:"&amp;B!F143&amp;";C:"&amp;'C'!F143)</f>
        <v>N</v>
      </c>
      <c r="G143" s="4" t="str">
        <f>IF(AND((A!G143='C'!G143),('C'!G143=B!G143)),'C'!G143,"A:"&amp;A!G143&amp;";B:"&amp;B!G143&amp;";C:"&amp;'C'!G143)</f>
        <v>N</v>
      </c>
      <c r="H143" s="9" t="str">
        <f>IF('C'!H143=0,"",'C'!H143)</f>
        <v/>
      </c>
      <c r="I143" s="14" t="str">
        <f>IF(A!H143=0,"",A!H143)</f>
        <v/>
      </c>
      <c r="J143" s="9" t="str">
        <f>IF(B!H143=0,"",B!H143)</f>
        <v/>
      </c>
      <c r="K143" t="str">
        <f>IF('C'!I143=0,"",'C'!I143)</f>
        <v/>
      </c>
      <c r="L143" t="str">
        <f>IF(A!I143=0,"",A!I143)</f>
        <v/>
      </c>
      <c r="M143" t="str">
        <f>IF(B!I143=0,"",B!I143)</f>
        <v/>
      </c>
      <c r="N143" t="b">
        <f t="shared" si="32"/>
        <v>0</v>
      </c>
      <c r="O143" t="b">
        <f t="shared" si="37"/>
        <v>0</v>
      </c>
      <c r="Q143" s="8" t="str">
        <f>IF('C'!M143=0,"",'C'!M143)</f>
        <v/>
      </c>
      <c r="R143" s="15" t="str">
        <f>IF(A!M143=0,"",A!M143)</f>
        <v/>
      </c>
      <c r="S143" s="8" t="str">
        <f>IF(B!M143=0,"",B!M143)</f>
        <v/>
      </c>
      <c r="V143" s="8">
        <f t="shared" si="33"/>
        <v>0</v>
      </c>
      <c r="W143" t="str">
        <f t="shared" si="34"/>
        <v/>
      </c>
      <c r="X143" t="str">
        <f t="shared" si="35"/>
        <v>N</v>
      </c>
      <c r="Y143" t="str">
        <f t="shared" si="36"/>
        <v>N</v>
      </c>
      <c r="AA143" s="17" t="str">
        <f t="shared" si="38"/>
        <v>no</v>
      </c>
      <c r="AB143" s="17" t="str">
        <f t="shared" si="39"/>
        <v>no</v>
      </c>
      <c r="AC143" s="16" t="str">
        <f t="shared" si="40"/>
        <v/>
      </c>
      <c r="AD143" s="16" t="str">
        <f t="shared" si="41"/>
        <v/>
      </c>
      <c r="AF143" t="str">
        <f t="shared" si="42"/>
        <v/>
      </c>
      <c r="AG143" t="str">
        <f t="shared" si="43"/>
        <v/>
      </c>
      <c r="AI143">
        <f>'C'!K143</f>
        <v>0</v>
      </c>
      <c r="AJ143" t="str">
        <f>A!K143</f>
        <v>N</v>
      </c>
      <c r="AK143">
        <f>B!K143</f>
        <v>0</v>
      </c>
    </row>
    <row r="144" spans="1:37" ht="19" thickTop="1" thickBot="1">
      <c r="A144" t="s">
        <v>489</v>
      </c>
      <c r="B144" t="s">
        <v>490</v>
      </c>
      <c r="C144" t="s">
        <v>16</v>
      </c>
      <c r="D144">
        <v>135449</v>
      </c>
      <c r="E144" t="s">
        <v>491</v>
      </c>
      <c r="F144" s="4" t="str">
        <f>IF(AND((A!F144='C'!F144),('C'!F144=B!F144)),'C'!F144,"A:"&amp;A!F144&amp;";B:"&amp;B!F144&amp;";C:"&amp;'C'!F144)</f>
        <v>N</v>
      </c>
      <c r="G144" s="4" t="str">
        <f>IF(AND((A!G144='C'!G144),('C'!G144=B!G144)),'C'!G144,"A:"&amp;A!G144&amp;";B:"&amp;B!G144&amp;";C:"&amp;'C'!G144)</f>
        <v>N</v>
      </c>
      <c r="H144" s="9" t="str">
        <f>IF('C'!H144=0,"",'C'!H144)</f>
        <v/>
      </c>
      <c r="I144" s="14" t="str">
        <f>IF(A!H144=0,"",A!H144)</f>
        <v/>
      </c>
      <c r="J144" s="9" t="str">
        <f>IF(B!H144=0,"",B!H144)</f>
        <v/>
      </c>
      <c r="K144" t="str">
        <f>IF('C'!I144=0,"",'C'!I144)</f>
        <v/>
      </c>
      <c r="L144" t="str">
        <f>IF(A!I144=0,"",A!I144)</f>
        <v/>
      </c>
      <c r="M144" t="str">
        <f>IF(B!I144=0,"",B!I144)</f>
        <v/>
      </c>
      <c r="N144" t="b">
        <f t="shared" si="32"/>
        <v>0</v>
      </c>
      <c r="O144" t="b">
        <f t="shared" si="37"/>
        <v>0</v>
      </c>
      <c r="Q144" s="8" t="str">
        <f>IF('C'!M144=0,"",'C'!M144)</f>
        <v>negation</v>
      </c>
      <c r="R144" s="15" t="str">
        <f>IF(A!M144=0,"",A!M144)</f>
        <v/>
      </c>
      <c r="S144" s="8" t="str">
        <f>IF(B!M144=0,"",B!M144)</f>
        <v/>
      </c>
      <c r="V144" s="8">
        <f t="shared" si="33"/>
        <v>0</v>
      </c>
      <c r="W144" t="str">
        <f t="shared" si="34"/>
        <v/>
      </c>
      <c r="X144" t="str">
        <f t="shared" si="35"/>
        <v>N</v>
      </c>
      <c r="Y144" t="str">
        <f t="shared" si="36"/>
        <v>N</v>
      </c>
      <c r="AA144" s="17" t="str">
        <f t="shared" si="38"/>
        <v>no</v>
      </c>
      <c r="AB144" s="17" t="str">
        <f t="shared" si="39"/>
        <v>no</v>
      </c>
      <c r="AC144" s="16" t="str">
        <f t="shared" si="40"/>
        <v/>
      </c>
      <c r="AD144" s="16" t="str">
        <f t="shared" si="41"/>
        <v/>
      </c>
      <c r="AF144" t="str">
        <f t="shared" si="42"/>
        <v/>
      </c>
      <c r="AG144" t="str">
        <f t="shared" si="43"/>
        <v/>
      </c>
      <c r="AI144">
        <f>'C'!K144</f>
        <v>0</v>
      </c>
      <c r="AJ144" t="str">
        <f>A!K144</f>
        <v>N</v>
      </c>
      <c r="AK144">
        <f>B!K144</f>
        <v>0</v>
      </c>
    </row>
    <row r="145" spans="1:37" ht="19" thickTop="1" thickBot="1">
      <c r="A145" t="s">
        <v>492</v>
      </c>
      <c r="B145" t="s">
        <v>493</v>
      </c>
      <c r="C145" t="s">
        <v>37</v>
      </c>
      <c r="D145">
        <v>30935</v>
      </c>
      <c r="E145" t="s">
        <v>494</v>
      </c>
      <c r="F145" s="4" t="str">
        <f>IF(AND((A!F145='C'!F145),('C'!F145=B!F145)),'C'!F145,"A:"&amp;A!F145&amp;";B:"&amp;B!F145&amp;";C:"&amp;'C'!F145)</f>
        <v>N</v>
      </c>
      <c r="G145" s="4" t="str">
        <f>IF(AND((A!G145='C'!G145),('C'!G145=B!G145)),'C'!G145,"A:"&amp;A!G145&amp;";B:"&amp;B!G145&amp;";C:"&amp;'C'!G145)</f>
        <v>N</v>
      </c>
      <c r="H145" s="9" t="str">
        <f>IF('C'!H145=0,"",'C'!H145)</f>
        <v/>
      </c>
      <c r="I145" s="14" t="str">
        <f>IF(A!H145=0,"",A!H145)</f>
        <v/>
      </c>
      <c r="J145" s="9" t="str">
        <f>IF(B!H145=0,"",B!H145)</f>
        <v/>
      </c>
      <c r="K145" t="str">
        <f>IF('C'!I145=0,"",'C'!I145)</f>
        <v/>
      </c>
      <c r="L145" t="str">
        <f>IF(A!I145=0,"",A!I145)</f>
        <v/>
      </c>
      <c r="M145" t="str">
        <f>IF(B!I145=0,"",B!I145)</f>
        <v/>
      </c>
      <c r="N145" t="b">
        <f t="shared" si="32"/>
        <v>0</v>
      </c>
      <c r="O145" t="b">
        <f t="shared" si="37"/>
        <v>0</v>
      </c>
      <c r="Q145" s="8" t="str">
        <f>IF('C'!M145=0,"",'C'!M145)</f>
        <v/>
      </c>
      <c r="R145" s="15" t="str">
        <f>IF(A!M145=0,"",A!M145)</f>
        <v/>
      </c>
      <c r="S145" s="8" t="str">
        <f>IF(B!M145=0,"",B!M145)</f>
        <v/>
      </c>
      <c r="V145" s="8">
        <f t="shared" si="33"/>
        <v>0</v>
      </c>
      <c r="W145" t="str">
        <f t="shared" si="34"/>
        <v/>
      </c>
      <c r="X145" t="str">
        <f t="shared" si="35"/>
        <v>N</v>
      </c>
      <c r="Y145" t="str">
        <f t="shared" si="36"/>
        <v>N</v>
      </c>
      <c r="AA145" s="17" t="str">
        <f t="shared" si="38"/>
        <v>no</v>
      </c>
      <c r="AB145" s="17" t="str">
        <f t="shared" si="39"/>
        <v>no</v>
      </c>
      <c r="AC145" s="16" t="str">
        <f t="shared" si="40"/>
        <v/>
      </c>
      <c r="AD145" s="16" t="str">
        <f t="shared" si="41"/>
        <v/>
      </c>
      <c r="AF145" t="str">
        <f t="shared" si="42"/>
        <v/>
      </c>
      <c r="AG145" t="str">
        <f t="shared" si="43"/>
        <v/>
      </c>
      <c r="AI145">
        <f>'C'!K145</f>
        <v>0</v>
      </c>
      <c r="AJ145" t="str">
        <f>A!K145</f>
        <v>N</v>
      </c>
      <c r="AK145">
        <f>B!K145</f>
        <v>0</v>
      </c>
    </row>
    <row r="146" spans="1:37" ht="19" thickTop="1" thickBot="1">
      <c r="A146" t="s">
        <v>495</v>
      </c>
      <c r="B146" t="s">
        <v>496</v>
      </c>
      <c r="C146" t="s">
        <v>16</v>
      </c>
      <c r="D146">
        <v>19803</v>
      </c>
      <c r="E146" t="s">
        <v>497</v>
      </c>
      <c r="F146" s="4" t="str">
        <f>IF(AND((A!F146='C'!F146),('C'!F146=B!F146)),'C'!F146,"A:"&amp;A!F146&amp;";B:"&amp;B!F146&amp;";C:"&amp;'C'!F146)</f>
        <v>N</v>
      </c>
      <c r="G146" s="4" t="str">
        <f>IF(AND((A!G146='C'!G146),('C'!G146=B!G146)),'C'!G146,"A:"&amp;A!G146&amp;";B:"&amp;B!G146&amp;";C:"&amp;'C'!G146)</f>
        <v>N</v>
      </c>
      <c r="H146" s="9" t="str">
        <f>IF('C'!H146=0,"",'C'!H146)</f>
        <v/>
      </c>
      <c r="I146" s="14" t="str">
        <f>IF(A!H146=0,"",A!H146)</f>
        <v/>
      </c>
      <c r="J146" s="9" t="str">
        <f>IF(B!H146=0,"",B!H146)</f>
        <v/>
      </c>
      <c r="K146" t="str">
        <f>IF('C'!I146=0,"",'C'!I146)</f>
        <v/>
      </c>
      <c r="L146" t="str">
        <f>IF(A!I146=0,"",A!I146)</f>
        <v/>
      </c>
      <c r="M146" t="str">
        <f>IF(B!I146=0,"",B!I146)</f>
        <v/>
      </c>
      <c r="N146" t="b">
        <f t="shared" si="32"/>
        <v>0</v>
      </c>
      <c r="O146" t="b">
        <f t="shared" si="37"/>
        <v>0</v>
      </c>
      <c r="Q146" s="8" t="str">
        <f>IF('C'!M146=0,"",'C'!M146)</f>
        <v>neg-impl</v>
      </c>
      <c r="R146" s="15" t="str">
        <f>IF(A!M146=0,"",A!M146)</f>
        <v/>
      </c>
      <c r="S146" s="8" t="str">
        <f>IF(B!M146=0,"",B!M146)</f>
        <v/>
      </c>
      <c r="V146" s="8">
        <f t="shared" si="33"/>
        <v>0</v>
      </c>
      <c r="W146" t="str">
        <f t="shared" si="34"/>
        <v/>
      </c>
      <c r="X146" t="str">
        <f t="shared" si="35"/>
        <v>N</v>
      </c>
      <c r="Y146" t="str">
        <f t="shared" si="36"/>
        <v>N</v>
      </c>
      <c r="AA146" s="17" t="str">
        <f t="shared" si="38"/>
        <v>no</v>
      </c>
      <c r="AB146" s="17" t="str">
        <f t="shared" si="39"/>
        <v>no</v>
      </c>
      <c r="AC146" s="16" t="str">
        <f t="shared" si="40"/>
        <v/>
      </c>
      <c r="AD146" s="16" t="str">
        <f t="shared" si="41"/>
        <v/>
      </c>
      <c r="AF146" t="str">
        <f t="shared" si="42"/>
        <v/>
      </c>
      <c r="AG146" t="str">
        <f t="shared" si="43"/>
        <v/>
      </c>
      <c r="AI146" t="str">
        <f>'C'!K146</f>
        <v>Y</v>
      </c>
      <c r="AJ146" t="str">
        <f>A!K146</f>
        <v>N</v>
      </c>
      <c r="AK146">
        <f>B!K146</f>
        <v>0</v>
      </c>
    </row>
    <row r="147" spans="1:37" ht="19" thickTop="1" thickBot="1">
      <c r="A147" t="s">
        <v>498</v>
      </c>
      <c r="B147" t="s">
        <v>499</v>
      </c>
      <c r="C147" t="s">
        <v>16</v>
      </c>
      <c r="D147">
        <v>82915</v>
      </c>
      <c r="E147" t="s">
        <v>500</v>
      </c>
      <c r="F147" s="4" t="str">
        <f>IF(AND((A!F147='C'!F147),('C'!F147=B!F147)),'C'!F147,"A:"&amp;A!F147&amp;";B:"&amp;B!F147&amp;";C:"&amp;'C'!F147)</f>
        <v>N</v>
      </c>
      <c r="G147" s="4" t="str">
        <f>IF(AND((A!G147='C'!G147),('C'!G147=B!G147)),'C'!G147,"A:"&amp;A!G147&amp;";B:"&amp;B!G147&amp;";C:"&amp;'C'!G147)</f>
        <v>N</v>
      </c>
      <c r="H147" s="9" t="str">
        <f>IF('C'!H147=0,"",'C'!H147)</f>
        <v/>
      </c>
      <c r="I147" s="14" t="str">
        <f>IF(A!H147=0,"",A!H147)</f>
        <v/>
      </c>
      <c r="J147" s="9" t="str">
        <f>IF(B!H147=0,"",B!H147)</f>
        <v/>
      </c>
      <c r="K147" t="str">
        <f>IF('C'!I147=0,"",'C'!I147)</f>
        <v/>
      </c>
      <c r="L147" t="str">
        <f>IF(A!I147=0,"",A!I147)</f>
        <v/>
      </c>
      <c r="M147" t="str">
        <f>IF(B!I147=0,"",B!I147)</f>
        <v/>
      </c>
      <c r="N147" t="b">
        <f t="shared" si="32"/>
        <v>0</v>
      </c>
      <c r="O147" t="b">
        <f t="shared" si="37"/>
        <v>0</v>
      </c>
      <c r="Q147" s="8" t="str">
        <f>IF('C'!M147=0,"",'C'!M147)</f>
        <v/>
      </c>
      <c r="R147" s="15" t="str">
        <f>IF(A!M147=0,"",A!M147)</f>
        <v/>
      </c>
      <c r="S147" s="8" t="str">
        <f>IF(B!M147=0,"",B!M147)</f>
        <v/>
      </c>
      <c r="V147" s="8">
        <f t="shared" si="33"/>
        <v>0</v>
      </c>
      <c r="W147" t="str">
        <f t="shared" si="34"/>
        <v/>
      </c>
      <c r="X147" t="str">
        <f t="shared" si="35"/>
        <v>N</v>
      </c>
      <c r="Y147" t="str">
        <f t="shared" si="36"/>
        <v>N</v>
      </c>
      <c r="AA147" s="17" t="str">
        <f t="shared" si="38"/>
        <v>no</v>
      </c>
      <c r="AB147" s="17" t="str">
        <f t="shared" si="39"/>
        <v>no</v>
      </c>
      <c r="AC147" s="16" t="str">
        <f t="shared" si="40"/>
        <v/>
      </c>
      <c r="AD147" s="16" t="str">
        <f t="shared" si="41"/>
        <v/>
      </c>
      <c r="AF147" t="str">
        <f t="shared" si="42"/>
        <v/>
      </c>
      <c r="AG147" t="str">
        <f t="shared" si="43"/>
        <v/>
      </c>
      <c r="AI147">
        <f>'C'!K147</f>
        <v>0</v>
      </c>
      <c r="AJ147" t="str">
        <f>A!K147</f>
        <v>N</v>
      </c>
      <c r="AK147">
        <f>B!K147</f>
        <v>0</v>
      </c>
    </row>
    <row r="148" spans="1:37" ht="19" thickTop="1" thickBot="1">
      <c r="A148" t="s">
        <v>501</v>
      </c>
      <c r="B148" t="s">
        <v>502</v>
      </c>
      <c r="C148" t="s">
        <v>37</v>
      </c>
      <c r="D148">
        <v>134580</v>
      </c>
      <c r="E148" t="s">
        <v>503</v>
      </c>
      <c r="F148" s="4" t="str">
        <f>IF(AND((A!F148='C'!F148),('C'!F148=B!F148)),'C'!F148,"A:"&amp;A!F148&amp;";B:"&amp;B!F148&amp;";C:"&amp;'C'!F148)</f>
        <v>N</v>
      </c>
      <c r="G148" s="4" t="str">
        <f>IF(AND((A!G148='C'!G148),('C'!G148=B!G148)),'C'!G148,"A:"&amp;A!G148&amp;";B:"&amp;B!G148&amp;";C:"&amp;'C'!G148)</f>
        <v>N</v>
      </c>
      <c r="H148" s="9" t="str">
        <f>IF('C'!H148=0,"",'C'!H148)</f>
        <v/>
      </c>
      <c r="I148" s="14" t="str">
        <f>IF(A!H148=0,"",A!H148)</f>
        <v/>
      </c>
      <c r="J148" s="9" t="str">
        <f>IF(B!H148=0,"",B!H148)</f>
        <v/>
      </c>
      <c r="K148" t="str">
        <f>IF('C'!I148=0,"",'C'!I148)</f>
        <v/>
      </c>
      <c r="L148" t="str">
        <f>IF(A!I148=0,"",A!I148)</f>
        <v/>
      </c>
      <c r="M148" t="str">
        <f>IF(B!I148=0,"",B!I148)</f>
        <v/>
      </c>
      <c r="N148" t="b">
        <f t="shared" si="32"/>
        <v>0</v>
      </c>
      <c r="O148" t="b">
        <f t="shared" si="37"/>
        <v>0</v>
      </c>
      <c r="Q148" s="8" t="str">
        <f>IF('C'!M148=0,"",'C'!M148)</f>
        <v/>
      </c>
      <c r="R148" s="15" t="str">
        <f>IF(A!M148=0,"",A!M148)</f>
        <v/>
      </c>
      <c r="S148" s="8" t="str">
        <f>IF(B!M148=0,"",B!M148)</f>
        <v/>
      </c>
      <c r="V148" s="8">
        <f t="shared" si="33"/>
        <v>0</v>
      </c>
      <c r="W148" t="str">
        <f t="shared" si="34"/>
        <v/>
      </c>
      <c r="X148" t="str">
        <f t="shared" si="35"/>
        <v>N</v>
      </c>
      <c r="Y148" t="str">
        <f t="shared" si="36"/>
        <v>N</v>
      </c>
      <c r="AA148" s="17" t="str">
        <f t="shared" si="38"/>
        <v>no</v>
      </c>
      <c r="AB148" s="17" t="str">
        <f t="shared" si="39"/>
        <v>no</v>
      </c>
      <c r="AC148" s="16" t="str">
        <f t="shared" si="40"/>
        <v/>
      </c>
      <c r="AD148" s="16" t="str">
        <f t="shared" si="41"/>
        <v/>
      </c>
      <c r="AF148" t="str">
        <f t="shared" si="42"/>
        <v/>
      </c>
      <c r="AG148" t="str">
        <f t="shared" si="43"/>
        <v/>
      </c>
      <c r="AI148">
        <f>'C'!K148</f>
        <v>0</v>
      </c>
      <c r="AJ148" t="str">
        <f>A!K148</f>
        <v>N</v>
      </c>
      <c r="AK148">
        <f>B!K148</f>
        <v>0</v>
      </c>
    </row>
    <row r="149" spans="1:37" ht="19" thickTop="1" thickBot="1">
      <c r="A149" t="s">
        <v>504</v>
      </c>
      <c r="B149" t="s">
        <v>505</v>
      </c>
      <c r="C149" t="s">
        <v>16</v>
      </c>
      <c r="D149">
        <v>49607</v>
      </c>
      <c r="E149" t="s">
        <v>506</v>
      </c>
      <c r="F149" s="4" t="str">
        <f>IF(AND((A!F149='C'!F149),('C'!F149=B!F149)),'C'!F149,"A:"&amp;A!F149&amp;";B:"&amp;B!F149&amp;";C:"&amp;'C'!F149)</f>
        <v>N</v>
      </c>
      <c r="G149" s="4" t="str">
        <f>IF(AND((A!G149='C'!G149),('C'!G149=B!G149)),'C'!G149,"A:"&amp;A!G149&amp;";B:"&amp;B!G149&amp;";C:"&amp;'C'!G149)</f>
        <v>N</v>
      </c>
      <c r="H149" s="9" t="str">
        <f>IF('C'!H149=0,"",'C'!H149)</f>
        <v/>
      </c>
      <c r="I149" s="14" t="str">
        <f>IF(A!H149=0,"",A!H149)</f>
        <v/>
      </c>
      <c r="J149" s="9" t="str">
        <f>IF(B!H149=0,"",B!H149)</f>
        <v/>
      </c>
      <c r="K149" t="str">
        <f>IF('C'!I149=0,"",'C'!I149)</f>
        <v/>
      </c>
      <c r="L149" t="str">
        <f>IF(A!I149=0,"",A!I149)</f>
        <v/>
      </c>
      <c r="M149" t="str">
        <f>IF(B!I149=0,"",B!I149)</f>
        <v/>
      </c>
      <c r="N149" t="b">
        <f t="shared" si="32"/>
        <v>0</v>
      </c>
      <c r="O149" t="b">
        <f t="shared" si="37"/>
        <v>0</v>
      </c>
      <c r="Q149" s="8" t="str">
        <f>IF('C'!M149=0,"",'C'!M149)</f>
        <v>neg-impl</v>
      </c>
      <c r="R149" s="15" t="str">
        <f>IF(A!M149=0,"",A!M149)</f>
        <v/>
      </c>
      <c r="S149" s="8" t="str">
        <f>IF(B!M149=0,"",B!M149)</f>
        <v/>
      </c>
      <c r="V149" s="8">
        <f t="shared" si="33"/>
        <v>0</v>
      </c>
      <c r="W149" t="str">
        <f t="shared" si="34"/>
        <v/>
      </c>
      <c r="X149" t="str">
        <f t="shared" si="35"/>
        <v>N</v>
      </c>
      <c r="Y149" t="str">
        <f t="shared" si="36"/>
        <v>N</v>
      </c>
      <c r="AA149" s="17" t="str">
        <f t="shared" si="38"/>
        <v>no</v>
      </c>
      <c r="AB149" s="17" t="str">
        <f t="shared" si="39"/>
        <v>no</v>
      </c>
      <c r="AC149" s="16" t="str">
        <f t="shared" si="40"/>
        <v/>
      </c>
      <c r="AD149" s="16" t="str">
        <f t="shared" si="41"/>
        <v/>
      </c>
      <c r="AF149" t="str">
        <f t="shared" si="42"/>
        <v/>
      </c>
      <c r="AG149" t="str">
        <f t="shared" si="43"/>
        <v/>
      </c>
      <c r="AI149" t="str">
        <f>'C'!K149</f>
        <v>N</v>
      </c>
      <c r="AJ149" t="str">
        <f>A!K149</f>
        <v>N</v>
      </c>
      <c r="AK149">
        <f>B!K149</f>
        <v>0</v>
      </c>
    </row>
    <row r="150" spans="1:37" ht="19" thickTop="1" thickBot="1">
      <c r="A150" t="s">
        <v>507</v>
      </c>
      <c r="B150" t="s">
        <v>508</v>
      </c>
      <c r="C150" t="s">
        <v>16</v>
      </c>
      <c r="D150">
        <v>26891</v>
      </c>
      <c r="E150" t="s">
        <v>509</v>
      </c>
      <c r="F150" s="4" t="str">
        <f>IF(AND((A!F150='C'!F150),('C'!F150=B!F150)),'C'!F150,"A:"&amp;A!F150&amp;";B:"&amp;B!F150&amp;";C:"&amp;'C'!F150)</f>
        <v>N</v>
      </c>
      <c r="G150" s="4" t="str">
        <f>IF(AND((A!G150='C'!G150),('C'!G150=B!G150)),'C'!G150,"A:"&amp;A!G150&amp;";B:"&amp;B!G150&amp;";C:"&amp;'C'!G150)</f>
        <v>N</v>
      </c>
      <c r="H150" s="9" t="str">
        <f>IF('C'!H150=0,"",'C'!H150)</f>
        <v/>
      </c>
      <c r="I150" s="14" t="str">
        <f>IF(A!H150=0,"",A!H150)</f>
        <v/>
      </c>
      <c r="J150" s="9" t="str">
        <f>IF(B!H150=0,"",B!H150)</f>
        <v/>
      </c>
      <c r="K150" t="str">
        <f>IF('C'!I150=0,"",'C'!I150)</f>
        <v/>
      </c>
      <c r="L150" t="str">
        <f>IF(A!I150=0,"",A!I150)</f>
        <v/>
      </c>
      <c r="M150" t="str">
        <f>IF(B!I150=0,"",B!I150)</f>
        <v/>
      </c>
      <c r="N150" t="b">
        <f t="shared" si="32"/>
        <v>0</v>
      </c>
      <c r="O150" t="b">
        <f t="shared" si="37"/>
        <v>0</v>
      </c>
      <c r="Q150" s="8" t="str">
        <f>IF('C'!M150=0,"",'C'!M150)</f>
        <v/>
      </c>
      <c r="R150" s="15" t="str">
        <f>IF(A!M150=0,"",A!M150)</f>
        <v/>
      </c>
      <c r="S150" s="8" t="str">
        <f>IF(B!M150=0,"",B!M150)</f>
        <v/>
      </c>
      <c r="V150" s="8">
        <f t="shared" si="33"/>
        <v>0</v>
      </c>
      <c r="W150" t="str">
        <f t="shared" si="34"/>
        <v/>
      </c>
      <c r="X150" t="str">
        <f t="shared" si="35"/>
        <v>N</v>
      </c>
      <c r="Y150" t="str">
        <f t="shared" si="36"/>
        <v>N</v>
      </c>
      <c r="AA150" s="17" t="str">
        <f t="shared" si="38"/>
        <v>no</v>
      </c>
      <c r="AB150" s="17" t="str">
        <f t="shared" si="39"/>
        <v>no</v>
      </c>
      <c r="AC150" s="16" t="str">
        <f t="shared" si="40"/>
        <v/>
      </c>
      <c r="AD150" s="16" t="str">
        <f t="shared" si="41"/>
        <v/>
      </c>
      <c r="AF150" t="str">
        <f t="shared" si="42"/>
        <v/>
      </c>
      <c r="AG150" t="str">
        <f t="shared" si="43"/>
        <v/>
      </c>
      <c r="AI150">
        <f>'C'!K150</f>
        <v>0</v>
      </c>
      <c r="AJ150" t="str">
        <f>A!K150</f>
        <v>N</v>
      </c>
      <c r="AK150">
        <f>B!K150</f>
        <v>0</v>
      </c>
    </row>
    <row r="151" spans="1:37" ht="19" thickTop="1" thickBot="1">
      <c r="A151" t="s">
        <v>510</v>
      </c>
      <c r="B151" t="s">
        <v>511</v>
      </c>
      <c r="C151" t="s">
        <v>16</v>
      </c>
      <c r="D151">
        <v>51995</v>
      </c>
      <c r="E151" t="s">
        <v>512</v>
      </c>
      <c r="F151" s="4" t="str">
        <f>IF(AND((A!F151='C'!F151),('C'!F151=B!F151)),'C'!F151,"A:"&amp;A!F151&amp;";B:"&amp;B!F151&amp;";C:"&amp;'C'!F151)</f>
        <v>A:N;B:N;C:Y</v>
      </c>
      <c r="G151" s="4" t="str">
        <f>IF(AND((A!G151='C'!G151),('C'!G151=B!G151)),'C'!G151,"A:"&amp;A!G151&amp;";B:"&amp;B!G151&amp;";C:"&amp;'C'!G151)</f>
        <v>N</v>
      </c>
      <c r="H151" s="9" t="str">
        <f>IF('C'!H151=0,"",'C'!H151)</f>
        <v>S1</v>
      </c>
      <c r="I151" s="14" t="str">
        <f>IF(A!H151=0,"",A!H151)</f>
        <v/>
      </c>
      <c r="J151" s="9" t="str">
        <f>IF(B!H151=0,"",B!H151)</f>
        <v/>
      </c>
      <c r="K151" t="str">
        <f>IF('C'!I151=0,"",'C'!I151)</f>
        <v>also</v>
      </c>
      <c r="L151" t="str">
        <f>IF(A!I151=0,"",A!I151)</f>
        <v/>
      </c>
      <c r="M151" t="str">
        <f>IF(B!I151=0,"",B!I151)</f>
        <v/>
      </c>
      <c r="N151" t="b">
        <f t="shared" si="32"/>
        <v>0</v>
      </c>
      <c r="O151" t="b">
        <f t="shared" si="37"/>
        <v>0</v>
      </c>
      <c r="Q151" s="8" t="str">
        <f>IF('C'!M151=0,"",'C'!M151)</f>
        <v/>
      </c>
      <c r="R151" s="15" t="str">
        <f>IF(A!M151=0,"",A!M151)</f>
        <v/>
      </c>
      <c r="S151" s="8" t="str">
        <f>IF(B!M151=0,"",B!M151)</f>
        <v/>
      </c>
      <c r="V151" s="8">
        <f t="shared" si="33"/>
        <v>0</v>
      </c>
      <c r="W151" t="str">
        <f t="shared" si="34"/>
        <v/>
      </c>
      <c r="X151" t="str">
        <f t="shared" si="35"/>
        <v>A:N;B:N;C:Y</v>
      </c>
      <c r="Y151" t="str">
        <f t="shared" si="36"/>
        <v>N</v>
      </c>
      <c r="AA151" s="17" t="str">
        <f t="shared" si="38"/>
        <v>yes</v>
      </c>
      <c r="AB151" s="17" t="str">
        <f t="shared" si="39"/>
        <v>no</v>
      </c>
      <c r="AC151" s="16" t="str">
        <f t="shared" si="40"/>
        <v/>
      </c>
      <c r="AD151" s="16" t="str">
        <f t="shared" si="41"/>
        <v/>
      </c>
      <c r="AF151" t="str">
        <f t="shared" si="42"/>
        <v/>
      </c>
      <c r="AG151" t="str">
        <f t="shared" si="43"/>
        <v/>
      </c>
      <c r="AI151">
        <f>'C'!K151</f>
        <v>0</v>
      </c>
      <c r="AJ151" t="str">
        <f>A!K151</f>
        <v>N</v>
      </c>
      <c r="AK151">
        <f>B!K151</f>
        <v>0</v>
      </c>
    </row>
    <row r="152" spans="1:37" ht="19" thickTop="1" thickBot="1">
      <c r="A152" t="s">
        <v>513</v>
      </c>
      <c r="B152" t="s">
        <v>514</v>
      </c>
      <c r="C152" t="s">
        <v>16</v>
      </c>
      <c r="D152">
        <v>82156</v>
      </c>
      <c r="E152" t="s">
        <v>515</v>
      </c>
      <c r="F152" s="4" t="str">
        <f>IF(AND((A!F152='C'!F152),('C'!F152=B!F152)),'C'!F152,"A:"&amp;A!F152&amp;";B:"&amp;B!F152&amp;";C:"&amp;'C'!F152)</f>
        <v>A:N;B:N;C:Y</v>
      </c>
      <c r="G152" s="4" t="str">
        <f>IF(AND((A!G152='C'!G152),('C'!G152=B!G152)),'C'!G152,"A:"&amp;A!G152&amp;";B:"&amp;B!G152&amp;";C:"&amp;'C'!G152)</f>
        <v>N</v>
      </c>
      <c r="H152" s="9" t="str">
        <f>IF('C'!H152=0,"",'C'!H152)</f>
        <v>S1</v>
      </c>
      <c r="I152" s="14" t="str">
        <f>IF(A!H152=0,"",A!H152)</f>
        <v/>
      </c>
      <c r="J152" s="9" t="str">
        <f>IF(B!H152=0,"",B!H152)</f>
        <v/>
      </c>
      <c r="K152" t="str">
        <f>IF('C'!I152=0,"",'C'!I152)</f>
        <v>existence</v>
      </c>
      <c r="L152" t="str">
        <f>IF(A!I152=0,"",A!I152)</f>
        <v/>
      </c>
      <c r="M152" t="str">
        <f>IF(B!I152=0,"",B!I152)</f>
        <v/>
      </c>
      <c r="N152" t="b">
        <f t="shared" si="32"/>
        <v>0</v>
      </c>
      <c r="O152" t="str">
        <f t="shared" si="37"/>
        <v>existence</v>
      </c>
      <c r="Q152" s="8" t="str">
        <f>IF('C'!M152=0,"",'C'!M152)</f>
        <v/>
      </c>
      <c r="R152" s="15" t="str">
        <f>IF(A!M152=0,"",A!M152)</f>
        <v/>
      </c>
      <c r="S152" s="8" t="str">
        <f>IF(B!M152=0,"",B!M152)</f>
        <v/>
      </c>
      <c r="V152" s="8">
        <f t="shared" si="33"/>
        <v>0</v>
      </c>
      <c r="W152" t="str">
        <f t="shared" si="34"/>
        <v/>
      </c>
      <c r="X152" t="str">
        <f t="shared" si="35"/>
        <v>A:N;B:N;C:Y</v>
      </c>
      <c r="Y152" t="str">
        <f t="shared" si="36"/>
        <v>N</v>
      </c>
      <c r="AA152" s="17" t="str">
        <f t="shared" si="38"/>
        <v>yes</v>
      </c>
      <c r="AB152" s="17" t="str">
        <f t="shared" si="39"/>
        <v>no</v>
      </c>
      <c r="AC152" s="16" t="str">
        <f t="shared" si="40"/>
        <v/>
      </c>
      <c r="AD152" s="16" t="str">
        <f t="shared" si="41"/>
        <v/>
      </c>
      <c r="AF152" t="str">
        <f t="shared" si="42"/>
        <v/>
      </c>
      <c r="AG152" t="str">
        <f t="shared" si="43"/>
        <v/>
      </c>
      <c r="AI152">
        <f>'C'!K152</f>
        <v>0</v>
      </c>
      <c r="AJ152" t="str">
        <f>A!K152</f>
        <v>N</v>
      </c>
      <c r="AK152">
        <f>B!K152</f>
        <v>0</v>
      </c>
    </row>
    <row r="153" spans="1:37" ht="19" thickTop="1" thickBot="1">
      <c r="A153" t="s">
        <v>516</v>
      </c>
      <c r="B153" t="s">
        <v>517</v>
      </c>
      <c r="C153" t="s">
        <v>37</v>
      </c>
      <c r="D153">
        <v>59566</v>
      </c>
      <c r="E153" t="s">
        <v>518</v>
      </c>
      <c r="F153" s="4" t="str">
        <f>IF(AND((A!F153='C'!F153),('C'!F153=B!F153)),'C'!F153,"A:"&amp;A!F153&amp;";B:"&amp;B!F153&amp;";C:"&amp;'C'!F153)</f>
        <v>N</v>
      </c>
      <c r="G153" s="4" t="str">
        <f>IF(AND((A!G153='C'!G153),('C'!G153=B!G153)),'C'!G153,"A:"&amp;A!G153&amp;";B:"&amp;B!G153&amp;";C:"&amp;'C'!G153)</f>
        <v>N</v>
      </c>
      <c r="H153" s="9" t="str">
        <f>IF('C'!H153=0,"",'C'!H153)</f>
        <v/>
      </c>
      <c r="I153" s="14" t="str">
        <f>IF(A!H153=0,"",A!H153)</f>
        <v/>
      </c>
      <c r="J153" s="9" t="str">
        <f>IF(B!H153=0,"",B!H153)</f>
        <v/>
      </c>
      <c r="K153" t="str">
        <f>IF('C'!I153=0,"",'C'!I153)</f>
        <v/>
      </c>
      <c r="L153" t="str">
        <f>IF(A!I153=0,"",A!I153)</f>
        <v/>
      </c>
      <c r="M153" t="str">
        <f>IF(B!I153=0,"",B!I153)</f>
        <v/>
      </c>
      <c r="N153" t="b">
        <f t="shared" si="32"/>
        <v>0</v>
      </c>
      <c r="O153" t="b">
        <f t="shared" si="37"/>
        <v>0</v>
      </c>
      <c r="Q153" s="8" t="str">
        <f>IF('C'!M153=0,"",'C'!M153)</f>
        <v/>
      </c>
      <c r="R153" s="15" t="str">
        <f>IF(A!M153=0,"",A!M153)</f>
        <v/>
      </c>
      <c r="S153" s="8" t="str">
        <f>IF(B!M153=0,"",B!M153)</f>
        <v/>
      </c>
      <c r="V153" s="8">
        <f t="shared" si="33"/>
        <v>0</v>
      </c>
      <c r="W153" t="str">
        <f t="shared" si="34"/>
        <v/>
      </c>
      <c r="X153" t="str">
        <f t="shared" si="35"/>
        <v>N</v>
      </c>
      <c r="Y153" t="str">
        <f t="shared" si="36"/>
        <v>N</v>
      </c>
      <c r="AA153" s="17" t="str">
        <f t="shared" si="38"/>
        <v>no</v>
      </c>
      <c r="AB153" s="17" t="str">
        <f t="shared" si="39"/>
        <v>no</v>
      </c>
      <c r="AC153" s="16" t="str">
        <f t="shared" si="40"/>
        <v/>
      </c>
      <c r="AD153" s="16" t="str">
        <f t="shared" si="41"/>
        <v/>
      </c>
      <c r="AF153" t="str">
        <f t="shared" si="42"/>
        <v/>
      </c>
      <c r="AG153" t="str">
        <f t="shared" si="43"/>
        <v/>
      </c>
      <c r="AI153">
        <f>'C'!K153</f>
        <v>0</v>
      </c>
      <c r="AJ153" t="str">
        <f>A!K153</f>
        <v>N</v>
      </c>
      <c r="AK153">
        <f>B!K153</f>
        <v>0</v>
      </c>
    </row>
    <row r="154" spans="1:37" ht="19" thickTop="1" thickBot="1">
      <c r="A154" t="s">
        <v>519</v>
      </c>
      <c r="B154" t="s">
        <v>520</v>
      </c>
      <c r="C154" t="s">
        <v>37</v>
      </c>
      <c r="D154">
        <v>58016</v>
      </c>
      <c r="E154" t="s">
        <v>521</v>
      </c>
      <c r="F154" s="4" t="str">
        <f>IF(AND((A!F154='C'!F154),('C'!F154=B!F154)),'C'!F154,"A:"&amp;A!F154&amp;";B:"&amp;B!F154&amp;";C:"&amp;'C'!F154)</f>
        <v>N</v>
      </c>
      <c r="G154" s="4" t="str">
        <f>IF(AND((A!G154='C'!G154),('C'!G154=B!G154)),'C'!G154,"A:"&amp;A!G154&amp;";B:"&amp;B!G154&amp;";C:"&amp;'C'!G154)</f>
        <v>N</v>
      </c>
      <c r="H154" s="9" t="str">
        <f>IF('C'!H154=0,"",'C'!H154)</f>
        <v/>
      </c>
      <c r="I154" s="14" t="str">
        <f>IF(A!H154=0,"",A!H154)</f>
        <v/>
      </c>
      <c r="J154" s="9" t="str">
        <f>IF(B!H154=0,"",B!H154)</f>
        <v/>
      </c>
      <c r="K154" t="str">
        <f>IF('C'!I154=0,"",'C'!I154)</f>
        <v/>
      </c>
      <c r="L154" t="str">
        <f>IF(A!I154=0,"",A!I154)</f>
        <v/>
      </c>
      <c r="M154" t="str">
        <f>IF(B!I154=0,"",B!I154)</f>
        <v/>
      </c>
      <c r="N154" t="b">
        <f t="shared" si="32"/>
        <v>0</v>
      </c>
      <c r="O154" t="b">
        <f t="shared" si="37"/>
        <v>0</v>
      </c>
      <c r="Q154" s="8" t="str">
        <f>IF('C'!M154=0,"",'C'!M154)</f>
        <v/>
      </c>
      <c r="R154" s="15" t="str">
        <f>IF(A!M154=0,"",A!M154)</f>
        <v/>
      </c>
      <c r="S154" s="8" t="str">
        <f>IF(B!M154=0,"",B!M154)</f>
        <v/>
      </c>
      <c r="V154" s="8">
        <f t="shared" si="33"/>
        <v>0</v>
      </c>
      <c r="W154" t="str">
        <f t="shared" si="34"/>
        <v/>
      </c>
      <c r="X154" t="str">
        <f t="shared" si="35"/>
        <v>N</v>
      </c>
      <c r="Y154" t="str">
        <f t="shared" si="36"/>
        <v>N</v>
      </c>
      <c r="AA154" s="17" t="str">
        <f t="shared" si="38"/>
        <v>no</v>
      </c>
      <c r="AB154" s="17" t="str">
        <f t="shared" si="39"/>
        <v>no</v>
      </c>
      <c r="AC154" s="16" t="str">
        <f t="shared" si="40"/>
        <v/>
      </c>
      <c r="AD154" s="16" t="str">
        <f t="shared" si="41"/>
        <v/>
      </c>
      <c r="AF154" t="str">
        <f t="shared" si="42"/>
        <v/>
      </c>
      <c r="AG154" t="str">
        <f t="shared" si="43"/>
        <v/>
      </c>
      <c r="AI154">
        <f>'C'!K154</f>
        <v>0</v>
      </c>
      <c r="AJ154" t="str">
        <f>A!K154</f>
        <v>N</v>
      </c>
      <c r="AK154">
        <f>B!K154</f>
        <v>0</v>
      </c>
    </row>
    <row r="155" spans="1:37" ht="19" thickTop="1" thickBot="1">
      <c r="A155" t="s">
        <v>522</v>
      </c>
      <c r="B155" t="s">
        <v>523</v>
      </c>
      <c r="C155" t="s">
        <v>16</v>
      </c>
      <c r="D155">
        <v>28031</v>
      </c>
      <c r="E155" t="s">
        <v>524</v>
      </c>
      <c r="F155" s="4" t="str">
        <f>IF(AND((A!F155='C'!F155),('C'!F155=B!F155)),'C'!F155,"A:"&amp;A!F155&amp;";B:"&amp;B!F155&amp;";C:"&amp;'C'!F155)</f>
        <v>A:N;B:Y;C:N</v>
      </c>
      <c r="G155" s="4" t="str">
        <f>IF(AND((A!G155='C'!G155),('C'!G155=B!G155)),'C'!G155,"A:"&amp;A!G155&amp;";B:"&amp;B!G155&amp;";C:"&amp;'C'!G155)</f>
        <v>N</v>
      </c>
      <c r="H155" s="9" t="str">
        <f>IF('C'!H155=0,"",'C'!H155)</f>
        <v/>
      </c>
      <c r="I155" s="14" t="str">
        <f>IF(A!H155=0,"",A!H155)</f>
        <v/>
      </c>
      <c r="J155" s="9" t="str">
        <f>IF(B!H155=0,"",B!H155)</f>
        <v>S1 (entails existence presupp of S2)</v>
      </c>
      <c r="K155" t="str">
        <f>IF('C'!I155=0,"",'C'!I155)</f>
        <v/>
      </c>
      <c r="L155" t="str">
        <f>IF(A!I155=0,"",A!I155)</f>
        <v/>
      </c>
      <c r="M155" t="str">
        <f>IF(B!I155=0,"",B!I155)</f>
        <v>existence</v>
      </c>
      <c r="N155" t="b">
        <f t="shared" si="32"/>
        <v>0</v>
      </c>
      <c r="O155" t="b">
        <f t="shared" si="37"/>
        <v>0</v>
      </c>
      <c r="Q155" s="8" t="str">
        <f>IF('C'!M155=0,"",'C'!M155)</f>
        <v>negation</v>
      </c>
      <c r="R155" s="15" t="str">
        <f>IF(A!M155=0,"",A!M155)</f>
        <v/>
      </c>
      <c r="S155" s="8" t="str">
        <f>IF(B!M155=0,"",B!M155)</f>
        <v>S1 (entails existence presupp of S2)</v>
      </c>
      <c r="U155" t="s">
        <v>798</v>
      </c>
      <c r="V155" s="8">
        <f t="shared" si="33"/>
        <v>0</v>
      </c>
      <c r="W155" t="str">
        <f t="shared" si="34"/>
        <v/>
      </c>
      <c r="X155" t="str">
        <f t="shared" si="35"/>
        <v>A:N;B:Y;C:N</v>
      </c>
      <c r="Y155" t="str">
        <f t="shared" si="36"/>
        <v>N</v>
      </c>
      <c r="AA155" s="17" t="str">
        <f t="shared" si="38"/>
        <v>no</v>
      </c>
      <c r="AB155" s="17" t="str">
        <f t="shared" si="39"/>
        <v>no</v>
      </c>
      <c r="AC155" s="16" t="str">
        <f t="shared" si="40"/>
        <v>nomatch</v>
      </c>
      <c r="AD155" s="16" t="str">
        <f t="shared" si="41"/>
        <v/>
      </c>
      <c r="AF155" t="str">
        <f t="shared" si="42"/>
        <v/>
      </c>
      <c r="AG155" t="str">
        <f t="shared" si="43"/>
        <v/>
      </c>
      <c r="AI155">
        <f>'C'!K155</f>
        <v>0</v>
      </c>
      <c r="AJ155" t="str">
        <f>A!K155</f>
        <v>N</v>
      </c>
      <c r="AK155">
        <f>B!K155</f>
        <v>0</v>
      </c>
    </row>
    <row r="156" spans="1:37" ht="19" thickTop="1" thickBot="1">
      <c r="A156" t="s">
        <v>525</v>
      </c>
      <c r="B156" t="s">
        <v>526</v>
      </c>
      <c r="C156" t="s">
        <v>37</v>
      </c>
      <c r="D156">
        <v>36109</v>
      </c>
      <c r="E156" t="s">
        <v>527</v>
      </c>
      <c r="F156" s="4" t="str">
        <f>IF(AND((A!F156='C'!F156),('C'!F156=B!F156)),'C'!F156,"A:"&amp;A!F156&amp;";B:"&amp;B!F156&amp;";C:"&amp;'C'!F156)</f>
        <v>N</v>
      </c>
      <c r="G156" s="4" t="str">
        <f>IF(AND((A!G156='C'!G156),('C'!G156=B!G156)),'C'!G156,"A:"&amp;A!G156&amp;";B:"&amp;B!G156&amp;";C:"&amp;'C'!G156)</f>
        <v>N</v>
      </c>
      <c r="H156" s="9" t="str">
        <f>IF('C'!H156=0,"",'C'!H156)</f>
        <v/>
      </c>
      <c r="I156" s="14" t="str">
        <f>IF(A!H156=0,"",A!H156)</f>
        <v/>
      </c>
      <c r="J156" s="9" t="str">
        <f>IF(B!H156=0,"",B!H156)</f>
        <v/>
      </c>
      <c r="K156" t="str">
        <f>IF('C'!I156=0,"",'C'!I156)</f>
        <v/>
      </c>
      <c r="L156" t="str">
        <f>IF(A!I156=0,"",A!I156)</f>
        <v/>
      </c>
      <c r="M156" t="str">
        <f>IF(B!I156=0,"",B!I156)</f>
        <v/>
      </c>
      <c r="N156" t="b">
        <f t="shared" si="32"/>
        <v>0</v>
      </c>
      <c r="O156" t="b">
        <f t="shared" si="37"/>
        <v>0</v>
      </c>
      <c r="Q156" s="8" t="str">
        <f>IF('C'!M156=0,"",'C'!M156)</f>
        <v/>
      </c>
      <c r="R156" s="15" t="str">
        <f>IF(A!M156=0,"",A!M156)</f>
        <v/>
      </c>
      <c r="S156" s="8" t="str">
        <f>IF(B!M156=0,"",B!M156)</f>
        <v/>
      </c>
      <c r="V156" s="8">
        <f t="shared" si="33"/>
        <v>0</v>
      </c>
      <c r="W156" t="str">
        <f t="shared" si="34"/>
        <v/>
      </c>
      <c r="X156" t="str">
        <f t="shared" si="35"/>
        <v>N</v>
      </c>
      <c r="Y156" t="str">
        <f t="shared" si="36"/>
        <v>N</v>
      </c>
      <c r="AA156" s="17" t="str">
        <f t="shared" si="38"/>
        <v>no</v>
      </c>
      <c r="AB156" s="17" t="str">
        <f t="shared" si="39"/>
        <v>no</v>
      </c>
      <c r="AC156" s="16" t="str">
        <f t="shared" si="40"/>
        <v/>
      </c>
      <c r="AD156" s="16" t="str">
        <f t="shared" si="41"/>
        <v/>
      </c>
      <c r="AF156" t="str">
        <f t="shared" si="42"/>
        <v/>
      </c>
      <c r="AG156" t="str">
        <f t="shared" si="43"/>
        <v/>
      </c>
      <c r="AI156">
        <f>'C'!K156</f>
        <v>0</v>
      </c>
      <c r="AJ156" t="str">
        <f>A!K156</f>
        <v>N</v>
      </c>
      <c r="AK156">
        <f>B!K156</f>
        <v>0</v>
      </c>
    </row>
    <row r="157" spans="1:37" ht="19" thickTop="1" thickBot="1">
      <c r="A157" t="s">
        <v>528</v>
      </c>
      <c r="B157" t="s">
        <v>529</v>
      </c>
      <c r="C157" t="s">
        <v>16</v>
      </c>
      <c r="D157">
        <v>26844</v>
      </c>
      <c r="E157" t="s">
        <v>530</v>
      </c>
      <c r="F157" s="4" t="str">
        <f>IF(AND((A!F157='C'!F157),('C'!F157=B!F157)),'C'!F157,"A:"&amp;A!F157&amp;";B:"&amp;B!F157&amp;";C:"&amp;'C'!F157)</f>
        <v>N</v>
      </c>
      <c r="G157" s="4" t="str">
        <f>IF(AND((A!G157='C'!G157),('C'!G157=B!G157)),'C'!G157,"A:"&amp;A!G157&amp;";B:"&amp;B!G157&amp;";C:"&amp;'C'!G157)</f>
        <v>N</v>
      </c>
      <c r="H157" s="9" t="str">
        <f>IF('C'!H157=0,"",'C'!H157)</f>
        <v/>
      </c>
      <c r="I157" s="14" t="str">
        <f>IF(A!H157=0,"",A!H157)</f>
        <v/>
      </c>
      <c r="J157" s="9" t="str">
        <f>IF(B!H157=0,"",B!H157)</f>
        <v/>
      </c>
      <c r="K157" t="str">
        <f>IF('C'!I157=0,"",'C'!I157)</f>
        <v/>
      </c>
      <c r="L157" t="str">
        <f>IF(A!I157=0,"",A!I157)</f>
        <v/>
      </c>
      <c r="M157" t="str">
        <f>IF(B!I157=0,"",B!I157)</f>
        <v/>
      </c>
      <c r="N157" t="b">
        <f t="shared" si="32"/>
        <v>0</v>
      </c>
      <c r="O157" t="b">
        <f t="shared" si="37"/>
        <v>0</v>
      </c>
      <c r="Q157" s="8" t="str">
        <f>IF('C'!M157=0,"",'C'!M157)</f>
        <v/>
      </c>
      <c r="R157" s="15" t="str">
        <f>IF(A!M157=0,"",A!M157)</f>
        <v/>
      </c>
      <c r="S157" s="8" t="str">
        <f>IF(B!M157=0,"",B!M157)</f>
        <v/>
      </c>
      <c r="V157" s="8">
        <f t="shared" si="33"/>
        <v>0</v>
      </c>
      <c r="W157" t="str">
        <f t="shared" si="34"/>
        <v/>
      </c>
      <c r="X157" t="str">
        <f t="shared" si="35"/>
        <v>N</v>
      </c>
      <c r="Y157" t="str">
        <f t="shared" si="36"/>
        <v>N</v>
      </c>
      <c r="AA157" s="17" t="str">
        <f t="shared" si="38"/>
        <v>no</v>
      </c>
      <c r="AB157" s="17" t="str">
        <f t="shared" si="39"/>
        <v>no</v>
      </c>
      <c r="AC157" s="16" t="str">
        <f t="shared" si="40"/>
        <v/>
      </c>
      <c r="AD157" s="16" t="str">
        <f t="shared" si="41"/>
        <v/>
      </c>
      <c r="AF157" t="str">
        <f t="shared" si="42"/>
        <v/>
      </c>
      <c r="AG157" t="str">
        <f t="shared" si="43"/>
        <v/>
      </c>
      <c r="AI157">
        <f>'C'!K157</f>
        <v>0</v>
      </c>
      <c r="AJ157" t="str">
        <f>A!K157</f>
        <v>N</v>
      </c>
      <c r="AK157">
        <f>B!K157</f>
        <v>0</v>
      </c>
    </row>
    <row r="158" spans="1:37" ht="19" thickTop="1" thickBot="1">
      <c r="A158" t="s">
        <v>531</v>
      </c>
      <c r="B158" t="s">
        <v>532</v>
      </c>
      <c r="C158" t="s">
        <v>37</v>
      </c>
      <c r="D158">
        <v>70827</v>
      </c>
      <c r="E158" t="s">
        <v>533</v>
      </c>
      <c r="F158" s="4" t="str">
        <f>IF(AND((A!F158='C'!F158),('C'!F158=B!F158)),'C'!F158,"A:"&amp;A!F158&amp;";B:"&amp;B!F158&amp;";C:"&amp;'C'!F158)</f>
        <v>N</v>
      </c>
      <c r="G158" s="4" t="str">
        <f>IF(AND((A!G158='C'!G158),('C'!G158=B!G158)),'C'!G158,"A:"&amp;A!G158&amp;";B:"&amp;B!G158&amp;";C:"&amp;'C'!G158)</f>
        <v>N</v>
      </c>
      <c r="H158" s="9" t="str">
        <f>IF('C'!H158=0,"",'C'!H158)</f>
        <v/>
      </c>
      <c r="I158" s="14" t="str">
        <f>IF(A!H158=0,"",A!H158)</f>
        <v/>
      </c>
      <c r="J158" s="9" t="str">
        <f>IF(B!H158=0,"",B!H158)</f>
        <v/>
      </c>
      <c r="K158" t="str">
        <f>IF('C'!I158=0,"",'C'!I158)</f>
        <v/>
      </c>
      <c r="L158" t="str">
        <f>IF(A!I158=0,"",A!I158)</f>
        <v/>
      </c>
      <c r="M158" t="str">
        <f>IF(B!I158=0,"",B!I158)</f>
        <v/>
      </c>
      <c r="N158" t="b">
        <f t="shared" si="32"/>
        <v>0</v>
      </c>
      <c r="O158" t="b">
        <f t="shared" si="37"/>
        <v>0</v>
      </c>
      <c r="Q158" s="8" t="str">
        <f>IF('C'!M158=0,"",'C'!M158)</f>
        <v/>
      </c>
      <c r="R158" s="15" t="str">
        <f>IF(A!M158=0,"",A!M158)</f>
        <v/>
      </c>
      <c r="S158" s="8" t="str">
        <f>IF(B!M158=0,"",B!M158)</f>
        <v/>
      </c>
      <c r="V158" s="8">
        <f t="shared" si="33"/>
        <v>0</v>
      </c>
      <c r="W158" t="str">
        <f t="shared" si="34"/>
        <v/>
      </c>
      <c r="X158" t="str">
        <f t="shared" si="35"/>
        <v>N</v>
      </c>
      <c r="Y158" t="str">
        <f t="shared" si="36"/>
        <v>N</v>
      </c>
      <c r="AA158" s="17" t="str">
        <f t="shared" si="38"/>
        <v>no</v>
      </c>
      <c r="AB158" s="17" t="str">
        <f t="shared" si="39"/>
        <v>no</v>
      </c>
      <c r="AC158" s="16" t="str">
        <f t="shared" si="40"/>
        <v/>
      </c>
      <c r="AD158" s="16" t="str">
        <f t="shared" si="41"/>
        <v/>
      </c>
      <c r="AF158" t="str">
        <f t="shared" si="42"/>
        <v/>
      </c>
      <c r="AG158" t="str">
        <f t="shared" si="43"/>
        <v/>
      </c>
      <c r="AI158">
        <f>'C'!K158</f>
        <v>0</v>
      </c>
      <c r="AJ158" t="str">
        <f>A!K158</f>
        <v>N</v>
      </c>
      <c r="AK158">
        <f>B!K158</f>
        <v>0</v>
      </c>
    </row>
    <row r="159" spans="1:37" ht="19" thickTop="1" thickBot="1">
      <c r="A159" t="s">
        <v>534</v>
      </c>
      <c r="B159" t="s">
        <v>535</v>
      </c>
      <c r="C159" t="s">
        <v>24</v>
      </c>
      <c r="D159">
        <v>56176</v>
      </c>
      <c r="E159" t="s">
        <v>536</v>
      </c>
      <c r="F159" s="4" t="str">
        <f>IF(AND((A!F159='C'!F159),('C'!F159=B!F159)),'C'!F159,"A:"&amp;A!F159&amp;";B:"&amp;B!F159&amp;";C:"&amp;'C'!F159)</f>
        <v>N</v>
      </c>
      <c r="G159" s="4" t="str">
        <f>IF(AND((A!G159='C'!G159),('C'!G159=B!G159)),'C'!G159,"A:"&amp;A!G159&amp;";B:"&amp;B!G159&amp;";C:"&amp;'C'!G159)</f>
        <v>N</v>
      </c>
      <c r="H159" s="9" t="str">
        <f>IF('C'!H159=0,"",'C'!H159)</f>
        <v/>
      </c>
      <c r="I159" s="14" t="str">
        <f>IF(A!H159=0,"",A!H159)</f>
        <v/>
      </c>
      <c r="J159" s="9" t="str">
        <f>IF(B!H159=0,"",B!H159)</f>
        <v/>
      </c>
      <c r="K159" t="str">
        <f>IF('C'!I159=0,"",'C'!I159)</f>
        <v/>
      </c>
      <c r="L159" t="str">
        <f>IF(A!I159=0,"",A!I159)</f>
        <v/>
      </c>
      <c r="M159" t="str">
        <f>IF(B!I159=0,"",B!I159)</f>
        <v/>
      </c>
      <c r="N159" t="b">
        <f t="shared" si="32"/>
        <v>0</v>
      </c>
      <c r="O159" t="b">
        <f t="shared" si="37"/>
        <v>0</v>
      </c>
      <c r="Q159" s="8" t="str">
        <f>IF('C'!M159=0,"",'C'!M159)</f>
        <v/>
      </c>
      <c r="R159" s="15" t="str">
        <f>IF(A!M159=0,"",A!M159)</f>
        <v/>
      </c>
      <c r="S159" s="8" t="str">
        <f>IF(B!M159=0,"",B!M159)</f>
        <v/>
      </c>
      <c r="V159" s="8">
        <f t="shared" si="33"/>
        <v>0</v>
      </c>
      <c r="W159" t="str">
        <f t="shared" si="34"/>
        <v/>
      </c>
      <c r="X159" t="str">
        <f t="shared" si="35"/>
        <v>N</v>
      </c>
      <c r="Y159" t="str">
        <f t="shared" si="36"/>
        <v>N</v>
      </c>
      <c r="AA159" s="17" t="str">
        <f t="shared" si="38"/>
        <v>no</v>
      </c>
      <c r="AB159" s="17" t="str">
        <f t="shared" si="39"/>
        <v>no</v>
      </c>
      <c r="AC159" s="16" t="str">
        <f t="shared" si="40"/>
        <v/>
      </c>
      <c r="AD159" s="16" t="str">
        <f t="shared" si="41"/>
        <v/>
      </c>
      <c r="AF159" t="str">
        <f t="shared" si="42"/>
        <v/>
      </c>
      <c r="AG159" t="str">
        <f t="shared" si="43"/>
        <v/>
      </c>
      <c r="AI159">
        <f>'C'!K159</f>
        <v>0</v>
      </c>
      <c r="AJ159" t="str">
        <f>A!K159</f>
        <v>N</v>
      </c>
      <c r="AK159">
        <f>B!K159</f>
        <v>0</v>
      </c>
    </row>
    <row r="160" spans="1:37" ht="19" thickTop="1" thickBot="1">
      <c r="A160" t="s">
        <v>537</v>
      </c>
      <c r="B160" t="s">
        <v>538</v>
      </c>
      <c r="C160" t="s">
        <v>24</v>
      </c>
      <c r="D160">
        <v>21520</v>
      </c>
      <c r="E160" t="s">
        <v>539</v>
      </c>
      <c r="F160" s="4" t="str">
        <f>IF(AND((A!F160='C'!F160),('C'!F160=B!F160)),'C'!F160,"A:"&amp;A!F160&amp;";B:"&amp;B!F160&amp;";C:"&amp;'C'!F160)</f>
        <v>N</v>
      </c>
      <c r="G160" s="4" t="str">
        <f>IF(AND((A!G160='C'!G160),('C'!G160=B!G160)),'C'!G160,"A:"&amp;A!G160&amp;";B:"&amp;B!G160&amp;";C:"&amp;'C'!G160)</f>
        <v>N</v>
      </c>
      <c r="H160" s="9" t="str">
        <f>IF('C'!H160=0,"",'C'!H160)</f>
        <v/>
      </c>
      <c r="I160" s="14" t="str">
        <f>IF(A!H160=0,"",A!H160)</f>
        <v/>
      </c>
      <c r="J160" s="9" t="str">
        <f>IF(B!H160=0,"",B!H160)</f>
        <v/>
      </c>
      <c r="K160" t="str">
        <f>IF('C'!I160=0,"",'C'!I160)</f>
        <v/>
      </c>
      <c r="L160" t="str">
        <f>IF(A!I160=0,"",A!I160)</f>
        <v/>
      </c>
      <c r="M160" t="str">
        <f>IF(B!I160=0,"",B!I160)</f>
        <v/>
      </c>
      <c r="N160" t="b">
        <f t="shared" si="32"/>
        <v>0</v>
      </c>
      <c r="O160" t="b">
        <f t="shared" si="37"/>
        <v>0</v>
      </c>
      <c r="Q160" s="8" t="str">
        <f>IF('C'!M160=0,"",'C'!M160)</f>
        <v/>
      </c>
      <c r="R160" s="15" t="str">
        <f>IF(A!M160=0,"",A!M160)</f>
        <v/>
      </c>
      <c r="S160" s="8" t="str">
        <f>IF(B!M160=0,"",B!M160)</f>
        <v/>
      </c>
      <c r="V160" s="8">
        <f t="shared" si="33"/>
        <v>0</v>
      </c>
      <c r="W160" t="str">
        <f t="shared" si="34"/>
        <v/>
      </c>
      <c r="X160" t="str">
        <f t="shared" si="35"/>
        <v>N</v>
      </c>
      <c r="Y160" t="str">
        <f t="shared" si="36"/>
        <v>N</v>
      </c>
      <c r="AA160" s="17" t="str">
        <f t="shared" si="38"/>
        <v>no</v>
      </c>
      <c r="AB160" s="17" t="str">
        <f t="shared" si="39"/>
        <v>no</v>
      </c>
      <c r="AC160" s="16" t="str">
        <f t="shared" si="40"/>
        <v/>
      </c>
      <c r="AD160" s="16" t="str">
        <f t="shared" si="41"/>
        <v/>
      </c>
      <c r="AF160" t="str">
        <f t="shared" si="42"/>
        <v/>
      </c>
      <c r="AG160" t="str">
        <f t="shared" si="43"/>
        <v/>
      </c>
      <c r="AI160">
        <f>'C'!K160</f>
        <v>0</v>
      </c>
      <c r="AJ160" t="str">
        <f>A!K160</f>
        <v>N</v>
      </c>
      <c r="AK160">
        <f>B!K160</f>
        <v>0</v>
      </c>
    </row>
    <row r="161" spans="1:37" ht="19" thickTop="1" thickBot="1">
      <c r="A161" t="s">
        <v>540</v>
      </c>
      <c r="B161" t="s">
        <v>541</v>
      </c>
      <c r="C161" t="s">
        <v>37</v>
      </c>
      <c r="D161">
        <v>142120</v>
      </c>
      <c r="E161" t="s">
        <v>542</v>
      </c>
      <c r="F161" s="4" t="str">
        <f>IF(AND((A!F161='C'!F161),('C'!F161=B!F161)),'C'!F161,"A:"&amp;A!F161&amp;";B:"&amp;B!F161&amp;";C:"&amp;'C'!F161)</f>
        <v>A:N;B:Y;C:N</v>
      </c>
      <c r="G161" s="4" t="str">
        <f>IF(AND((A!G161='C'!G161),('C'!G161=B!G161)),'C'!G161,"A:"&amp;A!G161&amp;";B:"&amp;B!G161&amp;";C:"&amp;'C'!G161)</f>
        <v>N</v>
      </c>
      <c r="H161" s="9" t="str">
        <f>IF('C'!H161=0,"",'C'!H161)</f>
        <v/>
      </c>
      <c r="I161" s="14" t="str">
        <f>IF(A!H161=0,"",A!H161)</f>
        <v/>
      </c>
      <c r="J161" s="9" t="str">
        <f>IF(B!H161=0,"",B!H161)</f>
        <v>S2</v>
      </c>
      <c r="K161" t="str">
        <f>IF('C'!I161=0,"",'C'!I161)</f>
        <v/>
      </c>
      <c r="L161" t="str">
        <f>IF(A!I161=0,"",A!I161)</f>
        <v/>
      </c>
      <c r="M161" t="str">
        <f>IF(B!I161=0,"",B!I161)</f>
        <v>existence</v>
      </c>
      <c r="N161" t="b">
        <f t="shared" si="32"/>
        <v>0</v>
      </c>
      <c r="O161" t="str">
        <f t="shared" si="37"/>
        <v>existence</v>
      </c>
      <c r="Q161" s="8" t="str">
        <f>IF('C'!M161=0,"",'C'!M161)</f>
        <v/>
      </c>
      <c r="R161" s="15" t="str">
        <f>IF(A!M161=0,"",A!M161)</f>
        <v/>
      </c>
      <c r="S161" s="8" t="str">
        <f>IF(B!M161=0,"",B!M161)</f>
        <v/>
      </c>
      <c r="U161" t="s">
        <v>37</v>
      </c>
      <c r="V161" s="8">
        <f t="shared" si="33"/>
        <v>1</v>
      </c>
      <c r="W161" t="str">
        <f t="shared" si="34"/>
        <v/>
      </c>
      <c r="X161" t="str">
        <f t="shared" si="35"/>
        <v>A:N;B:Y;C:N</v>
      </c>
      <c r="Y161" t="str">
        <f t="shared" si="36"/>
        <v>N</v>
      </c>
      <c r="AA161" s="17" t="str">
        <f t="shared" si="38"/>
        <v>yes</v>
      </c>
      <c r="AB161" s="17" t="str">
        <f t="shared" si="39"/>
        <v>no</v>
      </c>
      <c r="AC161" s="16" t="str">
        <f t="shared" si="40"/>
        <v/>
      </c>
      <c r="AD161" s="16" t="str">
        <f t="shared" si="41"/>
        <v/>
      </c>
      <c r="AF161" t="str">
        <f t="shared" si="42"/>
        <v/>
      </c>
      <c r="AG161" t="str">
        <f t="shared" si="43"/>
        <v/>
      </c>
      <c r="AI161">
        <f>'C'!K161</f>
        <v>0</v>
      </c>
      <c r="AJ161" t="str">
        <f>A!K161</f>
        <v>N</v>
      </c>
      <c r="AK161">
        <f>B!K161</f>
        <v>0</v>
      </c>
    </row>
    <row r="162" spans="1:37" ht="19" thickTop="1" thickBot="1">
      <c r="A162" t="s">
        <v>543</v>
      </c>
      <c r="B162" t="s">
        <v>544</v>
      </c>
      <c r="C162" t="s">
        <v>24</v>
      </c>
      <c r="D162">
        <v>37174</v>
      </c>
      <c r="E162" t="s">
        <v>545</v>
      </c>
      <c r="F162" s="4" t="str">
        <f>IF(AND((A!F162='C'!F162),('C'!F162=B!F162)),'C'!F162,"A:"&amp;A!F162&amp;";B:"&amp;B!F162&amp;";C:"&amp;'C'!F162)</f>
        <v>N</v>
      </c>
      <c r="G162" s="4" t="str">
        <f>IF(AND((A!G162='C'!G162),('C'!G162=B!G162)),'C'!G162,"A:"&amp;A!G162&amp;";B:"&amp;B!G162&amp;";C:"&amp;'C'!G162)</f>
        <v>N</v>
      </c>
      <c r="H162" s="9" t="str">
        <f>IF('C'!H162=0,"",'C'!H162)</f>
        <v/>
      </c>
      <c r="I162" s="14" t="str">
        <f>IF(A!H162=0,"",A!H162)</f>
        <v/>
      </c>
      <c r="J162" s="9" t="str">
        <f>IF(B!H162=0,"",B!H162)</f>
        <v/>
      </c>
      <c r="K162" t="str">
        <f>IF('C'!I162=0,"",'C'!I162)</f>
        <v/>
      </c>
      <c r="L162" t="str">
        <f>IF(A!I162=0,"",A!I162)</f>
        <v/>
      </c>
      <c r="M162" t="str">
        <f>IF(B!I162=0,"",B!I162)</f>
        <v/>
      </c>
      <c r="N162" t="b">
        <f t="shared" si="32"/>
        <v>0</v>
      </c>
      <c r="O162" t="b">
        <f t="shared" si="37"/>
        <v>0</v>
      </c>
      <c r="Q162" s="8" t="str">
        <f>IF('C'!M162=0,"",'C'!M162)</f>
        <v/>
      </c>
      <c r="R162" s="15" t="str">
        <f>IF(A!M162=0,"",A!M162)</f>
        <v/>
      </c>
      <c r="S162" s="8" t="str">
        <f>IF(B!M162=0,"",B!M162)</f>
        <v/>
      </c>
      <c r="V162" s="8">
        <f t="shared" ref="V162:V193" si="44">IF(U162=C162,1,0)</f>
        <v>0</v>
      </c>
      <c r="W162" t="str">
        <f t="shared" ref="W162:W193" si="45">IF(AND(NOT(U162=""),NOT(U162="no"),NOT(U162=C162)),"nomatch","")</f>
        <v/>
      </c>
      <c r="X162" t="str">
        <f t="shared" ref="X162:X193" si="46">IF(AND(NOT(F162="N"),NOT(T162="")),"N",F162)</f>
        <v>N</v>
      </c>
      <c r="Y162" t="str">
        <f t="shared" ref="Y162:Y193" si="47">IF(AND(NOT(G162="N"),NOT(T162="")),"N",G162)</f>
        <v>N</v>
      </c>
      <c r="AA162" s="17" t="str">
        <f t="shared" si="38"/>
        <v>no</v>
      </c>
      <c r="AB162" s="17" t="str">
        <f t="shared" si="39"/>
        <v>no</v>
      </c>
      <c r="AC162" s="16" t="str">
        <f t="shared" si="40"/>
        <v/>
      </c>
      <c r="AD162" s="16" t="str">
        <f t="shared" si="41"/>
        <v/>
      </c>
      <c r="AF162" t="str">
        <f t="shared" si="42"/>
        <v/>
      </c>
      <c r="AG162" t="str">
        <f t="shared" si="43"/>
        <v/>
      </c>
      <c r="AI162">
        <f>'C'!K162</f>
        <v>0</v>
      </c>
      <c r="AJ162" t="str">
        <f>A!K162</f>
        <v>N</v>
      </c>
      <c r="AK162">
        <f>B!K162</f>
        <v>0</v>
      </c>
    </row>
    <row r="163" spans="1:37" ht="19" thickTop="1" thickBot="1">
      <c r="A163" t="s">
        <v>546</v>
      </c>
      <c r="B163" t="s">
        <v>547</v>
      </c>
      <c r="C163" t="s">
        <v>16</v>
      </c>
      <c r="D163">
        <v>55581</v>
      </c>
      <c r="E163" t="s">
        <v>548</v>
      </c>
      <c r="F163" s="4" t="str">
        <f>IF(AND((A!F163='C'!F163),('C'!F163=B!F163)),'C'!F163,"A:"&amp;A!F163&amp;";B:"&amp;B!F163&amp;";C:"&amp;'C'!F163)</f>
        <v>N</v>
      </c>
      <c r="G163" s="4" t="str">
        <f>IF(AND((A!G163='C'!G163),('C'!G163=B!G163)),'C'!G163,"A:"&amp;A!G163&amp;";B:"&amp;B!G163&amp;";C:"&amp;'C'!G163)</f>
        <v>N</v>
      </c>
      <c r="H163" s="9" t="str">
        <f>IF('C'!H163=0,"",'C'!H163)</f>
        <v/>
      </c>
      <c r="I163" s="14" t="str">
        <f>IF(A!H163=0,"",A!H163)</f>
        <v/>
      </c>
      <c r="J163" s="9" t="str">
        <f>IF(B!H163=0,"",B!H163)</f>
        <v/>
      </c>
      <c r="K163" t="str">
        <f>IF('C'!I163=0,"",'C'!I163)</f>
        <v/>
      </c>
      <c r="L163" t="str">
        <f>IF(A!I163=0,"",A!I163)</f>
        <v/>
      </c>
      <c r="M163" t="str">
        <f>IF(B!I163=0,"",B!I163)</f>
        <v/>
      </c>
      <c r="N163" t="b">
        <f t="shared" si="32"/>
        <v>0</v>
      </c>
      <c r="O163" t="b">
        <f t="shared" si="37"/>
        <v>0</v>
      </c>
      <c r="Q163" s="8" t="str">
        <f>IF('C'!M163=0,"",'C'!M163)</f>
        <v>negation</v>
      </c>
      <c r="R163" s="15" t="str">
        <f>IF(A!M163=0,"",A!M163)</f>
        <v/>
      </c>
      <c r="S163" s="8" t="str">
        <f>IF(B!M163=0,"",B!M163)</f>
        <v/>
      </c>
      <c r="V163" s="8">
        <f t="shared" si="44"/>
        <v>0</v>
      </c>
      <c r="W163" t="str">
        <f t="shared" si="45"/>
        <v/>
      </c>
      <c r="X163" t="str">
        <f t="shared" si="46"/>
        <v>N</v>
      </c>
      <c r="Y163" t="str">
        <f t="shared" si="47"/>
        <v>N</v>
      </c>
      <c r="AA163" s="17" t="str">
        <f t="shared" si="38"/>
        <v>no</v>
      </c>
      <c r="AB163" s="17" t="str">
        <f t="shared" si="39"/>
        <v>no</v>
      </c>
      <c r="AC163" s="16" t="str">
        <f t="shared" si="40"/>
        <v/>
      </c>
      <c r="AD163" s="16" t="str">
        <f t="shared" si="41"/>
        <v/>
      </c>
      <c r="AF163" t="str">
        <f t="shared" si="42"/>
        <v/>
      </c>
      <c r="AG163" t="str">
        <f t="shared" si="43"/>
        <v/>
      </c>
      <c r="AI163">
        <f>'C'!K163</f>
        <v>0</v>
      </c>
      <c r="AJ163" t="str">
        <f>A!K163</f>
        <v>N</v>
      </c>
      <c r="AK163">
        <f>B!K163</f>
        <v>0</v>
      </c>
    </row>
    <row r="164" spans="1:37" ht="19" thickTop="1" thickBot="1">
      <c r="A164" t="s">
        <v>549</v>
      </c>
      <c r="B164" t="s">
        <v>550</v>
      </c>
      <c r="C164" t="s">
        <v>37</v>
      </c>
      <c r="D164">
        <v>68078</v>
      </c>
      <c r="E164" t="s">
        <v>551</v>
      </c>
      <c r="F164" s="4" t="str">
        <f>IF(AND((A!F164='C'!F164),('C'!F164=B!F164)),'C'!F164,"A:"&amp;A!F164&amp;";B:"&amp;B!F164&amp;";C:"&amp;'C'!F164)</f>
        <v>N</v>
      </c>
      <c r="G164" s="4" t="str">
        <f>IF(AND((A!G164='C'!G164),('C'!G164=B!G164)),'C'!G164,"A:"&amp;A!G164&amp;";B:"&amp;B!G164&amp;";C:"&amp;'C'!G164)</f>
        <v>N</v>
      </c>
      <c r="H164" s="9" t="str">
        <f>IF('C'!H164=0,"",'C'!H164)</f>
        <v/>
      </c>
      <c r="I164" s="14" t="str">
        <f>IF(A!H164=0,"",A!H164)</f>
        <v/>
      </c>
      <c r="J164" s="9" t="str">
        <f>IF(B!H164=0,"",B!H164)</f>
        <v/>
      </c>
      <c r="K164" t="str">
        <f>IF('C'!I164=0,"",'C'!I164)</f>
        <v/>
      </c>
      <c r="L164" t="str">
        <f>IF(A!I164=0,"",A!I164)</f>
        <v/>
      </c>
      <c r="M164" t="str">
        <f>IF(B!I164=0,"",B!I164)</f>
        <v/>
      </c>
      <c r="N164" t="b">
        <f t="shared" si="32"/>
        <v>0</v>
      </c>
      <c r="O164" t="b">
        <f t="shared" si="37"/>
        <v>0</v>
      </c>
      <c r="Q164" s="8" t="str">
        <f>IF('C'!M164=0,"",'C'!M164)</f>
        <v/>
      </c>
      <c r="R164" s="15" t="str">
        <f>IF(A!M164=0,"",A!M164)</f>
        <v/>
      </c>
      <c r="S164" s="8" t="str">
        <f>IF(B!M164=0,"",B!M164)</f>
        <v/>
      </c>
      <c r="V164" s="8">
        <f t="shared" si="44"/>
        <v>0</v>
      </c>
      <c r="W164" t="str">
        <f t="shared" si="45"/>
        <v/>
      </c>
      <c r="X164" t="str">
        <f t="shared" si="46"/>
        <v>N</v>
      </c>
      <c r="Y164" t="str">
        <f t="shared" si="47"/>
        <v>N</v>
      </c>
      <c r="AA164" s="17" t="str">
        <f t="shared" si="38"/>
        <v>no</v>
      </c>
      <c r="AB164" s="17" t="str">
        <f t="shared" si="39"/>
        <v>no</v>
      </c>
      <c r="AC164" s="16" t="str">
        <f t="shared" si="40"/>
        <v/>
      </c>
      <c r="AD164" s="16" t="str">
        <f t="shared" si="41"/>
        <v/>
      </c>
      <c r="AF164" t="str">
        <f t="shared" si="42"/>
        <v/>
      </c>
      <c r="AG164" t="str">
        <f t="shared" si="43"/>
        <v/>
      </c>
      <c r="AI164">
        <f>'C'!K164</f>
        <v>0</v>
      </c>
      <c r="AJ164" t="str">
        <f>A!K164</f>
        <v>N</v>
      </c>
      <c r="AK164">
        <f>B!K164</f>
        <v>0</v>
      </c>
    </row>
    <row r="165" spans="1:37" ht="19" thickTop="1" thickBot="1">
      <c r="A165" t="s">
        <v>552</v>
      </c>
      <c r="B165" t="s">
        <v>553</v>
      </c>
      <c r="C165" t="s">
        <v>16</v>
      </c>
      <c r="D165">
        <v>71555</v>
      </c>
      <c r="E165" t="s">
        <v>554</v>
      </c>
      <c r="F165" s="4" t="str">
        <f>IF(AND((A!F165='C'!F165),('C'!F165=B!F165)),'C'!F165,"A:"&amp;A!F165&amp;";B:"&amp;B!F165&amp;";C:"&amp;'C'!F165)</f>
        <v>N</v>
      </c>
      <c r="G165" s="4" t="str">
        <f>IF(AND((A!G165='C'!G165),('C'!G165=B!G165)),'C'!G165,"A:"&amp;A!G165&amp;";B:"&amp;B!G165&amp;";C:"&amp;'C'!G165)</f>
        <v>A:N;B:Y;C:Y</v>
      </c>
      <c r="H165" s="9" t="str">
        <f>IF('C'!H165=0,"",'C'!H165)</f>
        <v>both</v>
      </c>
      <c r="I165" s="14" t="str">
        <f>IF(A!H165=0,"",A!H165)</f>
        <v/>
      </c>
      <c r="J165" s="9" t="str">
        <f>IF(B!H165=0,"",B!H165)</f>
        <v>S2</v>
      </c>
      <c r="K165" t="str">
        <f>IF('C'!I165=0,"",'C'!I165)</f>
        <v>numerical</v>
      </c>
      <c r="L165" t="str">
        <f>IF(A!I165=0,"",A!I165)</f>
        <v/>
      </c>
      <c r="M165" t="str">
        <f>IF(B!I165=0,"",B!I165)</f>
        <v>conversational</v>
      </c>
      <c r="N165" t="str">
        <f t="shared" si="32"/>
        <v>conversational</v>
      </c>
      <c r="O165" t="b">
        <f t="shared" si="37"/>
        <v>0</v>
      </c>
      <c r="Q165" s="8" t="str">
        <f>IF('C'!M165=0,"",'C'!M165)</f>
        <v/>
      </c>
      <c r="R165" s="15" t="str">
        <f>IF(A!M165=0,"",A!M165)</f>
        <v/>
      </c>
      <c r="S165" s="8" t="str">
        <f>IF(B!M165=0,"",B!M165)</f>
        <v/>
      </c>
      <c r="U165" t="s">
        <v>16</v>
      </c>
      <c r="V165" s="8">
        <f t="shared" si="44"/>
        <v>1</v>
      </c>
      <c r="W165" t="str">
        <f t="shared" si="45"/>
        <v/>
      </c>
      <c r="X165" t="str">
        <f t="shared" si="46"/>
        <v>N</v>
      </c>
      <c r="Y165" t="str">
        <f t="shared" si="47"/>
        <v>A:N;B:Y;C:Y</v>
      </c>
      <c r="AA165" s="17" t="str">
        <f t="shared" si="38"/>
        <v>no</v>
      </c>
      <c r="AB165" s="17" t="str">
        <f t="shared" si="39"/>
        <v>yes</v>
      </c>
      <c r="AC165" s="16" t="str">
        <f t="shared" si="40"/>
        <v/>
      </c>
      <c r="AD165" s="16" t="str">
        <f t="shared" si="41"/>
        <v/>
      </c>
      <c r="AF165" t="str">
        <f t="shared" si="42"/>
        <v/>
      </c>
      <c r="AG165" t="str">
        <f t="shared" si="43"/>
        <v/>
      </c>
      <c r="AI165">
        <f>'C'!K165</f>
        <v>0</v>
      </c>
      <c r="AJ165" t="str">
        <f>A!K165</f>
        <v>N</v>
      </c>
      <c r="AK165">
        <f>B!K165</f>
        <v>0</v>
      </c>
    </row>
    <row r="166" spans="1:37" ht="19" thickTop="1" thickBot="1">
      <c r="A166" t="s">
        <v>555</v>
      </c>
      <c r="B166" t="s">
        <v>556</v>
      </c>
      <c r="C166" t="s">
        <v>37</v>
      </c>
      <c r="D166">
        <v>108624</v>
      </c>
      <c r="E166" t="s">
        <v>557</v>
      </c>
      <c r="F166" s="4" t="str">
        <f>IF(AND((A!F166='C'!F166),('C'!F166=B!F166)),'C'!F166,"A:"&amp;A!F166&amp;";B:"&amp;B!F166&amp;";C:"&amp;'C'!F166)</f>
        <v>A:N;B:N;C:Y</v>
      </c>
      <c r="G166" s="4" t="str">
        <f>IF(AND((A!G166='C'!G166),('C'!G166=B!G166)),'C'!G166,"A:"&amp;A!G166&amp;";B:"&amp;B!G166&amp;";C:"&amp;'C'!G166)</f>
        <v>N</v>
      </c>
      <c r="H166" s="9" t="str">
        <f>IF('C'!H166=0,"",'C'!H166)</f>
        <v>both</v>
      </c>
      <c r="I166" s="14" t="str">
        <f>IF(A!H166=0,"",A!H166)</f>
        <v/>
      </c>
      <c r="J166" s="9" t="str">
        <f>IF(B!H166=0,"",B!H166)</f>
        <v/>
      </c>
      <c r="K166" t="str">
        <f>IF('C'!I166=0,"",'C'!I166)</f>
        <v>existence</v>
      </c>
      <c r="L166" t="str">
        <f>IF(A!I166=0,"",A!I166)</f>
        <v/>
      </c>
      <c r="M166" t="str">
        <f>IF(B!I166=0,"",B!I166)</f>
        <v/>
      </c>
      <c r="N166" t="b">
        <f t="shared" si="32"/>
        <v>0</v>
      </c>
      <c r="O166" t="b">
        <f t="shared" si="37"/>
        <v>0</v>
      </c>
      <c r="Q166" s="8" t="str">
        <f>IF('C'!M166=0,"",'C'!M166)</f>
        <v/>
      </c>
      <c r="R166" s="15" t="str">
        <f>IF(A!M166=0,"",A!M166)</f>
        <v/>
      </c>
      <c r="S166" s="8" t="str">
        <f>IF(B!M166=0,"",B!M166)</f>
        <v/>
      </c>
      <c r="U166" t="s">
        <v>798</v>
      </c>
      <c r="V166" s="8">
        <f t="shared" si="44"/>
        <v>0</v>
      </c>
      <c r="W166" t="str">
        <f t="shared" si="45"/>
        <v/>
      </c>
      <c r="X166" t="str">
        <f t="shared" si="46"/>
        <v>A:N;B:N;C:Y</v>
      </c>
      <c r="Y166" t="str">
        <f t="shared" si="47"/>
        <v>N</v>
      </c>
      <c r="AA166" s="17" t="str">
        <f t="shared" si="38"/>
        <v>no</v>
      </c>
      <c r="AB166" s="17" t="str">
        <f t="shared" si="39"/>
        <v>no</v>
      </c>
      <c r="AC166" s="16" t="str">
        <f t="shared" si="40"/>
        <v>nomatch</v>
      </c>
      <c r="AD166" s="16" t="str">
        <f t="shared" si="41"/>
        <v/>
      </c>
      <c r="AF166" t="str">
        <f t="shared" si="42"/>
        <v/>
      </c>
      <c r="AG166" t="str">
        <f t="shared" si="43"/>
        <v/>
      </c>
      <c r="AI166">
        <f>'C'!K166</f>
        <v>0</v>
      </c>
      <c r="AJ166" t="str">
        <f>A!K166</f>
        <v>N</v>
      </c>
      <c r="AK166">
        <f>B!K166</f>
        <v>0</v>
      </c>
    </row>
    <row r="167" spans="1:37" ht="19" thickTop="1" thickBot="1">
      <c r="A167" t="s">
        <v>558</v>
      </c>
      <c r="B167" t="s">
        <v>559</v>
      </c>
      <c r="C167" t="s">
        <v>24</v>
      </c>
      <c r="D167">
        <v>3146</v>
      </c>
      <c r="E167" t="s">
        <v>560</v>
      </c>
      <c r="F167" s="4" t="str">
        <f>IF(AND((A!F167='C'!F167),('C'!F167=B!F167)),'C'!F167,"A:"&amp;A!F167&amp;";B:"&amp;B!F167&amp;";C:"&amp;'C'!F167)</f>
        <v>N</v>
      </c>
      <c r="G167" s="4" t="str">
        <f>IF(AND((A!G167='C'!G167),('C'!G167=B!G167)),'C'!G167,"A:"&amp;A!G167&amp;";B:"&amp;B!G167&amp;";C:"&amp;'C'!G167)</f>
        <v>N</v>
      </c>
      <c r="H167" s="9" t="str">
        <f>IF('C'!H167=0,"",'C'!H167)</f>
        <v/>
      </c>
      <c r="I167" s="14" t="str">
        <f>IF(A!H167=0,"",A!H167)</f>
        <v/>
      </c>
      <c r="J167" s="9" t="str">
        <f>IF(B!H167=0,"",B!H167)</f>
        <v/>
      </c>
      <c r="K167" t="str">
        <f>IF('C'!I167=0,"",'C'!I167)</f>
        <v/>
      </c>
      <c r="L167" t="str">
        <f>IF(A!I167=0,"",A!I167)</f>
        <v/>
      </c>
      <c r="M167" t="str">
        <f>IF(B!I167=0,"",B!I167)</f>
        <v/>
      </c>
      <c r="N167" t="b">
        <f t="shared" si="32"/>
        <v>0</v>
      </c>
      <c r="O167" t="b">
        <f t="shared" si="37"/>
        <v>0</v>
      </c>
      <c r="Q167" s="8" t="str">
        <f>IF('C'!M167=0,"",'C'!M167)</f>
        <v/>
      </c>
      <c r="R167" s="15" t="str">
        <f>IF(A!M167=0,"",A!M167)</f>
        <v/>
      </c>
      <c r="S167" s="8" t="str">
        <f>IF(B!M167=0,"",B!M167)</f>
        <v/>
      </c>
      <c r="V167" s="8">
        <f t="shared" si="44"/>
        <v>0</v>
      </c>
      <c r="W167" t="str">
        <f t="shared" si="45"/>
        <v/>
      </c>
      <c r="X167" t="str">
        <f t="shared" si="46"/>
        <v>N</v>
      </c>
      <c r="Y167" t="str">
        <f t="shared" si="47"/>
        <v>N</v>
      </c>
      <c r="AA167" s="17" t="str">
        <f t="shared" si="38"/>
        <v>no</v>
      </c>
      <c r="AB167" s="17" t="str">
        <f t="shared" si="39"/>
        <v>no</v>
      </c>
      <c r="AC167" s="16" t="str">
        <f t="shared" si="40"/>
        <v/>
      </c>
      <c r="AD167" s="16" t="str">
        <f t="shared" si="41"/>
        <v/>
      </c>
      <c r="AF167" t="str">
        <f t="shared" si="42"/>
        <v/>
      </c>
      <c r="AG167" t="str">
        <f t="shared" si="43"/>
        <v/>
      </c>
      <c r="AI167">
        <f>'C'!K167</f>
        <v>0</v>
      </c>
      <c r="AJ167" t="str">
        <f>A!K167</f>
        <v>N</v>
      </c>
      <c r="AK167">
        <f>B!K167</f>
        <v>0</v>
      </c>
    </row>
    <row r="168" spans="1:37" ht="19" thickTop="1" thickBot="1">
      <c r="A168" t="s">
        <v>561</v>
      </c>
      <c r="B168" t="s">
        <v>562</v>
      </c>
      <c r="C168" t="s">
        <v>73</v>
      </c>
      <c r="D168">
        <v>120226</v>
      </c>
      <c r="E168" t="s">
        <v>563</v>
      </c>
      <c r="F168" s="4" t="str">
        <f>IF(AND((A!F168='C'!F168),('C'!F168=B!F168)),'C'!F168,"A:"&amp;A!F168&amp;";B:"&amp;B!F168&amp;";C:"&amp;'C'!F168)</f>
        <v>A:N;B:N;C:Y</v>
      </c>
      <c r="G168" s="4" t="str">
        <f>IF(AND((A!G168='C'!G168),('C'!G168=B!G168)),'C'!G168,"A:"&amp;A!G168&amp;";B:"&amp;B!G168&amp;";C:"&amp;'C'!G168)</f>
        <v>N</v>
      </c>
      <c r="H168" s="9" t="str">
        <f>IF('C'!H168=0,"",'C'!H168)</f>
        <v>S2</v>
      </c>
      <c r="I168" s="14" t="str">
        <f>IF(A!H168=0,"",A!H168)</f>
        <v/>
      </c>
      <c r="J168" s="9" t="str">
        <f>IF(B!H168=0,"",B!H168)</f>
        <v/>
      </c>
      <c r="K168" t="str">
        <f>IF('C'!I168=0,"",'C'!I168)</f>
        <v>still</v>
      </c>
      <c r="L168" t="str">
        <f>IF(A!I168=0,"",A!I168)</f>
        <v/>
      </c>
      <c r="M168" t="str">
        <f>IF(B!I168=0,"",B!I168)</f>
        <v/>
      </c>
      <c r="N168" t="b">
        <f t="shared" si="32"/>
        <v>0</v>
      </c>
      <c r="O168" t="b">
        <f t="shared" si="37"/>
        <v>0</v>
      </c>
      <c r="Q168" s="8" t="str">
        <f>IF('C'!M168=0,"",'C'!M168)</f>
        <v/>
      </c>
      <c r="R168" s="15" t="str">
        <f>IF(A!M168=0,"",A!M168)</f>
        <v/>
      </c>
      <c r="S168" s="8" t="str">
        <f>IF(B!M168=0,"",B!M168)</f>
        <v/>
      </c>
      <c r="V168" s="8">
        <f t="shared" si="44"/>
        <v>0</v>
      </c>
      <c r="W168" t="str">
        <f t="shared" si="45"/>
        <v/>
      </c>
      <c r="X168" t="str">
        <f t="shared" si="46"/>
        <v>A:N;B:N;C:Y</v>
      </c>
      <c r="Y168" t="str">
        <f t="shared" si="47"/>
        <v>N</v>
      </c>
      <c r="AA168" s="17" t="str">
        <f t="shared" si="38"/>
        <v>yes</v>
      </c>
      <c r="AB168" s="17" t="str">
        <f t="shared" si="39"/>
        <v>no</v>
      </c>
      <c r="AC168" s="16" t="str">
        <f t="shared" si="40"/>
        <v/>
      </c>
      <c r="AD168" s="16" t="str">
        <f t="shared" si="41"/>
        <v/>
      </c>
      <c r="AF168" t="str">
        <f t="shared" si="42"/>
        <v/>
      </c>
      <c r="AG168" t="str">
        <f t="shared" si="43"/>
        <v/>
      </c>
      <c r="AI168">
        <f>'C'!K168</f>
        <v>0</v>
      </c>
      <c r="AJ168" t="str">
        <f>A!K168</f>
        <v>N</v>
      </c>
      <c r="AK168">
        <f>B!K168</f>
        <v>0</v>
      </c>
    </row>
    <row r="169" spans="1:37" ht="19" thickTop="1" thickBot="1">
      <c r="A169" t="s">
        <v>90</v>
      </c>
      <c r="B169" t="s">
        <v>564</v>
      </c>
      <c r="C169" t="s">
        <v>16</v>
      </c>
      <c r="D169">
        <v>71870</v>
      </c>
      <c r="E169" t="s">
        <v>565</v>
      </c>
      <c r="F169" s="4" t="str">
        <f>IF(AND((A!F169='C'!F169),('C'!F169=B!F169)),'C'!F169,"A:"&amp;A!F169&amp;";B:"&amp;B!F169&amp;";C:"&amp;'C'!F169)</f>
        <v>N</v>
      </c>
      <c r="G169" s="4" t="str">
        <f>IF(AND((A!G169='C'!G169),('C'!G169=B!G169)),'C'!G169,"A:"&amp;A!G169&amp;";B:"&amp;B!G169&amp;";C:"&amp;'C'!G169)</f>
        <v>N</v>
      </c>
      <c r="H169" s="9" t="str">
        <f>IF('C'!H169=0,"",'C'!H169)</f>
        <v/>
      </c>
      <c r="I169" s="14" t="str">
        <f>IF(A!H169=0,"",A!H169)</f>
        <v/>
      </c>
      <c r="J169" s="9" t="str">
        <f>IF(B!H169=0,"",B!H169)</f>
        <v/>
      </c>
      <c r="K169" t="str">
        <f>IF('C'!I169=0,"",'C'!I169)</f>
        <v/>
      </c>
      <c r="L169" t="str">
        <f>IF(A!I169=0,"",A!I169)</f>
        <v/>
      </c>
      <c r="M169" t="str">
        <f>IF(B!I169=0,"",B!I169)</f>
        <v/>
      </c>
      <c r="N169" t="b">
        <f t="shared" si="32"/>
        <v>0</v>
      </c>
      <c r="O169" t="b">
        <f t="shared" si="37"/>
        <v>0</v>
      </c>
      <c r="Q169" s="8" t="str">
        <f>IF('C'!M169=0,"",'C'!M169)</f>
        <v>negation</v>
      </c>
      <c r="R169" s="15" t="str">
        <f>IF(A!M169=0,"",A!M169)</f>
        <v/>
      </c>
      <c r="S169" s="8" t="str">
        <f>IF(B!M169=0,"",B!M169)</f>
        <v/>
      </c>
      <c r="V169" s="8">
        <f t="shared" si="44"/>
        <v>0</v>
      </c>
      <c r="W169" t="str">
        <f t="shared" si="45"/>
        <v/>
      </c>
      <c r="X169" t="str">
        <f t="shared" si="46"/>
        <v>N</v>
      </c>
      <c r="Y169" t="str">
        <f t="shared" si="47"/>
        <v>N</v>
      </c>
      <c r="AA169" s="17" t="str">
        <f t="shared" si="38"/>
        <v>no</v>
      </c>
      <c r="AB169" s="17" t="str">
        <f t="shared" si="39"/>
        <v>no</v>
      </c>
      <c r="AC169" s="16" t="str">
        <f t="shared" si="40"/>
        <v/>
      </c>
      <c r="AD169" s="16" t="str">
        <f t="shared" si="41"/>
        <v/>
      </c>
      <c r="AF169" t="str">
        <f t="shared" si="42"/>
        <v/>
      </c>
      <c r="AG169" t="str">
        <f t="shared" si="43"/>
        <v/>
      </c>
      <c r="AI169">
        <f>'C'!K169</f>
        <v>0</v>
      </c>
      <c r="AJ169" t="str">
        <f>A!K169</f>
        <v>N</v>
      </c>
      <c r="AK169">
        <f>B!K169</f>
        <v>0</v>
      </c>
    </row>
    <row r="170" spans="1:37" ht="19" thickTop="1" thickBot="1">
      <c r="A170" t="s">
        <v>566</v>
      </c>
      <c r="B170" t="s">
        <v>567</v>
      </c>
      <c r="C170" t="s">
        <v>24</v>
      </c>
      <c r="D170">
        <v>126965</v>
      </c>
      <c r="E170" t="s">
        <v>568</v>
      </c>
      <c r="F170" s="4" t="str">
        <f>IF(AND((A!F170='C'!F170),('C'!F170=B!F170)),'C'!F170,"A:"&amp;A!F170&amp;";B:"&amp;B!F170&amp;";C:"&amp;'C'!F170)</f>
        <v>N</v>
      </c>
      <c r="G170" s="4" t="str">
        <f>IF(AND((A!G170='C'!G170),('C'!G170=B!G170)),'C'!G170,"A:"&amp;A!G170&amp;";B:"&amp;B!G170&amp;";C:"&amp;'C'!G170)</f>
        <v>A:N;B:Y;C:N</v>
      </c>
      <c r="H170" s="9" t="str">
        <f>IF('C'!H170=0,"",'C'!H170)</f>
        <v/>
      </c>
      <c r="I170" s="14" t="str">
        <f>IF(A!H170=0,"",A!H170)</f>
        <v/>
      </c>
      <c r="J170" s="9" t="str">
        <f>IF(B!H170=0,"",B!H170)</f>
        <v>S2</v>
      </c>
      <c r="K170" t="str">
        <f>IF('C'!I170=0,"",'C'!I170)</f>
        <v/>
      </c>
      <c r="L170" t="str">
        <f>IF(A!I170=0,"",A!I170)</f>
        <v/>
      </c>
      <c r="M170" t="str">
        <f>IF(B!I170=0,"",B!I170)</f>
        <v>conversational</v>
      </c>
      <c r="N170" t="b">
        <f t="shared" si="32"/>
        <v>0</v>
      </c>
      <c r="O170" t="b">
        <f t="shared" si="37"/>
        <v>0</v>
      </c>
      <c r="Q170" s="8" t="str">
        <f>IF('C'!M170=0,"",'C'!M170)</f>
        <v/>
      </c>
      <c r="R170" s="15" t="str">
        <f>IF(A!M170=0,"",A!M170)</f>
        <v/>
      </c>
      <c r="S170" s="8" t="str">
        <f>IF(B!M170=0,"",B!M170)</f>
        <v/>
      </c>
      <c r="U170" t="s">
        <v>37</v>
      </c>
      <c r="V170" s="8">
        <f t="shared" si="44"/>
        <v>0</v>
      </c>
      <c r="W170" t="str">
        <f t="shared" si="45"/>
        <v>nomatch</v>
      </c>
      <c r="X170" t="str">
        <f t="shared" si="46"/>
        <v>N</v>
      </c>
      <c r="Y170" t="str">
        <f t="shared" si="47"/>
        <v>A:N;B:Y;C:N</v>
      </c>
      <c r="AA170" s="17" t="str">
        <f t="shared" si="38"/>
        <v>no</v>
      </c>
      <c r="AB170" s="17" t="str">
        <f t="shared" si="39"/>
        <v>no</v>
      </c>
      <c r="AC170" s="16" t="str">
        <f t="shared" si="40"/>
        <v/>
      </c>
      <c r="AD170" s="16" t="str">
        <f t="shared" si="41"/>
        <v/>
      </c>
      <c r="AF170" t="str">
        <f t="shared" si="42"/>
        <v/>
      </c>
      <c r="AG170" t="str">
        <f t="shared" si="43"/>
        <v>nomatch</v>
      </c>
      <c r="AI170">
        <f>'C'!K170</f>
        <v>0</v>
      </c>
      <c r="AJ170" t="str">
        <f>A!K170</f>
        <v>N</v>
      </c>
      <c r="AK170">
        <f>B!K170</f>
        <v>0</v>
      </c>
    </row>
    <row r="171" spans="1:37" ht="78" thickTop="1" thickBot="1">
      <c r="A171" t="s">
        <v>569</v>
      </c>
      <c r="B171" t="s">
        <v>570</v>
      </c>
      <c r="C171" t="s">
        <v>16</v>
      </c>
      <c r="D171">
        <v>37660</v>
      </c>
      <c r="E171" t="s">
        <v>571</v>
      </c>
      <c r="F171" s="4" t="str">
        <f>IF(AND((A!F171='C'!F171),('C'!F171=B!F171)),'C'!F171,"A:"&amp;A!F171&amp;";B:"&amp;B!F171&amp;";C:"&amp;'C'!F171)</f>
        <v>A:N;B:N;C:Y</v>
      </c>
      <c r="G171" s="4" t="str">
        <f>IF(AND((A!G171='C'!G171),('C'!G171=B!G171)),'C'!G171,"A:"&amp;A!G171&amp;";B:"&amp;B!G171&amp;";C:"&amp;'C'!G171)</f>
        <v>A:Y;B:N;C:N</v>
      </c>
      <c r="H171" s="9" t="str">
        <f>IF('C'!H171=0,"",'C'!H171)</f>
        <v>S1</v>
      </c>
      <c r="I171" s="14" t="str">
        <f>IF(A!H171=0,"",A!H171)</f>
        <v/>
      </c>
      <c r="J171" s="9" t="str">
        <f>IF(B!H171=0,"",B!H171)</f>
        <v/>
      </c>
      <c r="K171" t="str">
        <f>IF('C'!I171=0,"",'C'!I171)</f>
        <v>existence</v>
      </c>
      <c r="L171" t="s">
        <v>86</v>
      </c>
      <c r="M171" t="str">
        <f>IF(B!I171=0,"",B!I171)</f>
        <v/>
      </c>
      <c r="N171" t="str">
        <f t="shared" si="32"/>
        <v>conversational</v>
      </c>
      <c r="O171" t="str">
        <f t="shared" si="37"/>
        <v>existence</v>
      </c>
      <c r="Q171" s="8" t="str">
        <f>IF('C'!M171=0,"",'C'!M171)</f>
        <v>neg-presup</v>
      </c>
      <c r="R171" s="15" t="str">
        <f>IF(A!M171=0,"",A!M171)</f>
        <v>journalistic implicates (?) that the paper involves journalists</v>
      </c>
      <c r="S171" s="8" t="str">
        <f>IF(B!M171=0,"",B!M171)</f>
        <v/>
      </c>
      <c r="U171" t="s">
        <v>16</v>
      </c>
      <c r="V171" s="8">
        <f t="shared" si="44"/>
        <v>1</v>
      </c>
      <c r="W171" t="str">
        <f t="shared" si="45"/>
        <v/>
      </c>
      <c r="X171" t="str">
        <f t="shared" si="46"/>
        <v>A:N;B:N;C:Y</v>
      </c>
      <c r="Y171" t="str">
        <f t="shared" si="47"/>
        <v>A:Y;B:N;C:N</v>
      </c>
      <c r="AA171" s="17" t="str">
        <f t="shared" si="38"/>
        <v>yes</v>
      </c>
      <c r="AB171" s="17" t="str">
        <f t="shared" si="39"/>
        <v>yes</v>
      </c>
      <c r="AC171" s="16" t="str">
        <f t="shared" si="40"/>
        <v/>
      </c>
      <c r="AD171" s="16" t="str">
        <f t="shared" si="41"/>
        <v/>
      </c>
      <c r="AF171" t="str">
        <f t="shared" si="42"/>
        <v/>
      </c>
      <c r="AG171" t="str">
        <f t="shared" si="43"/>
        <v/>
      </c>
      <c r="AI171" t="str">
        <f>'C'!K171</f>
        <v>Y</v>
      </c>
      <c r="AJ171" t="str">
        <f>A!K171</f>
        <v>N</v>
      </c>
      <c r="AK171">
        <f>B!K171</f>
        <v>0</v>
      </c>
    </row>
    <row r="172" spans="1:37" ht="19" thickTop="1" thickBot="1">
      <c r="A172" t="s">
        <v>573</v>
      </c>
      <c r="B172" t="s">
        <v>574</v>
      </c>
      <c r="C172" t="s">
        <v>16</v>
      </c>
      <c r="D172">
        <v>31242</v>
      </c>
      <c r="E172" t="s">
        <v>575</v>
      </c>
      <c r="F172" s="4" t="str">
        <f>IF(AND((A!F172='C'!F172),('C'!F172=B!F172)),'C'!F172,"A:"&amp;A!F172&amp;";B:"&amp;B!F172&amp;";C:"&amp;'C'!F172)</f>
        <v>N</v>
      </c>
      <c r="G172" s="4" t="str">
        <f>IF(AND((A!G172='C'!G172),('C'!G172=B!G172)),'C'!G172,"A:"&amp;A!G172&amp;";B:"&amp;B!G172&amp;";C:"&amp;'C'!G172)</f>
        <v>N</v>
      </c>
      <c r="H172" s="9" t="str">
        <f>IF('C'!H172=0,"",'C'!H172)</f>
        <v/>
      </c>
      <c r="I172" s="14" t="str">
        <f>IF(A!H172=0,"",A!H172)</f>
        <v/>
      </c>
      <c r="J172" s="9" t="str">
        <f>IF(B!H172=0,"",B!H172)</f>
        <v/>
      </c>
      <c r="K172" t="str">
        <f>IF('C'!I172=0,"",'C'!I172)</f>
        <v/>
      </c>
      <c r="L172" t="str">
        <f>IF(A!I172=0,"",A!I172)</f>
        <v/>
      </c>
      <c r="M172" t="str">
        <f>IF(B!I172=0,"",B!I172)</f>
        <v/>
      </c>
      <c r="N172" t="b">
        <f t="shared" si="32"/>
        <v>0</v>
      </c>
      <c r="O172" t="b">
        <f t="shared" si="37"/>
        <v>0</v>
      </c>
      <c r="Q172" s="8" t="str">
        <f>IF('C'!M172=0,"",'C'!M172)</f>
        <v/>
      </c>
      <c r="R172" s="15" t="str">
        <f>IF(A!M172=0,"",A!M172)</f>
        <v/>
      </c>
      <c r="S172" s="8" t="str">
        <f>IF(B!M172=0,"",B!M172)</f>
        <v/>
      </c>
      <c r="V172" s="8">
        <f t="shared" si="44"/>
        <v>0</v>
      </c>
      <c r="W172" t="str">
        <f t="shared" si="45"/>
        <v/>
      </c>
      <c r="X172" t="str">
        <f t="shared" si="46"/>
        <v>N</v>
      </c>
      <c r="Y172" t="str">
        <f t="shared" si="47"/>
        <v>N</v>
      </c>
      <c r="AA172" s="17" t="str">
        <f t="shared" si="38"/>
        <v>no</v>
      </c>
      <c r="AB172" s="17" t="str">
        <f t="shared" si="39"/>
        <v>no</v>
      </c>
      <c r="AC172" s="16" t="str">
        <f t="shared" si="40"/>
        <v/>
      </c>
      <c r="AD172" s="16" t="str">
        <f t="shared" si="41"/>
        <v/>
      </c>
      <c r="AF172" t="str">
        <f t="shared" si="42"/>
        <v/>
      </c>
      <c r="AG172" t="str">
        <f t="shared" si="43"/>
        <v/>
      </c>
      <c r="AI172">
        <f>'C'!K172</f>
        <v>0</v>
      </c>
      <c r="AJ172" t="str">
        <f>A!K172</f>
        <v>N</v>
      </c>
      <c r="AK172">
        <f>B!K172</f>
        <v>0</v>
      </c>
    </row>
    <row r="173" spans="1:37" ht="19" thickTop="1" thickBot="1">
      <c r="A173" t="s">
        <v>576</v>
      </c>
      <c r="B173" t="s">
        <v>577</v>
      </c>
      <c r="C173" t="s">
        <v>16</v>
      </c>
      <c r="D173">
        <v>42615</v>
      </c>
      <c r="E173" t="s">
        <v>578</v>
      </c>
      <c r="F173" s="4" t="str">
        <f>IF(AND((A!F173='C'!F173),('C'!F173=B!F173)),'C'!F173,"A:"&amp;A!F173&amp;";B:"&amp;B!F173&amp;";C:"&amp;'C'!F173)</f>
        <v>N</v>
      </c>
      <c r="G173" s="4" t="str">
        <f>IF(AND((A!G173='C'!G173),('C'!G173=B!G173)),'C'!G173,"A:"&amp;A!G173&amp;";B:"&amp;B!G173&amp;";C:"&amp;'C'!G173)</f>
        <v>N</v>
      </c>
      <c r="H173" s="9" t="str">
        <f>IF('C'!H173=0,"",'C'!H173)</f>
        <v/>
      </c>
      <c r="I173" s="14" t="str">
        <f>IF(A!H173=0,"",A!H173)</f>
        <v/>
      </c>
      <c r="J173" s="9" t="str">
        <f>IF(B!H173=0,"",B!H173)</f>
        <v/>
      </c>
      <c r="K173" t="str">
        <f>IF('C'!I173=0,"",'C'!I173)</f>
        <v/>
      </c>
      <c r="L173" t="str">
        <f>IF(A!I173=0,"",A!I173)</f>
        <v/>
      </c>
      <c r="M173" t="str">
        <f>IF(B!I173=0,"",B!I173)</f>
        <v/>
      </c>
      <c r="N173" t="b">
        <f t="shared" si="32"/>
        <v>0</v>
      </c>
      <c r="O173" t="b">
        <f t="shared" si="37"/>
        <v>0</v>
      </c>
      <c r="Q173" s="8" t="str">
        <f>IF('C'!M173=0,"",'C'!M173)</f>
        <v/>
      </c>
      <c r="R173" s="15" t="str">
        <f>IF(A!M173=0,"",A!M173)</f>
        <v/>
      </c>
      <c r="S173" s="8" t="str">
        <f>IF(B!M173=0,"",B!M173)</f>
        <v/>
      </c>
      <c r="V173" s="8">
        <f t="shared" si="44"/>
        <v>0</v>
      </c>
      <c r="W173" t="str">
        <f t="shared" si="45"/>
        <v/>
      </c>
      <c r="X173" t="str">
        <f t="shared" si="46"/>
        <v>N</v>
      </c>
      <c r="Y173" t="str">
        <f t="shared" si="47"/>
        <v>N</v>
      </c>
      <c r="AA173" s="17" t="str">
        <f t="shared" si="38"/>
        <v>no</v>
      </c>
      <c r="AB173" s="17" t="str">
        <f t="shared" si="39"/>
        <v>no</v>
      </c>
      <c r="AC173" s="16" t="str">
        <f t="shared" si="40"/>
        <v/>
      </c>
      <c r="AD173" s="16" t="str">
        <f t="shared" si="41"/>
        <v/>
      </c>
      <c r="AF173" t="str">
        <f t="shared" si="42"/>
        <v/>
      </c>
      <c r="AG173" t="str">
        <f t="shared" si="43"/>
        <v/>
      </c>
      <c r="AI173">
        <f>'C'!K173</f>
        <v>0</v>
      </c>
      <c r="AJ173" t="str">
        <f>A!K173</f>
        <v>N</v>
      </c>
      <c r="AK173">
        <f>B!K173</f>
        <v>0</v>
      </c>
    </row>
    <row r="174" spans="1:37" ht="19" thickTop="1" thickBot="1">
      <c r="A174" t="s">
        <v>579</v>
      </c>
      <c r="B174" t="s">
        <v>580</v>
      </c>
      <c r="C174" t="s">
        <v>16</v>
      </c>
      <c r="D174">
        <v>54454</v>
      </c>
      <c r="E174" t="s">
        <v>581</v>
      </c>
      <c r="F174" s="4" t="str">
        <f>IF(AND((A!F174='C'!F174),('C'!F174=B!F174)),'C'!F174,"A:"&amp;A!F174&amp;";B:"&amp;B!F174&amp;";C:"&amp;'C'!F174)</f>
        <v>A:N;B:N;C:Y</v>
      </c>
      <c r="G174" s="4" t="str">
        <f>IF(AND((A!G174='C'!G174),('C'!G174=B!G174)),'C'!G174,"A:"&amp;A!G174&amp;";B:"&amp;B!G174&amp;";C:"&amp;'C'!G174)</f>
        <v>N</v>
      </c>
      <c r="H174" s="9" t="str">
        <f>IF('C'!H174=0,"",'C'!H174)</f>
        <v>S1</v>
      </c>
      <c r="I174" s="14" t="str">
        <f>IF(A!H174=0,"",A!H174)</f>
        <v/>
      </c>
      <c r="J174" s="9" t="str">
        <f>IF(B!H174=0,"",B!H174)</f>
        <v/>
      </c>
      <c r="K174" t="str">
        <f>IF('C'!I174=0,"",'C'!I174)</f>
        <v>existence</v>
      </c>
      <c r="L174" t="str">
        <f>IF(A!I174=0,"",A!I174)</f>
        <v/>
      </c>
      <c r="M174" t="str">
        <f>IF(B!I174=0,"",B!I174)</f>
        <v/>
      </c>
      <c r="N174" t="b">
        <f t="shared" si="32"/>
        <v>0</v>
      </c>
      <c r="O174" t="b">
        <f t="shared" si="37"/>
        <v>0</v>
      </c>
      <c r="Q174" s="8" t="str">
        <f>IF('C'!M174=0,"",'C'!M174)</f>
        <v>neg-presup</v>
      </c>
      <c r="R174" s="15" t="str">
        <f>IF(A!M174=0,"",A!M174)</f>
        <v/>
      </c>
      <c r="S174" s="8" t="str">
        <f>IF(B!M174=0,"",B!M174)</f>
        <v/>
      </c>
      <c r="U174" t="s">
        <v>798</v>
      </c>
      <c r="V174" s="8">
        <f t="shared" si="44"/>
        <v>0</v>
      </c>
      <c r="W174" t="str">
        <f t="shared" si="45"/>
        <v/>
      </c>
      <c r="X174" t="str">
        <f t="shared" si="46"/>
        <v>A:N;B:N;C:Y</v>
      </c>
      <c r="Y174" t="str">
        <f t="shared" si="47"/>
        <v>N</v>
      </c>
      <c r="AA174" s="17" t="str">
        <f t="shared" si="38"/>
        <v>no</v>
      </c>
      <c r="AB174" s="17" t="str">
        <f t="shared" si="39"/>
        <v>no</v>
      </c>
      <c r="AC174" s="16" t="str">
        <f t="shared" si="40"/>
        <v>nomatch</v>
      </c>
      <c r="AD174" s="16" t="str">
        <f t="shared" si="41"/>
        <v/>
      </c>
      <c r="AF174" t="str">
        <f t="shared" si="42"/>
        <v/>
      </c>
      <c r="AG174" t="str">
        <f t="shared" si="43"/>
        <v/>
      </c>
      <c r="AI174" t="str">
        <f>'C'!K174</f>
        <v>Y</v>
      </c>
      <c r="AJ174" t="str">
        <f>A!K174</f>
        <v>N</v>
      </c>
      <c r="AK174">
        <f>B!K174</f>
        <v>0</v>
      </c>
    </row>
    <row r="175" spans="1:37" ht="19" thickTop="1" thickBot="1">
      <c r="A175" t="s">
        <v>582</v>
      </c>
      <c r="B175" t="s">
        <v>583</v>
      </c>
      <c r="C175" t="s">
        <v>24</v>
      </c>
      <c r="D175">
        <v>73440</v>
      </c>
      <c r="E175" t="s">
        <v>584</v>
      </c>
      <c r="F175" s="4" t="str">
        <f>IF(AND((A!F175='C'!F175),('C'!F175=B!F175)),'C'!F175,"A:"&amp;A!F175&amp;";B:"&amp;B!F175&amp;";C:"&amp;'C'!F175)</f>
        <v>A:N;B:Y;C:N</v>
      </c>
      <c r="G175" s="4" t="str">
        <f>IF(AND((A!G175='C'!G175),('C'!G175=B!G175)),'C'!G175,"A:"&amp;A!G175&amp;";B:"&amp;B!G175&amp;";C:"&amp;'C'!G175)</f>
        <v>N</v>
      </c>
      <c r="H175" s="9" t="str">
        <f>IF('C'!H175=0,"",'C'!H175)</f>
        <v/>
      </c>
      <c r="I175" s="14" t="str">
        <f>IF(A!H175=0,"",A!H175)</f>
        <v/>
      </c>
      <c r="J175" s="9" t="str">
        <f>IF(B!H175=0,"",B!H175)</f>
        <v>S1 (entails existence presupp of S2)</v>
      </c>
      <c r="K175" t="str">
        <f>IF('C'!I175=0,"",'C'!I175)</f>
        <v/>
      </c>
      <c r="L175" t="str">
        <f>IF(A!I175=0,"",A!I175)</f>
        <v/>
      </c>
      <c r="M175" t="str">
        <f>IF(B!I175=0,"",B!I175)</f>
        <v>existence</v>
      </c>
      <c r="N175" t="b">
        <f t="shared" si="32"/>
        <v>0</v>
      </c>
      <c r="O175" t="b">
        <f t="shared" si="37"/>
        <v>0</v>
      </c>
      <c r="Q175" s="8" t="str">
        <f>IF('C'!M175=0,"",'C'!M175)</f>
        <v/>
      </c>
      <c r="R175" s="15" t="str">
        <f>IF(A!M175=0,"",A!M175)</f>
        <v/>
      </c>
      <c r="S175" s="8" t="str">
        <f>IF(B!M175=0,"",B!M175)</f>
        <v>S1 (entails existence presupp of S2)</v>
      </c>
      <c r="U175" t="s">
        <v>798</v>
      </c>
      <c r="V175" s="8">
        <f t="shared" si="44"/>
        <v>0</v>
      </c>
      <c r="W175" t="str">
        <f t="shared" si="45"/>
        <v/>
      </c>
      <c r="X175" t="str">
        <f t="shared" si="46"/>
        <v>A:N;B:Y;C:N</v>
      </c>
      <c r="Y175" t="str">
        <f t="shared" si="47"/>
        <v>N</v>
      </c>
      <c r="AA175" s="17" t="str">
        <f t="shared" si="38"/>
        <v>no</v>
      </c>
      <c r="AB175" s="17" t="str">
        <f t="shared" si="39"/>
        <v>no</v>
      </c>
      <c r="AC175" s="16" t="str">
        <f t="shared" si="40"/>
        <v>nomatch</v>
      </c>
      <c r="AD175" s="16" t="str">
        <f t="shared" si="41"/>
        <v/>
      </c>
      <c r="AF175" t="str">
        <f t="shared" si="42"/>
        <v/>
      </c>
      <c r="AG175" t="str">
        <f t="shared" si="43"/>
        <v/>
      </c>
      <c r="AI175">
        <f>'C'!K175</f>
        <v>0</v>
      </c>
      <c r="AJ175" t="str">
        <f>A!K175</f>
        <v>N</v>
      </c>
      <c r="AK175">
        <f>B!K175</f>
        <v>0</v>
      </c>
    </row>
    <row r="176" spans="1:37" ht="19" thickTop="1" thickBot="1">
      <c r="A176" t="s">
        <v>585</v>
      </c>
      <c r="B176" t="s">
        <v>586</v>
      </c>
      <c r="C176" t="s">
        <v>37</v>
      </c>
      <c r="D176">
        <v>46300</v>
      </c>
      <c r="E176" t="s">
        <v>587</v>
      </c>
      <c r="F176" s="4" t="str">
        <f>IF(AND((A!F176='C'!F176),('C'!F176=B!F176)),'C'!F176,"A:"&amp;A!F176&amp;";B:"&amp;B!F176&amp;";C:"&amp;'C'!F176)</f>
        <v>N</v>
      </c>
      <c r="G176" s="4" t="str">
        <f>IF(AND((A!G176='C'!G176),('C'!G176=B!G176)),'C'!G176,"A:"&amp;A!G176&amp;";B:"&amp;B!G176&amp;";C:"&amp;'C'!G176)</f>
        <v>N</v>
      </c>
      <c r="H176" s="9" t="str">
        <f>IF('C'!H176=0,"",'C'!H176)</f>
        <v/>
      </c>
      <c r="I176" s="14" t="str">
        <f>IF(A!H176=0,"",A!H176)</f>
        <v/>
      </c>
      <c r="J176" s="9" t="str">
        <f>IF(B!H176=0,"",B!H176)</f>
        <v/>
      </c>
      <c r="K176" t="str">
        <f>IF('C'!I176=0,"",'C'!I176)</f>
        <v/>
      </c>
      <c r="L176" t="str">
        <f>IF(A!I176=0,"",A!I176)</f>
        <v/>
      </c>
      <c r="M176" t="str">
        <f>IF(B!I176=0,"",B!I176)</f>
        <v/>
      </c>
      <c r="N176" t="b">
        <f t="shared" si="32"/>
        <v>0</v>
      </c>
      <c r="O176" t="b">
        <f t="shared" si="37"/>
        <v>0</v>
      </c>
      <c r="Q176" s="8" t="str">
        <f>IF('C'!M176=0,"",'C'!M176)</f>
        <v>conj</v>
      </c>
      <c r="R176" s="15" t="str">
        <f>IF(A!M176=0,"",A!M176)</f>
        <v/>
      </c>
      <c r="S176" s="8" t="str">
        <f>IF(B!M176=0,"",B!M176)</f>
        <v/>
      </c>
      <c r="V176" s="8">
        <f t="shared" si="44"/>
        <v>0</v>
      </c>
      <c r="W176" t="str">
        <f t="shared" si="45"/>
        <v/>
      </c>
      <c r="X176" t="str">
        <f t="shared" si="46"/>
        <v>N</v>
      </c>
      <c r="Y176" t="str">
        <f t="shared" si="47"/>
        <v>N</v>
      </c>
      <c r="AA176" s="17" t="str">
        <f t="shared" si="38"/>
        <v>no</v>
      </c>
      <c r="AB176" s="17" t="str">
        <f t="shared" si="39"/>
        <v>no</v>
      </c>
      <c r="AC176" s="16" t="str">
        <f t="shared" si="40"/>
        <v/>
      </c>
      <c r="AD176" s="16" t="str">
        <f t="shared" si="41"/>
        <v/>
      </c>
      <c r="AF176" t="str">
        <f t="shared" si="42"/>
        <v/>
      </c>
      <c r="AG176" t="str">
        <f t="shared" si="43"/>
        <v/>
      </c>
      <c r="AI176">
        <f>'C'!K176</f>
        <v>0</v>
      </c>
      <c r="AJ176" t="str">
        <f>A!K176</f>
        <v>N</v>
      </c>
      <c r="AK176">
        <f>B!K176</f>
        <v>0</v>
      </c>
    </row>
    <row r="177" spans="1:37" ht="19" thickTop="1" thickBot="1">
      <c r="A177" t="s">
        <v>588</v>
      </c>
      <c r="B177" t="s">
        <v>589</v>
      </c>
      <c r="C177" t="s">
        <v>24</v>
      </c>
      <c r="D177">
        <v>109873</v>
      </c>
      <c r="E177" t="s">
        <v>590</v>
      </c>
      <c r="F177" s="4" t="str">
        <f>IF(AND((A!F177='C'!F177),('C'!F177=B!F177)),'C'!F177,"A:"&amp;A!F177&amp;";B:"&amp;B!F177&amp;";C:"&amp;'C'!F177)</f>
        <v>N</v>
      </c>
      <c r="G177" s="4" t="str">
        <f>IF(AND((A!G177='C'!G177),('C'!G177=B!G177)),'C'!G177,"A:"&amp;A!G177&amp;";B:"&amp;B!G177&amp;";C:"&amp;'C'!G177)</f>
        <v>N</v>
      </c>
      <c r="H177" s="9" t="str">
        <f>IF('C'!H177=0,"",'C'!H177)</f>
        <v/>
      </c>
      <c r="I177" s="14" t="str">
        <f>IF(A!H177=0,"",A!H177)</f>
        <v/>
      </c>
      <c r="J177" s="9" t="str">
        <f>IF(B!H177=0,"",B!H177)</f>
        <v/>
      </c>
      <c r="K177" t="str">
        <f>IF('C'!I177=0,"",'C'!I177)</f>
        <v/>
      </c>
      <c r="L177" t="str">
        <f>IF(A!I177=0,"",A!I177)</f>
        <v/>
      </c>
      <c r="M177" t="str">
        <f>IF(B!I177=0,"",B!I177)</f>
        <v/>
      </c>
      <c r="N177" t="b">
        <f t="shared" si="32"/>
        <v>0</v>
      </c>
      <c r="O177" t="b">
        <f t="shared" si="37"/>
        <v>0</v>
      </c>
      <c r="Q177" s="8" t="str">
        <f>IF('C'!M177=0,"",'C'!M177)</f>
        <v/>
      </c>
      <c r="R177" s="15" t="str">
        <f>IF(A!M177=0,"",A!M177)</f>
        <v/>
      </c>
      <c r="S177" s="8" t="str">
        <f>IF(B!M177=0,"",B!M177)</f>
        <v/>
      </c>
      <c r="V177" s="8">
        <f t="shared" si="44"/>
        <v>0</v>
      </c>
      <c r="W177" t="str">
        <f t="shared" si="45"/>
        <v/>
      </c>
      <c r="X177" t="str">
        <f t="shared" si="46"/>
        <v>N</v>
      </c>
      <c r="Y177" t="str">
        <f t="shared" si="47"/>
        <v>N</v>
      </c>
      <c r="AA177" s="17" t="str">
        <f t="shared" si="38"/>
        <v>no</v>
      </c>
      <c r="AB177" s="17" t="str">
        <f t="shared" si="39"/>
        <v>no</v>
      </c>
      <c r="AC177" s="16" t="str">
        <f t="shared" si="40"/>
        <v/>
      </c>
      <c r="AD177" s="16" t="str">
        <f t="shared" si="41"/>
        <v/>
      </c>
      <c r="AF177" t="str">
        <f t="shared" si="42"/>
        <v/>
      </c>
      <c r="AG177" t="str">
        <f t="shared" si="43"/>
        <v/>
      </c>
      <c r="AI177">
        <f>'C'!K177</f>
        <v>0</v>
      </c>
      <c r="AJ177" t="str">
        <f>A!K177</f>
        <v>N</v>
      </c>
      <c r="AK177">
        <f>B!K177</f>
        <v>0</v>
      </c>
    </row>
    <row r="178" spans="1:37" ht="19" thickTop="1" thickBot="1">
      <c r="A178" t="s">
        <v>591</v>
      </c>
      <c r="B178" t="s">
        <v>592</v>
      </c>
      <c r="C178" t="s">
        <v>16</v>
      </c>
      <c r="D178">
        <v>105453</v>
      </c>
      <c r="E178" t="s">
        <v>593</v>
      </c>
      <c r="F178" s="4" t="str">
        <f>IF(AND((A!F178='C'!F178),('C'!F178=B!F178)),'C'!F178,"A:"&amp;A!F178&amp;";B:"&amp;B!F178&amp;";C:"&amp;'C'!F178)</f>
        <v>N</v>
      </c>
      <c r="G178" s="4" t="str">
        <f>IF(AND((A!G178='C'!G178),('C'!G178=B!G178)),'C'!G178,"A:"&amp;A!G178&amp;";B:"&amp;B!G178&amp;";C:"&amp;'C'!G178)</f>
        <v>N</v>
      </c>
      <c r="H178" s="9" t="str">
        <f>IF('C'!H178=0,"",'C'!H178)</f>
        <v/>
      </c>
      <c r="I178" s="14" t="str">
        <f>IF(A!H178=0,"",A!H178)</f>
        <v/>
      </c>
      <c r="J178" s="9" t="str">
        <f>IF(B!H178=0,"",B!H178)</f>
        <v/>
      </c>
      <c r="K178" t="str">
        <f>IF('C'!I178=0,"",'C'!I178)</f>
        <v/>
      </c>
      <c r="L178" t="str">
        <f>IF(A!I178=0,"",A!I178)</f>
        <v/>
      </c>
      <c r="M178" t="str">
        <f>IF(B!I178=0,"",B!I178)</f>
        <v/>
      </c>
      <c r="N178" t="b">
        <f t="shared" si="32"/>
        <v>0</v>
      </c>
      <c r="O178" t="b">
        <f t="shared" si="37"/>
        <v>0</v>
      </c>
      <c r="Q178" s="8" t="str">
        <f>IF('C'!M178=0,"",'C'!M178)</f>
        <v/>
      </c>
      <c r="R178" s="15" t="str">
        <f>IF(A!M178=0,"",A!M178)</f>
        <v/>
      </c>
      <c r="S178" s="8" t="str">
        <f>IF(B!M178=0,"",B!M178)</f>
        <v/>
      </c>
      <c r="V178" s="8">
        <f t="shared" si="44"/>
        <v>0</v>
      </c>
      <c r="W178" t="str">
        <f t="shared" si="45"/>
        <v/>
      </c>
      <c r="X178" t="str">
        <f t="shared" si="46"/>
        <v>N</v>
      </c>
      <c r="Y178" t="str">
        <f t="shared" si="47"/>
        <v>N</v>
      </c>
      <c r="AA178" s="17" t="str">
        <f t="shared" si="38"/>
        <v>no</v>
      </c>
      <c r="AB178" s="17" t="str">
        <f t="shared" si="39"/>
        <v>no</v>
      </c>
      <c r="AC178" s="16" t="str">
        <f t="shared" si="40"/>
        <v/>
      </c>
      <c r="AD178" s="16" t="str">
        <f t="shared" si="41"/>
        <v/>
      </c>
      <c r="AF178" t="str">
        <f t="shared" si="42"/>
        <v/>
      </c>
      <c r="AG178" t="str">
        <f t="shared" si="43"/>
        <v/>
      </c>
      <c r="AI178">
        <f>'C'!K178</f>
        <v>0</v>
      </c>
      <c r="AJ178" t="str">
        <f>A!K178</f>
        <v>N</v>
      </c>
      <c r="AK178">
        <f>B!K178</f>
        <v>0</v>
      </c>
    </row>
    <row r="179" spans="1:37" ht="19" thickTop="1" thickBot="1">
      <c r="A179" t="s">
        <v>594</v>
      </c>
      <c r="B179" t="s">
        <v>595</v>
      </c>
      <c r="C179" t="s">
        <v>16</v>
      </c>
      <c r="D179">
        <v>140294</v>
      </c>
      <c r="E179" t="s">
        <v>596</v>
      </c>
      <c r="F179" s="4" t="str">
        <f>IF(AND((A!F179='C'!F179),('C'!F179=B!F179)),'C'!F179,"A:"&amp;A!F179&amp;";B:"&amp;B!F179&amp;";C:"&amp;'C'!F179)</f>
        <v>N</v>
      </c>
      <c r="G179" s="4" t="str">
        <f>IF(AND((A!G179='C'!G179),('C'!G179=B!G179)),'C'!G179,"A:"&amp;A!G179&amp;";B:"&amp;B!G179&amp;";C:"&amp;'C'!G179)</f>
        <v>N</v>
      </c>
      <c r="H179" s="9" t="str">
        <f>IF('C'!H179=0,"",'C'!H179)</f>
        <v/>
      </c>
      <c r="I179" s="14" t="str">
        <f>IF(A!H179=0,"",A!H179)</f>
        <v/>
      </c>
      <c r="J179" s="9" t="str">
        <f>IF(B!H179=0,"",B!H179)</f>
        <v/>
      </c>
      <c r="K179" t="str">
        <f>IF('C'!I179=0,"",'C'!I179)</f>
        <v/>
      </c>
      <c r="L179" t="str">
        <f>IF(A!I179=0,"",A!I179)</f>
        <v/>
      </c>
      <c r="M179" t="str">
        <f>IF(B!I179=0,"",B!I179)</f>
        <v/>
      </c>
      <c r="N179" t="b">
        <f t="shared" si="32"/>
        <v>0</v>
      </c>
      <c r="O179" t="b">
        <f t="shared" si="37"/>
        <v>0</v>
      </c>
      <c r="Q179" s="8" t="str">
        <f>IF('C'!M179=0,"",'C'!M179)</f>
        <v/>
      </c>
      <c r="R179" s="15" t="str">
        <f>IF(A!M179=0,"",A!M179)</f>
        <v/>
      </c>
      <c r="S179" s="8" t="str">
        <f>IF(B!M179=0,"",B!M179)</f>
        <v/>
      </c>
      <c r="V179" s="8">
        <f t="shared" si="44"/>
        <v>0</v>
      </c>
      <c r="W179" t="str">
        <f t="shared" si="45"/>
        <v/>
      </c>
      <c r="X179" t="str">
        <f t="shared" si="46"/>
        <v>N</v>
      </c>
      <c r="Y179" t="str">
        <f t="shared" si="47"/>
        <v>N</v>
      </c>
      <c r="AA179" s="17" t="str">
        <f t="shared" si="38"/>
        <v>no</v>
      </c>
      <c r="AB179" s="17" t="str">
        <f t="shared" si="39"/>
        <v>no</v>
      </c>
      <c r="AC179" s="16" t="str">
        <f t="shared" si="40"/>
        <v/>
      </c>
      <c r="AD179" s="16" t="str">
        <f t="shared" si="41"/>
        <v/>
      </c>
      <c r="AF179" t="str">
        <f t="shared" si="42"/>
        <v/>
      </c>
      <c r="AG179" t="str">
        <f t="shared" si="43"/>
        <v/>
      </c>
      <c r="AI179">
        <f>'C'!K179</f>
        <v>0</v>
      </c>
      <c r="AJ179" t="str">
        <f>A!K179</f>
        <v>N</v>
      </c>
      <c r="AK179">
        <f>B!K179</f>
        <v>0</v>
      </c>
    </row>
    <row r="180" spans="1:37" ht="19" thickTop="1" thickBot="1">
      <c r="A180" t="s">
        <v>597</v>
      </c>
      <c r="B180" t="s">
        <v>598</v>
      </c>
      <c r="C180" t="s">
        <v>37</v>
      </c>
      <c r="D180">
        <v>6534</v>
      </c>
      <c r="E180" t="s">
        <v>599</v>
      </c>
      <c r="F180" s="4" t="str">
        <f>IF(AND((A!F180='C'!F180),('C'!F180=B!F180)),'C'!F180,"A:"&amp;A!F180&amp;";B:"&amp;B!F180&amp;";C:"&amp;'C'!F180)</f>
        <v>A:Y;B:Y;C:N</v>
      </c>
      <c r="G180" s="4" t="str">
        <f>IF(AND((A!G180='C'!G180),('C'!G180=B!G180)),'C'!G180,"A:"&amp;A!G180&amp;";B:"&amp;B!G180&amp;";C:"&amp;'C'!G180)</f>
        <v>N</v>
      </c>
      <c r="H180" s="9" t="str">
        <f>IF('C'!H180=0,"",'C'!H180)</f>
        <v/>
      </c>
      <c r="I180" s="14" t="str">
        <f>IF(A!H180=0,"",A!H180)</f>
        <v/>
      </c>
      <c r="J180" s="9" t="str">
        <f>IF(B!H180=0,"",B!H180)</f>
        <v>S1</v>
      </c>
      <c r="K180" t="str">
        <f>IF('C'!I180=0,"",'C'!I180)</f>
        <v/>
      </c>
      <c r="L180" t="str">
        <f>IF(A!I180=0,"",A!I180)</f>
        <v/>
      </c>
      <c r="M180" t="str">
        <f>IF(B!I180=0,"",B!I180)</f>
        <v>presupp of "because"</v>
      </c>
      <c r="N180" t="b">
        <f t="shared" si="32"/>
        <v>0</v>
      </c>
      <c r="O180" t="b">
        <f t="shared" si="37"/>
        <v>0</v>
      </c>
      <c r="Q180" s="8" t="str">
        <f>IF('C'!M180=0,"",'C'!M180)</f>
        <v/>
      </c>
      <c r="R180" s="15" t="str">
        <f>IF(A!M180=0,"",A!M180)</f>
        <v/>
      </c>
      <c r="S180" s="8" t="str">
        <f>IF(B!M180=0,"",B!M180)</f>
        <v/>
      </c>
      <c r="U180" t="s">
        <v>798</v>
      </c>
      <c r="V180" s="8">
        <f t="shared" si="44"/>
        <v>0</v>
      </c>
      <c r="W180" t="str">
        <f t="shared" si="45"/>
        <v/>
      </c>
      <c r="X180" t="str">
        <f t="shared" si="46"/>
        <v>A:Y;B:Y;C:N</v>
      </c>
      <c r="Y180" t="str">
        <f t="shared" si="47"/>
        <v>N</v>
      </c>
      <c r="AA180" s="17" t="str">
        <f t="shared" si="38"/>
        <v>no</v>
      </c>
      <c r="AB180" s="17" t="str">
        <f t="shared" si="39"/>
        <v>no</v>
      </c>
      <c r="AC180" s="16" t="str">
        <f t="shared" si="40"/>
        <v>nomatch</v>
      </c>
      <c r="AD180" s="16" t="str">
        <f t="shared" si="41"/>
        <v/>
      </c>
      <c r="AF180" t="str">
        <f t="shared" si="42"/>
        <v/>
      </c>
      <c r="AG180" t="str">
        <f t="shared" si="43"/>
        <v/>
      </c>
      <c r="AI180">
        <f>'C'!K180</f>
        <v>0</v>
      </c>
      <c r="AJ180" t="str">
        <f>A!K180</f>
        <v>N</v>
      </c>
      <c r="AK180">
        <f>B!K180</f>
        <v>0</v>
      </c>
    </row>
    <row r="181" spans="1:37" ht="19" thickTop="1" thickBot="1">
      <c r="A181" t="s">
        <v>601</v>
      </c>
      <c r="B181" t="s">
        <v>602</v>
      </c>
      <c r="C181" t="s">
        <v>16</v>
      </c>
      <c r="D181">
        <v>35382</v>
      </c>
      <c r="E181" t="s">
        <v>603</v>
      </c>
      <c r="F181" s="4" t="str">
        <f>IF(AND((A!F181='C'!F181),('C'!F181=B!F181)),'C'!F181,"A:"&amp;A!F181&amp;";B:"&amp;B!F181&amp;";C:"&amp;'C'!F181)</f>
        <v>N</v>
      </c>
      <c r="G181" s="4" t="str">
        <f>IF(AND((A!G181='C'!G181),('C'!G181=B!G181)),'C'!G181,"A:"&amp;A!G181&amp;";B:"&amp;B!G181&amp;";C:"&amp;'C'!G181)</f>
        <v>N</v>
      </c>
      <c r="H181" s="9" t="str">
        <f>IF('C'!H181=0,"",'C'!H181)</f>
        <v/>
      </c>
      <c r="I181" s="14" t="str">
        <f>IF(A!H181=0,"",A!H181)</f>
        <v/>
      </c>
      <c r="J181" s="9" t="str">
        <f>IF(B!H181=0,"",B!H181)</f>
        <v/>
      </c>
      <c r="K181" t="str">
        <f>IF('C'!I181=0,"",'C'!I181)</f>
        <v/>
      </c>
      <c r="L181" t="str">
        <f>IF(A!I181=0,"",A!I181)</f>
        <v/>
      </c>
      <c r="M181" t="str">
        <f>IF(B!I181=0,"",B!I181)</f>
        <v/>
      </c>
      <c r="N181" t="b">
        <f t="shared" si="32"/>
        <v>0</v>
      </c>
      <c r="O181" t="b">
        <f t="shared" si="37"/>
        <v>0</v>
      </c>
      <c r="Q181" s="8" t="str">
        <f>IF('C'!M181=0,"",'C'!M181)</f>
        <v/>
      </c>
      <c r="R181" s="15" t="str">
        <f>IF(A!M181=0,"",A!M181)</f>
        <v/>
      </c>
      <c r="S181" s="8" t="str">
        <f>IF(B!M181=0,"",B!M181)</f>
        <v/>
      </c>
      <c r="V181" s="8">
        <f t="shared" si="44"/>
        <v>0</v>
      </c>
      <c r="W181" t="str">
        <f t="shared" si="45"/>
        <v/>
      </c>
      <c r="X181" t="str">
        <f t="shared" si="46"/>
        <v>N</v>
      </c>
      <c r="Y181" t="str">
        <f t="shared" si="47"/>
        <v>N</v>
      </c>
      <c r="AA181" s="17" t="str">
        <f t="shared" si="38"/>
        <v>no</v>
      </c>
      <c r="AB181" s="17" t="str">
        <f t="shared" si="39"/>
        <v>no</v>
      </c>
      <c r="AC181" s="16" t="str">
        <f t="shared" si="40"/>
        <v/>
      </c>
      <c r="AD181" s="16" t="str">
        <f t="shared" si="41"/>
        <v/>
      </c>
      <c r="AF181" t="str">
        <f t="shared" si="42"/>
        <v/>
      </c>
      <c r="AG181" t="str">
        <f t="shared" si="43"/>
        <v/>
      </c>
      <c r="AI181">
        <f>'C'!K181</f>
        <v>0</v>
      </c>
      <c r="AJ181" t="str">
        <f>A!K181</f>
        <v>N</v>
      </c>
      <c r="AK181">
        <f>B!K181</f>
        <v>0</v>
      </c>
    </row>
    <row r="182" spans="1:37" ht="19" thickTop="1" thickBot="1">
      <c r="A182" t="s">
        <v>604</v>
      </c>
      <c r="B182" t="s">
        <v>605</v>
      </c>
      <c r="C182" t="s">
        <v>24</v>
      </c>
      <c r="D182">
        <v>33822</v>
      </c>
      <c r="E182" t="s">
        <v>606</v>
      </c>
      <c r="F182" s="4" t="str">
        <f>IF(AND((A!F182='C'!F182),('C'!F182=B!F182)),'C'!F182,"A:"&amp;A!F182&amp;";B:"&amp;B!F182&amp;";C:"&amp;'C'!F182)</f>
        <v>N</v>
      </c>
      <c r="G182" s="4" t="str">
        <f>IF(AND((A!G182='C'!G182),('C'!G182=B!G182)),'C'!G182,"A:"&amp;A!G182&amp;";B:"&amp;B!G182&amp;";C:"&amp;'C'!G182)</f>
        <v>N</v>
      </c>
      <c r="H182" s="9" t="str">
        <f>IF('C'!H182=0,"",'C'!H182)</f>
        <v/>
      </c>
      <c r="I182" s="14" t="str">
        <f>IF(A!H182=0,"",A!H182)</f>
        <v/>
      </c>
      <c r="J182" s="9" t="str">
        <f>IF(B!H182=0,"",B!H182)</f>
        <v/>
      </c>
      <c r="K182" t="str">
        <f>IF('C'!I182=0,"",'C'!I182)</f>
        <v/>
      </c>
      <c r="L182" t="str">
        <f>IF(A!I182=0,"",A!I182)</f>
        <v/>
      </c>
      <c r="M182" t="str">
        <f>IF(B!I182=0,"",B!I182)</f>
        <v/>
      </c>
      <c r="N182" t="b">
        <f t="shared" si="32"/>
        <v>0</v>
      </c>
      <c r="O182" t="b">
        <f t="shared" si="37"/>
        <v>0</v>
      </c>
      <c r="Q182" s="8" t="str">
        <f>IF('C'!M182=0,"",'C'!M182)</f>
        <v/>
      </c>
      <c r="R182" s="15" t="str">
        <f>IF(A!M182=0,"",A!M182)</f>
        <v/>
      </c>
      <c r="S182" s="8" t="str">
        <f>IF(B!M182=0,"",B!M182)</f>
        <v/>
      </c>
      <c r="V182" s="8">
        <f t="shared" si="44"/>
        <v>0</v>
      </c>
      <c r="W182" t="str">
        <f t="shared" si="45"/>
        <v/>
      </c>
      <c r="X182" t="str">
        <f t="shared" si="46"/>
        <v>N</v>
      </c>
      <c r="Y182" t="str">
        <f t="shared" si="47"/>
        <v>N</v>
      </c>
      <c r="AA182" s="17" t="str">
        <f t="shared" si="38"/>
        <v>no</v>
      </c>
      <c r="AB182" s="17" t="str">
        <f t="shared" si="39"/>
        <v>no</v>
      </c>
      <c r="AC182" s="16" t="str">
        <f t="shared" si="40"/>
        <v/>
      </c>
      <c r="AD182" s="16" t="str">
        <f t="shared" si="41"/>
        <v/>
      </c>
      <c r="AF182" t="str">
        <f t="shared" si="42"/>
        <v/>
      </c>
      <c r="AG182" t="str">
        <f t="shared" si="43"/>
        <v/>
      </c>
      <c r="AI182">
        <f>'C'!K182</f>
        <v>0</v>
      </c>
      <c r="AJ182" t="str">
        <f>A!K182</f>
        <v>N</v>
      </c>
      <c r="AK182">
        <f>B!K182</f>
        <v>0</v>
      </c>
    </row>
    <row r="183" spans="1:37" ht="19" thickTop="1" thickBot="1">
      <c r="A183" t="s">
        <v>607</v>
      </c>
      <c r="B183" t="s">
        <v>608</v>
      </c>
      <c r="C183" t="s">
        <v>24</v>
      </c>
      <c r="D183">
        <v>20882</v>
      </c>
      <c r="E183" t="s">
        <v>609</v>
      </c>
      <c r="F183" s="4" t="str">
        <f>IF(AND((A!F183='C'!F183),('C'!F183=B!F183)),'C'!F183,"A:"&amp;A!F183&amp;";B:"&amp;B!F183&amp;";C:"&amp;'C'!F183)</f>
        <v>N</v>
      </c>
      <c r="G183" s="4" t="str">
        <f>IF(AND((A!G183='C'!G183),('C'!G183=B!G183)),'C'!G183,"A:"&amp;A!G183&amp;";B:"&amp;B!G183&amp;";C:"&amp;'C'!G183)</f>
        <v>N</v>
      </c>
      <c r="H183" s="9" t="str">
        <f>IF('C'!H183=0,"",'C'!H183)</f>
        <v/>
      </c>
      <c r="I183" s="14" t="str">
        <f>IF(A!H183=0,"",A!H183)</f>
        <v/>
      </c>
      <c r="J183" s="9" t="str">
        <f>IF(B!H183=0,"",B!H183)</f>
        <v/>
      </c>
      <c r="K183" t="str">
        <f>IF('C'!I183=0,"",'C'!I183)</f>
        <v>Y</v>
      </c>
      <c r="L183" t="str">
        <f>IF(A!I183=0,"",A!I183)</f>
        <v/>
      </c>
      <c r="M183" t="str">
        <f>IF(B!I183=0,"",B!I183)</f>
        <v/>
      </c>
      <c r="N183" t="b">
        <f t="shared" si="32"/>
        <v>0</v>
      </c>
      <c r="O183" t="b">
        <f t="shared" si="37"/>
        <v>0</v>
      </c>
      <c r="Q183" s="8" t="str">
        <f>IF('C'!M183=0,"",'C'!M183)</f>
        <v>exhaustification</v>
      </c>
      <c r="R183" s="15" t="str">
        <f>IF(A!M183=0,"",A!M183)</f>
        <v/>
      </c>
      <c r="S183" s="8" t="str">
        <f>IF(B!M183=0,"",B!M183)</f>
        <v/>
      </c>
      <c r="V183" s="8">
        <f t="shared" si="44"/>
        <v>0</v>
      </c>
      <c r="W183" t="str">
        <f t="shared" si="45"/>
        <v/>
      </c>
      <c r="X183" t="str">
        <f t="shared" si="46"/>
        <v>N</v>
      </c>
      <c r="Y183" t="str">
        <f t="shared" si="47"/>
        <v>N</v>
      </c>
      <c r="AA183" s="17" t="str">
        <f t="shared" si="38"/>
        <v>no</v>
      </c>
      <c r="AB183" s="17" t="str">
        <f t="shared" si="39"/>
        <v>no</v>
      </c>
      <c r="AC183" s="16" t="str">
        <f t="shared" si="40"/>
        <v/>
      </c>
      <c r="AD183" s="16" t="str">
        <f t="shared" si="41"/>
        <v/>
      </c>
      <c r="AF183" t="str">
        <f t="shared" si="42"/>
        <v/>
      </c>
      <c r="AG183" t="str">
        <f t="shared" si="43"/>
        <v/>
      </c>
      <c r="AI183" t="str">
        <f>'C'!K183</f>
        <v>N</v>
      </c>
      <c r="AJ183" t="str">
        <f>A!K183</f>
        <v>N</v>
      </c>
      <c r="AK183">
        <f>B!K183</f>
        <v>0</v>
      </c>
    </row>
    <row r="184" spans="1:37" ht="19" thickTop="1" thickBot="1">
      <c r="A184" t="s">
        <v>610</v>
      </c>
      <c r="B184" t="s">
        <v>611</v>
      </c>
      <c r="C184" t="s">
        <v>37</v>
      </c>
      <c r="D184">
        <v>88997</v>
      </c>
      <c r="E184" t="s">
        <v>612</v>
      </c>
      <c r="F184" s="4" t="str">
        <f>IF(AND((A!F184='C'!F184),('C'!F184=B!F184)),'C'!F184,"A:"&amp;A!F184&amp;";B:"&amp;B!F184&amp;";C:"&amp;'C'!F184)</f>
        <v>N</v>
      </c>
      <c r="G184" s="4" t="str">
        <f>IF(AND((A!G184='C'!G184),('C'!G184=B!G184)),'C'!G184,"A:"&amp;A!G184&amp;";B:"&amp;B!G184&amp;";C:"&amp;'C'!G184)</f>
        <v>A:N;B:Y;C:N</v>
      </c>
      <c r="H184" s="9" t="str">
        <f>IF('C'!H184=0,"",'C'!H184)</f>
        <v/>
      </c>
      <c r="I184" s="14" t="str">
        <f>IF(A!H184=0,"",A!H184)</f>
        <v/>
      </c>
      <c r="J184" s="9" t="str">
        <f>IF(B!H184=0,"",B!H184)</f>
        <v>both</v>
      </c>
      <c r="K184" t="str">
        <f>IF('C'!I184=0,"",'C'!I184)</f>
        <v/>
      </c>
      <c r="L184" t="str">
        <f>IF(A!I184=0,"",A!I184)</f>
        <v/>
      </c>
      <c r="M184" t="str">
        <f>IF(B!I184=0,"",B!I184)</f>
        <v>discourse expectations (implicature of "can ask X" is "X tells", and vice versa)</v>
      </c>
      <c r="N184" t="b">
        <f t="shared" si="32"/>
        <v>0</v>
      </c>
      <c r="O184" t="b">
        <f t="shared" si="37"/>
        <v>0</v>
      </c>
      <c r="Q184" s="8" t="str">
        <f>IF('C'!M184=0,"",'C'!M184)</f>
        <v/>
      </c>
      <c r="R184" s="15" t="str">
        <f>IF(A!M184=0,"",A!M184)</f>
        <v/>
      </c>
      <c r="S184" s="8" t="str">
        <f>IF(B!M184=0,"",B!M184)</f>
        <v/>
      </c>
      <c r="U184" t="s">
        <v>37</v>
      </c>
      <c r="V184" s="8">
        <f t="shared" si="44"/>
        <v>1</v>
      </c>
      <c r="W184" t="str">
        <f t="shared" si="45"/>
        <v/>
      </c>
      <c r="X184" t="str">
        <f t="shared" si="46"/>
        <v>N</v>
      </c>
      <c r="Y184" t="str">
        <f t="shared" si="47"/>
        <v>A:N;B:Y;C:N</v>
      </c>
      <c r="AA184" s="17" t="str">
        <f t="shared" si="38"/>
        <v>no</v>
      </c>
      <c r="AB184" s="17" t="str">
        <f t="shared" si="39"/>
        <v>yes</v>
      </c>
      <c r="AC184" s="16" t="str">
        <f t="shared" si="40"/>
        <v/>
      </c>
      <c r="AD184" s="16" t="str">
        <f t="shared" si="41"/>
        <v/>
      </c>
      <c r="AF184" t="str">
        <f t="shared" si="42"/>
        <v/>
      </c>
      <c r="AG184" t="str">
        <f t="shared" si="43"/>
        <v/>
      </c>
      <c r="AI184">
        <f>'C'!K184</f>
        <v>0</v>
      </c>
      <c r="AJ184" t="str">
        <f>A!K184</f>
        <v>N</v>
      </c>
      <c r="AK184">
        <f>B!K184</f>
        <v>0</v>
      </c>
    </row>
    <row r="185" spans="1:37" ht="19" thickTop="1" thickBot="1">
      <c r="A185" t="s">
        <v>613</v>
      </c>
      <c r="B185" t="s">
        <v>614</v>
      </c>
      <c r="C185" t="s">
        <v>24</v>
      </c>
      <c r="D185">
        <v>106600</v>
      </c>
      <c r="E185" t="s">
        <v>615</v>
      </c>
      <c r="F185" s="4" t="str">
        <f>IF(AND((A!F185='C'!F185),('C'!F185=B!F185)),'C'!F185,"A:"&amp;A!F185&amp;";B:"&amp;B!F185&amp;";C:"&amp;'C'!F185)</f>
        <v>N</v>
      </c>
      <c r="G185" s="4" t="str">
        <f>IF(AND((A!G185='C'!G185),('C'!G185=B!G185)),'C'!G185,"A:"&amp;A!G185&amp;";B:"&amp;B!G185&amp;";C:"&amp;'C'!G185)</f>
        <v>N</v>
      </c>
      <c r="H185" s="9" t="str">
        <f>IF('C'!H185=0,"",'C'!H185)</f>
        <v/>
      </c>
      <c r="I185" s="14" t="str">
        <f>IF(A!H185=0,"",A!H185)</f>
        <v/>
      </c>
      <c r="J185" s="9" t="str">
        <f>IF(B!H185=0,"",B!H185)</f>
        <v/>
      </c>
      <c r="K185" t="str">
        <f>IF('C'!I185=0,"",'C'!I185)</f>
        <v/>
      </c>
      <c r="L185" t="str">
        <f>IF(A!I185=0,"",A!I185)</f>
        <v/>
      </c>
      <c r="M185" t="str">
        <f>IF(B!I185=0,"",B!I185)</f>
        <v/>
      </c>
      <c r="N185" t="b">
        <f t="shared" si="32"/>
        <v>0</v>
      </c>
      <c r="O185" t="b">
        <f t="shared" si="37"/>
        <v>0</v>
      </c>
      <c r="Q185" s="8" t="str">
        <f>IF('C'!M185=0,"",'C'!M185)</f>
        <v/>
      </c>
      <c r="R185" s="15" t="str">
        <f>IF(A!M185=0,"",A!M185)</f>
        <v/>
      </c>
      <c r="S185" s="8" t="str">
        <f>IF(B!M185=0,"",B!M185)</f>
        <v/>
      </c>
      <c r="V185" s="8">
        <f t="shared" si="44"/>
        <v>0</v>
      </c>
      <c r="W185" t="str">
        <f t="shared" si="45"/>
        <v/>
      </c>
      <c r="X185" t="str">
        <f t="shared" si="46"/>
        <v>N</v>
      </c>
      <c r="Y185" t="str">
        <f t="shared" si="47"/>
        <v>N</v>
      </c>
      <c r="AA185" s="17" t="str">
        <f t="shared" si="38"/>
        <v>no</v>
      </c>
      <c r="AB185" s="17" t="str">
        <f t="shared" si="39"/>
        <v>no</v>
      </c>
      <c r="AC185" s="16" t="str">
        <f t="shared" si="40"/>
        <v/>
      </c>
      <c r="AD185" s="16" t="str">
        <f t="shared" si="41"/>
        <v/>
      </c>
      <c r="AF185" t="str">
        <f t="shared" si="42"/>
        <v/>
      </c>
      <c r="AG185" t="str">
        <f t="shared" si="43"/>
        <v/>
      </c>
      <c r="AI185">
        <f>'C'!K185</f>
        <v>0</v>
      </c>
      <c r="AJ185" t="str">
        <f>A!K185</f>
        <v>N</v>
      </c>
      <c r="AK185">
        <f>B!K185</f>
        <v>0</v>
      </c>
    </row>
    <row r="186" spans="1:37" ht="19" thickTop="1" thickBot="1">
      <c r="A186" t="s">
        <v>616</v>
      </c>
      <c r="B186" t="s">
        <v>617</v>
      </c>
      <c r="C186" t="s">
        <v>16</v>
      </c>
      <c r="D186">
        <v>21147</v>
      </c>
      <c r="E186" t="s">
        <v>618</v>
      </c>
      <c r="F186" s="4" t="str">
        <f>IF(AND((A!F186='C'!F186),('C'!F186=B!F186)),'C'!F186,"A:"&amp;A!F186&amp;";B:"&amp;B!F186&amp;";C:"&amp;'C'!F186)</f>
        <v>N</v>
      </c>
      <c r="G186" s="4" t="str">
        <f>IF(AND((A!G186='C'!G186),('C'!G186=B!G186)),'C'!G186,"A:"&amp;A!G186&amp;";B:"&amp;B!G186&amp;";C:"&amp;'C'!G186)</f>
        <v>A:N;B:Y;C:N</v>
      </c>
      <c r="H186" s="9" t="str">
        <f>IF('C'!H186=0,"",'C'!H186)</f>
        <v/>
      </c>
      <c r="I186" s="14" t="str">
        <f>IF(A!H186=0,"",A!H186)</f>
        <v/>
      </c>
      <c r="J186" s="9" t="str">
        <f>IF(B!H186=0,"",B!H186)</f>
        <v>S2</v>
      </c>
      <c r="K186" t="str">
        <f>IF('C'!I186=0,"",'C'!I186)</f>
        <v/>
      </c>
      <c r="L186" t="str">
        <f>IF(A!I186=0,"",A!I186)</f>
        <v/>
      </c>
      <c r="M186" t="str">
        <f>IF(B!I186=0,"",B!I186)</f>
        <v>conversational</v>
      </c>
      <c r="N186" t="str">
        <f t="shared" si="32"/>
        <v>conversational</v>
      </c>
      <c r="O186" t="b">
        <f t="shared" si="37"/>
        <v>0</v>
      </c>
      <c r="Q186" s="8" t="str">
        <f>IF('C'!M186=0,"",'C'!M186)</f>
        <v/>
      </c>
      <c r="R186" s="15" t="str">
        <f>IF(A!M186=0,"",A!M186)</f>
        <v/>
      </c>
      <c r="S186" s="8" t="str">
        <f>IF(B!M186=0,"",B!M186)</f>
        <v>S2 is negated conversational implicature of S1</v>
      </c>
      <c r="U186" t="s">
        <v>16</v>
      </c>
      <c r="V186" s="8">
        <f t="shared" si="44"/>
        <v>1</v>
      </c>
      <c r="W186" t="str">
        <f t="shared" si="45"/>
        <v/>
      </c>
      <c r="X186" t="str">
        <f t="shared" si="46"/>
        <v>N</v>
      </c>
      <c r="Y186" t="str">
        <f t="shared" si="47"/>
        <v>A:N;B:Y;C:N</v>
      </c>
      <c r="AA186" s="17" t="str">
        <f t="shared" si="38"/>
        <v>no</v>
      </c>
      <c r="AB186" s="17" t="str">
        <f t="shared" si="39"/>
        <v>yes</v>
      </c>
      <c r="AC186" s="16" t="str">
        <f t="shared" si="40"/>
        <v/>
      </c>
      <c r="AD186" s="16" t="str">
        <f t="shared" si="41"/>
        <v/>
      </c>
      <c r="AF186" t="str">
        <f t="shared" si="42"/>
        <v/>
      </c>
      <c r="AG186" t="str">
        <f t="shared" si="43"/>
        <v/>
      </c>
      <c r="AI186">
        <f>'C'!K186</f>
        <v>0</v>
      </c>
      <c r="AJ186" t="str">
        <f>A!K186</f>
        <v>N</v>
      </c>
      <c r="AK186">
        <f>B!K186</f>
        <v>0</v>
      </c>
    </row>
    <row r="187" spans="1:37" ht="19" thickTop="1" thickBot="1">
      <c r="A187" t="s">
        <v>619</v>
      </c>
      <c r="B187" t="s">
        <v>620</v>
      </c>
      <c r="C187" t="s">
        <v>37</v>
      </c>
      <c r="D187">
        <v>128138</v>
      </c>
      <c r="E187" t="s">
        <v>621</v>
      </c>
      <c r="F187" s="4" t="str">
        <f>IF(AND((A!F187='C'!F187),('C'!F187=B!F187)),'C'!F187,"A:"&amp;A!F187&amp;";B:"&amp;B!F187&amp;";C:"&amp;'C'!F187)</f>
        <v>A:N;B:N;C:Y</v>
      </c>
      <c r="G187" s="4" t="str">
        <f>IF(AND((A!G187='C'!G187),('C'!G187=B!G187)),'C'!G187,"A:"&amp;A!G187&amp;";B:"&amp;B!G187&amp;";C:"&amp;'C'!G187)</f>
        <v>N</v>
      </c>
      <c r="H187" s="9" t="str">
        <f>IF('C'!H187=0,"",'C'!H187)</f>
        <v>S1</v>
      </c>
      <c r="I187" s="14" t="str">
        <f>IF(A!H187=0,"",A!H187)</f>
        <v/>
      </c>
      <c r="J187" s="9" t="str">
        <f>IF(B!H187=0,"",B!H187)</f>
        <v/>
      </c>
      <c r="K187" t="str">
        <f>IF('C'!I187=0,"",'C'!I187)</f>
        <v>existence, uniqueness</v>
      </c>
      <c r="L187" t="str">
        <f>IF(A!I187=0,"",A!I187)</f>
        <v/>
      </c>
      <c r="M187" t="str">
        <f>IF(B!I187=0,"",B!I187)</f>
        <v/>
      </c>
      <c r="N187" t="b">
        <f t="shared" si="32"/>
        <v>0</v>
      </c>
      <c r="O187" t="b">
        <f t="shared" si="37"/>
        <v>0</v>
      </c>
      <c r="Q187" s="8" t="str">
        <f>IF('C'!M187=0,"",'C'!M187)</f>
        <v>exhausitification, neg-presup</v>
      </c>
      <c r="R187" s="15" t="str">
        <f>IF(A!M187=0,"",A!M187)</f>
        <v/>
      </c>
      <c r="S187" s="8" t="str">
        <f>IF(B!M187=0,"",B!M187)</f>
        <v/>
      </c>
      <c r="U187" t="s">
        <v>798</v>
      </c>
      <c r="V187" s="8">
        <f t="shared" si="44"/>
        <v>0</v>
      </c>
      <c r="W187" t="str">
        <f t="shared" si="45"/>
        <v/>
      </c>
      <c r="X187" t="str">
        <f t="shared" si="46"/>
        <v>A:N;B:N;C:Y</v>
      </c>
      <c r="Y187" t="str">
        <f t="shared" si="47"/>
        <v>N</v>
      </c>
      <c r="AA187" s="17" t="str">
        <f t="shared" si="38"/>
        <v>no</v>
      </c>
      <c r="AB187" s="17" t="str">
        <f t="shared" si="39"/>
        <v>no</v>
      </c>
      <c r="AC187" s="16" t="str">
        <f t="shared" si="40"/>
        <v>nomatch</v>
      </c>
      <c r="AD187" s="16" t="str">
        <f t="shared" si="41"/>
        <v/>
      </c>
      <c r="AF187" t="str">
        <f t="shared" si="42"/>
        <v/>
      </c>
      <c r="AG187" t="str">
        <f t="shared" si="43"/>
        <v/>
      </c>
      <c r="AI187" t="str">
        <f>'C'!K187</f>
        <v>Y</v>
      </c>
      <c r="AJ187" t="str">
        <f>A!K187</f>
        <v>N</v>
      </c>
      <c r="AK187">
        <f>B!K187</f>
        <v>0</v>
      </c>
    </row>
    <row r="188" spans="1:37" ht="19" thickTop="1" thickBot="1">
      <c r="A188" t="s">
        <v>622</v>
      </c>
      <c r="B188" t="s">
        <v>623</v>
      </c>
      <c r="C188" t="s">
        <v>24</v>
      </c>
      <c r="D188">
        <v>116356</v>
      </c>
      <c r="E188" t="s">
        <v>624</v>
      </c>
      <c r="F188" s="4" t="str">
        <f>IF(AND((A!F188='C'!F188),('C'!F188=B!F188)),'C'!F188,"A:"&amp;A!F188&amp;";B:"&amp;B!F188&amp;";C:"&amp;'C'!F188)</f>
        <v>N</v>
      </c>
      <c r="G188" s="4" t="str">
        <f>IF(AND((A!G188='C'!G188),('C'!G188=B!G188)),'C'!G188,"A:"&amp;A!G188&amp;";B:"&amp;B!G188&amp;";C:"&amp;'C'!G188)</f>
        <v>A:N;B:Y;C:N</v>
      </c>
      <c r="H188" s="9" t="str">
        <f>IF('C'!H188=0,"",'C'!H188)</f>
        <v/>
      </c>
      <c r="I188" s="14" t="str">
        <f>IF(A!H188=0,"",A!H188)</f>
        <v/>
      </c>
      <c r="J188" s="9" t="str">
        <f>IF(B!H188=0,"",B!H188)</f>
        <v>S2</v>
      </c>
      <c r="K188" t="str">
        <f>IF('C'!I188=0,"",'C'!I188)</f>
        <v/>
      </c>
      <c r="L188" t="str">
        <f>IF(A!I188=0,"",A!I188)</f>
        <v/>
      </c>
      <c r="M188" t="str">
        <f>IF(B!I188=0,"",B!I188)</f>
        <v xml:space="preserve">relatedness implicature of conjunction </v>
      </c>
      <c r="N188" t="b">
        <f t="shared" si="32"/>
        <v>0</v>
      </c>
      <c r="O188" t="b">
        <f t="shared" si="37"/>
        <v>0</v>
      </c>
      <c r="Q188" s="8" t="str">
        <f>IF('C'!M188=0,"",'C'!M188)</f>
        <v/>
      </c>
      <c r="R188" s="15" t="str">
        <f>IF(A!M188=0,"",A!M188)</f>
        <v/>
      </c>
      <c r="S188" s="8" t="str">
        <f>IF(B!M188=0,"",B!M188)</f>
        <v/>
      </c>
      <c r="U188" t="s">
        <v>37</v>
      </c>
      <c r="V188" s="8">
        <f t="shared" si="44"/>
        <v>0</v>
      </c>
      <c r="W188" t="str">
        <f t="shared" si="45"/>
        <v>nomatch</v>
      </c>
      <c r="X188" t="str">
        <f t="shared" si="46"/>
        <v>N</v>
      </c>
      <c r="Y188" t="str">
        <f t="shared" si="47"/>
        <v>A:N;B:Y;C:N</v>
      </c>
      <c r="AA188" s="17" t="str">
        <f t="shared" si="38"/>
        <v>no</v>
      </c>
      <c r="AB188" s="17" t="str">
        <f t="shared" si="39"/>
        <v>no</v>
      </c>
      <c r="AC188" s="16" t="str">
        <f t="shared" si="40"/>
        <v/>
      </c>
      <c r="AD188" s="16" t="str">
        <f t="shared" si="41"/>
        <v/>
      </c>
      <c r="AF188" t="str">
        <f t="shared" si="42"/>
        <v/>
      </c>
      <c r="AG188" t="str">
        <f t="shared" si="43"/>
        <v>nomatch</v>
      </c>
      <c r="AI188">
        <f>'C'!K188</f>
        <v>0</v>
      </c>
      <c r="AJ188" t="str">
        <f>A!K188</f>
        <v>N</v>
      </c>
      <c r="AK188">
        <f>B!K188</f>
        <v>0</v>
      </c>
    </row>
    <row r="189" spans="1:37" ht="19" thickTop="1" thickBot="1">
      <c r="A189" t="s">
        <v>625</v>
      </c>
      <c r="B189" t="s">
        <v>626</v>
      </c>
      <c r="C189" t="s">
        <v>24</v>
      </c>
      <c r="D189">
        <v>111087</v>
      </c>
      <c r="E189" t="s">
        <v>627</v>
      </c>
      <c r="F189" s="4" t="str">
        <f>IF(AND((A!F189='C'!F189),('C'!F189=B!F189)),'C'!F189,"A:"&amp;A!F189&amp;";B:"&amp;B!F189&amp;";C:"&amp;'C'!F189)</f>
        <v>N</v>
      </c>
      <c r="G189" s="4" t="str">
        <f>IF(AND((A!G189='C'!G189),('C'!G189=B!G189)),'C'!G189,"A:"&amp;A!G189&amp;";B:"&amp;B!G189&amp;";C:"&amp;'C'!G189)</f>
        <v>N</v>
      </c>
      <c r="H189" s="9" t="str">
        <f>IF('C'!H189=0,"",'C'!H189)</f>
        <v/>
      </c>
      <c r="I189" s="14" t="str">
        <f>IF(A!H189=0,"",A!H189)</f>
        <v/>
      </c>
      <c r="J189" s="9" t="str">
        <f>IF(B!H189=0,"",B!H189)</f>
        <v/>
      </c>
      <c r="K189" t="str">
        <f>IF('C'!I189=0,"",'C'!I189)</f>
        <v/>
      </c>
      <c r="L189" t="str">
        <f>IF(A!I189=0,"",A!I189)</f>
        <v/>
      </c>
      <c r="M189" t="str">
        <f>IF(B!I189=0,"",B!I189)</f>
        <v/>
      </c>
      <c r="N189" t="b">
        <f t="shared" si="32"/>
        <v>0</v>
      </c>
      <c r="O189" t="b">
        <f t="shared" si="37"/>
        <v>0</v>
      </c>
      <c r="Q189" s="8" t="str">
        <f>IF('C'!M189=0,"",'C'!M189)</f>
        <v/>
      </c>
      <c r="R189" s="15" t="str">
        <f>IF(A!M189=0,"",A!M189)</f>
        <v/>
      </c>
      <c r="S189" s="8" t="str">
        <f>IF(B!M189=0,"",B!M189)</f>
        <v/>
      </c>
      <c r="V189" s="8">
        <f t="shared" si="44"/>
        <v>0</v>
      </c>
      <c r="W189" t="str">
        <f t="shared" si="45"/>
        <v/>
      </c>
      <c r="X189" t="str">
        <f t="shared" si="46"/>
        <v>N</v>
      </c>
      <c r="Y189" t="str">
        <f t="shared" si="47"/>
        <v>N</v>
      </c>
      <c r="AA189" s="17" t="str">
        <f t="shared" si="38"/>
        <v>no</v>
      </c>
      <c r="AB189" s="17" t="str">
        <f t="shared" si="39"/>
        <v>no</v>
      </c>
      <c r="AC189" s="16" t="str">
        <f t="shared" si="40"/>
        <v/>
      </c>
      <c r="AD189" s="16" t="str">
        <f t="shared" si="41"/>
        <v/>
      </c>
      <c r="AF189" t="str">
        <f t="shared" si="42"/>
        <v/>
      </c>
      <c r="AG189" t="str">
        <f t="shared" si="43"/>
        <v/>
      </c>
      <c r="AI189">
        <f>'C'!K189</f>
        <v>0</v>
      </c>
      <c r="AJ189" t="str">
        <f>A!K189</f>
        <v>N</v>
      </c>
      <c r="AK189">
        <f>B!K189</f>
        <v>0</v>
      </c>
    </row>
    <row r="190" spans="1:37" ht="19" thickTop="1" thickBot="1">
      <c r="A190" t="s">
        <v>628</v>
      </c>
      <c r="B190" t="s">
        <v>629</v>
      </c>
      <c r="C190" t="s">
        <v>16</v>
      </c>
      <c r="D190">
        <v>74151</v>
      </c>
      <c r="E190" t="s">
        <v>630</v>
      </c>
      <c r="F190" s="4" t="str">
        <f>IF(AND((A!F190='C'!F190),('C'!F190=B!F190)),'C'!F190,"A:"&amp;A!F190&amp;";B:"&amp;B!F190&amp;";C:"&amp;'C'!F190)</f>
        <v>N</v>
      </c>
      <c r="G190" s="4" t="str">
        <f>IF(AND((A!G190='C'!G190),('C'!G190=B!G190)),'C'!G190,"A:"&amp;A!G190&amp;";B:"&amp;B!G190&amp;";C:"&amp;'C'!G190)</f>
        <v>N</v>
      </c>
      <c r="H190" s="9" t="str">
        <f>IF('C'!H190=0,"",'C'!H190)</f>
        <v/>
      </c>
      <c r="I190" s="14" t="str">
        <f>IF(A!H190=0,"",A!H190)</f>
        <v/>
      </c>
      <c r="J190" s="9" t="str">
        <f>IF(B!H190=0,"",B!H190)</f>
        <v/>
      </c>
      <c r="K190" t="str">
        <f>IF('C'!I190=0,"",'C'!I190)</f>
        <v/>
      </c>
      <c r="L190" t="str">
        <f>IF(A!I190=0,"",A!I190)</f>
        <v/>
      </c>
      <c r="M190" t="str">
        <f>IF(B!I190=0,"",B!I190)</f>
        <v/>
      </c>
      <c r="N190" t="b">
        <f t="shared" si="32"/>
        <v>0</v>
      </c>
      <c r="O190" t="b">
        <f t="shared" si="37"/>
        <v>0</v>
      </c>
      <c r="Q190" s="8" t="str">
        <f>IF('C'!M190=0,"",'C'!M190)</f>
        <v/>
      </c>
      <c r="R190" s="15" t="str">
        <f>IF(A!M190=0,"",A!M190)</f>
        <v/>
      </c>
      <c r="S190" s="8" t="str">
        <f>IF(B!M190=0,"",B!M190)</f>
        <v/>
      </c>
      <c r="V190" s="8">
        <f t="shared" si="44"/>
        <v>0</v>
      </c>
      <c r="W190" t="str">
        <f t="shared" si="45"/>
        <v/>
      </c>
      <c r="X190" t="str">
        <f t="shared" si="46"/>
        <v>N</v>
      </c>
      <c r="Y190" t="str">
        <f t="shared" si="47"/>
        <v>N</v>
      </c>
      <c r="AA190" s="17" t="str">
        <f t="shared" si="38"/>
        <v>no</v>
      </c>
      <c r="AB190" s="17" t="str">
        <f t="shared" si="39"/>
        <v>no</v>
      </c>
      <c r="AC190" s="16" t="str">
        <f t="shared" si="40"/>
        <v/>
      </c>
      <c r="AD190" s="16" t="str">
        <f t="shared" si="41"/>
        <v/>
      </c>
      <c r="AF190" t="str">
        <f t="shared" si="42"/>
        <v/>
      </c>
      <c r="AG190" t="str">
        <f t="shared" si="43"/>
        <v/>
      </c>
      <c r="AI190">
        <f>'C'!K190</f>
        <v>0</v>
      </c>
      <c r="AJ190" t="str">
        <f>A!K190</f>
        <v>N</v>
      </c>
      <c r="AK190">
        <f>B!K190</f>
        <v>0</v>
      </c>
    </row>
    <row r="191" spans="1:37" ht="19" thickTop="1" thickBot="1">
      <c r="A191" t="s">
        <v>631</v>
      </c>
      <c r="B191" t="s">
        <v>632</v>
      </c>
      <c r="C191" t="s">
        <v>16</v>
      </c>
      <c r="D191">
        <v>24993</v>
      </c>
      <c r="E191" t="s">
        <v>633</v>
      </c>
      <c r="F191" s="4" t="str">
        <f>IF(AND((A!F191='C'!F191),('C'!F191=B!F191)),'C'!F191,"A:"&amp;A!F191&amp;";B:"&amp;B!F191&amp;";C:"&amp;'C'!F191)</f>
        <v>N</v>
      </c>
      <c r="G191" s="4" t="str">
        <f>IF(AND((A!G191='C'!G191),('C'!G191=B!G191)),'C'!G191,"A:"&amp;A!G191&amp;";B:"&amp;B!G191&amp;";C:"&amp;'C'!G191)</f>
        <v>N</v>
      </c>
      <c r="H191" s="9" t="str">
        <f>IF('C'!H191=0,"",'C'!H191)</f>
        <v/>
      </c>
      <c r="I191" s="14" t="str">
        <f>IF(A!H191=0,"",A!H191)</f>
        <v/>
      </c>
      <c r="J191" s="9" t="str">
        <f>IF(B!H191=0,"",B!H191)</f>
        <v/>
      </c>
      <c r="K191" t="str">
        <f>IF('C'!I191=0,"",'C'!I191)</f>
        <v/>
      </c>
      <c r="L191" t="str">
        <f>IF(A!I191=0,"",A!I191)</f>
        <v/>
      </c>
      <c r="M191" t="str">
        <f>IF(B!I191=0,"",B!I191)</f>
        <v/>
      </c>
      <c r="N191" t="b">
        <f t="shared" si="32"/>
        <v>0</v>
      </c>
      <c r="O191" t="b">
        <f t="shared" si="37"/>
        <v>0</v>
      </c>
      <c r="Q191" s="8" t="str">
        <f>IF('C'!M191=0,"",'C'!M191)</f>
        <v/>
      </c>
      <c r="R191" s="15" t="str">
        <f>IF(A!M191=0,"",A!M191)</f>
        <v/>
      </c>
      <c r="S191" s="8" t="str">
        <f>IF(B!M191=0,"",B!M191)</f>
        <v/>
      </c>
      <c r="V191" s="8">
        <f t="shared" si="44"/>
        <v>0</v>
      </c>
      <c r="W191" t="str">
        <f t="shared" si="45"/>
        <v/>
      </c>
      <c r="X191" t="str">
        <f t="shared" si="46"/>
        <v>N</v>
      </c>
      <c r="Y191" t="str">
        <f t="shared" si="47"/>
        <v>N</v>
      </c>
      <c r="AA191" s="17" t="str">
        <f t="shared" si="38"/>
        <v>no</v>
      </c>
      <c r="AB191" s="17" t="str">
        <f t="shared" si="39"/>
        <v>no</v>
      </c>
      <c r="AC191" s="16" t="str">
        <f t="shared" si="40"/>
        <v/>
      </c>
      <c r="AD191" s="16" t="str">
        <f t="shared" si="41"/>
        <v/>
      </c>
      <c r="AF191" t="str">
        <f t="shared" si="42"/>
        <v/>
      </c>
      <c r="AG191" t="str">
        <f t="shared" si="43"/>
        <v/>
      </c>
      <c r="AI191">
        <f>'C'!K191</f>
        <v>0</v>
      </c>
      <c r="AJ191" t="str">
        <f>A!K191</f>
        <v>N</v>
      </c>
      <c r="AK191">
        <f>B!K191</f>
        <v>0</v>
      </c>
    </row>
    <row r="192" spans="1:37" ht="19" thickTop="1" thickBot="1">
      <c r="A192" t="s">
        <v>634</v>
      </c>
      <c r="B192" t="s">
        <v>635</v>
      </c>
      <c r="C192" t="s">
        <v>16</v>
      </c>
      <c r="D192">
        <v>86184</v>
      </c>
      <c r="E192" t="s">
        <v>636</v>
      </c>
      <c r="F192" s="4" t="str">
        <f>IF(AND((A!F192='C'!F192),('C'!F192=B!F192)),'C'!F192,"A:"&amp;A!F192&amp;";B:"&amp;B!F192&amp;";C:"&amp;'C'!F192)</f>
        <v>N</v>
      </c>
      <c r="G192" s="4" t="str">
        <f>IF(AND((A!G192='C'!G192),('C'!G192=B!G192)),'C'!G192,"A:"&amp;A!G192&amp;";B:"&amp;B!G192&amp;";C:"&amp;'C'!G192)</f>
        <v>A:N;B:N;C:Y</v>
      </c>
      <c r="H192" s="9" t="str">
        <f>IF('C'!H192=0,"",'C'!H192)</f>
        <v>S1</v>
      </c>
      <c r="I192" s="14" t="str">
        <f>IF(A!H192=0,"",A!H192)</f>
        <v/>
      </c>
      <c r="J192" s="9" t="str">
        <f>IF(B!H192=0,"",B!H192)</f>
        <v/>
      </c>
      <c r="K192" t="str">
        <f>IF('C'!I192=0,"",'C'!I192)</f>
        <v>modal</v>
      </c>
      <c r="L192" t="str">
        <f>IF(A!I192=0,"",A!I192)</f>
        <v/>
      </c>
      <c r="M192" t="str">
        <f>IF(B!I192=0,"",B!I192)</f>
        <v/>
      </c>
      <c r="N192" t="b">
        <f t="shared" si="32"/>
        <v>0</v>
      </c>
      <c r="O192" t="b">
        <f t="shared" si="37"/>
        <v>0</v>
      </c>
      <c r="Q192" s="8" t="str">
        <f>IF('C'!M192=0,"",'C'!M192)</f>
        <v>neg-impl</v>
      </c>
      <c r="R192" s="15" t="str">
        <f>IF(A!M192=0,"",A!M192)</f>
        <v/>
      </c>
      <c r="S192" s="8" t="str">
        <f>IF(B!M192=0,"",B!M192)</f>
        <v/>
      </c>
      <c r="U192" t="s">
        <v>798</v>
      </c>
      <c r="V192" s="8">
        <f t="shared" si="44"/>
        <v>0</v>
      </c>
      <c r="W192" t="str">
        <f t="shared" si="45"/>
        <v/>
      </c>
      <c r="X192" t="str">
        <f t="shared" si="46"/>
        <v>N</v>
      </c>
      <c r="Y192" t="str">
        <f t="shared" si="47"/>
        <v>A:N;B:N;C:Y</v>
      </c>
      <c r="AA192" s="17" t="str">
        <f t="shared" si="38"/>
        <v>no</v>
      </c>
      <c r="AB192" s="17" t="str">
        <f t="shared" si="39"/>
        <v>no</v>
      </c>
      <c r="AC192" s="16" t="str">
        <f t="shared" si="40"/>
        <v/>
      </c>
      <c r="AD192" s="16" t="str">
        <f t="shared" si="41"/>
        <v>nomatch</v>
      </c>
      <c r="AF192" t="str">
        <f t="shared" si="42"/>
        <v/>
      </c>
      <c r="AG192" t="str">
        <f t="shared" si="43"/>
        <v/>
      </c>
      <c r="AI192" t="str">
        <f>'C'!K192</f>
        <v>Y</v>
      </c>
      <c r="AJ192" t="str">
        <f>A!K192</f>
        <v>N</v>
      </c>
      <c r="AK192">
        <f>B!K192</f>
        <v>0</v>
      </c>
    </row>
    <row r="193" spans="1:37" ht="19" thickTop="1" thickBot="1">
      <c r="A193" t="s">
        <v>637</v>
      </c>
      <c r="B193" t="s">
        <v>638</v>
      </c>
      <c r="C193" t="s">
        <v>37</v>
      </c>
      <c r="D193">
        <v>35622</v>
      </c>
      <c r="E193" t="s">
        <v>639</v>
      </c>
      <c r="F193" s="4" t="str">
        <f>IF(AND((A!F193='C'!F193),('C'!F193=B!F193)),'C'!F193,"A:"&amp;A!F193&amp;";B:"&amp;B!F193&amp;";C:"&amp;'C'!F193)</f>
        <v>N</v>
      </c>
      <c r="G193" s="4" t="str">
        <f>IF(AND((A!G193='C'!G193),('C'!G193=B!G193)),'C'!G193,"A:"&amp;A!G193&amp;";B:"&amp;B!G193&amp;";C:"&amp;'C'!G193)</f>
        <v>N</v>
      </c>
      <c r="H193" s="9" t="str">
        <f>IF('C'!H193=0,"",'C'!H193)</f>
        <v/>
      </c>
      <c r="I193" s="14" t="str">
        <f>IF(A!H193=0,"",A!H193)</f>
        <v/>
      </c>
      <c r="J193" s="9" t="str">
        <f>IF(B!H193=0,"",B!H193)</f>
        <v/>
      </c>
      <c r="K193" t="str">
        <f>IF('C'!I193=0,"",'C'!I193)</f>
        <v/>
      </c>
      <c r="L193" t="str">
        <f>IF(A!I193=0,"",A!I193)</f>
        <v/>
      </c>
      <c r="M193" t="str">
        <f>IF(B!I193=0,"",B!I193)</f>
        <v/>
      </c>
      <c r="N193" t="b">
        <f t="shared" si="32"/>
        <v>0</v>
      </c>
      <c r="O193" t="b">
        <f t="shared" si="37"/>
        <v>0</v>
      </c>
      <c r="Q193" s="8" t="str">
        <f>IF('C'!M193=0,"",'C'!M193)</f>
        <v>modals</v>
      </c>
      <c r="R193" s="15" t="str">
        <f>IF(A!M193=0,"",A!M193)</f>
        <v/>
      </c>
      <c r="S193" s="8" t="str">
        <f>IF(B!M193=0,"",B!M193)</f>
        <v/>
      </c>
      <c r="V193" s="8">
        <f t="shared" si="44"/>
        <v>0</v>
      </c>
      <c r="W193" t="str">
        <f t="shared" si="45"/>
        <v/>
      </c>
      <c r="X193" t="str">
        <f t="shared" si="46"/>
        <v>N</v>
      </c>
      <c r="Y193" t="str">
        <f t="shared" si="47"/>
        <v>N</v>
      </c>
      <c r="AA193" s="17" t="str">
        <f t="shared" si="38"/>
        <v>no</v>
      </c>
      <c r="AB193" s="17" t="str">
        <f t="shared" si="39"/>
        <v>no</v>
      </c>
      <c r="AC193" s="16" t="str">
        <f t="shared" si="40"/>
        <v/>
      </c>
      <c r="AD193" s="16" t="str">
        <f t="shared" si="41"/>
        <v/>
      </c>
      <c r="AF193" t="str">
        <f t="shared" si="42"/>
        <v/>
      </c>
      <c r="AG193" t="str">
        <f t="shared" si="43"/>
        <v/>
      </c>
      <c r="AI193" t="str">
        <f>'C'!K193</f>
        <v>N</v>
      </c>
      <c r="AJ193" t="str">
        <f>A!K193</f>
        <v>N</v>
      </c>
      <c r="AK193">
        <f>B!K193</f>
        <v>0</v>
      </c>
    </row>
    <row r="194" spans="1:37" ht="19" thickTop="1" thickBot="1">
      <c r="A194" t="s">
        <v>640</v>
      </c>
      <c r="B194" t="s">
        <v>641</v>
      </c>
      <c r="C194" t="s">
        <v>24</v>
      </c>
      <c r="D194">
        <v>29045</v>
      </c>
      <c r="E194" t="s">
        <v>642</v>
      </c>
      <c r="F194" s="4" t="str">
        <f>IF(AND((A!F194='C'!F194),('C'!F194=B!F194)),'C'!F194,"A:"&amp;A!F194&amp;";B:"&amp;B!F194&amp;";C:"&amp;'C'!F194)</f>
        <v>N</v>
      </c>
      <c r="G194" s="4" t="str">
        <f>IF(AND((A!G194='C'!G194),('C'!G194=B!G194)),'C'!G194,"A:"&amp;A!G194&amp;";B:"&amp;B!G194&amp;";C:"&amp;'C'!G194)</f>
        <v>N</v>
      </c>
      <c r="H194" s="9" t="str">
        <f>IF('C'!H194=0,"",'C'!H194)</f>
        <v/>
      </c>
      <c r="I194" s="14" t="str">
        <f>IF(A!H194=0,"",A!H194)</f>
        <v/>
      </c>
      <c r="J194" s="9" t="str">
        <f>IF(B!H194=0,"",B!H194)</f>
        <v/>
      </c>
      <c r="K194" t="str">
        <f>IF('C'!I194=0,"",'C'!I194)</f>
        <v/>
      </c>
      <c r="L194" t="str">
        <f>IF(A!I194=0,"",A!I194)</f>
        <v/>
      </c>
      <c r="M194" t="str">
        <f>IF(B!I194=0,"",B!I194)</f>
        <v/>
      </c>
      <c r="N194" t="b">
        <f t="shared" ref="N194:N201" si="48">IF(AND(AB194="yes",OR(K194="conversational",L194="conversational",M194="conversational")),"conversational")</f>
        <v>0</v>
      </c>
      <c r="O194" t="b">
        <f t="shared" si="37"/>
        <v>0</v>
      </c>
      <c r="Q194" s="8" t="str">
        <f>IF('C'!M194=0,"",'C'!M194)</f>
        <v/>
      </c>
      <c r="R194" s="15" t="str">
        <f>IF(A!M194=0,"",A!M194)</f>
        <v/>
      </c>
      <c r="S194" s="8" t="str">
        <f>IF(B!M194=0,"",B!M194)</f>
        <v/>
      </c>
      <c r="V194" s="8">
        <f t="shared" ref="V194:V225" si="49">IF(U194=C194,1,0)</f>
        <v>0</v>
      </c>
      <c r="W194" t="str">
        <f t="shared" ref="W194:W201" si="50">IF(AND(NOT(U194=""),NOT(U194="no"),NOT(U194=C194)),"nomatch","")</f>
        <v/>
      </c>
      <c r="X194" t="str">
        <f t="shared" ref="X194:X201" si="51">IF(AND(NOT(F194="N"),NOT(T194="")),"N",F194)</f>
        <v>N</v>
      </c>
      <c r="Y194" t="str">
        <f t="shared" ref="Y194:Y201" si="52">IF(AND(NOT(G194="N"),NOT(T194="")),"N",G194)</f>
        <v>N</v>
      </c>
      <c r="AA194" s="17" t="str">
        <f t="shared" si="38"/>
        <v>no</v>
      </c>
      <c r="AB194" s="17" t="str">
        <f t="shared" si="39"/>
        <v>no</v>
      </c>
      <c r="AC194" s="16" t="str">
        <f t="shared" si="40"/>
        <v/>
      </c>
      <c r="AD194" s="16" t="str">
        <f t="shared" si="41"/>
        <v/>
      </c>
      <c r="AF194" t="str">
        <f t="shared" si="42"/>
        <v/>
      </c>
      <c r="AG194" t="str">
        <f t="shared" si="43"/>
        <v/>
      </c>
      <c r="AI194">
        <f>'C'!K194</f>
        <v>0</v>
      </c>
      <c r="AJ194" t="str">
        <f>A!K194</f>
        <v>N</v>
      </c>
      <c r="AK194">
        <f>B!K194</f>
        <v>0</v>
      </c>
    </row>
    <row r="195" spans="1:37" ht="19" thickTop="1" thickBot="1">
      <c r="A195" t="s">
        <v>643</v>
      </c>
      <c r="B195" t="s">
        <v>644</v>
      </c>
      <c r="C195" t="s">
        <v>37</v>
      </c>
      <c r="D195">
        <v>57654</v>
      </c>
      <c r="E195" t="s">
        <v>645</v>
      </c>
      <c r="F195" s="4" t="str">
        <f>IF(AND((A!F195='C'!F195),('C'!F195=B!F195)),'C'!F195,"A:"&amp;A!F195&amp;";B:"&amp;B!F195&amp;";C:"&amp;'C'!F195)</f>
        <v>N</v>
      </c>
      <c r="G195" s="4" t="str">
        <f>IF(AND((A!G195='C'!G195),('C'!G195=B!G195)),'C'!G195,"A:"&amp;A!G195&amp;";B:"&amp;B!G195&amp;";C:"&amp;'C'!G195)</f>
        <v>N</v>
      </c>
      <c r="H195" s="9" t="str">
        <f>IF('C'!H195=0,"",'C'!H195)</f>
        <v/>
      </c>
      <c r="I195" s="14" t="str">
        <f>IF(A!H195=0,"",A!H195)</f>
        <v/>
      </c>
      <c r="J195" s="9" t="str">
        <f>IF(B!H195=0,"",B!H195)</f>
        <v/>
      </c>
      <c r="K195" t="str">
        <f>IF('C'!I195=0,"",'C'!I195)</f>
        <v/>
      </c>
      <c r="L195" t="str">
        <f>IF(A!I195=0,"",A!I195)</f>
        <v/>
      </c>
      <c r="M195" t="str">
        <f>IF(B!I195=0,"",B!I195)</f>
        <v/>
      </c>
      <c r="N195" t="b">
        <f t="shared" si="48"/>
        <v>0</v>
      </c>
      <c r="O195" t="b">
        <f t="shared" ref="O195:O201" si="53">IF(AND(AA195="yes",OR(K195="existence",L195="existence",M195="existence")),"existence")</f>
        <v>0</v>
      </c>
      <c r="Q195" s="8" t="str">
        <f>IF('C'!M195=0,"",'C'!M195)</f>
        <v/>
      </c>
      <c r="R195" s="15" t="str">
        <f>IF(A!M195=0,"",A!M195)</f>
        <v/>
      </c>
      <c r="S195" s="8" t="str">
        <f>IF(B!M195=0,"",B!M195)</f>
        <v/>
      </c>
      <c r="V195" s="8">
        <f t="shared" si="49"/>
        <v>0</v>
      </c>
      <c r="W195" t="str">
        <f t="shared" si="50"/>
        <v/>
      </c>
      <c r="X195" t="str">
        <f t="shared" si="51"/>
        <v>N</v>
      </c>
      <c r="Y195" t="str">
        <f t="shared" si="52"/>
        <v>N</v>
      </c>
      <c r="AA195" s="17" t="str">
        <f t="shared" ref="AA195:AA201" si="54">IF(AND(NOT(X195="N"),NOT(AC195="nomatch"),NOT(AF195="nomatch")),"yes","no")</f>
        <v>no</v>
      </c>
      <c r="AB195" s="17" t="str">
        <f t="shared" ref="AB195:AB201" si="55">IF(AND(NOT(Y195="N"),NOT(AD195="nomatch"),NOT(AG195="nomatch")),"yes","no")</f>
        <v>no</v>
      </c>
      <c r="AC195" s="16" t="str">
        <f t="shared" ref="AC195:AC201" si="56">IF(AND(NOT(X195="N"),U195="no"),"nomatch","")</f>
        <v/>
      </c>
      <c r="AD195" s="16" t="str">
        <f t="shared" ref="AD195:AD201" si="57">IF(AND(NOT(Y195="N"),U195="no"),"nomatch","")</f>
        <v/>
      </c>
      <c r="AF195" t="str">
        <f t="shared" ref="AF195:AF201" si="58">IF(AND(NOT(X195="N"),W195="nomatch"),"nomatch","")</f>
        <v/>
      </c>
      <c r="AG195" t="str">
        <f t="shared" ref="AG195:AG201" si="59">IF(AND(NOT(Y195="N"),W195="nomatch"),"nomatch","")</f>
        <v/>
      </c>
      <c r="AI195">
        <f>'C'!K195</f>
        <v>0</v>
      </c>
      <c r="AJ195" t="str">
        <f>A!K195</f>
        <v>N</v>
      </c>
      <c r="AK195">
        <f>B!K195</f>
        <v>0</v>
      </c>
    </row>
    <row r="196" spans="1:37" ht="19" thickTop="1" thickBot="1">
      <c r="A196" t="s">
        <v>736</v>
      </c>
      <c r="B196" t="s">
        <v>647</v>
      </c>
      <c r="C196" t="s">
        <v>37</v>
      </c>
      <c r="D196">
        <v>30592</v>
      </c>
      <c r="E196" t="s">
        <v>648</v>
      </c>
      <c r="F196" s="4" t="str">
        <f>IF(AND((A!F196='C'!F196),('C'!F196=B!F196)),'C'!F196,"A:"&amp;A!F196&amp;";B:"&amp;B!F196&amp;";C:"&amp;'C'!F196)</f>
        <v>N</v>
      </c>
      <c r="G196" s="4" t="str">
        <f>IF(AND((A!G196='C'!G196),('C'!G196=B!G196)),'C'!G196,"A:"&amp;A!G196&amp;";B:"&amp;B!G196&amp;";C:"&amp;'C'!G196)</f>
        <v>N</v>
      </c>
      <c r="H196" s="9" t="str">
        <f>IF('C'!H196=0,"",'C'!H196)</f>
        <v/>
      </c>
      <c r="I196" s="14" t="str">
        <f>IF(A!H196=0,"",A!H196)</f>
        <v/>
      </c>
      <c r="J196" s="9" t="str">
        <f>IF(B!H196=0,"",B!H196)</f>
        <v/>
      </c>
      <c r="K196" t="str">
        <f>IF('C'!I196=0,"",'C'!I196)</f>
        <v/>
      </c>
      <c r="L196" t="str">
        <f>IF(A!I196=0,"",A!I196)</f>
        <v/>
      </c>
      <c r="M196" t="str">
        <f>IF(B!I196=0,"",B!I196)</f>
        <v/>
      </c>
      <c r="N196" t="b">
        <f t="shared" si="48"/>
        <v>0</v>
      </c>
      <c r="O196" t="b">
        <f t="shared" si="53"/>
        <v>0</v>
      </c>
      <c r="Q196" s="8" t="str">
        <f>IF('C'!M196=0,"",'C'!M196)</f>
        <v/>
      </c>
      <c r="R196" s="15" t="str">
        <f>IF(A!M196=0,"",A!M196)</f>
        <v/>
      </c>
      <c r="S196" s="8" t="str">
        <f>IF(B!M196=0,"",B!M196)</f>
        <v/>
      </c>
      <c r="V196" s="8">
        <f t="shared" si="49"/>
        <v>0</v>
      </c>
      <c r="W196" t="str">
        <f t="shared" si="50"/>
        <v/>
      </c>
      <c r="X196" t="str">
        <f t="shared" si="51"/>
        <v>N</v>
      </c>
      <c r="Y196" t="str">
        <f t="shared" si="52"/>
        <v>N</v>
      </c>
      <c r="AA196" s="17" t="str">
        <f t="shared" si="54"/>
        <v>no</v>
      </c>
      <c r="AB196" s="17" t="str">
        <f t="shared" si="55"/>
        <v>no</v>
      </c>
      <c r="AC196" s="16" t="str">
        <f t="shared" si="56"/>
        <v/>
      </c>
      <c r="AD196" s="16" t="str">
        <f t="shared" si="57"/>
        <v/>
      </c>
      <c r="AF196" t="str">
        <f t="shared" si="58"/>
        <v/>
      </c>
      <c r="AG196" t="str">
        <f t="shared" si="59"/>
        <v/>
      </c>
      <c r="AI196">
        <f>'C'!K196</f>
        <v>0</v>
      </c>
      <c r="AJ196" t="str">
        <f>A!K196</f>
        <v>N</v>
      </c>
      <c r="AK196">
        <f>B!K196</f>
        <v>0</v>
      </c>
    </row>
    <row r="197" spans="1:37" ht="19" thickTop="1" thickBot="1">
      <c r="A197" t="s">
        <v>649</v>
      </c>
      <c r="B197" t="s">
        <v>650</v>
      </c>
      <c r="C197" t="s">
        <v>24</v>
      </c>
      <c r="D197">
        <v>123098</v>
      </c>
      <c r="E197" t="s">
        <v>651</v>
      </c>
      <c r="F197" s="4" t="str">
        <f>IF(AND((A!F197='C'!F197),('C'!F197=B!F197)),'C'!F197,"A:"&amp;A!F197&amp;";B:"&amp;B!F197&amp;";C:"&amp;'C'!F197)</f>
        <v>N</v>
      </c>
      <c r="G197" s="4" t="str">
        <f>IF(AND((A!G197='C'!G197),('C'!G197=B!G197)),'C'!G197,"A:"&amp;A!G197&amp;";B:"&amp;B!G197&amp;";C:"&amp;'C'!G197)</f>
        <v>N</v>
      </c>
      <c r="H197" s="9" t="str">
        <f>IF('C'!H197=0,"",'C'!H197)</f>
        <v/>
      </c>
      <c r="I197" s="14" t="str">
        <f>IF(A!H197=0,"",A!H197)</f>
        <v/>
      </c>
      <c r="J197" s="9" t="str">
        <f>IF(B!H197=0,"",B!H197)</f>
        <v/>
      </c>
      <c r="K197" t="str">
        <f>IF('C'!I197=0,"",'C'!I197)</f>
        <v/>
      </c>
      <c r="L197" t="str">
        <f>IF(A!I197=0,"",A!I197)</f>
        <v/>
      </c>
      <c r="M197" t="str">
        <f>IF(B!I197=0,"",B!I197)</f>
        <v/>
      </c>
      <c r="N197" t="b">
        <f t="shared" si="48"/>
        <v>0</v>
      </c>
      <c r="O197" t="b">
        <f t="shared" si="53"/>
        <v>0</v>
      </c>
      <c r="Q197" s="8" t="str">
        <f>IF('C'!M197=0,"",'C'!M197)</f>
        <v/>
      </c>
      <c r="R197" s="15" t="str">
        <f>IF(A!M197=0,"",A!M197)</f>
        <v/>
      </c>
      <c r="S197" s="8" t="str">
        <f>IF(B!M197=0,"",B!M197)</f>
        <v/>
      </c>
      <c r="V197" s="8">
        <f t="shared" si="49"/>
        <v>0</v>
      </c>
      <c r="W197" t="str">
        <f t="shared" si="50"/>
        <v/>
      </c>
      <c r="X197" t="str">
        <f t="shared" si="51"/>
        <v>N</v>
      </c>
      <c r="Y197" t="str">
        <f t="shared" si="52"/>
        <v>N</v>
      </c>
      <c r="AA197" s="17" t="str">
        <f t="shared" si="54"/>
        <v>no</v>
      </c>
      <c r="AB197" s="17" t="str">
        <f t="shared" si="55"/>
        <v>no</v>
      </c>
      <c r="AC197" s="16" t="str">
        <f t="shared" si="56"/>
        <v/>
      </c>
      <c r="AD197" s="16" t="str">
        <f t="shared" si="57"/>
        <v/>
      </c>
      <c r="AF197" t="str">
        <f t="shared" si="58"/>
        <v/>
      </c>
      <c r="AG197" t="str">
        <f t="shared" si="59"/>
        <v/>
      </c>
      <c r="AI197">
        <f>'C'!K197</f>
        <v>0</v>
      </c>
      <c r="AJ197" t="str">
        <f>A!K197</f>
        <v>N</v>
      </c>
      <c r="AK197">
        <f>B!K197</f>
        <v>0</v>
      </c>
    </row>
    <row r="198" spans="1:37" ht="19" thickTop="1" thickBot="1">
      <c r="A198" t="s">
        <v>652</v>
      </c>
      <c r="B198" t="s">
        <v>653</v>
      </c>
      <c r="C198" t="s">
        <v>16</v>
      </c>
      <c r="D198">
        <v>26603</v>
      </c>
      <c r="E198" t="s">
        <v>654</v>
      </c>
      <c r="F198" s="4" t="str">
        <f>IF(AND((A!F198='C'!F198),('C'!F198=B!F198)),'C'!F198,"A:"&amp;A!F198&amp;";B:"&amp;B!F198&amp;";C:"&amp;'C'!F198)</f>
        <v>N</v>
      </c>
      <c r="G198" s="4" t="str">
        <f>IF(AND((A!G198='C'!G198),('C'!G198=B!G198)),'C'!G198,"A:"&amp;A!G198&amp;";B:"&amp;B!G198&amp;";C:"&amp;'C'!G198)</f>
        <v>N</v>
      </c>
      <c r="H198" s="9" t="str">
        <f>IF('C'!H198=0,"",'C'!H198)</f>
        <v/>
      </c>
      <c r="I198" s="14" t="str">
        <f>IF(A!H198=0,"",A!H198)</f>
        <v/>
      </c>
      <c r="J198" s="9" t="str">
        <f>IF(B!H198=0,"",B!H198)</f>
        <v/>
      </c>
      <c r="K198" t="str">
        <f>IF('C'!I198=0,"",'C'!I198)</f>
        <v/>
      </c>
      <c r="L198" t="str">
        <f>IF(A!I198=0,"",A!I198)</f>
        <v/>
      </c>
      <c r="M198" t="str">
        <f>IF(B!I198=0,"",B!I198)</f>
        <v/>
      </c>
      <c r="N198" t="b">
        <f t="shared" si="48"/>
        <v>0</v>
      </c>
      <c r="O198" t="b">
        <f t="shared" si="53"/>
        <v>0</v>
      </c>
      <c r="Q198" s="8" t="str">
        <f>IF('C'!M198=0,"",'C'!M198)</f>
        <v/>
      </c>
      <c r="R198" s="15" t="str">
        <f>IF(A!M198=0,"",A!M198)</f>
        <v/>
      </c>
      <c r="S198" s="8" t="str">
        <f>IF(B!M198=0,"",B!M198)</f>
        <v/>
      </c>
      <c r="V198" s="8">
        <f t="shared" si="49"/>
        <v>0</v>
      </c>
      <c r="W198" t="str">
        <f t="shared" si="50"/>
        <v/>
      </c>
      <c r="X198" t="str">
        <f t="shared" si="51"/>
        <v>N</v>
      </c>
      <c r="Y198" t="str">
        <f t="shared" si="52"/>
        <v>N</v>
      </c>
      <c r="AA198" s="17" t="str">
        <f t="shared" si="54"/>
        <v>no</v>
      </c>
      <c r="AB198" s="17" t="str">
        <f t="shared" si="55"/>
        <v>no</v>
      </c>
      <c r="AC198" s="16" t="str">
        <f t="shared" si="56"/>
        <v/>
      </c>
      <c r="AD198" s="16" t="str">
        <f t="shared" si="57"/>
        <v/>
      </c>
      <c r="AF198" t="str">
        <f t="shared" si="58"/>
        <v/>
      </c>
      <c r="AG198" t="str">
        <f t="shared" si="59"/>
        <v/>
      </c>
      <c r="AI198">
        <f>'C'!K198</f>
        <v>0</v>
      </c>
      <c r="AJ198" t="str">
        <f>A!K198</f>
        <v>N</v>
      </c>
      <c r="AK198">
        <f>B!K198</f>
        <v>0</v>
      </c>
    </row>
    <row r="199" spans="1:37" ht="19" thickTop="1" thickBot="1">
      <c r="A199" t="s">
        <v>655</v>
      </c>
      <c r="B199" t="s">
        <v>656</v>
      </c>
      <c r="C199" t="s">
        <v>37</v>
      </c>
      <c r="D199">
        <v>57504</v>
      </c>
      <c r="E199" t="s">
        <v>657</v>
      </c>
      <c r="F199" s="4" t="str">
        <f>IF(AND((A!F199='C'!F199),('C'!F199=B!F199)),'C'!F199,"A:"&amp;A!F199&amp;";B:"&amp;B!F199&amp;";C:"&amp;'C'!F199)</f>
        <v>Y</v>
      </c>
      <c r="G199" s="4" t="str">
        <f>IF(AND((A!G199='C'!G199),('C'!G199=B!G199)),'C'!G199,"A:"&amp;A!G199&amp;";B:"&amp;B!G199&amp;";C:"&amp;'C'!G199)</f>
        <v>N</v>
      </c>
      <c r="H199" s="9" t="str">
        <f>IF('C'!H199=0,"",'C'!H199)</f>
        <v>S1</v>
      </c>
      <c r="I199" s="14" t="str">
        <f>IF(A!H199=0,"",A!H199)</f>
        <v>S1 presupposes S2</v>
      </c>
      <c r="J199" s="9" t="str">
        <f>IF(B!H199=0,"",B!H199)</f>
        <v>S2 (entailed by presupp of S1)</v>
      </c>
      <c r="K199" t="str">
        <f>IF('C'!I199=0,"",'C'!I199)</f>
        <v>ability</v>
      </c>
      <c r="L199" t="str">
        <f>IF(A!I199=0,"",A!I199)</f>
        <v>existence</v>
      </c>
      <c r="M199" t="str">
        <f>IF(B!I199=0,"",B!I199)</f>
        <v>existence(?)</v>
      </c>
      <c r="N199" t="b">
        <f t="shared" si="48"/>
        <v>0</v>
      </c>
      <c r="O199" t="str">
        <f t="shared" si="53"/>
        <v>existence</v>
      </c>
      <c r="Q199" s="8" t="str">
        <f>IF('C'!M199=0,"",'C'!M199)</f>
        <v/>
      </c>
      <c r="R199" s="15" t="str">
        <f>IF(A!M199=0,"",A!M199)</f>
        <v/>
      </c>
      <c r="S199" s="8" t="str">
        <f>IF(B!M199=0,"",B!M199)</f>
        <v>S2 entailed by presupp of S1</v>
      </c>
      <c r="U199" t="s">
        <v>37</v>
      </c>
      <c r="V199" s="8">
        <f t="shared" si="49"/>
        <v>1</v>
      </c>
      <c r="W199" t="str">
        <f t="shared" si="50"/>
        <v/>
      </c>
      <c r="X199" t="str">
        <f t="shared" si="51"/>
        <v>Y</v>
      </c>
      <c r="Y199" t="str">
        <f t="shared" si="52"/>
        <v>N</v>
      </c>
      <c r="AA199" s="17" t="str">
        <f t="shared" si="54"/>
        <v>yes</v>
      </c>
      <c r="AB199" s="17" t="str">
        <f t="shared" si="55"/>
        <v>no</v>
      </c>
      <c r="AC199" s="16" t="str">
        <f t="shared" si="56"/>
        <v/>
      </c>
      <c r="AD199" s="16" t="str">
        <f t="shared" si="57"/>
        <v/>
      </c>
      <c r="AF199" t="str">
        <f t="shared" si="58"/>
        <v/>
      </c>
      <c r="AG199" t="str">
        <f t="shared" si="59"/>
        <v/>
      </c>
      <c r="AI199">
        <f>'C'!K199</f>
        <v>0</v>
      </c>
      <c r="AJ199" t="str">
        <f>A!K199</f>
        <v>N</v>
      </c>
      <c r="AK199">
        <f>B!K199</f>
        <v>0</v>
      </c>
    </row>
    <row r="200" spans="1:37" ht="19" thickTop="1" thickBot="1">
      <c r="A200" t="s">
        <v>659</v>
      </c>
      <c r="B200" t="s">
        <v>660</v>
      </c>
      <c r="C200" t="s">
        <v>24</v>
      </c>
      <c r="D200">
        <v>30880</v>
      </c>
      <c r="E200" t="s">
        <v>661</v>
      </c>
      <c r="F200" s="4" t="str">
        <f>IF(AND((A!F200='C'!F200),('C'!F200=B!F200)),'C'!F200,"A:"&amp;A!F200&amp;";B:"&amp;B!F200&amp;";C:"&amp;'C'!F200)</f>
        <v>A:N;B:Y;C:N</v>
      </c>
      <c r="G200" s="4" t="str">
        <f>IF(AND((A!G200='C'!G200),('C'!G200=B!G200)),'C'!G200,"A:"&amp;A!G200&amp;";B:"&amp;B!G200&amp;";C:"&amp;'C'!G200)</f>
        <v>N</v>
      </c>
      <c r="H200" s="9" t="str">
        <f>IF('C'!H200=0,"",'C'!H200)</f>
        <v/>
      </c>
      <c r="I200" s="14" t="str">
        <f>IF(A!H200=0,"",A!H200)</f>
        <v/>
      </c>
      <c r="J200" s="9" t="str">
        <f>IF(B!H200=0,"",B!H200)</f>
        <v>S2 entails presupp of S1</v>
      </c>
      <c r="K200" t="str">
        <f>IF('C'!I200=0,"",'C'!I200)</f>
        <v/>
      </c>
      <c r="L200" t="str">
        <f>IF(A!I200=0,"",A!I200)</f>
        <v/>
      </c>
      <c r="M200" t="str">
        <f>IF(B!I200=0,"",B!I200)</f>
        <v>description of previously mentioned referent</v>
      </c>
      <c r="N200" t="b">
        <f t="shared" si="48"/>
        <v>0</v>
      </c>
      <c r="O200" t="b">
        <f t="shared" si="53"/>
        <v>0</v>
      </c>
      <c r="Q200" s="8" t="str">
        <f>IF('C'!M200=0,"",'C'!M200)</f>
        <v/>
      </c>
      <c r="R200" s="15" t="str">
        <f>IF(A!M200=0,"",A!M200)</f>
        <v/>
      </c>
      <c r="S200" s="8" t="str">
        <f>IF(B!M200=0,"",B!M200)</f>
        <v>presupp of S1 entailed by S2</v>
      </c>
      <c r="U200" t="s">
        <v>798</v>
      </c>
      <c r="V200" s="8">
        <f t="shared" si="49"/>
        <v>0</v>
      </c>
      <c r="W200" t="str">
        <f t="shared" si="50"/>
        <v/>
      </c>
      <c r="X200" t="str">
        <f t="shared" si="51"/>
        <v>A:N;B:Y;C:N</v>
      </c>
      <c r="Y200" t="str">
        <f t="shared" si="52"/>
        <v>N</v>
      </c>
      <c r="AA200" s="17" t="str">
        <f t="shared" si="54"/>
        <v>no</v>
      </c>
      <c r="AB200" s="17" t="str">
        <f t="shared" si="55"/>
        <v>no</v>
      </c>
      <c r="AC200" s="16" t="str">
        <f t="shared" si="56"/>
        <v>nomatch</v>
      </c>
      <c r="AD200" s="16" t="str">
        <f t="shared" si="57"/>
        <v/>
      </c>
      <c r="AF200" t="str">
        <f t="shared" si="58"/>
        <v/>
      </c>
      <c r="AG200" t="str">
        <f t="shared" si="59"/>
        <v/>
      </c>
      <c r="AI200">
        <f>'C'!K200</f>
        <v>0</v>
      </c>
      <c r="AJ200" t="str">
        <f>A!K200</f>
        <v>N</v>
      </c>
      <c r="AK200">
        <f>B!K200</f>
        <v>0</v>
      </c>
    </row>
    <row r="201" spans="1:37" ht="19" thickTop="1" thickBot="1">
      <c r="A201" t="s">
        <v>662</v>
      </c>
      <c r="B201" t="s">
        <v>663</v>
      </c>
      <c r="C201" t="s">
        <v>24</v>
      </c>
      <c r="D201">
        <v>1858</v>
      </c>
      <c r="E201" t="s">
        <v>664</v>
      </c>
      <c r="F201" s="4" t="str">
        <f>IF(AND((A!F201='C'!F201),('C'!F201=B!F201)),'C'!F201,"A:"&amp;A!F201&amp;";B:"&amp;B!F201&amp;";C:"&amp;'C'!F201)</f>
        <v>N</v>
      </c>
      <c r="G201" s="4" t="str">
        <f>IF(AND((A!G201='C'!G201),('C'!G201=B!G201)),'C'!G201,"A:"&amp;A!G201&amp;";B:"&amp;B!G201&amp;";C:"&amp;'C'!G201)</f>
        <v>A:N;B:Y;C:N</v>
      </c>
      <c r="H201" s="9" t="str">
        <f>IF('C'!H201=0,"",'C'!H201)</f>
        <v/>
      </c>
      <c r="I201" s="14" t="str">
        <f>IF(A!H201=0,"",A!H201)</f>
        <v/>
      </c>
      <c r="J201" s="9" t="str">
        <f>IF(B!H201=0,"",B!H201)</f>
        <v>S1</v>
      </c>
      <c r="K201" t="str">
        <f>IF('C'!I201=0,"",'C'!I201)</f>
        <v/>
      </c>
      <c r="L201" t="str">
        <f>IF(A!I201=0,"",A!I201)</f>
        <v/>
      </c>
      <c r="M201" t="str">
        <f>IF(B!I201=0,"",B!I201)</f>
        <v>conversational</v>
      </c>
      <c r="N201" t="b">
        <f t="shared" si="48"/>
        <v>0</v>
      </c>
      <c r="O201" t="b">
        <f t="shared" si="53"/>
        <v>0</v>
      </c>
      <c r="Q201" s="8" t="str">
        <f>IF('C'!M201=0,"",'C'!M201)</f>
        <v/>
      </c>
      <c r="R201" s="15" t="str">
        <f>IF(A!M201=0,"",A!M201)</f>
        <v/>
      </c>
      <c r="S201" s="8" t="str">
        <f>IF(B!M201=0,"",B!M201)</f>
        <v/>
      </c>
      <c r="U201" t="s">
        <v>798</v>
      </c>
      <c r="V201" s="8">
        <f t="shared" si="49"/>
        <v>0</v>
      </c>
      <c r="W201" t="str">
        <f t="shared" si="50"/>
        <v/>
      </c>
      <c r="X201" t="str">
        <f t="shared" si="51"/>
        <v>N</v>
      </c>
      <c r="Y201" t="str">
        <f t="shared" si="52"/>
        <v>A:N;B:Y;C:N</v>
      </c>
      <c r="AA201" s="17" t="str">
        <f t="shared" si="54"/>
        <v>no</v>
      </c>
      <c r="AB201" s="17" t="str">
        <f t="shared" si="55"/>
        <v>no</v>
      </c>
      <c r="AC201" s="16" t="str">
        <f t="shared" si="56"/>
        <v/>
      </c>
      <c r="AD201" s="16" t="str">
        <f t="shared" si="57"/>
        <v>nomatch</v>
      </c>
      <c r="AF201" t="str">
        <f t="shared" si="58"/>
        <v/>
      </c>
      <c r="AG201" t="str">
        <f t="shared" si="59"/>
        <v/>
      </c>
      <c r="AI201">
        <f>'C'!K201</f>
        <v>0</v>
      </c>
      <c r="AJ201" t="str">
        <f>A!K201</f>
        <v>N</v>
      </c>
      <c r="AK201">
        <f>B!K201</f>
        <v>0</v>
      </c>
    </row>
    <row r="202" spans="1:37" ht="19" thickTop="1" thickBot="1">
      <c r="F202" s="7">
        <f>COUNTIF(F2:F201,"Y")</f>
        <v>3</v>
      </c>
      <c r="G202" s="7">
        <f>COUNTIF(G2:G201,"Y")</f>
        <v>0</v>
      </c>
      <c r="K202" s="6"/>
      <c r="N202">
        <f>COUNTIF(N2:N201,"conversational")</f>
        <v>10</v>
      </c>
      <c r="O202">
        <f>COUNTIF(O2:O201,"existence")</f>
        <v>15</v>
      </c>
      <c r="X202" s="7">
        <f>COUNTIF(X2:X201,"Y")</f>
        <v>3</v>
      </c>
      <c r="Y202" s="7">
        <f>COUNTIF(Y2:Y201,"Y")</f>
        <v>0</v>
      </c>
      <c r="Z202" t="s">
        <v>809</v>
      </c>
      <c r="AA202" s="17">
        <f>COUNTIF(AA2:AA201, "yes")</f>
        <v>27</v>
      </c>
      <c r="AB202" s="17">
        <f>COUNTIF(AB2:AB201, "yes")</f>
        <v>25</v>
      </c>
      <c r="AC202">
        <f>COUNTIF(AC2:AC201, "nomatch")</f>
        <v>20</v>
      </c>
      <c r="AD202">
        <f>COUNTIF(AD2:AD201, "nomatch")</f>
        <v>7</v>
      </c>
      <c r="AF202">
        <f>COUNTIF(AF2:AF201, "nomatch")</f>
        <v>4</v>
      </c>
      <c r="AG202">
        <f>COUNTIF(AG2:AG201, "nomatch")</f>
        <v>10</v>
      </c>
      <c r="AI202">
        <f>COUNTIF(AI2:AI201,"Y")</f>
        <v>17</v>
      </c>
      <c r="AJ202">
        <f>COUNTIF(AJ2:AJ201,"Y")</f>
        <v>3</v>
      </c>
      <c r="AK202">
        <v>1</v>
      </c>
    </row>
    <row r="203" spans="1:37" ht="19" thickTop="1" thickBot="1">
      <c r="F203" s="4">
        <f>200-COUNTIF(F2:F201,"N")</f>
        <v>51</v>
      </c>
      <c r="G203" s="4">
        <f>200-COUNTIF(G2:G201,"N")</f>
        <v>42</v>
      </c>
      <c r="U203">
        <f>COUNTIF(U2:U201,"no")</f>
        <v>22</v>
      </c>
      <c r="V203">
        <f>SUM(V2:V201)</f>
        <v>33</v>
      </c>
      <c r="W203">
        <f>COUNTIF(W2:W201,"nomatch")</f>
        <v>12</v>
      </c>
      <c r="X203" s="4">
        <f>200-COUNTIF(X2:X201,"N")</f>
        <v>51</v>
      </c>
      <c r="Y203" s="4">
        <f>200-COUNTIF(Y2:Y201,"N")</f>
        <v>42</v>
      </c>
    </row>
    <row r="204" spans="1:37" ht="19" thickTop="1" thickBot="1">
      <c r="F204" s="4"/>
      <c r="G204" s="4"/>
    </row>
    <row r="205" spans="1:37" ht="19" thickTop="1" thickBot="1">
      <c r="F205" s="4"/>
      <c r="G205" s="4"/>
    </row>
    <row r="206" spans="1:37" ht="19" thickTop="1" thickBot="1">
      <c r="F206" s="4"/>
      <c r="G206" s="4"/>
    </row>
    <row r="207" spans="1:37" ht="19" thickTop="1" thickBot="1">
      <c r="F207" s="4"/>
      <c r="G207" s="4"/>
    </row>
    <row r="208" spans="1:37" ht="19" thickTop="1" thickBot="1">
      <c r="F208" s="4"/>
      <c r="G208" s="4"/>
    </row>
    <row r="209" spans="6:7" ht="19" thickTop="1" thickBot="1">
      <c r="F209" s="4"/>
      <c r="G209" s="4"/>
    </row>
    <row r="210" spans="6:7" ht="19" thickTop="1" thickBot="1">
      <c r="F210" s="4"/>
      <c r="G210" s="4"/>
    </row>
    <row r="211" spans="6:7" ht="19" thickTop="1" thickBot="1">
      <c r="F211" s="4"/>
      <c r="G211" s="4"/>
    </row>
    <row r="212" spans="6:7" ht="19" thickTop="1" thickBot="1">
      <c r="F212" s="4"/>
      <c r="G212" s="4"/>
    </row>
    <row r="213" spans="6:7" ht="19" thickTop="1" thickBot="1">
      <c r="F213" s="4"/>
      <c r="G213" s="4"/>
    </row>
    <row r="214" spans="6:7" ht="19" thickTop="1" thickBot="1">
      <c r="F214" s="4"/>
      <c r="G214" s="4"/>
    </row>
    <row r="215" spans="6:7" ht="19" thickTop="1" thickBot="1">
      <c r="F215" s="4"/>
      <c r="G215" s="4"/>
    </row>
    <row r="216" spans="6:7" ht="19" thickTop="1" thickBot="1">
      <c r="F216" s="4"/>
      <c r="G216" s="4"/>
    </row>
    <row r="217" spans="6:7" ht="19" thickTop="1" thickBot="1">
      <c r="F217" s="4"/>
      <c r="G217" s="4"/>
    </row>
    <row r="218" spans="6:7" ht="19" thickTop="1" thickBot="1">
      <c r="F218" s="4"/>
      <c r="G218" s="4"/>
    </row>
    <row r="219" spans="6:7" ht="19" thickTop="1" thickBot="1">
      <c r="F219" s="4"/>
      <c r="G219" s="4"/>
    </row>
    <row r="220" spans="6:7" ht="19" thickTop="1" thickBot="1">
      <c r="F220" s="4"/>
      <c r="G220" s="4"/>
    </row>
    <row r="221" spans="6:7" ht="19" thickTop="1" thickBot="1">
      <c r="F221" s="4"/>
      <c r="G221" s="4"/>
    </row>
    <row r="222" spans="6:7" ht="19" thickTop="1" thickBot="1">
      <c r="F222" s="4"/>
      <c r="G222" s="4"/>
    </row>
    <row r="223" spans="6:7" ht="19" thickTop="1" thickBot="1">
      <c r="F223" s="4"/>
      <c r="G223" s="4"/>
    </row>
    <row r="224" spans="6:7" ht="19" thickTop="1" thickBot="1">
      <c r="F224" s="4"/>
      <c r="G224" s="4"/>
    </row>
    <row r="225" spans="6:7" ht="19" thickTop="1" thickBot="1">
      <c r="F225" s="4"/>
      <c r="G225" s="4"/>
    </row>
    <row r="226" spans="6:7" ht="19" thickTop="1" thickBot="1">
      <c r="F226" s="4"/>
      <c r="G226" s="4"/>
    </row>
    <row r="227" spans="6:7" ht="19" thickTop="1" thickBot="1">
      <c r="F227" s="4"/>
      <c r="G227" s="4"/>
    </row>
    <row r="228" spans="6:7" ht="19" thickTop="1" thickBot="1">
      <c r="F228" s="4"/>
      <c r="G228" s="4"/>
    </row>
    <row r="229" spans="6:7" ht="19" thickTop="1" thickBot="1">
      <c r="F229" s="4"/>
      <c r="G229" s="4"/>
    </row>
    <row r="230" spans="6:7" ht="19" thickTop="1" thickBot="1">
      <c r="F230" s="4"/>
      <c r="G230" s="4"/>
    </row>
    <row r="231" spans="6:7" ht="19" thickTop="1" thickBot="1">
      <c r="F231" s="4"/>
      <c r="G231" s="4"/>
    </row>
    <row r="232" spans="6:7" ht="19" thickTop="1" thickBot="1">
      <c r="F232" s="4"/>
      <c r="G232" s="4"/>
    </row>
    <row r="233" spans="6:7" ht="19" thickTop="1" thickBot="1">
      <c r="F233" s="4"/>
      <c r="G233" s="4"/>
    </row>
    <row r="234" spans="6:7" ht="19" thickTop="1" thickBot="1">
      <c r="F234" s="4"/>
      <c r="G234" s="4"/>
    </row>
    <row r="235" spans="6:7" ht="19" thickTop="1" thickBot="1">
      <c r="F235" s="4"/>
      <c r="G235" s="4"/>
    </row>
    <row r="236" spans="6:7" ht="19" thickTop="1" thickBot="1">
      <c r="F236" s="4"/>
      <c r="G236" s="4"/>
    </row>
    <row r="237" spans="6:7" ht="19" thickTop="1" thickBot="1">
      <c r="F237" s="4"/>
      <c r="G237" s="4"/>
    </row>
    <row r="238" spans="6:7" ht="19" thickTop="1" thickBot="1">
      <c r="F238" s="4"/>
      <c r="G238" s="4"/>
    </row>
    <row r="239" spans="6:7" ht="19" thickTop="1" thickBot="1">
      <c r="F239" s="4"/>
      <c r="G239" s="4"/>
    </row>
    <row r="240" spans="6:7" ht="19" thickTop="1" thickBot="1">
      <c r="F240" s="4"/>
      <c r="G240" s="4"/>
    </row>
    <row r="241" spans="6:7" ht="19" thickTop="1" thickBot="1">
      <c r="F241" s="4"/>
      <c r="G241" s="4"/>
    </row>
    <row r="242" spans="6:7" ht="19" thickTop="1" thickBot="1">
      <c r="F242" s="4"/>
      <c r="G242" s="4"/>
    </row>
    <row r="243" spans="6:7" ht="19" thickTop="1" thickBot="1">
      <c r="F243" s="4"/>
      <c r="G243" s="4"/>
    </row>
    <row r="244" spans="6:7" ht="19" thickTop="1" thickBot="1">
      <c r="F244" s="4"/>
      <c r="G244" s="4"/>
    </row>
    <row r="245" spans="6:7" ht="19" thickTop="1" thickBot="1">
      <c r="F245" s="4"/>
      <c r="G245" s="4"/>
    </row>
    <row r="246" spans="6:7" ht="19" thickTop="1" thickBot="1">
      <c r="F246" s="4"/>
      <c r="G246" s="4"/>
    </row>
    <row r="247" spans="6:7" ht="19" thickTop="1" thickBot="1">
      <c r="F247" s="4"/>
      <c r="G247" s="4"/>
    </row>
    <row r="248" spans="6:7" ht="19" thickTop="1" thickBot="1">
      <c r="F248" s="4"/>
      <c r="G248" s="4"/>
    </row>
    <row r="249" spans="6:7" ht="19" thickTop="1" thickBot="1">
      <c r="F249" s="4"/>
      <c r="G249" s="4"/>
    </row>
    <row r="250" spans="6:7" ht="19" thickTop="1" thickBot="1">
      <c r="F250" s="4"/>
      <c r="G250" s="4"/>
    </row>
    <row r="251" spans="6:7" ht="19" thickTop="1" thickBot="1">
      <c r="F251" s="4"/>
      <c r="G251" s="4"/>
    </row>
    <row r="252" spans="6:7" ht="19" thickTop="1" thickBot="1">
      <c r="F252" s="4"/>
      <c r="G252" s="4"/>
    </row>
    <row r="253" spans="6:7" ht="19" thickTop="1" thickBot="1">
      <c r="F253" s="4"/>
      <c r="G253" s="4"/>
    </row>
    <row r="254" spans="6:7" ht="19" thickTop="1" thickBot="1">
      <c r="F254" s="4"/>
      <c r="G254" s="4"/>
    </row>
    <row r="255" spans="6:7" ht="19" thickTop="1" thickBot="1">
      <c r="F255" s="4"/>
      <c r="G255" s="4"/>
    </row>
    <row r="256" spans="6:7" ht="19" thickTop="1" thickBot="1">
      <c r="F256" s="4"/>
      <c r="G256" s="4"/>
    </row>
    <row r="257" spans="6:7" ht="19" thickTop="1" thickBot="1">
      <c r="F257" s="4"/>
      <c r="G257" s="4"/>
    </row>
    <row r="258" spans="6:7" ht="19" thickTop="1" thickBot="1">
      <c r="F258" s="4"/>
      <c r="G258" s="4"/>
    </row>
    <row r="259" spans="6:7" ht="19" thickTop="1" thickBot="1">
      <c r="F259" s="4"/>
      <c r="G259" s="4"/>
    </row>
    <row r="260" spans="6:7" ht="19" thickTop="1" thickBot="1">
      <c r="F260" s="4"/>
      <c r="G260" s="4"/>
    </row>
    <row r="261" spans="6:7" ht="19" thickTop="1" thickBot="1">
      <c r="F261" s="4"/>
      <c r="G261" s="4"/>
    </row>
    <row r="262" spans="6:7" ht="19" thickTop="1" thickBot="1">
      <c r="F262" s="4"/>
      <c r="G262" s="4"/>
    </row>
    <row r="263" spans="6:7" ht="19" thickTop="1" thickBot="1">
      <c r="F263" s="4"/>
      <c r="G263" s="4"/>
    </row>
    <row r="264" spans="6:7" ht="19" thickTop="1" thickBot="1">
      <c r="F264" s="4"/>
      <c r="G264" s="4"/>
    </row>
    <row r="265" spans="6:7" ht="19" thickTop="1" thickBot="1">
      <c r="F265" s="4"/>
      <c r="G265" s="4"/>
    </row>
    <row r="266" spans="6:7" ht="19" thickTop="1" thickBot="1">
      <c r="F266" s="4"/>
      <c r="G266" s="4"/>
    </row>
    <row r="267" spans="6:7" ht="19" thickTop="1" thickBot="1">
      <c r="F267" s="4"/>
      <c r="G267" s="4"/>
    </row>
    <row r="268" spans="6:7" ht="19" thickTop="1" thickBot="1">
      <c r="F268" s="4"/>
      <c r="G268" s="4"/>
    </row>
    <row r="269" spans="6:7" ht="19" thickTop="1" thickBot="1">
      <c r="F269" s="4"/>
      <c r="G269" s="4"/>
    </row>
    <row r="270" spans="6:7" ht="19" thickTop="1" thickBot="1">
      <c r="F270" s="4"/>
      <c r="G270" s="4"/>
    </row>
    <row r="271" spans="6:7" ht="19" thickTop="1" thickBot="1">
      <c r="F271" s="4"/>
      <c r="G271" s="4"/>
    </row>
    <row r="272" spans="6:7" ht="19" thickTop="1" thickBot="1">
      <c r="F272" s="4"/>
      <c r="G272" s="4"/>
    </row>
    <row r="273" spans="6:7" ht="19" thickTop="1" thickBot="1">
      <c r="F273" s="4"/>
      <c r="G273" s="4"/>
    </row>
    <row r="274" spans="6:7" ht="19" thickTop="1" thickBot="1">
      <c r="F274" s="4"/>
      <c r="G274" s="4"/>
    </row>
    <row r="275" spans="6:7" ht="19" thickTop="1" thickBot="1">
      <c r="F275" s="4"/>
      <c r="G275" s="4"/>
    </row>
    <row r="276" spans="6:7" ht="19" thickTop="1" thickBot="1">
      <c r="F276" s="4"/>
      <c r="G276" s="4"/>
    </row>
    <row r="277" spans="6:7" ht="19" thickTop="1" thickBot="1">
      <c r="F277" s="4"/>
      <c r="G277" s="4"/>
    </row>
    <row r="278" spans="6:7" ht="19" thickTop="1" thickBot="1">
      <c r="F278" s="4"/>
      <c r="G278" s="4"/>
    </row>
    <row r="279" spans="6:7" ht="19" thickTop="1" thickBot="1">
      <c r="F279" s="4"/>
      <c r="G279" s="4"/>
    </row>
    <row r="280" spans="6:7" ht="19" thickTop="1" thickBot="1">
      <c r="F280" s="4"/>
      <c r="G280" s="4"/>
    </row>
    <row r="281" spans="6:7" ht="19" thickTop="1" thickBot="1">
      <c r="F281" s="4"/>
      <c r="G281" s="4"/>
    </row>
    <row r="282" spans="6:7" ht="19" thickTop="1" thickBot="1">
      <c r="F282" s="4"/>
      <c r="G282" s="4"/>
    </row>
    <row r="283" spans="6:7" ht="19" thickTop="1" thickBot="1">
      <c r="F283" s="4"/>
      <c r="G283" s="4"/>
    </row>
    <row r="284" spans="6:7" ht="19" thickTop="1" thickBot="1">
      <c r="F284" s="4"/>
      <c r="G284" s="4"/>
    </row>
    <row r="285" spans="6:7" ht="19" thickTop="1" thickBot="1">
      <c r="F285" s="4"/>
      <c r="G285" s="4"/>
    </row>
    <row r="286" spans="6:7" ht="19" thickTop="1" thickBot="1">
      <c r="F286" s="4"/>
      <c r="G286" s="4"/>
    </row>
    <row r="287" spans="6:7" ht="19" thickTop="1" thickBot="1">
      <c r="F287" s="4"/>
      <c r="G287" s="4"/>
    </row>
    <row r="288" spans="6:7" ht="19" thickTop="1" thickBot="1">
      <c r="F288" s="4"/>
      <c r="G288" s="4"/>
    </row>
    <row r="289" spans="6:7" ht="19" thickTop="1" thickBot="1">
      <c r="F289" s="4"/>
      <c r="G289" s="4"/>
    </row>
    <row r="290" spans="6:7" ht="19" thickTop="1" thickBot="1">
      <c r="F290" s="4"/>
      <c r="G290" s="4"/>
    </row>
    <row r="291" spans="6:7" ht="19" thickTop="1" thickBot="1">
      <c r="F291" s="4"/>
      <c r="G291" s="4"/>
    </row>
    <row r="292" spans="6:7" ht="19" thickTop="1" thickBot="1">
      <c r="F292" s="4"/>
      <c r="G292" s="4"/>
    </row>
    <row r="293" spans="6:7" ht="19" thickTop="1" thickBot="1">
      <c r="F293" s="4"/>
      <c r="G293" s="4"/>
    </row>
    <row r="294" spans="6:7" ht="19" thickTop="1" thickBot="1">
      <c r="F294" s="4"/>
      <c r="G294" s="4"/>
    </row>
    <row r="295" spans="6:7" ht="19" thickTop="1" thickBot="1">
      <c r="F295" s="4"/>
      <c r="G295" s="4"/>
    </row>
    <row r="296" spans="6:7" ht="19" thickTop="1" thickBot="1">
      <c r="F296" s="4"/>
      <c r="G296" s="4"/>
    </row>
    <row r="297" spans="6:7" ht="19" thickTop="1" thickBot="1">
      <c r="F297" s="4"/>
      <c r="G297" s="4"/>
    </row>
    <row r="298" spans="6:7" ht="19" thickTop="1" thickBot="1">
      <c r="F298" s="4"/>
      <c r="G298" s="4"/>
    </row>
    <row r="299" spans="6:7" ht="19" thickTop="1" thickBot="1">
      <c r="F299" s="4"/>
      <c r="G299" s="4"/>
    </row>
    <row r="300" spans="6:7" ht="19" thickTop="1" thickBot="1">
      <c r="F300" s="4"/>
      <c r="G300" s="4"/>
    </row>
    <row r="301" spans="6:7" ht="19" thickTop="1" thickBot="1">
      <c r="F301" s="4"/>
      <c r="G301" s="4"/>
    </row>
    <row r="302" spans="6:7" ht="19" thickTop="1" thickBot="1">
      <c r="F302" s="4"/>
      <c r="G302" s="4"/>
    </row>
    <row r="303" spans="6:7" ht="19" thickTop="1" thickBot="1">
      <c r="F303" s="4"/>
      <c r="G303" s="4"/>
    </row>
    <row r="304" spans="6:7" ht="19" thickTop="1" thickBot="1">
      <c r="F304" s="4"/>
      <c r="G304" s="4"/>
    </row>
    <row r="305" spans="6:7" ht="19" thickTop="1" thickBot="1">
      <c r="F305" s="4"/>
      <c r="G305" s="4"/>
    </row>
    <row r="306" spans="6:7" ht="19" thickTop="1" thickBot="1">
      <c r="F306" s="4"/>
      <c r="G306" s="4"/>
    </row>
    <row r="307" spans="6:7" ht="19" thickTop="1" thickBot="1">
      <c r="F307" s="4"/>
      <c r="G307" s="4"/>
    </row>
    <row r="308" spans="6:7" ht="19" thickTop="1" thickBot="1">
      <c r="F308" s="4"/>
      <c r="G308" s="4"/>
    </row>
    <row r="309" spans="6:7" ht="19" thickTop="1" thickBot="1">
      <c r="F309" s="4"/>
      <c r="G309" s="4"/>
    </row>
    <row r="310" spans="6:7" ht="19" thickTop="1" thickBot="1">
      <c r="F310" s="4"/>
      <c r="G310" s="4"/>
    </row>
    <row r="311" spans="6:7" ht="19" thickTop="1" thickBot="1">
      <c r="F311" s="4"/>
      <c r="G311" s="4"/>
    </row>
    <row r="312" spans="6:7" ht="19" thickTop="1" thickBot="1">
      <c r="F312" s="4"/>
      <c r="G312" s="4"/>
    </row>
    <row r="313" spans="6:7" ht="19" thickTop="1" thickBot="1">
      <c r="F313" s="4"/>
      <c r="G313" s="4"/>
    </row>
    <row r="314" spans="6:7" ht="19" thickTop="1" thickBot="1">
      <c r="F314" s="4"/>
      <c r="G314" s="4"/>
    </row>
    <row r="315" spans="6:7" ht="19" thickTop="1" thickBot="1">
      <c r="F315" s="4"/>
      <c r="G315" s="4"/>
    </row>
    <row r="316" spans="6:7" ht="19" thickTop="1" thickBot="1">
      <c r="F316" s="4"/>
      <c r="G316" s="4"/>
    </row>
    <row r="317" spans="6:7" ht="19" thickTop="1" thickBot="1">
      <c r="F317" s="4"/>
      <c r="G317" s="4"/>
    </row>
    <row r="318" spans="6:7" ht="19" thickTop="1" thickBot="1">
      <c r="F318" s="4"/>
      <c r="G318" s="4"/>
    </row>
    <row r="319" spans="6:7" ht="19" thickTop="1" thickBot="1">
      <c r="F319" s="4"/>
      <c r="G319" s="4"/>
    </row>
    <row r="320" spans="6:7" ht="19" thickTop="1" thickBot="1">
      <c r="F320" s="4"/>
      <c r="G320" s="4"/>
    </row>
    <row r="321" spans="6:7" ht="19" thickTop="1" thickBot="1">
      <c r="F321" s="4"/>
      <c r="G321" s="4"/>
    </row>
    <row r="322" spans="6:7" ht="19" thickTop="1" thickBot="1">
      <c r="F322" s="4"/>
      <c r="G322" s="4"/>
    </row>
    <row r="323" spans="6:7" ht="19" thickTop="1" thickBot="1">
      <c r="F323" s="4"/>
      <c r="G323" s="4"/>
    </row>
    <row r="324" spans="6:7" ht="19" thickTop="1" thickBot="1">
      <c r="F324" s="4"/>
      <c r="G324" s="4"/>
    </row>
    <row r="325" spans="6:7" ht="19" thickTop="1" thickBot="1">
      <c r="F325" s="4"/>
      <c r="G325" s="4"/>
    </row>
    <row r="326" spans="6:7" ht="19" thickTop="1" thickBot="1">
      <c r="F326" s="4"/>
      <c r="G326" s="4"/>
    </row>
    <row r="327" spans="6:7" ht="19" thickTop="1" thickBot="1">
      <c r="F327" s="4"/>
      <c r="G327" s="4"/>
    </row>
    <row r="328" spans="6:7" ht="19" thickTop="1" thickBot="1">
      <c r="F328" s="4"/>
      <c r="G328" s="4"/>
    </row>
    <row r="329" spans="6:7" ht="19" thickTop="1" thickBot="1">
      <c r="F329" s="4"/>
      <c r="G329" s="4"/>
    </row>
    <row r="330" spans="6:7" ht="19" thickTop="1" thickBot="1">
      <c r="F330" s="4"/>
      <c r="G330" s="4"/>
    </row>
    <row r="331" spans="6:7" ht="19" thickTop="1" thickBot="1">
      <c r="F331" s="4"/>
      <c r="G331" s="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vt:lpstr>
      <vt:lpstr>B</vt:lpstr>
      <vt:lpstr>C</vt:lpstr>
      <vt:lpstr>agreement</vt:lpstr>
      <vt:lpstr>agreement (2)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paloma</dc:creator>
  <cp:lastModifiedBy>paloma</cp:lastModifiedBy>
  <dcterms:created xsi:type="dcterms:W3CDTF">2019-12-02T22:13:54Z</dcterms:created>
  <dcterms:modified xsi:type="dcterms:W3CDTF">2020-04-21T23:20:38Z</dcterms:modified>
</cp:coreProperties>
</file>