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\Desktop\git_projects\Physics_Labs\5sem\Lab_5_5_5\"/>
    </mc:Choice>
  </mc:AlternateContent>
  <bookViews>
    <workbookView xWindow="0" yWindow="0" windowWidth="23040" windowHeight="9192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G13" i="2" s="1"/>
  <c r="E13" i="2"/>
  <c r="D13" i="2"/>
  <c r="E12" i="2"/>
  <c r="D12" i="2"/>
  <c r="F12" i="2" s="1"/>
  <c r="G12" i="2" s="1"/>
  <c r="F11" i="2"/>
  <c r="G11" i="2" s="1"/>
  <c r="E11" i="2"/>
  <c r="D11" i="2"/>
  <c r="E10" i="2"/>
  <c r="D10" i="2"/>
  <c r="F10" i="2" s="1"/>
  <c r="G10" i="2" s="1"/>
  <c r="F9" i="2"/>
  <c r="G9" i="2" s="1"/>
  <c r="E9" i="2"/>
  <c r="D9" i="2"/>
  <c r="E8" i="2"/>
  <c r="D8" i="2"/>
  <c r="F8" i="2" s="1"/>
  <c r="G8" i="2" s="1"/>
  <c r="F7" i="2"/>
  <c r="G7" i="2" s="1"/>
  <c r="E7" i="2"/>
  <c r="D7" i="2"/>
  <c r="E6" i="2"/>
  <c r="D6" i="2"/>
  <c r="F6" i="2" s="1"/>
  <c r="G6" i="2" s="1"/>
  <c r="F5" i="2"/>
  <c r="G5" i="2" s="1"/>
  <c r="E5" i="2"/>
  <c r="D5" i="2"/>
  <c r="E4" i="2"/>
  <c r="D4" i="2"/>
  <c r="F4" i="2" s="1"/>
  <c r="G4" i="2" s="1"/>
  <c r="F3" i="2"/>
  <c r="G3" i="2" s="1"/>
  <c r="D3" i="2"/>
  <c r="F2" i="2"/>
  <c r="G2" i="2" s="1"/>
  <c r="D2" i="2"/>
  <c r="E16" i="1"/>
  <c r="M3" i="1"/>
  <c r="M2" i="1"/>
  <c r="K3" i="1"/>
  <c r="K2" i="1"/>
  <c r="J6" i="1"/>
  <c r="J13" i="1"/>
  <c r="J5" i="1"/>
  <c r="J3" i="1"/>
  <c r="J2" i="1"/>
  <c r="E5" i="1"/>
  <c r="M5" i="1" s="1"/>
  <c r="E7" i="1"/>
  <c r="M7" i="1" s="1"/>
  <c r="F9" i="1"/>
  <c r="G9" i="1" s="1"/>
  <c r="L9" i="1" s="1"/>
  <c r="F13" i="1"/>
  <c r="G13" i="1" s="1"/>
  <c r="L13" i="1" s="1"/>
  <c r="E8" i="1"/>
  <c r="M8" i="1" s="1"/>
  <c r="E9" i="1"/>
  <c r="M9" i="1" s="1"/>
  <c r="E10" i="1"/>
  <c r="M10" i="1" s="1"/>
  <c r="E11" i="1"/>
  <c r="M11" i="1" s="1"/>
  <c r="E12" i="1"/>
  <c r="M12" i="1" s="1"/>
  <c r="E13" i="1"/>
  <c r="K13" i="1" s="1"/>
  <c r="E15" i="1"/>
  <c r="D7" i="1"/>
  <c r="F7" i="1" s="1"/>
  <c r="G7" i="1" s="1"/>
  <c r="L7" i="1" s="1"/>
  <c r="D8" i="1"/>
  <c r="F8" i="1" s="1"/>
  <c r="G8" i="1" s="1"/>
  <c r="L8" i="1" s="1"/>
  <c r="D9" i="1"/>
  <c r="D10" i="1"/>
  <c r="F10" i="1" s="1"/>
  <c r="G10" i="1" s="1"/>
  <c r="L10" i="1" s="1"/>
  <c r="D11" i="1"/>
  <c r="F11" i="1" s="1"/>
  <c r="G11" i="1" s="1"/>
  <c r="L11" i="1" s="1"/>
  <c r="D12" i="1"/>
  <c r="F12" i="1" s="1"/>
  <c r="G12" i="1" s="1"/>
  <c r="L12" i="1" s="1"/>
  <c r="D13" i="1"/>
  <c r="D15" i="1"/>
  <c r="F15" i="1" s="1"/>
  <c r="G15" i="1" s="1"/>
  <c r="F5" i="1"/>
  <c r="G5" i="1" s="1"/>
  <c r="L5" i="1" s="1"/>
  <c r="E6" i="1"/>
  <c r="K6" i="1" s="1"/>
  <c r="D5" i="1"/>
  <c r="D6" i="1"/>
  <c r="F6" i="1" s="1"/>
  <c r="G6" i="1" s="1"/>
  <c r="L6" i="1" s="1"/>
  <c r="F4" i="1"/>
  <c r="G4" i="1" s="1"/>
  <c r="L4" i="1" s="1"/>
  <c r="E4" i="1"/>
  <c r="M4" i="1" s="1"/>
  <c r="D4" i="1"/>
  <c r="D3" i="1"/>
  <c r="F3" i="1" s="1"/>
  <c r="G3" i="1" s="1"/>
  <c r="L3" i="1" s="1"/>
  <c r="D2" i="1"/>
  <c r="F2" i="1"/>
  <c r="G2" i="1" s="1"/>
  <c r="L2" i="1" s="1"/>
  <c r="M13" i="1" l="1"/>
  <c r="M6" i="1"/>
  <c r="K5" i="1"/>
</calcChain>
</file>

<file path=xl/sharedStrings.xml><?xml version="1.0" encoding="utf-8"?>
<sst xmlns="http://schemas.openxmlformats.org/spreadsheetml/2006/main" count="45" uniqueCount="19">
  <si>
    <t>Источник</t>
  </si>
  <si>
    <t>$N_i$</t>
  </si>
  <si>
    <t>$dN_i$</t>
  </si>
  <si>
    <t>$E_i$, МэВ</t>
  </si>
  <si>
    <t>$dE_i$, МэВ</t>
  </si>
  <si>
    <t>$R_i$</t>
  </si>
  <si>
    <t>Na</t>
  </si>
  <si>
    <t>Cs</t>
  </si>
  <si>
    <t>s</t>
  </si>
  <si>
    <t>Co</t>
  </si>
  <si>
    <t>Am</t>
  </si>
  <si>
    <t>Eu</t>
  </si>
  <si>
    <t>E_k</t>
  </si>
  <si>
    <t>N_k</t>
  </si>
  <si>
    <t>R_i^2</t>
  </si>
  <si>
    <t>1/E_i</t>
  </si>
  <si>
    <t>E_k_exp</t>
  </si>
  <si>
    <t>Eu (ан. пик)</t>
  </si>
  <si>
    <t>Хар. излучение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</si>
</sst>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"/>
    <numFmt numFmtId="169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169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G13"/>
    </sheetView>
  </sheetViews>
  <sheetFormatPr defaultRowHeight="14.4" x14ac:dyDescent="0.3"/>
  <cols>
    <col min="1" max="1" width="14.44140625" customWidth="1"/>
    <col min="4" max="4" width="10.21875" customWidth="1"/>
    <col min="5" max="5" width="10.88671875" customWidth="1"/>
    <col min="6" max="6" width="11.44140625" customWidth="1"/>
  </cols>
  <sheetData>
    <row r="1" spans="1:13" x14ac:dyDescent="0.3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I1" t="s">
        <v>13</v>
      </c>
      <c r="J1" t="s">
        <v>16</v>
      </c>
      <c r="K1" t="s">
        <v>12</v>
      </c>
      <c r="L1" t="s">
        <v>14</v>
      </c>
      <c r="M1" t="s">
        <v>15</v>
      </c>
    </row>
    <row r="2" spans="1:13" x14ac:dyDescent="0.3">
      <c r="A2" t="s">
        <v>6</v>
      </c>
      <c r="B2">
        <v>1610</v>
      </c>
      <c r="C2">
        <v>384</v>
      </c>
      <c r="D2" s="3">
        <f>2.3548*C2</f>
        <v>904.2432</v>
      </c>
      <c r="E2">
        <v>1.2749999999999999</v>
      </c>
      <c r="F2" s="2">
        <f>D2/1223</f>
        <v>0.73936484055600982</v>
      </c>
      <c r="G2" s="1">
        <f>F2/E2</f>
        <v>0.57989399259294894</v>
      </c>
      <c r="I2">
        <v>1350</v>
      </c>
      <c r="J2">
        <f>(I2-40.8)/1222.89</f>
        <v>1.0705787110860339</v>
      </c>
      <c r="K2">
        <f>E2/(1+0.511/(2*E2))</f>
        <v>1.0621528912120222</v>
      </c>
      <c r="L2">
        <f>G2*G2</f>
        <v>0.3362770426453911</v>
      </c>
      <c r="M2">
        <f>1/E2</f>
        <v>0.78431372549019618</v>
      </c>
    </row>
    <row r="3" spans="1:13" x14ac:dyDescent="0.3">
      <c r="A3" t="s">
        <v>7</v>
      </c>
      <c r="B3">
        <v>852</v>
      </c>
      <c r="C3">
        <v>28</v>
      </c>
      <c r="D3" s="3">
        <f>2.3548*C3</f>
        <v>65.934399999999997</v>
      </c>
      <c r="E3" s="1">
        <v>0.66169999999999995</v>
      </c>
      <c r="F3" s="2">
        <f>D3/1223</f>
        <v>5.3912019623875714E-2</v>
      </c>
      <c r="G3" s="1">
        <f>F3/E3</f>
        <v>8.1475018322314824E-2</v>
      </c>
      <c r="I3">
        <v>650</v>
      </c>
      <c r="J3">
        <f t="shared" ref="J3:J4" si="0">(I3-40.8)/1222.89</f>
        <v>0.49816418484082786</v>
      </c>
      <c r="K3">
        <f>E3/(1+0.511/(2*E3))</f>
        <v>0.47737340819886609</v>
      </c>
      <c r="L3">
        <f>G3*G3</f>
        <v>6.6381786106215366E-3</v>
      </c>
      <c r="M3">
        <f>1/E3</f>
        <v>1.5112588786459122</v>
      </c>
    </row>
    <row r="4" spans="1:13" x14ac:dyDescent="0.3">
      <c r="A4" t="s">
        <v>9</v>
      </c>
      <c r="B4">
        <v>1478</v>
      </c>
      <c r="C4" s="3">
        <v>3.97</v>
      </c>
      <c r="D4" s="3">
        <f>2.3548*C4</f>
        <v>9.3485560000000003</v>
      </c>
      <c r="E4" s="1">
        <f>(B4-40.8)/1222.89</f>
        <v>1.1752487958851572</v>
      </c>
      <c r="F4" s="2">
        <f>D4/1223</f>
        <v>7.6439542109566641E-3</v>
      </c>
      <c r="G4" s="1">
        <f>F4/E4</f>
        <v>6.5041157563573582E-3</v>
      </c>
      <c r="L4">
        <f>G4*G4</f>
        <v>4.2303521772096047E-5</v>
      </c>
      <c r="M4">
        <f>1/E4</f>
        <v>0.85088366267742843</v>
      </c>
    </row>
    <row r="5" spans="1:13" x14ac:dyDescent="0.3">
      <c r="A5" t="s">
        <v>9</v>
      </c>
      <c r="B5">
        <v>1679</v>
      </c>
      <c r="C5" s="3">
        <v>3.96</v>
      </c>
      <c r="D5" s="3">
        <f t="shared" ref="D5:D14" si="1">2.3548*C5</f>
        <v>9.3250080000000004</v>
      </c>
      <c r="E5" s="1">
        <f>(B5-40.8)/1222.89</f>
        <v>1.3396135384212806</v>
      </c>
      <c r="F5" s="2">
        <f t="shared" ref="F5:F14" si="2">D5/1223</f>
        <v>7.6246999182338513E-3</v>
      </c>
      <c r="G5" s="1">
        <f t="shared" ref="G5:G14" si="3">F5/E5</f>
        <v>5.6917160804596479E-3</v>
      </c>
      <c r="I5">
        <v>1350</v>
      </c>
      <c r="J5">
        <f>(I5-40.8)/1222.89</f>
        <v>1.0705787110860339</v>
      </c>
      <c r="K5">
        <f>E5/(1+0.511/(2*E5))</f>
        <v>1.125038681633725</v>
      </c>
      <c r="L5">
        <f>G5*G5</f>
        <v>3.2395631940562939E-5</v>
      </c>
      <c r="M5">
        <f>1/E5</f>
        <v>0.74648394579416444</v>
      </c>
    </row>
    <row r="6" spans="1:13" x14ac:dyDescent="0.3">
      <c r="A6" t="s">
        <v>10</v>
      </c>
      <c r="B6">
        <v>123</v>
      </c>
      <c r="C6">
        <v>8</v>
      </c>
      <c r="D6" s="3">
        <f t="shared" si="1"/>
        <v>18.8384</v>
      </c>
      <c r="E6" s="1">
        <f t="shared" ref="E5:E14" si="4">(B6-40.8)/1222.89</f>
        <v>6.7217820081937052E-2</v>
      </c>
      <c r="F6" s="2">
        <f t="shared" si="2"/>
        <v>1.5403434178250205E-2</v>
      </c>
      <c r="G6" s="1">
        <f t="shared" si="3"/>
        <v>0.22915700270365441</v>
      </c>
      <c r="I6">
        <v>90</v>
      </c>
      <c r="J6">
        <f t="shared" ref="J5:J13" si="5">(I6-40.8)/1222.89</f>
        <v>4.0232563844663054E-2</v>
      </c>
      <c r="K6">
        <f>E6/(1+0.511/(2*E6))</f>
        <v>1.4000575906903727E-2</v>
      </c>
      <c r="L6">
        <f>G6*G6</f>
        <v>5.2512931888122678E-2</v>
      </c>
      <c r="M6">
        <f>1/E6</f>
        <v>14.877007299270073</v>
      </c>
    </row>
    <row r="7" spans="1:13" x14ac:dyDescent="0.3">
      <c r="A7" t="s">
        <v>11</v>
      </c>
      <c r="B7">
        <v>1767</v>
      </c>
      <c r="C7">
        <v>94</v>
      </c>
      <c r="D7" s="3">
        <f t="shared" si="1"/>
        <v>221.35120000000001</v>
      </c>
      <c r="E7" s="1">
        <f>(B7-40.8)/1222.89</f>
        <v>1.4115742217206779</v>
      </c>
      <c r="F7" s="2">
        <f t="shared" si="2"/>
        <v>0.18099035159443991</v>
      </c>
      <c r="G7" s="1">
        <f t="shared" si="3"/>
        <v>0.12821879913180664</v>
      </c>
      <c r="L7">
        <f>G7*G7</f>
        <v>1.6440060450802579E-2</v>
      </c>
      <c r="M7">
        <f>1/E7</f>
        <v>0.70842891901286065</v>
      </c>
    </row>
    <row r="8" spans="1:13" x14ac:dyDescent="0.3">
      <c r="A8" t="s">
        <v>11</v>
      </c>
      <c r="B8">
        <v>1386</v>
      </c>
      <c r="C8">
        <v>71</v>
      </c>
      <c r="D8" s="3">
        <f t="shared" si="1"/>
        <v>167.1908</v>
      </c>
      <c r="E8" s="1">
        <f t="shared" si="4"/>
        <v>1.1000171724357872</v>
      </c>
      <c r="F8" s="2">
        <f t="shared" si="2"/>
        <v>0.13670547833197055</v>
      </c>
      <c r="G8" s="1">
        <f t="shared" si="3"/>
        <v>0.1242757674675762</v>
      </c>
      <c r="L8">
        <f>G8*G8</f>
        <v>1.544446637965507E-2</v>
      </c>
      <c r="M8">
        <f>1/E8</f>
        <v>0.90907671721677086</v>
      </c>
    </row>
    <row r="9" spans="1:13" x14ac:dyDescent="0.3">
      <c r="A9" t="s">
        <v>11</v>
      </c>
      <c r="B9">
        <v>1217</v>
      </c>
      <c r="C9">
        <v>56</v>
      </c>
      <c r="D9" s="3">
        <f t="shared" si="1"/>
        <v>131.86879999999999</v>
      </c>
      <c r="E9" s="1">
        <f t="shared" si="4"/>
        <v>0.96181995109944474</v>
      </c>
      <c r="F9" s="2">
        <f t="shared" si="2"/>
        <v>0.10782403924775143</v>
      </c>
      <c r="G9" s="1">
        <f t="shared" si="3"/>
        <v>0.11210418241428562</v>
      </c>
      <c r="L9">
        <f>G9*G9</f>
        <v>1.2567347714775424E-2</v>
      </c>
      <c r="M9">
        <f>1/E9</f>
        <v>1.039695629994899</v>
      </c>
    </row>
    <row r="10" spans="1:13" x14ac:dyDescent="0.3">
      <c r="A10" t="s">
        <v>11</v>
      </c>
      <c r="B10">
        <v>1051</v>
      </c>
      <c r="C10">
        <v>16</v>
      </c>
      <c r="D10" s="3">
        <f t="shared" si="1"/>
        <v>37.6768</v>
      </c>
      <c r="E10" s="1">
        <f t="shared" si="4"/>
        <v>0.82607593487558162</v>
      </c>
      <c r="F10" s="2">
        <f t="shared" si="2"/>
        <v>3.080686835650041E-2</v>
      </c>
      <c r="G10" s="1">
        <f t="shared" si="3"/>
        <v>3.7293022415839226E-2</v>
      </c>
      <c r="L10">
        <f>G10*G10</f>
        <v>1.390769520908287E-3</v>
      </c>
      <c r="M10">
        <f>1/E10</f>
        <v>1.2105424668382498</v>
      </c>
    </row>
    <row r="11" spans="1:13" x14ac:dyDescent="0.3">
      <c r="A11" t="s">
        <v>11</v>
      </c>
      <c r="B11">
        <v>462</v>
      </c>
      <c r="C11">
        <v>22</v>
      </c>
      <c r="D11" s="3">
        <f t="shared" si="1"/>
        <v>51.805599999999998</v>
      </c>
      <c r="E11" s="1">
        <f t="shared" si="4"/>
        <v>0.34442999779211536</v>
      </c>
      <c r="F11" s="2">
        <f t="shared" si="2"/>
        <v>4.235944399018806E-2</v>
      </c>
      <c r="G11" s="1">
        <f t="shared" si="3"/>
        <v>0.12298418912906239</v>
      </c>
      <c r="L11">
        <f>G11*G11</f>
        <v>1.5125110775732989E-2</v>
      </c>
      <c r="M11">
        <f>1/E11</f>
        <v>2.9033475783475788</v>
      </c>
    </row>
    <row r="12" spans="1:13" x14ac:dyDescent="0.3">
      <c r="A12" t="s">
        <v>11</v>
      </c>
      <c r="B12">
        <v>341</v>
      </c>
      <c r="C12">
        <v>14</v>
      </c>
      <c r="D12" s="3">
        <f t="shared" si="1"/>
        <v>32.967199999999998</v>
      </c>
      <c r="E12" s="1">
        <f t="shared" si="4"/>
        <v>0.24548405825544403</v>
      </c>
      <c r="F12" s="2">
        <f t="shared" si="2"/>
        <v>2.6956009811937857E-2</v>
      </c>
      <c r="G12" s="1">
        <f t="shared" si="3"/>
        <v>0.10980757774457259</v>
      </c>
      <c r="L12">
        <f>G12*G12</f>
        <v>1.2057704130130353E-2</v>
      </c>
      <c r="M12">
        <f>1/E12</f>
        <v>4.0735842771485684</v>
      </c>
    </row>
    <row r="13" spans="1:13" x14ac:dyDescent="0.3">
      <c r="A13" t="s">
        <v>11</v>
      </c>
      <c r="B13">
        <v>200</v>
      </c>
      <c r="C13">
        <v>16</v>
      </c>
      <c r="D13" s="3">
        <f t="shared" si="1"/>
        <v>37.6768</v>
      </c>
      <c r="E13" s="1">
        <f t="shared" si="4"/>
        <v>0.1301834179689097</v>
      </c>
      <c r="F13" s="2">
        <f t="shared" si="2"/>
        <v>3.080686835650041E-2</v>
      </c>
      <c r="G13" s="1">
        <f t="shared" si="3"/>
        <v>0.23664203043015572</v>
      </c>
      <c r="I13">
        <v>100</v>
      </c>
      <c r="J13">
        <f t="shared" si="5"/>
        <v>4.8409914219594563E-2</v>
      </c>
      <c r="K13">
        <f>E13/(1+0.511/(2*E13))</f>
        <v>4.3942055905120632E-2</v>
      </c>
      <c r="L13">
        <f>G13*G13</f>
        <v>5.5999450566106744E-2</v>
      </c>
      <c r="M13">
        <f>1/E13</f>
        <v>7.6814698492462323</v>
      </c>
    </row>
    <row r="15" spans="1:13" x14ac:dyDescent="0.3">
      <c r="A15" t="s">
        <v>17</v>
      </c>
      <c r="B15">
        <v>94</v>
      </c>
      <c r="C15">
        <v>17</v>
      </c>
      <c r="D15" s="3">
        <f>2.3548*C15</f>
        <v>40.031599999999997</v>
      </c>
      <c r="E15" s="1">
        <f>(B15-40.8)/1222.89</f>
        <v>4.3503503994635657E-2</v>
      </c>
      <c r="F15" s="2">
        <f>D15/1223</f>
        <v>3.273229762878168E-2</v>
      </c>
      <c r="G15" s="1">
        <f>F15/E15</f>
        <v>0.75240600464775997</v>
      </c>
    </row>
    <row r="16" spans="1:13" x14ac:dyDescent="0.3">
      <c r="A16" t="s">
        <v>18</v>
      </c>
      <c r="B16">
        <v>160</v>
      </c>
      <c r="E16" s="1">
        <f>(B16-40.8)/1222.89</f>
        <v>9.7474016469183647E-2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I8" sqref="I8"/>
    </sheetView>
  </sheetViews>
  <sheetFormatPr defaultRowHeight="14.4" x14ac:dyDescent="0.3"/>
  <cols>
    <col min="5" max="5" width="9.88671875" customWidth="1"/>
    <col min="6" max="6" width="10.77734375" customWidth="1"/>
  </cols>
  <sheetData>
    <row r="1" spans="1:7" x14ac:dyDescent="0.3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>
        <v>1610</v>
      </c>
      <c r="C2">
        <v>384</v>
      </c>
      <c r="D2" s="3">
        <f>2.3548*C2</f>
        <v>904.2432</v>
      </c>
      <c r="E2">
        <v>1.2749999999999999</v>
      </c>
      <c r="F2" s="2">
        <f>D2/1223</f>
        <v>0.73936484055600982</v>
      </c>
      <c r="G2" s="1">
        <f>F2/E2</f>
        <v>0.57989399259294894</v>
      </c>
    </row>
    <row r="3" spans="1:7" x14ac:dyDescent="0.3">
      <c r="A3" t="s">
        <v>7</v>
      </c>
      <c r="B3">
        <v>852</v>
      </c>
      <c r="C3">
        <v>28</v>
      </c>
      <c r="D3" s="3">
        <f>2.3548*C3</f>
        <v>65.934399999999997</v>
      </c>
      <c r="E3" s="1">
        <v>0.66169999999999995</v>
      </c>
      <c r="F3" s="2">
        <f>D3/1223</f>
        <v>5.3912019623875714E-2</v>
      </c>
      <c r="G3" s="1">
        <f>F3/E3</f>
        <v>8.1475018322314824E-2</v>
      </c>
    </row>
    <row r="4" spans="1:7" x14ac:dyDescent="0.3">
      <c r="A4" t="s">
        <v>9</v>
      </c>
      <c r="B4">
        <v>1478</v>
      </c>
      <c r="C4" s="3">
        <v>3.97</v>
      </c>
      <c r="D4" s="3">
        <f>2.3548*C4</f>
        <v>9.3485560000000003</v>
      </c>
      <c r="E4" s="1">
        <f>(B4-40.8)/1222.89</f>
        <v>1.1752487958851572</v>
      </c>
      <c r="F4" s="2">
        <f>D4/1223</f>
        <v>7.6439542109566641E-3</v>
      </c>
      <c r="G4" s="1">
        <f>F4/E4</f>
        <v>6.5041157563573582E-3</v>
      </c>
    </row>
    <row r="5" spans="1:7" x14ac:dyDescent="0.3">
      <c r="A5" t="s">
        <v>9</v>
      </c>
      <c r="B5">
        <v>1679</v>
      </c>
      <c r="C5" s="3">
        <v>3.96</v>
      </c>
      <c r="D5" s="3">
        <f t="shared" ref="D5:D13" si="0">2.3548*C5</f>
        <v>9.3250080000000004</v>
      </c>
      <c r="E5" s="1">
        <f>(B5-40.8)/1222.89</f>
        <v>1.3396135384212806</v>
      </c>
      <c r="F5" s="2">
        <f t="shared" ref="F5:F13" si="1">D5/1223</f>
        <v>7.6246999182338513E-3</v>
      </c>
      <c r="G5" s="1">
        <f t="shared" ref="G5:G13" si="2">F5/E5</f>
        <v>5.6917160804596479E-3</v>
      </c>
    </row>
    <row r="6" spans="1:7" x14ac:dyDescent="0.3">
      <c r="A6" t="s">
        <v>10</v>
      </c>
      <c r="B6">
        <v>123</v>
      </c>
      <c r="C6">
        <v>8</v>
      </c>
      <c r="D6" s="3">
        <f t="shared" si="0"/>
        <v>18.8384</v>
      </c>
      <c r="E6" s="1">
        <f t="shared" ref="E6:E13" si="3">(B6-40.8)/1222.89</f>
        <v>6.7217820081937052E-2</v>
      </c>
      <c r="F6" s="2">
        <f t="shared" si="1"/>
        <v>1.5403434178250205E-2</v>
      </c>
      <c r="G6" s="1">
        <f t="shared" si="2"/>
        <v>0.22915700270365441</v>
      </c>
    </row>
    <row r="7" spans="1:7" x14ac:dyDescent="0.3">
      <c r="A7" t="s">
        <v>11</v>
      </c>
      <c r="B7">
        <v>1767</v>
      </c>
      <c r="C7">
        <v>94</v>
      </c>
      <c r="D7" s="3">
        <f t="shared" si="0"/>
        <v>221.35120000000001</v>
      </c>
      <c r="E7" s="1">
        <f>(B7-40.8)/1222.89</f>
        <v>1.4115742217206779</v>
      </c>
      <c r="F7" s="2">
        <f t="shared" si="1"/>
        <v>0.18099035159443991</v>
      </c>
      <c r="G7" s="1">
        <f t="shared" si="2"/>
        <v>0.12821879913180664</v>
      </c>
    </row>
    <row r="8" spans="1:7" x14ac:dyDescent="0.3">
      <c r="A8" t="s">
        <v>11</v>
      </c>
      <c r="B8">
        <v>1386</v>
      </c>
      <c r="C8">
        <v>71</v>
      </c>
      <c r="D8" s="3">
        <f t="shared" si="0"/>
        <v>167.1908</v>
      </c>
      <c r="E8" s="1">
        <f t="shared" si="3"/>
        <v>1.1000171724357872</v>
      </c>
      <c r="F8" s="2">
        <f t="shared" si="1"/>
        <v>0.13670547833197055</v>
      </c>
      <c r="G8" s="1">
        <f t="shared" si="2"/>
        <v>0.1242757674675762</v>
      </c>
    </row>
    <row r="9" spans="1:7" x14ac:dyDescent="0.3">
      <c r="A9" t="s">
        <v>11</v>
      </c>
      <c r="B9">
        <v>1217</v>
      </c>
      <c r="C9">
        <v>56</v>
      </c>
      <c r="D9" s="3">
        <f t="shared" si="0"/>
        <v>131.86879999999999</v>
      </c>
      <c r="E9" s="1">
        <f t="shared" si="3"/>
        <v>0.96181995109944474</v>
      </c>
      <c r="F9" s="2">
        <f t="shared" si="1"/>
        <v>0.10782403924775143</v>
      </c>
      <c r="G9" s="1">
        <f t="shared" si="2"/>
        <v>0.11210418241428562</v>
      </c>
    </row>
    <row r="10" spans="1:7" x14ac:dyDescent="0.3">
      <c r="A10" t="s">
        <v>11</v>
      </c>
      <c r="B10">
        <v>1051</v>
      </c>
      <c r="C10">
        <v>16</v>
      </c>
      <c r="D10" s="3">
        <f t="shared" si="0"/>
        <v>37.6768</v>
      </c>
      <c r="E10" s="1">
        <f t="shared" si="3"/>
        <v>0.82607593487558162</v>
      </c>
      <c r="F10" s="2">
        <f t="shared" si="1"/>
        <v>3.080686835650041E-2</v>
      </c>
      <c r="G10" s="1">
        <f t="shared" si="2"/>
        <v>3.7293022415839226E-2</v>
      </c>
    </row>
    <row r="11" spans="1:7" x14ac:dyDescent="0.3">
      <c r="A11" t="s">
        <v>11</v>
      </c>
      <c r="B11">
        <v>462</v>
      </c>
      <c r="C11">
        <v>22</v>
      </c>
      <c r="D11" s="3">
        <f t="shared" si="0"/>
        <v>51.805599999999998</v>
      </c>
      <c r="E11" s="1">
        <f t="shared" si="3"/>
        <v>0.34442999779211536</v>
      </c>
      <c r="F11" s="2">
        <f t="shared" si="1"/>
        <v>4.235944399018806E-2</v>
      </c>
      <c r="G11" s="1">
        <f t="shared" si="2"/>
        <v>0.12298418912906239</v>
      </c>
    </row>
    <row r="12" spans="1:7" x14ac:dyDescent="0.3">
      <c r="A12" t="s">
        <v>11</v>
      </c>
      <c r="B12">
        <v>341</v>
      </c>
      <c r="C12">
        <v>14</v>
      </c>
      <c r="D12" s="3">
        <f t="shared" si="0"/>
        <v>32.967199999999998</v>
      </c>
      <c r="E12" s="1">
        <f t="shared" si="3"/>
        <v>0.24548405825544403</v>
      </c>
      <c r="F12" s="2">
        <f t="shared" si="1"/>
        <v>2.6956009811937857E-2</v>
      </c>
      <c r="G12" s="1">
        <f t="shared" si="2"/>
        <v>0.10980757774457259</v>
      </c>
    </row>
    <row r="13" spans="1:7" x14ac:dyDescent="0.3">
      <c r="A13" t="s">
        <v>11</v>
      </c>
      <c r="B13">
        <v>200</v>
      </c>
      <c r="C13">
        <v>16</v>
      </c>
      <c r="D13" s="3">
        <f t="shared" si="0"/>
        <v>37.6768</v>
      </c>
      <c r="E13" s="1">
        <f t="shared" si="3"/>
        <v>0.1301834179689097</v>
      </c>
      <c r="F13" s="2">
        <f t="shared" si="1"/>
        <v>3.080686835650041E-2</v>
      </c>
      <c r="G13" s="1">
        <f t="shared" si="2"/>
        <v>0.23664203043015572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2018-09-11T17:53:28Z</dcterms:created>
  <dcterms:modified xsi:type="dcterms:W3CDTF">2018-09-12T10:23:46Z</dcterms:modified>
</cp:coreProperties>
</file>