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B4" i="3" s="1"/>
  <c r="B5" i="3" s="1"/>
  <c r="B6" i="3" s="1"/>
  <c r="B7" i="3" s="1"/>
  <c r="B8" i="3" s="1"/>
  <c r="C8" i="3"/>
  <c r="D9" i="3"/>
  <c r="D8" i="3"/>
  <c r="D7" i="3"/>
  <c r="C7" i="3"/>
  <c r="C6" i="3"/>
  <c r="D6" i="3"/>
  <c r="C5" i="3"/>
  <c r="D5" i="3"/>
  <c r="C4" i="3"/>
  <c r="D4" i="3"/>
  <c r="D3" i="3"/>
  <c r="D2" i="3"/>
  <c r="C3" i="3"/>
  <c r="C2" i="3"/>
  <c r="B3" i="3"/>
  <c r="C14" i="2"/>
  <c r="C15" i="2"/>
  <c r="C16" i="2"/>
  <c r="C17" i="2"/>
  <c r="C18" i="2"/>
  <c r="C13" i="2"/>
  <c r="K9" i="2"/>
  <c r="I9" i="2"/>
  <c r="G9" i="2"/>
  <c r="E9" i="2"/>
  <c r="C9" i="2"/>
  <c r="B9" i="2"/>
  <c r="A9" i="2"/>
  <c r="B2" i="2"/>
  <c r="H6" i="2"/>
  <c r="I6" i="2"/>
  <c r="J6" i="2"/>
  <c r="K6" i="2"/>
  <c r="L6" i="2"/>
  <c r="G6" i="2"/>
  <c r="B6" i="2"/>
  <c r="C6" i="2"/>
  <c r="D6" i="2"/>
  <c r="E6" i="2"/>
  <c r="F6" i="2"/>
  <c r="A6" i="2"/>
  <c r="L5" i="2"/>
  <c r="K5" i="2"/>
  <c r="J5" i="2"/>
  <c r="I5" i="2"/>
  <c r="H5" i="2"/>
  <c r="G5" i="2"/>
  <c r="F5" i="2"/>
  <c r="E5" i="2"/>
  <c r="D5" i="2"/>
  <c r="C5" i="2"/>
  <c r="B5" i="2"/>
  <c r="A5" i="2"/>
  <c r="A2" i="2"/>
  <c r="F13" i="1"/>
  <c r="E13" i="1"/>
  <c r="E14" i="1" s="1"/>
  <c r="E15" i="1" s="1"/>
  <c r="E16" i="1" s="1"/>
  <c r="D13" i="1"/>
  <c r="D14" i="1" s="1"/>
  <c r="D15" i="1" s="1"/>
  <c r="D16" i="1" s="1"/>
  <c r="C13" i="1"/>
  <c r="C14" i="1" s="1"/>
  <c r="C15" i="1" s="1"/>
  <c r="C16" i="1" s="1"/>
  <c r="B13" i="1"/>
  <c r="A13" i="1"/>
  <c r="F6" i="1"/>
  <c r="E6" i="1"/>
  <c r="D6" i="1"/>
  <c r="C6" i="1"/>
  <c r="B6" i="1"/>
  <c r="A6" i="1"/>
  <c r="A2" i="1"/>
  <c r="J9" i="2" l="1"/>
  <c r="L9" i="2"/>
  <c r="H9" i="2"/>
  <c r="D9" i="2"/>
  <c r="F9" i="2"/>
  <c r="A14" i="1"/>
  <c r="A15" i="1" s="1"/>
  <c r="A16" i="1" s="1"/>
  <c r="D7" i="1"/>
  <c r="D8" i="1" s="1"/>
  <c r="D9" i="1" s="1"/>
  <c r="B14" i="1"/>
  <c r="B15" i="1" s="1"/>
  <c r="B16" i="1" s="1"/>
  <c r="A7" i="1"/>
  <c r="A8" i="1" s="1"/>
  <c r="A9" i="1" s="1"/>
  <c r="F7" i="1"/>
  <c r="F8" i="1" s="1"/>
  <c r="F9" i="1" s="1"/>
  <c r="B7" i="1"/>
  <c r="B8" i="1" s="1"/>
  <c r="B9" i="1" s="1"/>
  <c r="E7" i="1"/>
  <c r="E8" i="1" s="1"/>
  <c r="E9" i="1" s="1"/>
  <c r="C7" i="1"/>
  <c r="C8" i="1" s="1"/>
  <c r="C9" i="1" s="1"/>
  <c r="F14" i="1"/>
  <c r="F15" i="1" s="1"/>
  <c r="F16" i="1" s="1"/>
</calcChain>
</file>

<file path=xl/sharedStrings.xml><?xml version="1.0" encoding="utf-8"?>
<sst xmlns="http://schemas.openxmlformats.org/spreadsheetml/2006/main" count="22" uniqueCount="14">
  <si>
    <t>a_0</t>
  </si>
  <si>
    <t>m=1</t>
  </si>
  <si>
    <t>m=-1</t>
  </si>
  <si>
    <t>m=2</t>
  </si>
  <si>
    <t>m=3</t>
  </si>
  <si>
    <t>m=-2</t>
  </si>
  <si>
    <t>m=-3</t>
  </si>
  <si>
    <t>df</t>
  </si>
  <si>
    <t>dl</t>
  </si>
  <si>
    <t>m</t>
  </si>
  <si>
    <t>полуширина</t>
  </si>
  <si>
    <t>dlambda</t>
  </si>
  <si>
    <t>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</si>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</sst>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>
        <f>180+1/60+12/3600</f>
        <v>180.02</v>
      </c>
    </row>
    <row r="3" spans="1:6" x14ac:dyDescent="0.3">
      <c r="A3">
        <v>404.7</v>
      </c>
      <c r="B3">
        <v>435.8</v>
      </c>
      <c r="C3">
        <v>491.6</v>
      </c>
      <c r="D3">
        <v>546.1</v>
      </c>
      <c r="E3">
        <v>577</v>
      </c>
      <c r="F3">
        <v>579.1</v>
      </c>
    </row>
    <row r="4" spans="1:6" x14ac:dyDescent="0.3">
      <c r="A4" t="s">
        <v>1</v>
      </c>
    </row>
    <row r="5" spans="1:6" x14ac:dyDescent="0.3">
      <c r="A5">
        <v>6</v>
      </c>
      <c r="B5">
        <v>5</v>
      </c>
      <c r="C5">
        <v>4</v>
      </c>
      <c r="D5">
        <v>3</v>
      </c>
      <c r="E5">
        <v>2</v>
      </c>
      <c r="F5">
        <v>1</v>
      </c>
    </row>
    <row r="6" spans="1:6" x14ac:dyDescent="0.3">
      <c r="A6">
        <f>168+20/60+5/3600</f>
        <v>168.33472222222224</v>
      </c>
      <c r="B6">
        <f>167+25/60+25/3600</f>
        <v>167.42361111111111</v>
      </c>
      <c r="C6">
        <f>165+46/60+58/3600</f>
        <v>165.7827777777778</v>
      </c>
      <c r="D6">
        <f>164+9/60+38/3600</f>
        <v>164.16055555555556</v>
      </c>
      <c r="E6">
        <f>163+16/60+59/3600</f>
        <v>163.28305555555556</v>
      </c>
      <c r="F6">
        <f>163+10/60+11/3600</f>
        <v>163.16972222222222</v>
      </c>
    </row>
    <row r="7" spans="1:6" x14ac:dyDescent="0.3">
      <c r="A7">
        <f>$A$2-A6</f>
        <v>11.68527777777777</v>
      </c>
      <c r="B7">
        <f t="shared" ref="B7:F7" si="0">$A$2-B6</f>
        <v>12.596388888888896</v>
      </c>
      <c r="C7">
        <f t="shared" si="0"/>
        <v>14.237222222222215</v>
      </c>
      <c r="D7">
        <f t="shared" si="0"/>
        <v>15.859444444444449</v>
      </c>
      <c r="E7">
        <f t="shared" si="0"/>
        <v>16.736944444444447</v>
      </c>
      <c r="F7">
        <f t="shared" si="0"/>
        <v>16.850277777777791</v>
      </c>
    </row>
    <row r="8" spans="1:6" x14ac:dyDescent="0.3">
      <c r="A8">
        <f>A7*PI()/180</f>
        <v>0.20394657123234836</v>
      </c>
      <c r="B8">
        <f t="shared" ref="B8:F8" si="1">B7*PI()/180</f>
        <v>0.21984845997274141</v>
      </c>
      <c r="C8">
        <f t="shared" si="1"/>
        <v>0.24848640411588147</v>
      </c>
      <c r="D8">
        <f t="shared" si="1"/>
        <v>0.27679952309267852</v>
      </c>
      <c r="E8">
        <f t="shared" si="1"/>
        <v>0.29211478727892876</v>
      </c>
      <c r="F8">
        <f t="shared" si="1"/>
        <v>0.29409282709785584</v>
      </c>
    </row>
    <row r="9" spans="1:6" x14ac:dyDescent="0.3">
      <c r="A9">
        <f>SIN(A8)</f>
        <v>0.20253567613868717</v>
      </c>
      <c r="B9">
        <f t="shared" ref="B9:F9" si="2">SIN(B8)</f>
        <v>0.21808173304960823</v>
      </c>
      <c r="C9">
        <f t="shared" si="2"/>
        <v>0.24593713456313868</v>
      </c>
      <c r="D9">
        <f t="shared" si="2"/>
        <v>0.27327840271664156</v>
      </c>
      <c r="E9">
        <f t="shared" si="2"/>
        <v>0.28797806611692922</v>
      </c>
      <c r="F9">
        <f t="shared" si="2"/>
        <v>0.28987174563245477</v>
      </c>
    </row>
    <row r="11" spans="1:6" x14ac:dyDescent="0.3">
      <c r="A11" t="s">
        <v>2</v>
      </c>
    </row>
    <row r="12" spans="1:6" x14ac:dyDescent="0.3">
      <c r="A12">
        <v>6</v>
      </c>
      <c r="B12">
        <v>5</v>
      </c>
      <c r="C12">
        <v>4</v>
      </c>
      <c r="D12">
        <v>3</v>
      </c>
      <c r="E12">
        <v>2</v>
      </c>
      <c r="F12">
        <v>1</v>
      </c>
    </row>
    <row r="13" spans="1:6" x14ac:dyDescent="0.3">
      <c r="A13">
        <f>191+41/60+9/3600</f>
        <v>191.68583333333333</v>
      </c>
      <c r="B13">
        <f>192+35/60+37/3600</f>
        <v>192.59361111111113</v>
      </c>
      <c r="C13">
        <f>194+14/60+10/3600</f>
        <v>194.23611111111109</v>
      </c>
      <c r="D13">
        <f>195+50/60+48/3600</f>
        <v>195.84666666666666</v>
      </c>
      <c r="E13">
        <f>196+45/60+57/3600</f>
        <v>196.76583333333335</v>
      </c>
      <c r="F13">
        <f>196+49/60+50/3600</f>
        <v>196.83055555555555</v>
      </c>
    </row>
    <row r="14" spans="1:6" x14ac:dyDescent="0.3">
      <c r="A14">
        <f>A13-$A$2</f>
        <v>11.665833333333325</v>
      </c>
      <c r="B14">
        <f t="shared" ref="B14:F14" si="3">B13-$A$2</f>
        <v>12.57361111111112</v>
      </c>
      <c r="C14">
        <f t="shared" si="3"/>
        <v>14.216111111111076</v>
      </c>
      <c r="D14">
        <f t="shared" si="3"/>
        <v>15.826666666666654</v>
      </c>
      <c r="E14">
        <f t="shared" si="3"/>
        <v>16.745833333333337</v>
      </c>
      <c r="F14">
        <f t="shared" si="3"/>
        <v>16.810555555555538</v>
      </c>
    </row>
    <row r="15" spans="1:6" x14ac:dyDescent="0.3">
      <c r="A15">
        <f>A14*PI()/180</f>
        <v>0.20360720165557167</v>
      </c>
      <c r="B15">
        <f t="shared" ref="B15:F15" si="4">B14*PI()/180</f>
        <v>0.21945091275423162</v>
      </c>
      <c r="C15">
        <f t="shared" si="4"/>
        <v>0.2481179457182377</v>
      </c>
      <c r="D15">
        <f t="shared" si="4"/>
        <v>0.276227442948969</v>
      </c>
      <c r="E15">
        <f t="shared" si="4"/>
        <v>0.29226992765688381</v>
      </c>
      <c r="F15">
        <f t="shared" si="4"/>
        <v>0.29339954353386866</v>
      </c>
    </row>
    <row r="16" spans="1:6" x14ac:dyDescent="0.3">
      <c r="A16">
        <f>SIN(A15)</f>
        <v>0.20220332837869279</v>
      </c>
      <c r="B16">
        <f t="shared" ref="B16:F16" si="5">SIN(B15)</f>
        <v>0.21769373736742426</v>
      </c>
      <c r="C16">
        <f t="shared" si="5"/>
        <v>0.24557997639097251</v>
      </c>
      <c r="D16">
        <f t="shared" si="5"/>
        <v>0.27272805412373813</v>
      </c>
      <c r="E16">
        <f t="shared" si="5"/>
        <v>0.28812663081763468</v>
      </c>
      <c r="F16">
        <f t="shared" si="5"/>
        <v>0.28920815824259322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C13" sqref="C13"/>
    </sheetView>
  </sheetViews>
  <sheetFormatPr defaultRowHeight="14.4" x14ac:dyDescent="0.3"/>
  <sheetData>
    <row r="1" spans="1:12" x14ac:dyDescent="0.3">
      <c r="A1" t="s">
        <v>0</v>
      </c>
      <c r="B1" t="s">
        <v>8</v>
      </c>
    </row>
    <row r="2" spans="1:12" x14ac:dyDescent="0.3">
      <c r="A2">
        <f>180+1/60+11/3600</f>
        <v>180.01972222222224</v>
      </c>
      <c r="B2">
        <f>(Лист1!F3-577)</f>
        <v>2.1000000000000227</v>
      </c>
    </row>
    <row r="3" spans="1:12" x14ac:dyDescent="0.3">
      <c r="A3" t="s">
        <v>1</v>
      </c>
      <c r="C3" t="s">
        <v>3</v>
      </c>
      <c r="E3" t="s">
        <v>4</v>
      </c>
      <c r="G3" t="s">
        <v>2</v>
      </c>
      <c r="I3" t="s">
        <v>5</v>
      </c>
      <c r="K3" t="s">
        <v>6</v>
      </c>
    </row>
    <row r="4" spans="1:12" x14ac:dyDescent="0.3">
      <c r="A4">
        <v>2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 x14ac:dyDescent="0.3">
      <c r="A5">
        <f>163+13/60+59/3600</f>
        <v>163.23305555555555</v>
      </c>
      <c r="B5">
        <f>163+10/60+11/3600</f>
        <v>163.16972222222222</v>
      </c>
      <c r="C5">
        <f>144+41/60+6/3600</f>
        <v>144.685</v>
      </c>
      <c r="D5">
        <f>144+32/60+16/3600</f>
        <v>144.53777777777776</v>
      </c>
      <c r="E5">
        <f>119+39/60+31/3600</f>
        <v>119.65861111111111</v>
      </c>
      <c r="F5">
        <f>119+17/60+31/3600</f>
        <v>119.29194444444444</v>
      </c>
      <c r="G5">
        <f>196+45/60+57/3600</f>
        <v>196.76583333333335</v>
      </c>
      <c r="H5">
        <f>196+49/60+50/3600</f>
        <v>196.83055555555555</v>
      </c>
      <c r="I5">
        <f>215+9/60+43/3600</f>
        <v>215.16194444444446</v>
      </c>
      <c r="J5">
        <f>215+18/60+28/3600</f>
        <v>215.3077777777778</v>
      </c>
      <c r="K5">
        <f>239+31/60+20/3600</f>
        <v>239.52222222222224</v>
      </c>
      <c r="L5">
        <f>239+52/60+28/3600</f>
        <v>239.87444444444446</v>
      </c>
    </row>
    <row r="6" spans="1:12" x14ac:dyDescent="0.3">
      <c r="A6">
        <f>$A$2-A5</f>
        <v>16.78666666666669</v>
      </c>
      <c r="B6">
        <f t="shared" ref="B6:F6" si="0">$A$2-B5</f>
        <v>16.850000000000023</v>
      </c>
      <c r="C6">
        <f t="shared" si="0"/>
        <v>35.33472222222224</v>
      </c>
      <c r="D6">
        <f t="shared" si="0"/>
        <v>35.48194444444448</v>
      </c>
      <c r="E6">
        <f t="shared" si="0"/>
        <v>60.361111111111128</v>
      </c>
      <c r="F6">
        <f t="shared" si="0"/>
        <v>60.727777777777803</v>
      </c>
      <c r="G6">
        <f>G5-$A$2</f>
        <v>16.746111111111105</v>
      </c>
      <c r="H6">
        <f t="shared" ref="H6:L6" si="1">H5-$A$2</f>
        <v>16.810833333333306</v>
      </c>
      <c r="I6">
        <f t="shared" si="1"/>
        <v>35.142222222222216</v>
      </c>
      <c r="J6">
        <f t="shared" si="1"/>
        <v>35.288055555555559</v>
      </c>
      <c r="K6">
        <f t="shared" si="1"/>
        <v>59.502499999999998</v>
      </c>
      <c r="L6">
        <f t="shared" si="1"/>
        <v>59.854722222222222</v>
      </c>
    </row>
    <row r="8" spans="1:12" x14ac:dyDescent="0.3">
      <c r="A8" t="s">
        <v>7</v>
      </c>
      <c r="C8" t="s">
        <v>7</v>
      </c>
      <c r="E8" t="s">
        <v>7</v>
      </c>
      <c r="G8" t="s">
        <v>7</v>
      </c>
      <c r="I8" t="s">
        <v>7</v>
      </c>
      <c r="K8" t="s">
        <v>7</v>
      </c>
    </row>
    <row r="9" spans="1:12" x14ac:dyDescent="0.3">
      <c r="A9">
        <f>(B6-A6)*PI()/180</f>
        <v>1.1053751929297289E-3</v>
      </c>
      <c r="B9">
        <f>A9/B2</f>
        <v>5.2636913949034143E-4</v>
      </c>
      <c r="C9">
        <f>(D6-C6)*PI()/180</f>
        <v>2.5695125098808493E-3</v>
      </c>
      <c r="D9">
        <f>C9/B2</f>
        <v>1.2235773856575341E-3</v>
      </c>
      <c r="E9">
        <f>(F6-E6)*PI()/180</f>
        <v>6.3995405906460074E-3</v>
      </c>
      <c r="F9">
        <f>E9/B2</f>
        <v>3.0474002812599706E-3</v>
      </c>
      <c r="G9">
        <f>(H6-G6)*PI()/180</f>
        <v>1.1296158769848528E-3</v>
      </c>
      <c r="H9">
        <f>G9/B2</f>
        <v>5.3791232237373359E-4</v>
      </c>
      <c r="I9">
        <f>(J6-I6)*PI()/180</f>
        <v>2.5452718258252289E-3</v>
      </c>
      <c r="J9">
        <f>I9/B2</f>
        <v>1.2120342027739054E-3</v>
      </c>
      <c r="K9">
        <f>(L6-K6)*PI()/180</f>
        <v>6.1474374764689471E-3</v>
      </c>
      <c r="L9">
        <f>K9/B2</f>
        <v>2.9273511792708953E-3</v>
      </c>
    </row>
    <row r="12" spans="1:12" x14ac:dyDescent="0.3">
      <c r="A12">
        <v>3.0158730158729472E-2</v>
      </c>
      <c r="B12">
        <v>7.0105820105827762E-2</v>
      </c>
      <c r="C12">
        <v>0.17460317460317631</v>
      </c>
      <c r="D12">
        <v>3.0820105820095502E-2</v>
      </c>
      <c r="E12">
        <v>6.9444444444448208E-2</v>
      </c>
      <c r="F12">
        <v>0.16772486772486675</v>
      </c>
    </row>
    <row r="13" spans="1:12" x14ac:dyDescent="0.3">
      <c r="C13">
        <f>D13*10^3</f>
        <v>-2.9273511792709002</v>
      </c>
      <c r="D13">
        <v>-2.9273511792709001E-3</v>
      </c>
      <c r="E13">
        <v>-3</v>
      </c>
    </row>
    <row r="14" spans="1:12" x14ac:dyDescent="0.3">
      <c r="C14">
        <f t="shared" ref="C14:C18" si="2">D14*10^3</f>
        <v>-1.2120342027739099</v>
      </c>
      <c r="D14">
        <v>-1.2120342027739099E-3</v>
      </c>
      <c r="E14">
        <v>-2</v>
      </c>
    </row>
    <row r="15" spans="1:12" x14ac:dyDescent="0.3">
      <c r="C15">
        <f t="shared" si="2"/>
        <v>-0.53791232237373399</v>
      </c>
      <c r="D15">
        <v>-5.3791232237373403E-4</v>
      </c>
      <c r="E15">
        <v>-1</v>
      </c>
    </row>
    <row r="16" spans="1:12" x14ac:dyDescent="0.3">
      <c r="C16">
        <f t="shared" si="2"/>
        <v>0.52636913949034148</v>
      </c>
      <c r="D16">
        <v>5.2636913949034143E-4</v>
      </c>
      <c r="E16">
        <v>1</v>
      </c>
    </row>
    <row r="17" spans="3:5" x14ac:dyDescent="0.3">
      <c r="C17">
        <f t="shared" si="2"/>
        <v>1.223577385657534</v>
      </c>
      <c r="D17">
        <v>1.2235773856575341E-3</v>
      </c>
      <c r="E17">
        <v>2</v>
      </c>
    </row>
    <row r="18" spans="3:5" x14ac:dyDescent="0.3">
      <c r="C18">
        <f t="shared" si="2"/>
        <v>3.0474002812599705</v>
      </c>
      <c r="D18">
        <v>3.0474002812599706E-3</v>
      </c>
      <c r="E1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B8" sqref="B8"/>
    </sheetView>
  </sheetViews>
  <sheetFormatPr defaultRowHeight="14.4" x14ac:dyDescent="0.3"/>
  <cols>
    <col min="1" max="1" width="11.77734375" customWidth="1"/>
    <col min="2" max="2" width="14.77734375" customWidth="1"/>
  </cols>
  <sheetData>
    <row r="1" spans="1:4" x14ac:dyDescent="0.3">
      <c r="A1" t="s">
        <v>9</v>
      </c>
      <c r="B1">
        <v>3</v>
      </c>
      <c r="C1">
        <v>2</v>
      </c>
      <c r="D1">
        <v>1</v>
      </c>
    </row>
    <row r="2" spans="1:4" x14ac:dyDescent="0.3">
      <c r="B2">
        <f>119+16/60+11/3600</f>
        <v>119.26972222222223</v>
      </c>
      <c r="C2">
        <f>144+31/60+30/3600</f>
        <v>144.52500000000001</v>
      </c>
      <c r="D2">
        <f>163+9/60+38/3600</f>
        <v>163.16055555555556</v>
      </c>
    </row>
    <row r="3" spans="1:4" x14ac:dyDescent="0.3">
      <c r="B3">
        <f>119+18/60+29/3600</f>
        <v>119.30805555555555</v>
      </c>
      <c r="C3">
        <f>144+32/60+47/3600</f>
        <v>144.54638888888888</v>
      </c>
      <c r="D3">
        <f>163+10/60+45/3600</f>
        <v>163.17916666666665</v>
      </c>
    </row>
    <row r="4" spans="1:4" x14ac:dyDescent="0.3">
      <c r="B4">
        <f>B3-B2</f>
        <v>3.8333333333326891E-2</v>
      </c>
      <c r="C4">
        <f t="shared" ref="C4:D4" si="0">C3-C2</f>
        <v>2.138888888887891E-2</v>
      </c>
      <c r="D4">
        <f t="shared" si="0"/>
        <v>1.8611111111084711E-2</v>
      </c>
    </row>
    <row r="5" spans="1:4" x14ac:dyDescent="0.3">
      <c r="B5">
        <f>B4*PI()/180</f>
        <v>6.690428799310472E-4</v>
      </c>
      <c r="C5">
        <f t="shared" ref="C5:D5" si="1">C4*PI()/180</f>
        <v>3.7330653445416854E-4</v>
      </c>
      <c r="D5">
        <f t="shared" si="1"/>
        <v>3.248251663429283E-4</v>
      </c>
    </row>
    <row r="6" spans="1:4" x14ac:dyDescent="0.3">
      <c r="A6" t="s">
        <v>10</v>
      </c>
      <c r="B6">
        <f>B5/2</f>
        <v>3.345214399655236E-4</v>
      </c>
      <c r="C6">
        <f t="shared" ref="C6:D6" si="2">C5/2</f>
        <v>1.8665326722708427E-4</v>
      </c>
      <c r="D6">
        <f t="shared" si="2"/>
        <v>1.6241258317146415E-4</v>
      </c>
    </row>
    <row r="7" spans="1:4" x14ac:dyDescent="0.3">
      <c r="A7" t="s">
        <v>11</v>
      </c>
      <c r="B7">
        <f>B6/Лист2!F9</f>
        <v>0.10977272727270773</v>
      </c>
      <c r="C7">
        <f>C6/Лист2!D9</f>
        <v>0.1525471698112329</v>
      </c>
      <c r="D7">
        <f>D6/Лист2!B9</f>
        <v>0.30855263157851665</v>
      </c>
    </row>
    <row r="8" spans="1:4" x14ac:dyDescent="0.3">
      <c r="A8" t="s">
        <v>12</v>
      </c>
      <c r="B8">
        <f>Лист1!F3/Лист3!B7</f>
        <v>5275.4451345765083</v>
      </c>
      <c r="C8">
        <f>579.1/C7</f>
        <v>3796.2028447764601</v>
      </c>
      <c r="D8">
        <f>579.1/D7</f>
        <v>1876.8272921134942</v>
      </c>
    </row>
    <row r="9" spans="1:4" x14ac:dyDescent="0.3">
      <c r="C9" t="s">
        <v>13</v>
      </c>
      <c r="D9">
        <f>D8/3</f>
        <v>625.60909737116469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2018-05-15T00:13:09Z</dcterms:modified>
</cp:coreProperties>
</file>