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kevin\Dropbox\Tudor Family Share\Margin of Safety Investing, LLC\Stock Research\"/>
    </mc:Choice>
  </mc:AlternateContent>
  <xr:revisionPtr revIDLastSave="0" documentId="13_ncr:1_{797065D1-3A32-4E06-AE61-5FC273906AB9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Face Value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B8" i="1"/>
  <c r="B9" i="1"/>
  <c r="B10" i="1"/>
  <c r="B11" i="1"/>
  <c r="B12" i="1"/>
  <c r="B13" i="1"/>
  <c r="B14" i="1"/>
  <c r="B15" i="1"/>
  <c r="B16" i="1"/>
  <c r="D25" i="1"/>
  <c r="D26" i="1"/>
  <c r="D27" i="1"/>
  <c r="D28" i="1"/>
  <c r="D29" i="1"/>
  <c r="D30" i="1"/>
  <c r="D31" i="1"/>
  <c r="D32" i="1"/>
  <c r="D33" i="1"/>
  <c r="C8" i="1"/>
  <c r="C9" i="1"/>
  <c r="C10" i="1"/>
  <c r="C11" i="1"/>
  <c r="C12" i="1"/>
  <c r="C13" i="1"/>
  <c r="C14" i="1"/>
  <c r="C15" i="1"/>
  <c r="C16" i="1"/>
  <c r="E16" i="1"/>
  <c r="D21" i="1"/>
  <c r="D20" i="1"/>
  <c r="D19" i="1"/>
</calcChain>
</file>

<file path=xl/sharedStrings.xml><?xml version="1.0" encoding="utf-8"?>
<sst xmlns="http://schemas.openxmlformats.org/spreadsheetml/2006/main" count="32" uniqueCount="32">
  <si>
    <t>Future EPS</t>
  </si>
  <si>
    <t>Projected Growth Rate</t>
  </si>
  <si>
    <t>Projected P/E</t>
  </si>
  <si>
    <t>Future Stock Price</t>
  </si>
  <si>
    <t>Face Value</t>
  </si>
  <si>
    <t>Desired Rate of Return</t>
  </si>
  <si>
    <t>Current EPS (TTM)</t>
  </si>
  <si>
    <t>Stock Market Face Value Calculation</t>
  </si>
  <si>
    <t>50% Margin of Safety</t>
  </si>
  <si>
    <t>40% Margin of Safety</t>
  </si>
  <si>
    <t>30% Margin of Safety</t>
  </si>
  <si>
    <t>Your Inputs</t>
  </si>
  <si>
    <t>Next Year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</si>
  <si>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</si>
  <si>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</si>
  <si>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</si>
  <si>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</si>
  <si>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</si>
  <si>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</si>
  <si>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</si>
  <si>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</si>
  <si>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</si>
  <si>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 xml:space="preserve">10 Year Break-even Price  </t>
  </si>
  <si>
    <t xml:space="preserve">9 Year Break-even Price  </t>
  </si>
  <si>
    <t xml:space="preserve">8 Year Break-even Price  </t>
  </si>
  <si>
    <t xml:space="preserve">7 Year Break-even Price  </t>
  </si>
  <si>
    <t xml:space="preserve">6 Year Break-even Price  </t>
  </si>
  <si>
    <t xml:space="preserve">5 Year Break-even Price  </t>
  </si>
  <si>
    <t xml:space="preserve">4 Year Break-even Price  </t>
  </si>
  <si>
    <t xml:space="preserve">3 Year Break-even Price  </t>
  </si>
  <si>
    <t xml:space="preserve">2 Year Break-even Price  </t>
  </si>
  <si>
    <t>Break-Even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</si>
</sst>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14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9" borderId="0" applyNumberFormat="0" applyBorder="0" applyProtection="0">
      <alignment horizontal="center"/>
    </xf>
  </cellStyleXfs>
  <cellXfs count="39">
    <xf numFmtId="0" fontId="0" fillId="0" borderId="0" xfId="0"/>
    <xf numFmtId="0" fontId="0" fillId="0" borderId="0" xfId="0" applyFill="1" applyBorder="1"/>
    <xf numFmtId="8" fontId="3" fillId="6" borderId="1" xfId="0" applyNumberFormat="1" applyFont="1" applyFill="1" applyBorder="1"/>
    <xf numFmtId="8" fontId="3" fillId="8" borderId="1" xfId="0" applyNumberFormat="1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164" fontId="3" fillId="3" borderId="3" xfId="2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6" fillId="9" borderId="1" xfId="3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0" fontId="3" fillId="4" borderId="2" xfId="1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8" fontId="3" fillId="10" borderId="1" xfId="0" applyNumberFormat="1" applyFont="1" applyFill="1" applyBorder="1" applyAlignment="1">
      <alignment horizontal="center"/>
    </xf>
    <xf numFmtId="0" fontId="8" fillId="11" borderId="1" xfId="0" applyFont="1" applyFill="1" applyBorder="1"/>
    <xf numFmtId="0" fontId="9" fillId="7" borderId="1" xfId="0" applyFont="1" applyFill="1" applyBorder="1" applyAlignment="1">
      <alignment horizontal="center"/>
    </xf>
    <xf numFmtId="8" fontId="9" fillId="7" borderId="1" xfId="0" applyNumberFormat="1" applyFont="1" applyFill="1" applyBorder="1"/>
    <xf numFmtId="0" fontId="8" fillId="2" borderId="6" xfId="0" applyFont="1" applyFill="1" applyBorder="1" applyAlignment="1" applyProtection="1">
      <alignment horizontal="center"/>
      <protection hidden="1"/>
    </xf>
    <xf numFmtId="0" fontId="8" fillId="2" borderId="7" xfId="0" applyFont="1" applyFill="1" applyBorder="1" applyAlignment="1" applyProtection="1">
      <alignment horizontal="center"/>
      <protection hidden="1"/>
    </xf>
    <xf numFmtId="0" fontId="8" fillId="2" borderId="8" xfId="0" applyFont="1" applyFill="1" applyBorder="1" applyAlignment="1" applyProtection="1">
      <alignment horizontal="center"/>
      <protection hidden="1"/>
    </xf>
    <xf numFmtId="0" fontId="3" fillId="5" borderId="1" xfId="0" applyFont="1" applyFill="1" applyBorder="1" applyAlignment="1" applyProtection="1">
      <alignment horizontal="right"/>
      <protection hidden="1"/>
    </xf>
    <xf numFmtId="0" fontId="11" fillId="7" borderId="1" xfId="0" applyFont="1" applyFill="1" applyBorder="1" applyAlignment="1" applyProtection="1">
      <alignment horizontal="right"/>
      <protection hidden="1"/>
    </xf>
    <xf numFmtId="164" fontId="11" fillId="7" borderId="1" xfId="0" applyNumberFormat="1" applyFont="1" applyFill="1" applyBorder="1" applyProtection="1">
      <protection hidden="1"/>
    </xf>
    <xf numFmtId="164" fontId="3" fillId="12" borderId="1" xfId="0" applyNumberFormat="1" applyFont="1" applyFill="1" applyBorder="1" applyProtection="1">
      <protection hidden="1"/>
    </xf>
    <xf numFmtId="164" fontId="3" fillId="7" borderId="1" xfId="0" applyNumberFormat="1" applyFont="1" applyFill="1" applyBorder="1" applyProtection="1">
      <protection hidden="1"/>
    </xf>
    <xf numFmtId="0" fontId="7" fillId="6" borderId="2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3" borderId="9" xfId="0" applyFont="1" applyFill="1" applyBorder="1" applyAlignment="1">
      <alignment horizontal="center"/>
    </xf>
  </cellXfs>
  <cellStyles count="4">
    <cellStyle name="Accent1" xfId="3" builtinId="29" customBuiltin="1"/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370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16</xdr:row>
      <xdr:rowOff>47623</xdr:rowOff>
    </xdr:from>
    <xdr:to>
      <xdr:col>4</xdr:col>
      <xdr:colOff>1066800</xdr:colOff>
      <xdr:row>19</xdr:row>
      <xdr:rowOff>57149</xdr:rowOff>
    </xdr:to>
    <xdr:sp macro="" textlink="">
      <xdr:nvSpPr>
        <xdr:cNvPr id="5" name="Ben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0000">
          <a:off x="5372100" y="4000498"/>
          <a:ext cx="942975" cy="647701"/>
        </a:xfrm>
        <a:prstGeom prst="bentArrow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333374</xdr:colOff>
      <xdr:row>3</xdr:row>
      <xdr:rowOff>9528</xdr:rowOff>
    </xdr:from>
    <xdr:to>
      <xdr:col>0</xdr:col>
      <xdr:colOff>781049</xdr:colOff>
      <xdr:row>3</xdr:row>
      <xdr:rowOff>152403</xdr:rowOff>
    </xdr:to>
    <xdr:sp macro="" textlink="">
      <xdr:nvSpPr>
        <xdr:cNvPr id="2" name="Bent-Up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485774" y="676278"/>
          <a:ext cx="142875" cy="4476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490903</xdr:colOff>
      <xdr:row>6</xdr:row>
      <xdr:rowOff>161193</xdr:rowOff>
    </xdr:from>
    <xdr:to>
      <xdr:col>4</xdr:col>
      <xdr:colOff>1723361</xdr:colOff>
      <xdr:row>11</xdr:row>
      <xdr:rowOff>4783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3BE544-1BA9-48D8-93B8-88715EF46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2115" y="1707174"/>
          <a:ext cx="2529323" cy="105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33"/>
  <sheetViews>
    <sheetView showGridLines="0" tabSelected="1" zoomScale="130" zoomScaleNormal="130" zoomScalePageLayoutView="130" workbookViewId="0">
      <selection activeCell="B4" sqref="B4"/>
    </sheetView>
  </sheetViews>
  <sheetFormatPr defaultColWidth="8.85546875" defaultRowHeight="15" x14ac:dyDescent="0.25"/>
  <cols>
    <col min="1" max="1" width="12.28515625" bestFit="1" customWidth="1"/>
    <col min="2" max="2" width="27.42578125" customWidth="1"/>
    <col min="3" max="3" width="30.85546875" customWidth="1"/>
    <col min="4" max="4" width="19.42578125" customWidth="1"/>
    <col min="5" max="5" width="30.7109375" customWidth="1"/>
    <col min="6" max="6" width="13.140625" bestFit="1" customWidth="1"/>
  </cols>
  <sheetData>
    <row r="1" spans="1:6" ht="27" thickBot="1" x14ac:dyDescent="0.45">
      <c r="B1" s="32" t="s">
        <v>7</v>
      </c>
      <c r="C1" s="33"/>
      <c r="D1" s="33"/>
      <c r="E1" s="34"/>
    </row>
    <row r="2" spans="1:6" ht="15.75" thickBot="1" x14ac:dyDescent="0.3"/>
    <row r="3" spans="1:6" ht="21.75" thickBot="1" x14ac:dyDescent="0.4">
      <c r="A3" s="21" t="s">
        <v>11</v>
      </c>
      <c r="B3" s="12" t="s">
        <v>6</v>
      </c>
      <c r="C3" s="12" t="s">
        <v>1</v>
      </c>
      <c r="D3" s="12" t="s">
        <v>2</v>
      </c>
      <c r="E3" s="12" t="s">
        <v>5</v>
      </c>
    </row>
    <row r="4" spans="1:6" ht="19.5" thickBot="1" x14ac:dyDescent="0.35">
      <c r="B4" s="16"/>
      <c r="C4" s="17"/>
      <c r="D4" s="18"/>
      <c r="E4" s="19"/>
      <c r="F4" s="1"/>
    </row>
    <row r="5" spans="1:6" ht="15.75" thickBot="1" x14ac:dyDescent="0.3">
      <c r="D5" s="1"/>
      <c r="E5" s="1"/>
      <c r="F5" s="1"/>
    </row>
    <row r="6" spans="1:6" ht="21.75" customHeight="1" thickBot="1" x14ac:dyDescent="0.4">
      <c r="B6" s="5" t="s">
        <v>0</v>
      </c>
      <c r="C6" s="15" t="s">
        <v>3</v>
      </c>
      <c r="D6" s="4"/>
    </row>
    <row r="7" spans="1:6" ht="18.75" customHeight="1" x14ac:dyDescent="0.3">
      <c r="A7" s="24" t="s">
        <v>12</v>
      </c>
      <c r="B7" s="6">
        <f>B4*(1+C4)</f>
        <v>0</v>
      </c>
      <c r="C7" s="7">
        <f>B7*D4</f>
        <v>0</v>
      </c>
    </row>
    <row r="8" spans="1:6" ht="18.75" customHeight="1" x14ac:dyDescent="0.3">
      <c r="A8" s="25" t="s">
        <v>13</v>
      </c>
      <c r="B8" s="8">
        <f>B4*((1+C4))^2</f>
        <v>0</v>
      </c>
      <c r="C8" s="9">
        <f>B8*D4</f>
        <v>0</v>
      </c>
    </row>
    <row r="9" spans="1:6" ht="18.75" customHeight="1" x14ac:dyDescent="0.3">
      <c r="A9" s="25" t="s">
        <v>14</v>
      </c>
      <c r="B9" s="8">
        <f>B4*((1+C4))^3</f>
        <v>0</v>
      </c>
      <c r="C9" s="9">
        <f>B9*D4</f>
        <v>0</v>
      </c>
    </row>
    <row r="10" spans="1:6" ht="18.75" customHeight="1" x14ac:dyDescent="0.3">
      <c r="A10" s="25" t="s">
        <v>15</v>
      </c>
      <c r="B10" s="8">
        <f>B4*((1+C4))^4</f>
        <v>0</v>
      </c>
      <c r="C10" s="9">
        <f>B10*D4</f>
        <v>0</v>
      </c>
    </row>
    <row r="11" spans="1:6" ht="18.75" customHeight="1" x14ac:dyDescent="0.3">
      <c r="A11" s="25" t="s">
        <v>16</v>
      </c>
      <c r="B11" s="8">
        <f>B4*((1+C4))^5</f>
        <v>0</v>
      </c>
      <c r="C11" s="9">
        <f>B11*D4</f>
        <v>0</v>
      </c>
    </row>
    <row r="12" spans="1:6" ht="18.75" customHeight="1" x14ac:dyDescent="0.35">
      <c r="A12" s="25" t="s">
        <v>17</v>
      </c>
      <c r="B12" s="8">
        <f>B4*((1+C4))^6</f>
        <v>0</v>
      </c>
      <c r="C12" s="9">
        <f>B12*D4</f>
        <v>0</v>
      </c>
      <c r="D12" s="35"/>
      <c r="E12" s="36"/>
    </row>
    <row r="13" spans="1:6" ht="18.75" customHeight="1" x14ac:dyDescent="0.3">
      <c r="A13" s="25" t="s">
        <v>18</v>
      </c>
      <c r="B13" s="8">
        <f>B4*((1+C4))^7</f>
        <v>0</v>
      </c>
      <c r="C13" s="9">
        <f>B13*D4</f>
        <v>0</v>
      </c>
    </row>
    <row r="14" spans="1:6" ht="19.5" customHeight="1" thickBot="1" x14ac:dyDescent="0.35">
      <c r="A14" s="25" t="s">
        <v>19</v>
      </c>
      <c r="B14" s="8">
        <f>B4*((1+C4))^8</f>
        <v>0</v>
      </c>
      <c r="C14" s="9">
        <f>B14*D4</f>
        <v>0</v>
      </c>
    </row>
    <row r="15" spans="1:6" ht="19.5" customHeight="1" thickBot="1" x14ac:dyDescent="0.4">
      <c r="A15" s="25" t="s">
        <v>20</v>
      </c>
      <c r="B15" s="8">
        <f>B4*((1+C4))^9</f>
        <v>0</v>
      </c>
      <c r="C15" s="9">
        <f>B15*D4</f>
        <v>0</v>
      </c>
      <c r="E15" s="5" t="s">
        <v>4</v>
      </c>
    </row>
    <row r="16" spans="1:6" ht="19.5" customHeight="1" thickBot="1" x14ac:dyDescent="0.35">
      <c r="A16" s="26" t="s">
        <v>21</v>
      </c>
      <c r="B16" s="10">
        <f>B4*((1+C4))^10</f>
        <v>0</v>
      </c>
      <c r="C16" s="11">
        <f>B16*D4</f>
        <v>0</v>
      </c>
      <c r="E16" s="20">
        <f>PV(E4,10,0,-C16)</f>
        <v>0</v>
      </c>
    </row>
    <row r="18" spans="3:4" ht="15.75" thickBot="1" x14ac:dyDescent="0.3"/>
    <row r="19" spans="3:4" ht="19.5" thickBot="1" x14ac:dyDescent="0.35">
      <c r="C19" s="22" t="s">
        <v>8</v>
      </c>
      <c r="D19" s="23">
        <f>E16/2</f>
        <v>0</v>
      </c>
    </row>
    <row r="20" spans="3:4" ht="19.5" thickBot="1" x14ac:dyDescent="0.35">
      <c r="C20" s="13" t="s">
        <v>9</v>
      </c>
      <c r="D20" s="2">
        <f>E16*0.6</f>
        <v>0</v>
      </c>
    </row>
    <row r="21" spans="3:4" ht="19.5" thickBot="1" x14ac:dyDescent="0.35">
      <c r="C21" s="14" t="s">
        <v>10</v>
      </c>
      <c r="D21" s="3">
        <f>E16*0.7</f>
        <v>0</v>
      </c>
    </row>
    <row r="23" spans="3:4" ht="15.75" thickBot="1" x14ac:dyDescent="0.3"/>
    <row r="24" spans="3:4" ht="21.75" thickBot="1" x14ac:dyDescent="0.4">
      <c r="C24" s="37" t="s">
        <v>31</v>
      </c>
      <c r="D24" s="38"/>
    </row>
    <row r="25" spans="3:4" ht="19.5" thickBot="1" x14ac:dyDescent="0.35">
      <c r="C25" s="27" t="s">
        <v>22</v>
      </c>
      <c r="D25" s="30">
        <f>B7+B8+B9+B10+B11+B12+B13+B14+B15+B16</f>
        <v>0</v>
      </c>
    </row>
    <row r="26" spans="3:4" ht="19.5" thickBot="1" x14ac:dyDescent="0.35">
      <c r="C26" s="27" t="s">
        <v>23</v>
      </c>
      <c r="D26" s="30">
        <f>B7+B8+B9+B10+B11+B12+B13+B14+B15</f>
        <v>0</v>
      </c>
    </row>
    <row r="27" spans="3:4" ht="19.5" thickBot="1" x14ac:dyDescent="0.35">
      <c r="C27" s="28" t="s">
        <v>24</v>
      </c>
      <c r="D27" s="29">
        <f>B7+B8+B9+B10+B11+B12+B13+B14</f>
        <v>0</v>
      </c>
    </row>
    <row r="28" spans="3:4" ht="19.5" thickBot="1" x14ac:dyDescent="0.35">
      <c r="C28" s="27" t="s">
        <v>25</v>
      </c>
      <c r="D28" s="31">
        <f>B7+B8+B9+B10+B11+B12+B13</f>
        <v>0</v>
      </c>
    </row>
    <row r="29" spans="3:4" ht="19.5" thickBot="1" x14ac:dyDescent="0.35">
      <c r="C29" s="27" t="s">
        <v>26</v>
      </c>
      <c r="D29" s="31">
        <f>B7+B8+B9+B10+B11+B12</f>
        <v>0</v>
      </c>
    </row>
    <row r="30" spans="3:4" ht="19.5" thickBot="1" x14ac:dyDescent="0.35">
      <c r="C30" s="27" t="s">
        <v>27</v>
      </c>
      <c r="D30" s="31">
        <f>B7+B8+B9+B10+B11</f>
        <v>0</v>
      </c>
    </row>
    <row r="31" spans="3:4" ht="19.5" thickBot="1" x14ac:dyDescent="0.35">
      <c r="C31" s="27" t="s">
        <v>28</v>
      </c>
      <c r="D31" s="31">
        <f>B7+B8+B9+B10</f>
        <v>0</v>
      </c>
    </row>
    <row r="32" spans="3:4" ht="19.5" thickBot="1" x14ac:dyDescent="0.35">
      <c r="C32" s="27" t="s">
        <v>29</v>
      </c>
      <c r="D32" s="31">
        <f>B7+B8+B9</f>
        <v>0</v>
      </c>
    </row>
    <row r="33" spans="3:4" ht="19.5" thickBot="1" x14ac:dyDescent="0.35">
      <c r="C33" s="27" t="s">
        <v>30</v>
      </c>
      <c r="D33" s="31">
        <f>B7+B8</f>
        <v>0</v>
      </c>
    </row>
  </sheetData>
  <mergeCells count="3">
    <mergeCell ref="B1:E1"/>
    <mergeCell ref="D12:E12"/>
    <mergeCell ref="C24:D2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Tudor</dc:creator>
  <cp:lastModifiedBy>Kevin Tudor</cp:lastModifiedBy>
  <cp:lastPrinted>2017-04-10T04:16:04Z</cp:lastPrinted>
  <dcterms:created xsi:type="dcterms:W3CDTF">2013-02-15T02:34:13Z</dcterms:created>
  <dcterms:modified xsi:type="dcterms:W3CDTF">2019-10-14T00:00:26Z</dcterms:modified>
</cp:coreProperties>
</file>