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slicers/slicer1.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George Antwi\Desktop\"/>
    </mc:Choice>
  </mc:AlternateContent>
  <xr:revisionPtr revIDLastSave="0" documentId="13_ncr:1_{8D6D2949-1FFE-43BC-9FB3-72547484E4F0}" xr6:coauthVersionLast="47" xr6:coauthVersionMax="47" xr10:uidLastSave="{00000000-0000-0000-0000-000000000000}"/>
  <bookViews>
    <workbookView xWindow="-120" yWindow="-120" windowWidth="20730" windowHeight="11040" tabRatio="796" activeTab="6"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Charts" sheetId="9" r:id="rId6"/>
    <sheet name="Dashboard" sheetId="10" r:id="rId7"/>
  </sheets>
  <definedNames>
    <definedName name="_xlnm._FilterDatabase" localSheetId="1" hidden="1">Data!$A$1:$F$214</definedName>
    <definedName name="Category">Table1[Category]</definedName>
    <definedName name="Slicer_Category">#N/A</definedName>
    <definedName name="Slicer_Country">#N/A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5" l="1"/>
  <c r="T9" i="5"/>
  <c r="T3" i="5"/>
  <c r="T4" i="5"/>
  <c r="T5" i="5"/>
  <c r="T6" i="5"/>
  <c r="T7" i="5"/>
  <c r="T8" i="5"/>
  <c r="T2" i="5"/>
  <c r="S2" i="5" a="1"/>
  <c r="S2" i="5" s="1"/>
  <c r="M33" i="5"/>
  <c r="M27" i="5"/>
  <c r="M28" i="5"/>
  <c r="M29" i="5"/>
  <c r="M30" i="5"/>
  <c r="M31" i="5"/>
  <c r="M32" i="5"/>
  <c r="M26" i="5"/>
  <c r="L26" i="5" a="1"/>
  <c r="L26" i="5" s="1"/>
  <c r="P9" i="5"/>
  <c r="O2" i="5" a="1"/>
  <c r="O2" i="5" s="1"/>
  <c r="P2" i="5" s="1"/>
  <c r="L14" i="5" a="1"/>
  <c r="L14" i="5" s="1"/>
  <c r="M14" i="5" s="1"/>
  <c r="M15" i="5"/>
  <c r="M16" i="5"/>
  <c r="M17" i="5"/>
  <c r="M18" i="5"/>
  <c r="M19" i="5"/>
  <c r="M20" i="5"/>
  <c r="H9" i="5" a="1"/>
  <c r="I13" i="5" s="1"/>
  <c r="L2" i="5" a="1"/>
  <c r="L2" i="5" s="1"/>
  <c r="M2" i="5" s="1"/>
  <c r="H22" i="5" a="1"/>
  <c r="H22" i="5" s="1"/>
  <c r="I22" i="5" s="1"/>
  <c r="H2" i="5" a="1"/>
  <c r="H2" i="5" s="1"/>
  <c r="I2" i="5" s="1"/>
  <c r="P8" i="5" l="1"/>
  <c r="I12" i="5"/>
  <c r="P7" i="5"/>
  <c r="I11" i="5"/>
  <c r="P6" i="5"/>
  <c r="I10" i="5"/>
  <c r="P5" i="5"/>
  <c r="P4" i="5"/>
  <c r="H9" i="5"/>
  <c r="I9" i="5" s="1"/>
  <c r="M21" i="5"/>
  <c r="P3" i="5"/>
  <c r="I15" i="5"/>
  <c r="M3" i="5"/>
  <c r="I14" i="5"/>
  <c r="I16" i="5" s="1"/>
  <c r="M8" i="5"/>
  <c r="M7" i="5"/>
  <c r="M6" i="5"/>
  <c r="M5" i="5"/>
  <c r="M4" i="5"/>
  <c r="I23" i="5"/>
  <c r="I24" i="5" s="1"/>
  <c r="I3" i="5"/>
  <c r="M9"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<sst xmlns="http://schemas.openxmlformats.org/spreadsheetml/2006/main" count="1496" uniqueCount="55">
  <si>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</si>
  <si>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</si>
  <si>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</si>
  <si>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</si>
  <si>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</si>
  <si>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</si>
  <si>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</si>
  <si>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</si>
  <si>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</si>
  <si>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</si>
  <si>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</si>
  <si>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</si>
  <si>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</si>
  <si>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</si>
  <si>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</si>
  <si>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</si>
  <si>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</si>
  <si>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</si>
  <si>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</si>
  <si>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</si>
  <si>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</si>
  <si>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</si>
  <si>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Total Amount</t>
  </si>
  <si>
    <t>Total</t>
  </si>
  <si>
    <t>Lest 1 Product Sold by Amount</t>
  </si>
  <si>
    <t>Top 1 Product Sold by Amount</t>
  </si>
  <si>
    <t>Gradient Fill</t>
  </si>
  <si>
    <t>Red White Color Scale indicating Red as Highest and White as Lowest</t>
  </si>
  <si>
    <t>Average Amount</t>
  </si>
  <si>
    <t>Average Amount Above Total Average</t>
  </si>
  <si>
    <t>Average Amount Below Total Average</t>
  </si>
  <si>
    <t>Solid Fill</t>
  </si>
  <si>
    <t>Count per Product</t>
  </si>
  <si>
    <t>Count per Category</t>
  </si>
  <si>
    <t>Average Amount between 4500 &amp; 5000</t>
  </si>
  <si>
    <t>Average Amount above 5000</t>
  </si>
  <si>
    <t>Count per Country</t>
  </si>
  <si>
    <t>Text that Contains 'o'</t>
  </si>
  <si>
    <t>Count per Country Greater than 30</t>
  </si>
  <si>
    <t>Count per Country Less than 30</t>
  </si>
  <si>
    <t>Text that Contains 'e'</t>
  </si>
  <si>
    <t>5 Ratings Icons Set</t>
  </si>
  <si>
    <t>Grand Total</t>
  </si>
  <si>
    <t>Total Amount Per Product</t>
  </si>
  <si>
    <t>Count of Product</t>
  </si>
  <si>
    <t>Average of Amount</t>
  </si>
  <si>
    <t>Average Amount Per Product</t>
  </si>
  <si>
    <t>Count of Country</t>
  </si>
  <si>
    <t>Count Per Product</t>
  </si>
  <si>
    <t>Count Per Country</t>
  </si>
  <si>
    <t>Average Amount Per Country</t>
  </si>
  <si>
    <t>Vegetables Total</t>
  </si>
  <si>
    <t>(All)</t>
  </si>
  <si>
    <t>Total Amount Per Country</t>
  </si>
  <si>
    <t>Fruit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</si>
</sst>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GH₵&quot;* #,##0.00_-;\-&quot;GH₵&quot;* #,##0.00_-;_-&quot;GH₵&quot;* &quot;-&quot;??_-;_-@_-"/>
    <numFmt numFmtId="164" formatCode="&quot;$&quot;#,##0"/>
    <numFmt numFmtId="165" formatCode="_-[$$-409]* #,##0_ ;_-[$$-409]* \-#,##0\ ;_-[$$-409]* &quot;-&quot;_ ;_-@_ "/>
    <numFmt numFmtId="166" formatCode="_-[$$-409]* #,##0_ ;_-[$$-409]* \-#,##0\ ;_-[$$-409]* &quot;-&quot;??_ ;_-@_ "/>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17">
    <fill>
      <patternFill patternType="none"/>
    </fill>
    <fill>
      <patternFill patternType="gray125"/>
    </fill>
    <fill>
      <patternFill patternType="solid">
        <fgColor rgb="FFFF66FF"/>
        <bgColor indexed="64"/>
      </patternFill>
    </fill>
    <fill>
      <patternFill patternType="solid">
        <fgColor rgb="FF66FFFF"/>
        <bgColor indexed="64"/>
      </patternFill>
    </fill>
    <fill>
      <patternFill patternType="solid">
        <fgColor rgb="FF00CC99"/>
        <bgColor indexed="64"/>
      </patternFill>
    </fill>
    <fill>
      <patternFill patternType="solid">
        <fgColor rgb="FFFF0000"/>
        <bgColor indexed="64"/>
      </patternFill>
    </fill>
    <fill>
      <patternFill patternType="solid">
        <fgColor rgb="FFFFFF00"/>
        <bgColor indexed="64"/>
      </patternFill>
    </fill>
    <fill>
      <patternFill patternType="solid">
        <fgColor rgb="FFFF9900"/>
        <bgColor indexed="64"/>
      </patternFill>
    </fill>
    <fill>
      <patternFill patternType="solid">
        <fgColor theme="4"/>
        <bgColor indexed="64"/>
      </patternFill>
    </fill>
    <fill>
      <patternFill patternType="solid">
        <fgColor rgb="FFCCFF66"/>
        <bgColor indexed="64"/>
      </patternFill>
    </fill>
    <fill>
      <patternFill patternType="solid">
        <fgColor rgb="FFCC0000"/>
        <bgColor indexed="64"/>
      </patternFill>
    </fill>
    <fill>
      <patternFill patternType="solid">
        <fgColor rgb="FFFF0066"/>
        <bgColor indexed="64"/>
      </patternFill>
    </fill>
    <fill>
      <patternFill patternType="solid">
        <fgColor rgb="FFCC99FF"/>
        <bgColor indexed="64"/>
      </patternFill>
    </fill>
    <fill>
      <patternFill patternType="solid">
        <fgColor rgb="FFCCFFFF"/>
        <bgColor indexed="64"/>
      </patternFill>
    </fill>
    <fill>
      <patternFill patternType="solid">
        <fgColor theme="9"/>
        <bgColor indexed="64"/>
      </patternFill>
    </fill>
    <fill>
      <patternFill patternType="solid">
        <fgColor theme="4" tint="-0.249977111117893"/>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30">
    <xf numFmtId="0" fontId="0" fillId="0" borderId="0" xfId="0"/>
    <xf numFmtId="0" fontId="1" fillId="0" borderId="0" xfId="0" applyFont="1"/>
    <xf numFmtId="164" fontId="0" fillId="0" borderId="0" xfId="0" applyNumberFormat="1"/>
    <xf numFmtId="14" fontId="0" fillId="0" borderId="0" xfId="0" applyNumberFormat="1"/>
    <xf numFmtId="0" fontId="0" fillId="0" borderId="1" xfId="0" applyBorder="1"/>
    <xf numFmtId="165" fontId="0" fillId="0" borderId="1" xfId="0" applyNumberFormat="1" applyBorder="1"/>
    <xf numFmtId="165" fontId="0" fillId="0" borderId="1" xfId="1" applyNumberFormat="1" applyFont="1" applyBorder="1"/>
    <xf numFmtId="166" fontId="0" fillId="0" borderId="1" xfId="1" applyNumberFormat="1" applyFont="1" applyBorder="1"/>
    <xf numFmtId="166" fontId="0" fillId="0" borderId="1" xfId="0" applyNumberFormat="1" applyBorder="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xf numFmtId="0" fontId="0" fillId="8" borderId="0" xfId="0" applyFill="1"/>
    <xf numFmtId="165" fontId="0" fillId="0" borderId="1" xfId="1" applyNumberFormat="1" applyFont="1" applyFill="1" applyBorder="1"/>
    <xf numFmtId="0" fontId="0" fillId="9" borderId="0" xfId="0" applyFill="1"/>
    <xf numFmtId="165" fontId="0" fillId="0" borderId="1" xfId="1" applyNumberFormat="1" applyFont="1" applyBorder="1" applyAlignment="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0" borderId="0" xfId="0" pivotButton="1"/>
    <xf numFmtId="165" fontId="0" fillId="0" borderId="0" xfId="0" applyNumberFormat="1"/>
    <xf numFmtId="1" fontId="0" fillId="0" borderId="0" xfId="0" applyNumberFormat="1"/>
    <xf numFmtId="0" fontId="0" fillId="16" borderId="0" xfId="0" applyFill="1"/>
  </cellXfs>
  <cellStyles count="2">
    <cellStyle name="Currency" xfId="1" builtinId="4"/>
    <cellStyle name="Normal" xfId="0" builtinId="0"/>
  </cellStyles>
  <dxfs count="35">
    <dxf>
      <numFmt numFmtId="165" formatCode="_-[$$-409]* #,##0_ ;_-[$$-409]* \-#,##0\ ;_-[$$-409]* &quot;-&quot;_ ;_-@_ "/>
    </dxf>
    <dxf>
      <numFmt numFmtId="165" formatCode="_-[$$-409]* #,##0_ ;_-[$$-409]* \-#,##0\ ;_-[$$-409]* &quot;-&quot;_ ;_-@_ "/>
    </dxf>
    <dxf>
      <numFmt numFmtId="1" formatCode="0"/>
    </dxf>
    <dxf>
      <numFmt numFmtId="1" formatCode="0"/>
    </dxf>
    <dxf>
      <numFmt numFmtId="1" formatCode="0"/>
    </dxf>
    <dxf>
      <numFmt numFmtId="1" formatCode="0"/>
    </dxf>
    <dxf>
      <numFmt numFmtId="165" formatCode="_-[$$-409]* #,##0_ ;_-[$$-409]* \-#,##0\ ;_-[$$-409]* &quot;-&quot;_ ;_-@_ "/>
    </dxf>
    <dxf>
      <numFmt numFmtId="165" formatCode="_-[$$-409]* #,##0_ ;_-[$$-409]* \-#,##0\ ;_-[$$-409]* &quot;-&quot;_ ;_-@_ "/>
    </dxf>
    <dxf>
      <numFmt numFmtId="165" formatCode="_-[$$-409]* #,##0_ ;_-[$$-409]* \-#,##0\ ;_-[$$-409]* &quot;-&quot;_ ;_-@_ "/>
    </dxf>
    <dxf>
      <numFmt numFmtId="1" formatCode="0"/>
    </dxf>
    <dxf>
      <numFmt numFmtId="1" formatCode="0"/>
    </dxf>
    <dxf>
      <numFmt numFmtId="165" formatCode="_-[$$-409]* #,##0_ ;_-[$$-409]* \-#,##0\ ;_-[$$-409]* &quot;-&quot;_ ;_-@_ "/>
    </dxf>
    <dxf>
      <numFmt numFmtId="165" formatCode="_-[$$-409]* #,##0_ ;_-[$$-409]* \-#,##0\ ;_-[$$-409]* &quot;-&quot;_ ;_-@_ "/>
    </dxf>
    <dxf>
      <numFmt numFmtId="165" formatCode="_-[$$-409]* #,##0_ ;_-[$$-409]* \-#,##0\ ;_-[$$-409]* &quot;-&quot;_ ;_-@_ "/>
    </dxf>
    <dxf>
      <numFmt numFmtId="167" formatCode="m/d/yyyy"/>
    </dxf>
    <dxf>
      <numFmt numFmtId="164" formatCode="&quot;$&quot;#,##0"/>
    </dxf>
    <dxf>
      <font>
        <b/>
        <i val="0"/>
        <strike val="0"/>
        <condense val="0"/>
        <extend val="0"/>
        <outline val="0"/>
        <shadow val="0"/>
        <u val="none"/>
        <vertAlign val="baseline"/>
        <sz val="11"/>
        <color theme="1"/>
        <name val="Calibri"/>
        <family val="2"/>
        <scheme val="minor"/>
      </font>
    </dxf>
    <dxf>
      <fill>
        <patternFill>
          <bgColor rgb="FFCC99FF"/>
        </patternFill>
      </fill>
    </dxf>
    <dxf>
      <fill>
        <patternFill>
          <bgColor rgb="FFCCFFFF"/>
        </patternFill>
      </fill>
    </dxf>
    <dxf>
      <fill>
        <patternFill>
          <bgColor rgb="FFFF0066"/>
        </patternFill>
      </fill>
    </dxf>
    <dxf>
      <fill>
        <patternFill patternType="solid">
          <fgColor auto="1"/>
          <bgColor rgb="FFCCFF66"/>
        </patternFill>
      </fill>
    </dxf>
    <dxf>
      <fill>
        <patternFill>
          <bgColor theme="9"/>
        </patternFill>
      </fill>
    </dxf>
    <dxf>
      <fill>
        <patternFill patternType="solid">
          <fgColor auto="1"/>
          <bgColor rgb="FFCCFF66"/>
        </patternFill>
      </fill>
    </dxf>
    <dxf>
      <fill>
        <patternFill>
          <bgColor rgb="FF99FF99"/>
        </patternFill>
      </fill>
    </dxf>
    <dxf>
      <fill>
        <patternFill>
          <bgColor rgb="FFCC0000"/>
        </patternFill>
      </fill>
    </dxf>
    <dxf>
      <fill>
        <patternFill>
          <bgColor rgb="FFFFFF00"/>
        </patternFill>
      </fill>
    </dxf>
    <dxf>
      <fill>
        <patternFill>
          <bgColor rgb="FFFF9900"/>
        </patternFill>
      </fill>
    </dxf>
    <dxf>
      <fill>
        <patternFill>
          <bgColor rgb="FFFF99FF"/>
        </patternFill>
      </fill>
    </dxf>
    <dxf>
      <font>
        <color rgb="FF9C5700"/>
      </font>
      <fill>
        <patternFill>
          <bgColor rgb="FFFFEB9C"/>
        </patternFill>
      </fill>
    </dxf>
    <dxf>
      <fill>
        <patternFill>
          <bgColor rgb="FFFF66FF"/>
        </patternFill>
      </fill>
    </dxf>
    <dxf>
      <fill>
        <patternFill>
          <bgColor rgb="FF66FFFF"/>
        </patternFill>
      </fill>
    </dxf>
    <dxf>
      <fill>
        <patternFill>
          <bgColor rgb="FFFF99FF"/>
        </patternFill>
      </fill>
    </dxf>
    <dxf>
      <font>
        <color rgb="FF9C5700"/>
      </font>
      <fill>
        <patternFill>
          <bgColor rgb="FFFFEB9C"/>
        </patternFill>
      </fill>
    </dxf>
    <dxf>
      <fill>
        <patternFill>
          <bgColor rgb="FFFF66FF"/>
        </patternFill>
      </fill>
    </dxf>
    <dxf>
      <fill>
        <patternFill>
          <bgColor rgb="FF66FFFF"/>
        </patternFill>
      </fill>
    </dxf>
  </dxfs>
  <tableStyles count="0" defaultTableStyle="TableStyleMedium2" defaultPivotStyle="PivotStyleLight16"/>
  <colors>
    <mruColors>
      <color rgb="FFCC99FF"/>
      <color rgb="FFCCFFCC"/>
      <color rgb="FFCC9900"/>
      <color rgb="FFFF0066"/>
      <color rgb="FFCCFFFF"/>
      <color rgb="FFCC0000"/>
      <color rgb="FFFF0000"/>
      <color rgb="FFFF7C80"/>
      <color rgb="FFCCFF66"/>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Assignment.xlsx]One-dimensional Pivot Table!Total Sales Per Product</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Per Product</a:t>
            </a:r>
          </a:p>
        </c:rich>
      </c:tx>
      <c:overlay val="0"/>
      <c:spPr>
        <a:solidFill>
          <a:srgbClr val="FFFF00"/>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C99FF"/>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Table'!$B$1</c:f>
              <c:strCache>
                <c:ptCount val="1"/>
                <c:pt idx="0">
                  <c:v>Total</c:v>
                </c:pt>
              </c:strCache>
            </c:strRef>
          </c:tx>
          <c:spPr>
            <a:solidFill>
              <a:srgbClr val="CC99FF"/>
            </a:solidFill>
            <a:ln>
              <a:noFill/>
            </a:ln>
            <a:effectLst>
              <a:outerShdw blurRad="57150" dist="19050" dir="5400000" algn="ctr" rotWithShape="0">
                <a:srgbClr val="000000">
                  <a:alpha val="63000"/>
                </a:srgbClr>
              </a:outerShdw>
            </a:effectLst>
          </c:spPr>
          <c:invertIfNegative val="0"/>
          <c:cat>
            <c:strRef>
              <c:f>'One-dimensional Pivot Table'!$A$2:$A$9</c:f>
              <c:strCache>
                <c:ptCount val="7"/>
                <c:pt idx="0">
                  <c:v>Apple</c:v>
                </c:pt>
                <c:pt idx="1">
                  <c:v>Banana</c:v>
                </c:pt>
                <c:pt idx="2">
                  <c:v>Beans</c:v>
                </c:pt>
                <c:pt idx="3">
                  <c:v>Cabbage</c:v>
                </c:pt>
                <c:pt idx="4">
                  <c:v>Carrots</c:v>
                </c:pt>
                <c:pt idx="5">
                  <c:v>Mango</c:v>
                </c:pt>
                <c:pt idx="6">
                  <c:v>Orange</c:v>
                </c:pt>
              </c:strCache>
            </c:strRef>
          </c:cat>
          <c:val>
            <c:numRef>
              <c:f>'One-dimensional Pivot Table'!$B$2:$B$9</c:f>
              <c:numCache>
                <c:formatCode>_-[$$-409]* #,##0_ ;_-[$$-409]* \-#,##0\ ;_-[$$-409]* "-"_ ;_-@_ </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A507-48DC-BF82-1402CF7CB147}"/>
            </c:ext>
          </c:extLst>
        </c:ser>
        <c:dLbls>
          <c:showLegendKey val="0"/>
          <c:showVal val="0"/>
          <c:showCatName val="0"/>
          <c:showSerName val="0"/>
          <c:showPercent val="0"/>
          <c:showBubbleSize val="0"/>
        </c:dLbls>
        <c:gapWidth val="100"/>
        <c:overlap val="-24"/>
        <c:axId val="1624722783"/>
        <c:axId val="1624729439"/>
      </c:barChart>
      <c:catAx>
        <c:axId val="16247227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24729439"/>
        <c:crosses val="autoZero"/>
        <c:auto val="1"/>
        <c:lblAlgn val="ctr"/>
        <c:lblOffset val="100"/>
        <c:noMultiLvlLbl val="0"/>
      </c:catAx>
      <c:valAx>
        <c:axId val="162472943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24722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Assignment.xlsx]One-dimensional Pivot Table!Total Count Per Product Sold</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Count Per Product Sold</a:t>
            </a:r>
          </a:p>
        </c:rich>
      </c:tx>
      <c:overlay val="0"/>
      <c:spPr>
        <a:solidFill>
          <a:schemeClr val="accent2">
            <a:lumMod val="60000"/>
            <a:lumOff val="40000"/>
          </a:schemeClr>
        </a:solid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Table'!$F$1</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Table'!$E$2:$E$9</c:f>
              <c:strCache>
                <c:ptCount val="7"/>
                <c:pt idx="0">
                  <c:v>Apple</c:v>
                </c:pt>
                <c:pt idx="1">
                  <c:v>Banana</c:v>
                </c:pt>
                <c:pt idx="2">
                  <c:v>Beans</c:v>
                </c:pt>
                <c:pt idx="3">
                  <c:v>Cabbage</c:v>
                </c:pt>
                <c:pt idx="4">
                  <c:v>Carrots</c:v>
                </c:pt>
                <c:pt idx="5">
                  <c:v>Mango</c:v>
                </c:pt>
                <c:pt idx="6">
                  <c:v>Orange</c:v>
                </c:pt>
              </c:strCache>
            </c:strRef>
          </c:cat>
          <c:val>
            <c:numRef>
              <c:f>'One-dimensional Pivot Table'!$F$2:$F$9</c:f>
              <c:numCache>
                <c:formatCode>0</c:formatCode>
                <c:ptCount val="7"/>
                <c:pt idx="0">
                  <c:v>40</c:v>
                </c:pt>
                <c:pt idx="1">
                  <c:v>71</c:v>
                </c:pt>
                <c:pt idx="2">
                  <c:v>13</c:v>
                </c:pt>
                <c:pt idx="3">
                  <c:v>27</c:v>
                </c:pt>
                <c:pt idx="4">
                  <c:v>27</c:v>
                </c:pt>
                <c:pt idx="5">
                  <c:v>11</c:v>
                </c:pt>
                <c:pt idx="6">
                  <c:v>24</c:v>
                </c:pt>
              </c:numCache>
            </c:numRef>
          </c:val>
          <c:smooth val="0"/>
          <c:extLst>
            <c:ext xmlns:c16="http://schemas.microsoft.com/office/drawing/2014/chart" uri="{C3380CC4-5D6E-409C-BE32-E72D297353CC}">
              <c16:uniqueId val="{00000000-34E2-4C25-931A-FA213917A8C9}"/>
            </c:ext>
          </c:extLst>
        </c:ser>
        <c:dLbls>
          <c:dLblPos val="ctr"/>
          <c:showLegendKey val="0"/>
          <c:showVal val="1"/>
          <c:showCatName val="0"/>
          <c:showSerName val="0"/>
          <c:showPercent val="0"/>
          <c:showBubbleSize val="0"/>
        </c:dLbls>
        <c:marker val="1"/>
        <c:smooth val="0"/>
        <c:axId val="1736783231"/>
        <c:axId val="1736796959"/>
      </c:lineChart>
      <c:catAx>
        <c:axId val="17367832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1736796959"/>
        <c:crosses val="autoZero"/>
        <c:auto val="1"/>
        <c:lblAlgn val="ctr"/>
        <c:lblOffset val="100"/>
        <c:noMultiLvlLbl val="0"/>
      </c:catAx>
      <c:valAx>
        <c:axId val="173679695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73678323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Assignment.xlsx]One-dimensional Pivot Table!Average Sales Per Product</c:name>
    <c:fmtId val="1"/>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Average Sales Per Product</a:t>
            </a:r>
            <a:endParaRPr lang="en-US"/>
          </a:p>
        </c:rich>
      </c:tx>
      <c:overlay val="0"/>
      <c:spPr>
        <a:solidFill>
          <a:schemeClr val="dk1"/>
        </a:solidFill>
        <a:ln w="12700" cap="flat" cmpd="sng" algn="ctr">
          <a:solidFill>
            <a:schemeClr val="dk1">
              <a:shade val="50000"/>
            </a:schemeClr>
          </a:solidFill>
          <a:prstDash val="solid"/>
          <a:miter lim="800000"/>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Table'!$J$1</c:f>
              <c:strCache>
                <c:ptCount val="1"/>
                <c:pt idx="0">
                  <c:v>Total</c:v>
                </c:pt>
              </c:strCache>
            </c:strRef>
          </c:tx>
          <c:spPr>
            <a:solidFill>
              <a:schemeClr val="accent4">
                <a:lumMod val="60000"/>
                <a:lumOff val="40000"/>
              </a:schemeClr>
            </a:solidFill>
            <a:ln>
              <a:noFill/>
            </a:ln>
            <a:effectLst/>
          </c:spPr>
          <c:invertIfNegative val="0"/>
          <c:cat>
            <c:strRef>
              <c:f>'One-dimensional Pivot Table'!$I$2:$I$9</c:f>
              <c:strCache>
                <c:ptCount val="7"/>
                <c:pt idx="0">
                  <c:v>Apple</c:v>
                </c:pt>
                <c:pt idx="1">
                  <c:v>Banana</c:v>
                </c:pt>
                <c:pt idx="2">
                  <c:v>Beans</c:v>
                </c:pt>
                <c:pt idx="3">
                  <c:v>Cabbage</c:v>
                </c:pt>
                <c:pt idx="4">
                  <c:v>Carrots</c:v>
                </c:pt>
                <c:pt idx="5">
                  <c:v>Mango</c:v>
                </c:pt>
                <c:pt idx="6">
                  <c:v>Orange</c:v>
                </c:pt>
              </c:strCache>
            </c:strRef>
          </c:cat>
          <c:val>
            <c:numRef>
              <c:f>'One-dimensional Pivot Table'!$J$2:$J$9</c:f>
              <c:numCache>
                <c:formatCode>_-[$$-409]* #,##0_ ;_-[$$-409]* \-#,##0\ ;_-[$$-409]* "-"_ ;_-@_ </c:formatCode>
                <c:ptCount val="7"/>
                <c:pt idx="0">
                  <c:v>4781.4250000000002</c:v>
                </c:pt>
                <c:pt idx="1">
                  <c:v>4792.8873239436616</c:v>
                </c:pt>
                <c:pt idx="2">
                  <c:v>4406.2307692307695</c:v>
                </c:pt>
                <c:pt idx="3">
                  <c:v>5275.5185185185182</c:v>
                </c:pt>
                <c:pt idx="4">
                  <c:v>5072.0370370370374</c:v>
                </c:pt>
                <c:pt idx="5">
                  <c:v>5189</c:v>
                </c:pt>
                <c:pt idx="6">
                  <c:v>4351.583333333333</c:v>
                </c:pt>
              </c:numCache>
            </c:numRef>
          </c:val>
          <c:extLst>
            <c:ext xmlns:c16="http://schemas.microsoft.com/office/drawing/2014/chart" uri="{C3380CC4-5D6E-409C-BE32-E72D297353CC}">
              <c16:uniqueId val="{00000000-486F-4EAC-88BF-D665885AF7AC}"/>
            </c:ext>
          </c:extLst>
        </c:ser>
        <c:dLbls>
          <c:showLegendKey val="0"/>
          <c:showVal val="0"/>
          <c:showCatName val="0"/>
          <c:showSerName val="0"/>
          <c:showPercent val="0"/>
          <c:showBubbleSize val="0"/>
        </c:dLbls>
        <c:gapWidth val="75"/>
        <c:overlap val="-25"/>
        <c:axId val="1736787391"/>
        <c:axId val="1736780735"/>
      </c:barChart>
      <c:catAx>
        <c:axId val="1736787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36780735"/>
        <c:crosses val="autoZero"/>
        <c:auto val="1"/>
        <c:lblAlgn val="ctr"/>
        <c:lblOffset val="100"/>
        <c:noMultiLvlLbl val="0"/>
      </c:catAx>
      <c:valAx>
        <c:axId val="1736780735"/>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36787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Assignment.xlsx]One-dimensional Pivot Table!Total Sales Per Country</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a:noFill/>
          </a:ln>
          <a:effectLst>
            <a:innerShdw dist="12700" dir="16200000">
              <a:schemeClr val="lt1"/>
            </a:innerShdw>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Table'!$B$12</c:f>
              <c:strCache>
                <c:ptCount val="1"/>
                <c:pt idx="0">
                  <c:v>Total</c:v>
                </c:pt>
              </c:strCache>
            </c:strRef>
          </c:tx>
          <c:spPr>
            <a:solidFill>
              <a:schemeClr val="accent1">
                <a:alpha val="85000"/>
              </a:schemeClr>
            </a:solidFill>
            <a:ln>
              <a:noFill/>
            </a:ln>
            <a:effectLst>
              <a:innerShdw dist="12700" dir="16200000">
                <a:schemeClr val="lt1"/>
              </a:innerShdw>
            </a:effectLst>
          </c:spPr>
          <c:invertIfNegative val="0"/>
          <c:cat>
            <c:strRef>
              <c:f>'One-dimensional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Table'!$B$13:$B$20</c:f>
              <c:numCache>
                <c:formatCode>_-[$$-409]* #,##0_ ;_-[$$-409]* \-#,##0\ ;_-[$$-409]* "-"_ ;_-@_ </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5F9E-4082-95B0-F9FB90B21827}"/>
            </c:ext>
          </c:extLst>
        </c:ser>
        <c:dLbls>
          <c:showLegendKey val="0"/>
          <c:showVal val="0"/>
          <c:showCatName val="0"/>
          <c:showSerName val="0"/>
          <c:showPercent val="0"/>
          <c:showBubbleSize val="0"/>
        </c:dLbls>
        <c:gapWidth val="150"/>
        <c:axId val="830746080"/>
        <c:axId val="830756480"/>
      </c:barChart>
      <c:catAx>
        <c:axId val="8307460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830756480"/>
        <c:crosses val="autoZero"/>
        <c:auto val="1"/>
        <c:lblAlgn val="ctr"/>
        <c:lblOffset val="100"/>
        <c:noMultiLvlLbl val="0"/>
      </c:catAx>
      <c:valAx>
        <c:axId val="83075648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crossAx val="83074608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Assignment.xlsx]One-dimensional Pivot Table!Total Count Per Country Sales Is Made To</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Count Per Country Sales Is Made To</a:t>
            </a:r>
          </a:p>
        </c:rich>
      </c:tx>
      <c:overlay val="0"/>
      <c:spPr>
        <a:solidFill>
          <a:srgbClr val="CC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Table'!$F$12</c:f>
              <c:strCache>
                <c:ptCount val="1"/>
                <c:pt idx="0">
                  <c:v>Total</c:v>
                </c:pt>
              </c:strCache>
            </c:strRef>
          </c:tx>
          <c:spPr>
            <a:solidFill>
              <a:schemeClr val="accent2"/>
            </a:solidFill>
            <a:ln>
              <a:noFill/>
            </a:ln>
            <a:effectLst/>
          </c:spPr>
          <c:invertIfNegative val="0"/>
          <c:cat>
            <c:strRef>
              <c:f>'One-dimensional Pivot Table'!$E$13:$E$20</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Table'!$F$13:$F$20</c:f>
              <c:numCache>
                <c:formatCode>0</c:formatCode>
                <c:ptCount val="7"/>
                <c:pt idx="0">
                  <c:v>57</c:v>
                </c:pt>
                <c:pt idx="1">
                  <c:v>34</c:v>
                </c:pt>
                <c:pt idx="2">
                  <c:v>33</c:v>
                </c:pt>
                <c:pt idx="3">
                  <c:v>28</c:v>
                </c:pt>
                <c:pt idx="4">
                  <c:v>27</c:v>
                </c:pt>
                <c:pt idx="5">
                  <c:v>20</c:v>
                </c:pt>
                <c:pt idx="6">
                  <c:v>14</c:v>
                </c:pt>
              </c:numCache>
            </c:numRef>
          </c:val>
          <c:extLst>
            <c:ext xmlns:c16="http://schemas.microsoft.com/office/drawing/2014/chart" uri="{C3380CC4-5D6E-409C-BE32-E72D297353CC}">
              <c16:uniqueId val="{00000000-E041-4445-B84D-B384D64F5FD8}"/>
            </c:ext>
          </c:extLst>
        </c:ser>
        <c:dLbls>
          <c:showLegendKey val="0"/>
          <c:showVal val="0"/>
          <c:showCatName val="0"/>
          <c:showSerName val="0"/>
          <c:showPercent val="0"/>
          <c:showBubbleSize val="0"/>
        </c:dLbls>
        <c:gapWidth val="219"/>
        <c:overlap val="-27"/>
        <c:axId val="943875280"/>
        <c:axId val="943865712"/>
      </c:barChart>
      <c:catAx>
        <c:axId val="94387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43865712"/>
        <c:crosses val="autoZero"/>
        <c:auto val="1"/>
        <c:lblAlgn val="ctr"/>
        <c:lblOffset val="100"/>
        <c:noMultiLvlLbl val="0"/>
      </c:catAx>
      <c:valAx>
        <c:axId val="943865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4387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Assignment.xlsx]One-dimensional Pivot Table!Average Sales Per Country</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Sales Per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Table'!$J$12</c:f>
              <c:strCache>
                <c:ptCount val="1"/>
                <c:pt idx="0">
                  <c:v>Total</c:v>
                </c:pt>
              </c:strCache>
            </c:strRef>
          </c:tx>
          <c:spPr>
            <a:solidFill>
              <a:srgbClr val="00B050"/>
            </a:solidFill>
            <a:ln>
              <a:noFill/>
            </a:ln>
            <a:effectLst>
              <a:innerShdw dist="12700" dir="16200000">
                <a:schemeClr val="lt1"/>
              </a:innerShdw>
            </a:effectLst>
          </c:spPr>
          <c:cat>
            <c:strRef>
              <c:f>'One-dimensional Pivot Table'!$I$13:$I$20</c:f>
              <c:strCache>
                <c:ptCount val="7"/>
                <c:pt idx="0">
                  <c:v>United States</c:v>
                </c:pt>
                <c:pt idx="1">
                  <c:v>Germany</c:v>
                </c:pt>
                <c:pt idx="2">
                  <c:v>Canada</c:v>
                </c:pt>
                <c:pt idx="3">
                  <c:v>New Zealand</c:v>
                </c:pt>
                <c:pt idx="4">
                  <c:v>Australia</c:v>
                </c:pt>
                <c:pt idx="5">
                  <c:v>France</c:v>
                </c:pt>
                <c:pt idx="6">
                  <c:v>United Kingdom</c:v>
                </c:pt>
              </c:strCache>
            </c:strRef>
          </c:cat>
          <c:val>
            <c:numRef>
              <c:f>'One-dimensional Pivot Table'!$J$13:$J$20</c:f>
              <c:numCache>
                <c:formatCode>_-[$$-409]* #,##0_ ;_-[$$-409]* \-#,##0\ ;_-[$$-409]* "-"_ ;_-@_ </c:formatCode>
                <c:ptCount val="7"/>
                <c:pt idx="0">
                  <c:v>4686.5438596491231</c:v>
                </c:pt>
                <c:pt idx="1">
                  <c:v>4702.060606060606</c:v>
                </c:pt>
                <c:pt idx="2">
                  <c:v>4737.25</c:v>
                </c:pt>
                <c:pt idx="3">
                  <c:v>4770.1428571428569</c:v>
                </c:pt>
                <c:pt idx="4">
                  <c:v>4878.2592592592591</c:v>
                </c:pt>
                <c:pt idx="5">
                  <c:v>5037.7142857142853</c:v>
                </c:pt>
                <c:pt idx="6">
                  <c:v>5092.2647058823532</c:v>
                </c:pt>
              </c:numCache>
            </c:numRef>
          </c:val>
          <c:extLst>
            <c:ext xmlns:c16="http://schemas.microsoft.com/office/drawing/2014/chart" uri="{C3380CC4-5D6E-409C-BE32-E72D297353CC}">
              <c16:uniqueId val="{00000000-1E70-4809-897B-0302AE11C559}"/>
            </c:ext>
          </c:extLst>
        </c:ser>
        <c:dLbls>
          <c:showLegendKey val="0"/>
          <c:showVal val="0"/>
          <c:showCatName val="0"/>
          <c:showSerName val="0"/>
          <c:showPercent val="0"/>
          <c:showBubbleSize val="0"/>
        </c:dLbls>
        <c:axId val="956228688"/>
        <c:axId val="956227856"/>
      </c:areaChart>
      <c:catAx>
        <c:axId val="95622868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956227856"/>
        <c:crosses val="autoZero"/>
        <c:auto val="1"/>
        <c:lblAlgn val="ctr"/>
        <c:lblOffset val="100"/>
        <c:noMultiLvlLbl val="0"/>
      </c:catAx>
      <c:valAx>
        <c:axId val="95622785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crossAx val="956228688"/>
        <c:crosses val="autoZero"/>
        <c:crossBetween val="midCat"/>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Assignment.xlsx]Two-dimensional Pivot Table!Total Sales of Products Under Category</c:name>
    <c:fmtId val="1"/>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Sales of Products Under  Category</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C9900"/>
          </a:solidFill>
          <a:ln>
            <a:noFill/>
          </a:ln>
          <a:effectLst/>
        </c:spPr>
        <c:marker>
          <c:symbol val="none"/>
        </c:marker>
        <c:dLbl>
          <c:idx val="0"/>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'Two-dimensional Pivot Table'!$C$1</c:f>
              <c:strCache>
                <c:ptCount val="1"/>
                <c:pt idx="0">
                  <c:v>Total</c:v>
                </c:pt>
              </c:strCache>
            </c:strRef>
          </c:tx>
          <c:spPr>
            <a:solidFill>
              <a:srgbClr val="CC9900"/>
            </a:solidFill>
            <a:ln>
              <a:noFill/>
            </a:ln>
            <a:effectLst/>
          </c:spPr>
          <c:invertIfNegative val="0"/>
          <c:cat>
            <c:multiLvlStrRef>
              <c:f>'Two-dimensional Pivot Table'!$A$2:$B$11</c:f>
              <c:multiLvlStrCache>
                <c:ptCount val="7"/>
                <c:lvl>
                  <c:pt idx="0">
                    <c:v>Apple</c:v>
                  </c:pt>
                  <c:pt idx="1">
                    <c:v>Banana</c:v>
                  </c:pt>
                  <c:pt idx="2">
                    <c:v>Mango</c:v>
                  </c:pt>
                  <c:pt idx="3">
                    <c:v>Orange</c:v>
                  </c:pt>
                  <c:pt idx="4">
                    <c:v>Beans</c:v>
                  </c:pt>
                  <c:pt idx="5">
                    <c:v>Cabbage</c:v>
                  </c:pt>
                  <c:pt idx="6">
                    <c:v>Carrots</c:v>
                  </c:pt>
                </c:lvl>
                <c:lvl>
                  <c:pt idx="0">
                    <c:v>Fruit</c:v>
                  </c:pt>
                  <c:pt idx="4">
                    <c:v>Vegetables</c:v>
                  </c:pt>
                </c:lvl>
              </c:multiLvlStrCache>
            </c:multiLvlStrRef>
          </c:cat>
          <c:val>
            <c:numRef>
              <c:f>'Two-dimensional Pivot Table'!$C$2:$C$11</c:f>
              <c:numCache>
                <c:formatCode>_-[$$-409]* #,##0_ ;_-[$$-409]* \-#,##0\ ;_-[$$-409]* "-"_ ;_-@_ </c:formatCode>
                <c:ptCount val="7"/>
                <c:pt idx="0">
                  <c:v>191257</c:v>
                </c:pt>
                <c:pt idx="1">
                  <c:v>340295</c:v>
                </c:pt>
                <c:pt idx="2">
                  <c:v>57079</c:v>
                </c:pt>
                <c:pt idx="3">
                  <c:v>104438</c:v>
                </c:pt>
                <c:pt idx="4">
                  <c:v>57281</c:v>
                </c:pt>
                <c:pt idx="5">
                  <c:v>142439</c:v>
                </c:pt>
                <c:pt idx="6">
                  <c:v>136945</c:v>
                </c:pt>
              </c:numCache>
            </c:numRef>
          </c:val>
          <c:extLst>
            <c:ext xmlns:c16="http://schemas.microsoft.com/office/drawing/2014/chart" uri="{C3380CC4-5D6E-409C-BE32-E72D297353CC}">
              <c16:uniqueId val="{00000000-6839-4526-AA6D-802F6CC28B27}"/>
            </c:ext>
          </c:extLst>
        </c:ser>
        <c:dLbls>
          <c:showLegendKey val="0"/>
          <c:showVal val="0"/>
          <c:showCatName val="0"/>
          <c:showSerName val="0"/>
          <c:showPercent val="0"/>
          <c:showBubbleSize val="0"/>
        </c:dLbls>
        <c:gapWidth val="269"/>
        <c:overlap val="-20"/>
        <c:axId val="943868208"/>
        <c:axId val="943873616"/>
      </c:barChart>
      <c:catAx>
        <c:axId val="943868208"/>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GH"/>
          </a:p>
        </c:txPr>
        <c:crossAx val="943873616"/>
        <c:crosses val="autoZero"/>
        <c:auto val="1"/>
        <c:lblAlgn val="ctr"/>
        <c:lblOffset val="100"/>
        <c:noMultiLvlLbl val="0"/>
      </c:catAx>
      <c:valAx>
        <c:axId val="943873616"/>
        <c:scaling>
          <c:orientation val="minMax"/>
        </c:scaling>
        <c:delete val="0"/>
        <c:axPos val="b"/>
        <c:majorGridlines>
          <c:spPr>
            <a:ln w="9525" cap="flat" cmpd="sng" algn="ctr">
              <a:solidFill>
                <a:schemeClr val="lt1">
                  <a:alpha val="2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crossAx val="943868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Assignment.xlsx]Two-dimensional Pivot Table!Total Count of Products Under Category</c:name>
    <c:fmtId val="1"/>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Total Count of Products Under Category</a:t>
            </a:r>
          </a:p>
        </c:rich>
      </c:tx>
      <c:overlay val="0"/>
      <c:spPr>
        <a:solidFill>
          <a:srgbClr val="CCFFCC"/>
        </a:solid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Table'!$G$1</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'Two-dimensional Pivot Table'!$E$2:$F$11</c:f>
              <c:multiLvlStrCache>
                <c:ptCount val="7"/>
                <c:lvl>
                  <c:pt idx="0">
                    <c:v>Apple</c:v>
                  </c:pt>
                  <c:pt idx="1">
                    <c:v>Banana</c:v>
                  </c:pt>
                  <c:pt idx="2">
                    <c:v>Mango</c:v>
                  </c:pt>
                  <c:pt idx="3">
                    <c:v>Orange</c:v>
                  </c:pt>
                  <c:pt idx="4">
                    <c:v>Beans</c:v>
                  </c:pt>
                  <c:pt idx="5">
                    <c:v>Cabbage</c:v>
                  </c:pt>
                  <c:pt idx="6">
                    <c:v>Carrots</c:v>
                  </c:pt>
                </c:lvl>
                <c:lvl>
                  <c:pt idx="0">
                    <c:v>Fruit</c:v>
                  </c:pt>
                  <c:pt idx="4">
                    <c:v>Vegetables</c:v>
                  </c:pt>
                </c:lvl>
              </c:multiLvlStrCache>
            </c:multiLvlStrRef>
          </c:cat>
          <c:val>
            <c:numRef>
              <c:f>'Two-dimensional Pivot Table'!$G$2:$G$11</c:f>
              <c:numCache>
                <c:formatCode>0</c:formatCode>
                <c:ptCount val="7"/>
                <c:pt idx="0">
                  <c:v>40</c:v>
                </c:pt>
                <c:pt idx="1">
                  <c:v>71</c:v>
                </c:pt>
                <c:pt idx="2">
                  <c:v>11</c:v>
                </c:pt>
                <c:pt idx="3">
                  <c:v>24</c:v>
                </c:pt>
                <c:pt idx="4">
                  <c:v>13</c:v>
                </c:pt>
                <c:pt idx="5">
                  <c:v>27</c:v>
                </c:pt>
                <c:pt idx="6">
                  <c:v>27</c:v>
                </c:pt>
              </c:numCache>
            </c:numRef>
          </c:val>
          <c:smooth val="0"/>
          <c:extLst>
            <c:ext xmlns:c16="http://schemas.microsoft.com/office/drawing/2014/chart" uri="{C3380CC4-5D6E-409C-BE32-E72D297353CC}">
              <c16:uniqueId val="{00000000-E6E9-48A8-9A2F-30AC0EA00477}"/>
            </c:ext>
          </c:extLst>
        </c:ser>
        <c:dLbls>
          <c:showLegendKey val="0"/>
          <c:showVal val="0"/>
          <c:showCatName val="0"/>
          <c:showSerName val="0"/>
          <c:showPercent val="0"/>
          <c:showBubbleSize val="0"/>
        </c:dLbls>
        <c:dropLines>
          <c:spPr>
            <a:ln w="9525" cap="flat" cmpd="sng" algn="ctr">
              <a:solidFill>
                <a:srgbClr val="FFFF00"/>
              </a:solidFill>
              <a:round/>
            </a:ln>
            <a:effectLst/>
          </c:spPr>
        </c:dropLines>
        <c:marker val="1"/>
        <c:smooth val="0"/>
        <c:axId val="943655760"/>
        <c:axId val="943653680"/>
      </c:lineChart>
      <c:catAx>
        <c:axId val="94365576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GH"/>
          </a:p>
        </c:txPr>
        <c:crossAx val="943653680"/>
        <c:crosses val="autoZero"/>
        <c:auto val="1"/>
        <c:lblAlgn val="ctr"/>
        <c:lblOffset val="100"/>
        <c:noMultiLvlLbl val="0"/>
      </c:catAx>
      <c:valAx>
        <c:axId val="94365368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GH"/>
          </a:p>
        </c:txPr>
        <c:crossAx val="943655760"/>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GH"/>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Assignment.xlsx]Two-dimensional Pivot Table!Average Sales of Products Under Category</c:name>
    <c:fmtId val="1"/>
  </c:pivotSource>
  <c:chart>
    <c:title>
      <c:tx>
        <c:rich>
          <a:bodyPr rot="0" spcFirstLastPara="1" vertOverflow="ellipsis" vert="horz" wrap="square" anchor="ctr" anchorCtr="1"/>
          <a:lstStyle/>
          <a:p>
            <a:pPr>
              <a:defRPr sz="2000" b="0" i="0" u="none" strike="noStrike" kern="1200" cap="none" spc="0" normalizeH="0" baseline="0">
                <a:solidFill>
                  <a:schemeClr val="lt1"/>
                </a:solidFill>
                <a:latin typeface="+mn-lt"/>
                <a:ea typeface="+mn-ea"/>
                <a:cs typeface="+mn-cs"/>
              </a:defRPr>
            </a:pPr>
            <a:r>
              <a:rPr lang="en-US" sz="1600">
                <a:solidFill>
                  <a:schemeClr val="lt1"/>
                </a:solidFill>
                <a:latin typeface="+mn-lt"/>
                <a:ea typeface="+mn-ea"/>
                <a:cs typeface="+mn-cs"/>
              </a:rPr>
              <a:t>Average Sales of Products Under Category</a:t>
            </a:r>
            <a:endParaRPr lang="en-US" sz="1600"/>
          </a:p>
        </c:rich>
      </c:tx>
      <c:overlay val="0"/>
      <c:spPr>
        <a:solidFill>
          <a:schemeClr val="accent1"/>
        </a:solidFill>
        <a:ln w="12700" cap="flat" cmpd="sng" algn="ctr">
          <a:solidFill>
            <a:schemeClr val="accent1">
              <a:shade val="50000"/>
            </a:schemeClr>
          </a:solidFill>
          <a:prstDash val="solid"/>
          <a:miter lim="800000"/>
        </a:ln>
        <a:effectLst/>
      </c:spPr>
      <c:txPr>
        <a:bodyPr rot="0" spcFirstLastPara="1" vertOverflow="ellipsis" vert="horz" wrap="square" anchor="ctr" anchorCtr="1"/>
        <a:lstStyle/>
        <a:p>
          <a:pPr>
            <a:defRPr sz="2000" b="0" i="0" u="none" strike="noStrike" kern="1200" cap="none" spc="0" normalizeH="0" baseline="0">
              <a:solidFill>
                <a:schemeClr val="lt1"/>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Table'!$K$1</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'Two-dimensional Pivot Table'!$I$2:$J$11</c:f>
              <c:multiLvlStrCache>
                <c:ptCount val="7"/>
                <c:lvl>
                  <c:pt idx="0">
                    <c:v>Apple</c:v>
                  </c:pt>
                  <c:pt idx="1">
                    <c:v>Banana</c:v>
                  </c:pt>
                  <c:pt idx="2">
                    <c:v>Mango</c:v>
                  </c:pt>
                  <c:pt idx="3">
                    <c:v>Orange</c:v>
                  </c:pt>
                  <c:pt idx="4">
                    <c:v>Beans</c:v>
                  </c:pt>
                  <c:pt idx="5">
                    <c:v>Cabbage</c:v>
                  </c:pt>
                  <c:pt idx="6">
                    <c:v>Carrots</c:v>
                  </c:pt>
                </c:lvl>
                <c:lvl>
                  <c:pt idx="0">
                    <c:v>Fruit</c:v>
                  </c:pt>
                  <c:pt idx="4">
                    <c:v>Vegetables</c:v>
                  </c:pt>
                </c:lvl>
              </c:multiLvlStrCache>
            </c:multiLvlStrRef>
          </c:cat>
          <c:val>
            <c:numRef>
              <c:f>'Two-dimensional Pivot Table'!$K$2:$K$11</c:f>
              <c:numCache>
                <c:formatCode>_-[$$-409]* #,##0_ ;_-[$$-409]* \-#,##0\ ;_-[$$-409]* "-"_ ;_-@_ </c:formatCode>
                <c:ptCount val="7"/>
                <c:pt idx="0">
                  <c:v>4781.4250000000002</c:v>
                </c:pt>
                <c:pt idx="1">
                  <c:v>4792.8873239436616</c:v>
                </c:pt>
                <c:pt idx="2">
                  <c:v>5189</c:v>
                </c:pt>
                <c:pt idx="3">
                  <c:v>4351.583333333333</c:v>
                </c:pt>
                <c:pt idx="4">
                  <c:v>4406.2307692307695</c:v>
                </c:pt>
                <c:pt idx="5">
                  <c:v>5275.5185185185182</c:v>
                </c:pt>
                <c:pt idx="6">
                  <c:v>5072.0370370370374</c:v>
                </c:pt>
              </c:numCache>
            </c:numRef>
          </c:val>
          <c:extLst>
            <c:ext xmlns:c16="http://schemas.microsoft.com/office/drawing/2014/chart" uri="{C3380CC4-5D6E-409C-BE32-E72D297353CC}">
              <c16:uniqueId val="{00000000-96EB-4975-8831-DE0D522F3A82}"/>
            </c:ext>
          </c:extLst>
        </c:ser>
        <c:dLbls>
          <c:showLegendKey val="0"/>
          <c:showVal val="1"/>
          <c:showCatName val="0"/>
          <c:showSerName val="0"/>
          <c:showPercent val="0"/>
          <c:showBubbleSize val="0"/>
        </c:dLbls>
        <c:gapWidth val="199"/>
        <c:axId val="1095421680"/>
        <c:axId val="1095422096"/>
      </c:barChart>
      <c:catAx>
        <c:axId val="109542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GH"/>
          </a:p>
        </c:txPr>
        <c:crossAx val="1095422096"/>
        <c:crosses val="autoZero"/>
        <c:auto val="1"/>
        <c:lblAlgn val="ctr"/>
        <c:lblOffset val="100"/>
        <c:noMultiLvlLbl val="0"/>
      </c:catAx>
      <c:valAx>
        <c:axId val="109542209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0954216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Assignment.xlsx]Two-dimensional Pivot Table!Total Sales of Products Under A Country</c:name>
    <c:fmtId val="1"/>
  </c:pivotSource>
  <c:chart>
    <c:title>
      <c:tx>
        <c:rich>
          <a:bodyPr rot="0" spcFirstLastPara="1" vertOverflow="ellipsis" vert="horz" wrap="square" anchor="ctr" anchorCtr="1"/>
          <a:lstStyle/>
          <a:p>
            <a:pPr>
              <a:defRPr sz="16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r>
              <a:rPr lang="en-US" b="0" cap="none" spc="0">
                <a:ln w="0"/>
                <a:solidFill>
                  <a:schemeClr val="accent1"/>
                </a:solidFill>
                <a:effectLst>
                  <a:outerShdw blurRad="38100" dist="25400" dir="5400000" algn="ctr" rotWithShape="0">
                    <a:srgbClr val="6E747A">
                      <a:alpha val="43000"/>
                    </a:srgbClr>
                  </a:outerShdw>
                </a:effectLst>
              </a:rPr>
              <a:t>Total Sales of Products Under  Country</a:t>
            </a:r>
          </a:p>
        </c:rich>
      </c:tx>
      <c:layout>
        <c:manualLayout>
          <c:xMode val="edge"/>
          <c:yMode val="edge"/>
          <c:x val="0.22477777777777777"/>
          <c:y val="9.5506386612610447E-2"/>
        </c:manualLayout>
      </c:layout>
      <c:overlay val="0"/>
      <c:spPr>
        <a:noFill/>
        <a:ln>
          <a:noFill/>
        </a:ln>
        <a:effectLst/>
      </c:spPr>
      <c:txPr>
        <a:bodyPr rot="0" spcFirstLastPara="1" vertOverflow="ellipsis" vert="horz" wrap="square" anchor="ctr" anchorCtr="1"/>
        <a:lstStyle/>
        <a:p>
          <a:pPr>
            <a:defRPr sz="16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45625546806648"/>
          <c:y val="0.31990638759741186"/>
          <c:w val="0.66926159230096238"/>
          <c:h val="0.43905363404008069"/>
        </c:manualLayout>
      </c:layout>
      <c:barChart>
        <c:barDir val="col"/>
        <c:grouping val="clustered"/>
        <c:varyColors val="0"/>
        <c:ser>
          <c:idx val="0"/>
          <c:order val="0"/>
          <c:tx>
            <c:strRef>
              <c:f>'Two-dimensional Pivot Table'!$B$16:$B$17</c:f>
              <c:strCache>
                <c:ptCount val="1"/>
                <c:pt idx="0">
                  <c:v>Apple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Table'!$B$18:$B$25</c:f>
              <c:numCache>
                <c:formatCode>_-[$$-409]* #,##0_ ;_-[$$-409]* \-#,##0\ ;_-[$$-409]* "-"_ ;_-@_ </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234A-4FA7-9CA8-25D7571D3F7D}"/>
            </c:ext>
          </c:extLst>
        </c:ser>
        <c:ser>
          <c:idx val="1"/>
          <c:order val="1"/>
          <c:tx>
            <c:strRef>
              <c:f>'Two-dimensional Pivot Table'!$C$16:$C$17</c:f>
              <c:strCache>
                <c:ptCount val="1"/>
                <c:pt idx="0">
                  <c:v>Banana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Table'!$C$18:$C$25</c:f>
              <c:numCache>
                <c:formatCode>_-[$$-409]* #,##0_ ;_-[$$-409]* \-#,##0\ ;_-[$$-409]* "-"_ ;_-@_ </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0-1488-46D0-8DB8-DF6551C5232F}"/>
            </c:ext>
          </c:extLst>
        </c:ser>
        <c:ser>
          <c:idx val="2"/>
          <c:order val="2"/>
          <c:tx>
            <c:strRef>
              <c:f>'Two-dimensional Pivot Table'!$D$16:$D$17</c:f>
              <c:strCache>
                <c:ptCount val="1"/>
                <c:pt idx="0">
                  <c:v>Beans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Table'!$D$18:$D$25</c:f>
              <c:numCache>
                <c:formatCode>_-[$$-409]* #,##0_ ;_-[$$-409]* \-#,##0\ ;_-[$$-409]* "-"_ ;_-@_ </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1-1488-46D0-8DB8-DF6551C5232F}"/>
            </c:ext>
          </c:extLst>
        </c:ser>
        <c:ser>
          <c:idx val="3"/>
          <c:order val="3"/>
          <c:tx>
            <c:strRef>
              <c:f>'Two-dimensional Pivot Table'!$E$16:$E$17</c:f>
              <c:strCache>
                <c:ptCount val="1"/>
                <c:pt idx="0">
                  <c:v>Cabbage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Table'!$E$18:$E$25</c:f>
              <c:numCache>
                <c:formatCode>_-[$$-409]* #,##0_ ;_-[$$-409]* \-#,##0\ ;_-[$$-409]* "-"_ ;_-@_ </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2-1488-46D0-8DB8-DF6551C5232F}"/>
            </c:ext>
          </c:extLst>
        </c:ser>
        <c:ser>
          <c:idx val="4"/>
          <c:order val="4"/>
          <c:tx>
            <c:strRef>
              <c:f>'Two-dimensional Pivot Table'!$F$16:$F$17</c:f>
              <c:strCache>
                <c:ptCount val="1"/>
                <c:pt idx="0">
                  <c:v>Carrots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Table'!$F$18:$F$25</c:f>
              <c:numCache>
                <c:formatCode>_-[$$-409]* #,##0_ ;_-[$$-409]* \-#,##0\ ;_-[$$-409]* "-"_ ;_-@_ </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3-1488-46D0-8DB8-DF6551C5232F}"/>
            </c:ext>
          </c:extLst>
        </c:ser>
        <c:ser>
          <c:idx val="5"/>
          <c:order val="5"/>
          <c:tx>
            <c:strRef>
              <c:f>'Two-dimensional Pivot Table'!$G$16:$G$17</c:f>
              <c:strCache>
                <c:ptCount val="1"/>
                <c:pt idx="0">
                  <c:v>Mango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Table'!$G$18:$G$25</c:f>
              <c:numCache>
                <c:formatCode>_-[$$-409]* #,##0_ ;_-[$$-409]* \-#,##0\ ;_-[$$-409]* "-"_ ;_-@_ </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14-1488-46D0-8DB8-DF6551C5232F}"/>
            </c:ext>
          </c:extLst>
        </c:ser>
        <c:ser>
          <c:idx val="6"/>
          <c:order val="6"/>
          <c:tx>
            <c:strRef>
              <c:f>'Two-dimensional Pivot Table'!$H$16:$H$17</c:f>
              <c:strCache>
                <c:ptCount val="1"/>
                <c:pt idx="0">
                  <c:v>Orange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Table'!$H$18:$H$25</c:f>
              <c:numCache>
                <c:formatCode>_-[$$-409]* #,##0_ ;_-[$$-409]* \-#,##0\ ;_-[$$-409]* "-"_ ;_-@_ </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15-1488-46D0-8DB8-DF6551C5232F}"/>
            </c:ext>
          </c:extLst>
        </c:ser>
        <c:dLbls>
          <c:showLegendKey val="0"/>
          <c:showVal val="0"/>
          <c:showCatName val="0"/>
          <c:showSerName val="0"/>
          <c:showPercent val="0"/>
          <c:showBubbleSize val="0"/>
        </c:dLbls>
        <c:gapWidth val="100"/>
        <c:overlap val="-24"/>
        <c:axId val="943881936"/>
        <c:axId val="943883600"/>
      </c:barChart>
      <c:catAx>
        <c:axId val="943881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943883600"/>
        <c:crosses val="autoZero"/>
        <c:auto val="1"/>
        <c:lblAlgn val="ctr"/>
        <c:lblOffset val="100"/>
        <c:noMultiLvlLbl val="0"/>
      </c:catAx>
      <c:valAx>
        <c:axId val="943883600"/>
        <c:scaling>
          <c:orientation val="minMax"/>
        </c:scaling>
        <c:delete val="0"/>
        <c:axPos val="l"/>
        <c:majorGridlines>
          <c:spPr>
            <a:ln w="9525" cap="flat" cmpd="sng" algn="ctr">
              <a:solidFill>
                <a:schemeClr val="lt1">
                  <a:lumMod val="95000"/>
                  <a:alpha val="10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943881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Assignment.xlsx]Two-dimensional Pivot Table!Total Count of Products Under Country</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Count of Products Under Country</a:t>
            </a:r>
          </a:p>
        </c:rich>
      </c:tx>
      <c:layout>
        <c:manualLayout>
          <c:xMode val="edge"/>
          <c:yMode val="edge"/>
          <c:x val="0.24443066491688534"/>
          <c:y val="6.277340332458442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506999125109359E-2"/>
          <c:y val="0.22522710702828813"/>
          <c:w val="0.72066207349081368"/>
          <c:h val="0.52494495479731695"/>
        </c:manualLayout>
      </c:layout>
      <c:areaChart>
        <c:grouping val="stacked"/>
        <c:varyColors val="0"/>
        <c:ser>
          <c:idx val="0"/>
          <c:order val="0"/>
          <c:tx>
            <c:strRef>
              <c:f>'Two-dimensional Pivot Table'!$B$30:$B$31</c:f>
              <c:strCache>
                <c:ptCount val="1"/>
                <c:pt idx="0">
                  <c:v>Apple</c:v>
                </c:pt>
              </c:strCache>
            </c:strRef>
          </c:tx>
          <c:spPr>
            <a:solidFill>
              <a:schemeClr val="accent1"/>
            </a:solidFill>
            <a:ln>
              <a:noFill/>
            </a:ln>
            <a:effectLst/>
          </c:spPr>
          <c:cat>
            <c:strRef>
              <c:f>'Two-dimensional Pivot Table'!$A$32:$A$39</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Table'!$B$32:$B$39</c:f>
              <c:numCache>
                <c:formatCode>0</c:formatCode>
                <c:ptCount val="7"/>
                <c:pt idx="0">
                  <c:v>4</c:v>
                </c:pt>
                <c:pt idx="1">
                  <c:v>6</c:v>
                </c:pt>
                <c:pt idx="2">
                  <c:v>16</c:v>
                </c:pt>
                <c:pt idx="3">
                  <c:v>2</c:v>
                </c:pt>
                <c:pt idx="4">
                  <c:v>2</c:v>
                </c:pt>
                <c:pt idx="5">
                  <c:v>4</c:v>
                </c:pt>
                <c:pt idx="6">
                  <c:v>6</c:v>
                </c:pt>
              </c:numCache>
            </c:numRef>
          </c:val>
          <c:extLst>
            <c:ext xmlns:c16="http://schemas.microsoft.com/office/drawing/2014/chart" uri="{C3380CC4-5D6E-409C-BE32-E72D297353CC}">
              <c16:uniqueId val="{00000000-53AC-4475-90EF-8D2604A645CE}"/>
            </c:ext>
          </c:extLst>
        </c:ser>
        <c:ser>
          <c:idx val="1"/>
          <c:order val="1"/>
          <c:tx>
            <c:strRef>
              <c:f>'Two-dimensional Pivot Table'!$C$30:$C$31</c:f>
              <c:strCache>
                <c:ptCount val="1"/>
                <c:pt idx="0">
                  <c:v>Banana</c:v>
                </c:pt>
              </c:strCache>
            </c:strRef>
          </c:tx>
          <c:spPr>
            <a:solidFill>
              <a:schemeClr val="accent2"/>
            </a:solidFill>
            <a:ln w="25400">
              <a:noFill/>
            </a:ln>
            <a:effectLst/>
          </c:spPr>
          <c:cat>
            <c:strRef>
              <c:f>'Two-dimensional Pivot Table'!$A$32:$A$39</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Table'!$C$32:$C$39</c:f>
              <c:numCache>
                <c:formatCode>0</c:formatCode>
                <c:ptCount val="7"/>
                <c:pt idx="0">
                  <c:v>10</c:v>
                </c:pt>
                <c:pt idx="1">
                  <c:v>7</c:v>
                </c:pt>
                <c:pt idx="2">
                  <c:v>7</c:v>
                </c:pt>
                <c:pt idx="3">
                  <c:v>9</c:v>
                </c:pt>
                <c:pt idx="4">
                  <c:v>8</c:v>
                </c:pt>
                <c:pt idx="5">
                  <c:v>7</c:v>
                </c:pt>
                <c:pt idx="6">
                  <c:v>23</c:v>
                </c:pt>
              </c:numCache>
            </c:numRef>
          </c:val>
          <c:extLst>
            <c:ext xmlns:c16="http://schemas.microsoft.com/office/drawing/2014/chart" uri="{C3380CC4-5D6E-409C-BE32-E72D297353CC}">
              <c16:uniqueId val="{00000000-7605-4E91-B166-8B432BA108E7}"/>
            </c:ext>
          </c:extLst>
        </c:ser>
        <c:ser>
          <c:idx val="2"/>
          <c:order val="2"/>
          <c:tx>
            <c:strRef>
              <c:f>'Two-dimensional Pivot Table'!$D$30:$D$31</c:f>
              <c:strCache>
                <c:ptCount val="1"/>
                <c:pt idx="0">
                  <c:v>Beans</c:v>
                </c:pt>
              </c:strCache>
            </c:strRef>
          </c:tx>
          <c:spPr>
            <a:solidFill>
              <a:schemeClr val="accent3"/>
            </a:solidFill>
            <a:ln w="25400">
              <a:noFill/>
            </a:ln>
            <a:effectLst/>
          </c:spPr>
          <c:cat>
            <c:strRef>
              <c:f>'Two-dimensional Pivot Table'!$A$32:$A$39</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Table'!$D$32:$D$39</c:f>
              <c:numCache>
                <c:formatCode>0</c:formatCode>
                <c:ptCount val="7"/>
                <c:pt idx="0">
                  <c:v>3</c:v>
                </c:pt>
                <c:pt idx="2">
                  <c:v>1</c:v>
                </c:pt>
                <c:pt idx="3">
                  <c:v>6</c:v>
                </c:pt>
                <c:pt idx="5">
                  <c:v>2</c:v>
                </c:pt>
                <c:pt idx="6">
                  <c:v>1</c:v>
                </c:pt>
              </c:numCache>
            </c:numRef>
          </c:val>
          <c:extLst>
            <c:ext xmlns:c16="http://schemas.microsoft.com/office/drawing/2014/chart" uri="{C3380CC4-5D6E-409C-BE32-E72D297353CC}">
              <c16:uniqueId val="{00000001-7605-4E91-B166-8B432BA108E7}"/>
            </c:ext>
          </c:extLst>
        </c:ser>
        <c:ser>
          <c:idx val="3"/>
          <c:order val="3"/>
          <c:tx>
            <c:strRef>
              <c:f>'Two-dimensional Pivot Table'!$E$30:$E$31</c:f>
              <c:strCache>
                <c:ptCount val="1"/>
                <c:pt idx="0">
                  <c:v>Cabbage</c:v>
                </c:pt>
              </c:strCache>
            </c:strRef>
          </c:tx>
          <c:spPr>
            <a:solidFill>
              <a:schemeClr val="accent4"/>
            </a:solidFill>
            <a:ln w="25400">
              <a:noFill/>
            </a:ln>
            <a:effectLst/>
          </c:spPr>
          <c:cat>
            <c:strRef>
              <c:f>'Two-dimensional Pivot Table'!$A$32:$A$39</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Table'!$E$32:$E$39</c:f>
              <c:numCache>
                <c:formatCode>0</c:formatCode>
                <c:ptCount val="7"/>
                <c:pt idx="0">
                  <c:v>2</c:v>
                </c:pt>
                <c:pt idx="1">
                  <c:v>3</c:v>
                </c:pt>
                <c:pt idx="2">
                  <c:v>1</c:v>
                </c:pt>
                <c:pt idx="3">
                  <c:v>8</c:v>
                </c:pt>
                <c:pt idx="4">
                  <c:v>1</c:v>
                </c:pt>
                <c:pt idx="5">
                  <c:v>8</c:v>
                </c:pt>
                <c:pt idx="6">
                  <c:v>4</c:v>
                </c:pt>
              </c:numCache>
            </c:numRef>
          </c:val>
          <c:extLst>
            <c:ext xmlns:c16="http://schemas.microsoft.com/office/drawing/2014/chart" uri="{C3380CC4-5D6E-409C-BE32-E72D297353CC}">
              <c16:uniqueId val="{00000002-7605-4E91-B166-8B432BA108E7}"/>
            </c:ext>
          </c:extLst>
        </c:ser>
        <c:ser>
          <c:idx val="4"/>
          <c:order val="4"/>
          <c:tx>
            <c:strRef>
              <c:f>'Two-dimensional Pivot Table'!$F$30:$F$31</c:f>
              <c:strCache>
                <c:ptCount val="1"/>
                <c:pt idx="0">
                  <c:v>Carrots</c:v>
                </c:pt>
              </c:strCache>
            </c:strRef>
          </c:tx>
          <c:spPr>
            <a:solidFill>
              <a:schemeClr val="accent5"/>
            </a:solidFill>
            <a:ln w="25400">
              <a:noFill/>
            </a:ln>
            <a:effectLst/>
          </c:spPr>
          <c:cat>
            <c:strRef>
              <c:f>'Two-dimensional Pivot Table'!$A$32:$A$39</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Table'!$F$32:$F$39</c:f>
              <c:numCache>
                <c:formatCode>0</c:formatCode>
                <c:ptCount val="7"/>
                <c:pt idx="0">
                  <c:v>3</c:v>
                </c:pt>
                <c:pt idx="2">
                  <c:v>1</c:v>
                </c:pt>
                <c:pt idx="3">
                  <c:v>6</c:v>
                </c:pt>
                <c:pt idx="5">
                  <c:v>7</c:v>
                </c:pt>
                <c:pt idx="6">
                  <c:v>10</c:v>
                </c:pt>
              </c:numCache>
            </c:numRef>
          </c:val>
          <c:extLst>
            <c:ext xmlns:c16="http://schemas.microsoft.com/office/drawing/2014/chart" uri="{C3380CC4-5D6E-409C-BE32-E72D297353CC}">
              <c16:uniqueId val="{00000003-7605-4E91-B166-8B432BA108E7}"/>
            </c:ext>
          </c:extLst>
        </c:ser>
        <c:ser>
          <c:idx val="5"/>
          <c:order val="5"/>
          <c:tx>
            <c:strRef>
              <c:f>'Two-dimensional Pivot Table'!$G$30:$G$31</c:f>
              <c:strCache>
                <c:ptCount val="1"/>
                <c:pt idx="0">
                  <c:v>Mango</c:v>
                </c:pt>
              </c:strCache>
            </c:strRef>
          </c:tx>
          <c:spPr>
            <a:solidFill>
              <a:schemeClr val="accent6"/>
            </a:solidFill>
            <a:ln w="25400">
              <a:noFill/>
            </a:ln>
            <a:effectLst/>
          </c:spPr>
          <c:cat>
            <c:strRef>
              <c:f>'Two-dimensional Pivot Table'!$A$32:$A$39</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Table'!$G$32:$G$39</c:f>
              <c:numCache>
                <c:formatCode>0</c:formatCode>
                <c:ptCount val="7"/>
                <c:pt idx="0">
                  <c:v>2</c:v>
                </c:pt>
                <c:pt idx="1">
                  <c:v>1</c:v>
                </c:pt>
                <c:pt idx="2">
                  <c:v>1</c:v>
                </c:pt>
                <c:pt idx="3">
                  <c:v>1</c:v>
                </c:pt>
                <c:pt idx="5">
                  <c:v>1</c:v>
                </c:pt>
                <c:pt idx="6">
                  <c:v>5</c:v>
                </c:pt>
              </c:numCache>
            </c:numRef>
          </c:val>
          <c:extLst>
            <c:ext xmlns:c16="http://schemas.microsoft.com/office/drawing/2014/chart" uri="{C3380CC4-5D6E-409C-BE32-E72D297353CC}">
              <c16:uniqueId val="{00000014-7605-4E91-B166-8B432BA108E7}"/>
            </c:ext>
          </c:extLst>
        </c:ser>
        <c:ser>
          <c:idx val="6"/>
          <c:order val="6"/>
          <c:tx>
            <c:strRef>
              <c:f>'Two-dimensional Pivot Table'!$H$30:$H$31</c:f>
              <c:strCache>
                <c:ptCount val="1"/>
                <c:pt idx="0">
                  <c:v>Orange</c:v>
                </c:pt>
              </c:strCache>
            </c:strRef>
          </c:tx>
          <c:spPr>
            <a:solidFill>
              <a:schemeClr val="accent1">
                <a:lumMod val="60000"/>
              </a:schemeClr>
            </a:solidFill>
            <a:ln w="25400">
              <a:noFill/>
            </a:ln>
            <a:effectLst/>
          </c:spPr>
          <c:cat>
            <c:strRef>
              <c:f>'Two-dimensional Pivot Table'!$A$32:$A$39</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Table'!$H$32:$H$39</c:f>
              <c:numCache>
                <c:formatCode>0</c:formatCode>
                <c:ptCount val="7"/>
                <c:pt idx="0">
                  <c:v>3</c:v>
                </c:pt>
                <c:pt idx="1">
                  <c:v>3</c:v>
                </c:pt>
                <c:pt idx="2">
                  <c:v>1</c:v>
                </c:pt>
                <c:pt idx="3">
                  <c:v>1</c:v>
                </c:pt>
                <c:pt idx="4">
                  <c:v>3</c:v>
                </c:pt>
                <c:pt idx="5">
                  <c:v>5</c:v>
                </c:pt>
                <c:pt idx="6">
                  <c:v>8</c:v>
                </c:pt>
              </c:numCache>
            </c:numRef>
          </c:val>
          <c:extLst>
            <c:ext xmlns:c16="http://schemas.microsoft.com/office/drawing/2014/chart" uri="{C3380CC4-5D6E-409C-BE32-E72D297353CC}">
              <c16:uniqueId val="{00000015-7605-4E91-B166-8B432BA108E7}"/>
            </c:ext>
          </c:extLst>
        </c:ser>
        <c:dLbls>
          <c:showLegendKey val="0"/>
          <c:showVal val="0"/>
          <c:showCatName val="0"/>
          <c:showSerName val="0"/>
          <c:showPercent val="0"/>
          <c:showBubbleSize val="0"/>
        </c:dLbls>
        <c:axId val="1084541600"/>
        <c:axId val="1084545344"/>
      </c:areaChart>
      <c:catAx>
        <c:axId val="1084541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084545344"/>
        <c:crosses val="autoZero"/>
        <c:auto val="1"/>
        <c:lblAlgn val="ctr"/>
        <c:lblOffset val="100"/>
        <c:noMultiLvlLbl val="0"/>
      </c:catAx>
      <c:valAx>
        <c:axId val="1084545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08454160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Assignment.xlsx]Two-dimensional Pivot Table!Average Sales of Products Under Country</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Sales of Products Under Country</a:t>
            </a:r>
          </a:p>
        </c:rich>
      </c:tx>
      <c:layout>
        <c:manualLayout>
          <c:xMode val="edge"/>
          <c:yMode val="edge"/>
          <c:x val="0.18387510936132986"/>
          <c:y val="1.1847477398658499E-2"/>
        </c:manualLayout>
      </c:layout>
      <c:overlay val="0"/>
      <c:spPr>
        <a:solidFill>
          <a:srgbClr val="FF0000"/>
        </a:solid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527624671916013"/>
          <c:y val="0.24578266258384368"/>
          <c:w val="0.42467082239720033"/>
          <c:h val="0.64681794983960339"/>
        </c:manualLayout>
      </c:layout>
      <c:barChart>
        <c:barDir val="bar"/>
        <c:grouping val="stacked"/>
        <c:varyColors val="0"/>
        <c:ser>
          <c:idx val="0"/>
          <c:order val="0"/>
          <c:tx>
            <c:strRef>
              <c:f>'Two-dimensional Pivot Table'!$L$16:$L$17</c:f>
              <c:strCache>
                <c:ptCount val="1"/>
                <c:pt idx="0">
                  <c:v>Apple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'Two-dimensional Pivot Table'!$K$18:$K$25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Table'!$L$18:$L$25</c:f>
              <c:numCache>
                <c:formatCode>_-[$$-409]* #,##0_ ;_-[$$-409]* \-#,##0\ ;_-[$$-409]* "-"_ ;_-@_ </c:formatCode>
                <c:ptCount val="7"/>
                <c:pt idx="0">
                  <c:v>5158.5</c:v>
                </c:pt>
                <c:pt idx="1">
                  <c:v>4144.5</c:v>
                </c:pt>
                <c:pt idx="2">
                  <c:v>5012.0625</c:v>
                </c:pt>
                <c:pt idx="3">
                  <c:v>4541</c:v>
                </c:pt>
                <c:pt idx="4">
                  <c:v>5166</c:v>
                </c:pt>
                <c:pt idx="5">
                  <c:v>4383.5</c:v>
                </c:pt>
                <c:pt idx="6">
                  <c:v>4769.166666666667</c:v>
                </c:pt>
              </c:numCache>
            </c:numRef>
          </c:val>
          <c:extLst>
            <c:ext xmlns:c16="http://schemas.microsoft.com/office/drawing/2014/chart" uri="{C3380CC4-5D6E-409C-BE32-E72D297353CC}">
              <c16:uniqueId val="{00000000-2D01-4535-91C3-8C7408A561C2}"/>
            </c:ext>
          </c:extLst>
        </c:ser>
        <c:ser>
          <c:idx val="1"/>
          <c:order val="1"/>
          <c:tx>
            <c:strRef>
              <c:f>'Two-dimensional Pivot Table'!$M$16:$M$17</c:f>
              <c:strCache>
                <c:ptCount val="1"/>
                <c:pt idx="0">
                  <c:v>Banana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'Two-dimensional Pivot Table'!$K$18:$K$25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Table'!$M$18:$M$25</c:f>
              <c:numCache>
                <c:formatCode>_-[$$-409]* #,##0_ ;_-[$$-409]* \-#,##0\ ;_-[$$-409]* "-"_ ;_-@_ </c:formatCode>
                <c:ptCount val="7"/>
                <c:pt idx="0">
                  <c:v>5272.1</c:v>
                </c:pt>
                <c:pt idx="1">
                  <c:v>4825</c:v>
                </c:pt>
                <c:pt idx="2">
                  <c:v>5156.2857142857147</c:v>
                </c:pt>
                <c:pt idx="3">
                  <c:v>4409.5555555555557</c:v>
                </c:pt>
                <c:pt idx="4">
                  <c:v>5006.25</c:v>
                </c:pt>
                <c:pt idx="5">
                  <c:v>6129.7142857142853</c:v>
                </c:pt>
                <c:pt idx="6">
                  <c:v>4133.086956521739</c:v>
                </c:pt>
              </c:numCache>
            </c:numRef>
          </c:val>
          <c:extLst>
            <c:ext xmlns:c16="http://schemas.microsoft.com/office/drawing/2014/chart" uri="{C3380CC4-5D6E-409C-BE32-E72D297353CC}">
              <c16:uniqueId val="{00000000-83DB-409C-9D8A-BC6CC84F1E8B}"/>
            </c:ext>
          </c:extLst>
        </c:ser>
        <c:ser>
          <c:idx val="2"/>
          <c:order val="2"/>
          <c:tx>
            <c:strRef>
              <c:f>'Two-dimensional Pivot Table'!$N$16:$N$17</c:f>
              <c:strCache>
                <c:ptCount val="1"/>
                <c:pt idx="0">
                  <c:v>Beans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'Two-dimensional Pivot Table'!$K$18:$K$25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Table'!$N$18:$N$25</c:f>
              <c:numCache>
                <c:formatCode>_-[$$-409]* #,##0_ ;_-[$$-409]* \-#,##0\ ;_-[$$-409]* "-"_ ;_-@_ </c:formatCode>
                <c:ptCount val="7"/>
                <c:pt idx="0">
                  <c:v>4811</c:v>
                </c:pt>
                <c:pt idx="2">
                  <c:v>680</c:v>
                </c:pt>
                <c:pt idx="3">
                  <c:v>4984.166666666667</c:v>
                </c:pt>
                <c:pt idx="5">
                  <c:v>2550</c:v>
                </c:pt>
                <c:pt idx="6">
                  <c:v>7163</c:v>
                </c:pt>
              </c:numCache>
            </c:numRef>
          </c:val>
          <c:extLst>
            <c:ext xmlns:c16="http://schemas.microsoft.com/office/drawing/2014/chart" uri="{C3380CC4-5D6E-409C-BE32-E72D297353CC}">
              <c16:uniqueId val="{00000001-83DB-409C-9D8A-BC6CC84F1E8B}"/>
            </c:ext>
          </c:extLst>
        </c:ser>
        <c:ser>
          <c:idx val="3"/>
          <c:order val="3"/>
          <c:tx>
            <c:strRef>
              <c:f>'Two-dimensional Pivot Table'!$O$16:$O$17</c:f>
              <c:strCache>
                <c:ptCount val="1"/>
                <c:pt idx="0">
                  <c:v>Cabbage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'Two-dimensional Pivot Table'!$K$18:$K$25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Table'!$O$18:$O$25</c:f>
              <c:numCache>
                <c:formatCode>_-[$$-409]* #,##0_ ;_-[$$-409]* \-#,##0\ ;_-[$$-409]* "-"_ ;_-@_ </c:formatCode>
                <c:ptCount val="7"/>
                <c:pt idx="0">
                  <c:v>8976.5</c:v>
                </c:pt>
                <c:pt idx="1">
                  <c:v>4135.666666666667</c:v>
                </c:pt>
                <c:pt idx="2">
                  <c:v>5341</c:v>
                </c:pt>
                <c:pt idx="3">
                  <c:v>4649.625</c:v>
                </c:pt>
                <c:pt idx="4">
                  <c:v>4390</c:v>
                </c:pt>
                <c:pt idx="5">
                  <c:v>4804.5</c:v>
                </c:pt>
                <c:pt idx="6">
                  <c:v>6678.75</c:v>
                </c:pt>
              </c:numCache>
            </c:numRef>
          </c:val>
          <c:extLst>
            <c:ext xmlns:c16="http://schemas.microsoft.com/office/drawing/2014/chart" uri="{C3380CC4-5D6E-409C-BE32-E72D297353CC}">
              <c16:uniqueId val="{00000002-83DB-409C-9D8A-BC6CC84F1E8B}"/>
            </c:ext>
          </c:extLst>
        </c:ser>
        <c:ser>
          <c:idx val="4"/>
          <c:order val="4"/>
          <c:tx>
            <c:strRef>
              <c:f>'Two-dimensional Pivot Table'!$P$16:$P$17</c:f>
              <c:strCache>
                <c:ptCount val="1"/>
                <c:pt idx="0">
                  <c:v>Carrots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'Two-dimensional Pivot Table'!$K$18:$K$25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Table'!$P$18:$P$25</c:f>
              <c:numCache>
                <c:formatCode>_-[$$-409]* #,##0_ ;_-[$$-409]* \-#,##0\ ;_-[$$-409]* "-"_ ;_-@_ </c:formatCode>
                <c:ptCount val="7"/>
                <c:pt idx="0">
                  <c:v>2702</c:v>
                </c:pt>
                <c:pt idx="2">
                  <c:v>9104</c:v>
                </c:pt>
                <c:pt idx="3">
                  <c:v>3606</c:v>
                </c:pt>
                <c:pt idx="5">
                  <c:v>5973.5714285714284</c:v>
                </c:pt>
                <c:pt idx="6">
                  <c:v>5628.4</c:v>
                </c:pt>
              </c:numCache>
            </c:numRef>
          </c:val>
          <c:extLst>
            <c:ext xmlns:c16="http://schemas.microsoft.com/office/drawing/2014/chart" uri="{C3380CC4-5D6E-409C-BE32-E72D297353CC}">
              <c16:uniqueId val="{00000003-83DB-409C-9D8A-BC6CC84F1E8B}"/>
            </c:ext>
          </c:extLst>
        </c:ser>
        <c:ser>
          <c:idx val="5"/>
          <c:order val="5"/>
          <c:tx>
            <c:strRef>
              <c:f>'Two-dimensional Pivot Table'!$Q$16:$Q$17</c:f>
              <c:strCache>
                <c:ptCount val="1"/>
                <c:pt idx="0">
                  <c:v>Mango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'Two-dimensional Pivot Table'!$K$18:$K$25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Table'!$Q$18:$Q$25</c:f>
              <c:numCache>
                <c:formatCode>_-[$$-409]* #,##0_ ;_-[$$-409]* \-#,##0\ ;_-[$$-409]* "-"_ ;_-@_ </c:formatCode>
                <c:ptCount val="7"/>
                <c:pt idx="0">
                  <c:v>4593</c:v>
                </c:pt>
                <c:pt idx="1">
                  <c:v>3767</c:v>
                </c:pt>
                <c:pt idx="2">
                  <c:v>7388</c:v>
                </c:pt>
                <c:pt idx="3">
                  <c:v>8775</c:v>
                </c:pt>
                <c:pt idx="5">
                  <c:v>5600</c:v>
                </c:pt>
                <c:pt idx="6">
                  <c:v>4472.6000000000004</c:v>
                </c:pt>
              </c:numCache>
            </c:numRef>
          </c:val>
          <c:extLst>
            <c:ext xmlns:c16="http://schemas.microsoft.com/office/drawing/2014/chart" uri="{C3380CC4-5D6E-409C-BE32-E72D297353CC}">
              <c16:uniqueId val="{00000014-83DB-409C-9D8A-BC6CC84F1E8B}"/>
            </c:ext>
          </c:extLst>
        </c:ser>
        <c:ser>
          <c:idx val="6"/>
          <c:order val="6"/>
          <c:tx>
            <c:strRef>
              <c:f>'Two-dimensional Pivot Table'!$R$16:$R$17</c:f>
              <c:strCache>
                <c:ptCount val="1"/>
                <c:pt idx="0">
                  <c:v>Orange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strRef>
              <c:f>'Two-dimensional Pivot Table'!$K$18:$K$25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Table'!$R$18:$R$25</c:f>
              <c:numCache>
                <c:formatCode>_-[$$-409]* #,##0_ ;_-[$$-409]* \-#,##0\ ;_-[$$-409]* "-"_ ;_-@_ </c:formatCode>
                <c:ptCount val="7"/>
                <c:pt idx="0">
                  <c:v>2893.3333333333335</c:v>
                </c:pt>
                <c:pt idx="1">
                  <c:v>6643</c:v>
                </c:pt>
                <c:pt idx="2">
                  <c:v>2256</c:v>
                </c:pt>
                <c:pt idx="3">
                  <c:v>8887</c:v>
                </c:pt>
                <c:pt idx="4">
                  <c:v>4003.3333333333335</c:v>
                </c:pt>
                <c:pt idx="5">
                  <c:v>4348.8</c:v>
                </c:pt>
                <c:pt idx="6">
                  <c:v>3866.5</c:v>
                </c:pt>
              </c:numCache>
            </c:numRef>
          </c:val>
          <c:extLst>
            <c:ext xmlns:c16="http://schemas.microsoft.com/office/drawing/2014/chart" uri="{C3380CC4-5D6E-409C-BE32-E72D297353CC}">
              <c16:uniqueId val="{00000015-83DB-409C-9D8A-BC6CC84F1E8B}"/>
            </c:ext>
          </c:extLst>
        </c:ser>
        <c:dLbls>
          <c:showLegendKey val="0"/>
          <c:showVal val="0"/>
          <c:showCatName val="0"/>
          <c:showSerName val="0"/>
          <c:showPercent val="0"/>
          <c:showBubbleSize val="0"/>
        </c:dLbls>
        <c:gapWidth val="150"/>
        <c:overlap val="100"/>
        <c:axId val="957243728"/>
        <c:axId val="957245392"/>
      </c:barChart>
      <c:catAx>
        <c:axId val="957243728"/>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957245392"/>
        <c:crosses val="autoZero"/>
        <c:auto val="1"/>
        <c:lblAlgn val="ctr"/>
        <c:lblOffset val="100"/>
        <c:noMultiLvlLbl val="0"/>
      </c:catAx>
      <c:valAx>
        <c:axId val="957245392"/>
        <c:scaling>
          <c:orientation val="minMax"/>
        </c:scaling>
        <c:delete val="0"/>
        <c:axPos val="b"/>
        <c:majorGridlines>
          <c:spPr>
            <a:ln w="9525" cap="flat" cmpd="sng" algn="ctr">
              <a:solidFill>
                <a:schemeClr val="tx2">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95724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Assignment.xlsx]One-dimensional Pivot Table!Total Sales Per Product</c:name>
    <c:fmtId val="3"/>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sz="1800">
                <a:solidFill>
                  <a:schemeClr val="tx1"/>
                </a:solidFill>
              </a:rPr>
              <a:t>Total Sales Per Product</a:t>
            </a:r>
          </a:p>
        </c:rich>
      </c:tx>
      <c:overlay val="0"/>
      <c:spPr>
        <a:solidFill>
          <a:schemeClr val="bg2">
            <a:lumMod val="75000"/>
          </a:schemeClr>
        </a:solid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C99FF"/>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C99FF"/>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Table'!$B$1</c:f>
              <c:strCache>
                <c:ptCount val="1"/>
                <c:pt idx="0">
                  <c:v>Total</c:v>
                </c:pt>
              </c:strCache>
            </c:strRef>
          </c:tx>
          <c:spPr>
            <a:solidFill>
              <a:schemeClr val="accent6">
                <a:lumMod val="75000"/>
              </a:schemeClr>
            </a:solidFill>
            <a:ln>
              <a:noFill/>
            </a:ln>
            <a:effectLst>
              <a:outerShdw blurRad="57150" dist="19050" dir="5400000" algn="ctr" rotWithShape="0">
                <a:srgbClr val="000000">
                  <a:alpha val="63000"/>
                </a:srgbClr>
              </a:outerShdw>
            </a:effectLst>
          </c:spPr>
          <c:invertIfNegative val="0"/>
          <c:cat>
            <c:strRef>
              <c:f>'One-dimensional Pivot Table'!$A$2:$A$9</c:f>
              <c:strCache>
                <c:ptCount val="7"/>
                <c:pt idx="0">
                  <c:v>Apple</c:v>
                </c:pt>
                <c:pt idx="1">
                  <c:v>Banana</c:v>
                </c:pt>
                <c:pt idx="2">
                  <c:v>Beans</c:v>
                </c:pt>
                <c:pt idx="3">
                  <c:v>Cabbage</c:v>
                </c:pt>
                <c:pt idx="4">
                  <c:v>Carrots</c:v>
                </c:pt>
                <c:pt idx="5">
                  <c:v>Mango</c:v>
                </c:pt>
                <c:pt idx="6">
                  <c:v>Orange</c:v>
                </c:pt>
              </c:strCache>
            </c:strRef>
          </c:cat>
          <c:val>
            <c:numRef>
              <c:f>'One-dimensional Pivot Table'!$B$2:$B$9</c:f>
              <c:numCache>
                <c:formatCode>_-[$$-409]* #,##0_ ;_-[$$-409]* \-#,##0\ ;_-[$$-409]* "-"_ ;_-@_ </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65D1-488E-8CD2-1CD48DF7C880}"/>
            </c:ext>
          </c:extLst>
        </c:ser>
        <c:dLbls>
          <c:showLegendKey val="0"/>
          <c:showVal val="0"/>
          <c:showCatName val="0"/>
          <c:showSerName val="0"/>
          <c:showPercent val="0"/>
          <c:showBubbleSize val="0"/>
        </c:dLbls>
        <c:gapWidth val="100"/>
        <c:overlap val="-24"/>
        <c:axId val="1624722783"/>
        <c:axId val="1624729439"/>
      </c:barChart>
      <c:catAx>
        <c:axId val="16247227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24729439"/>
        <c:crosses val="autoZero"/>
        <c:auto val="1"/>
        <c:lblAlgn val="ctr"/>
        <c:lblOffset val="100"/>
        <c:noMultiLvlLbl val="0"/>
      </c:catAx>
      <c:valAx>
        <c:axId val="162472943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24722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Assignment.xlsx]One-dimensional Pivot Table!Total Count Per Product Sold</c:name>
    <c:fmtId val="3"/>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solidFill>
                  <a:schemeClr val="tx1"/>
                </a:solidFill>
              </a:rPr>
              <a:t>Total Count Per Product Sold</a:t>
            </a:r>
          </a:p>
        </c:rich>
      </c:tx>
      <c:overlay val="0"/>
      <c:spPr>
        <a:solidFill>
          <a:schemeClr val="bg2">
            <a:lumMod val="75000"/>
          </a:schemeClr>
        </a:solid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chemeClr val="accent6">
                <a:lumMod val="75000"/>
              </a:schemeClr>
            </a:solidFill>
            <a:round/>
          </a:ln>
          <a:effectLst/>
        </c:spPr>
        <c:marker>
          <c:symbol val="circle"/>
          <c:size val="17"/>
          <c:spPr>
            <a:solidFill>
              <a:schemeClr val="accent6">
                <a:lumMod val="75000"/>
              </a:schemeClr>
            </a:solidFill>
            <a:ln>
              <a:solidFill>
                <a:schemeClr val="accent6">
                  <a:lumMod val="75000"/>
                </a:schemeClr>
              </a:solidFill>
            </a:ln>
            <a:effectLst/>
          </c:spPr>
        </c:marker>
        <c:dLbl>
          <c:idx val="0"/>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Table'!$F$1</c:f>
              <c:strCache>
                <c:ptCount val="1"/>
                <c:pt idx="0">
                  <c:v>Total</c:v>
                </c:pt>
              </c:strCache>
            </c:strRef>
          </c:tx>
          <c:spPr>
            <a:ln w="31750" cap="rnd">
              <a:solidFill>
                <a:schemeClr val="accent6">
                  <a:lumMod val="75000"/>
                </a:schemeClr>
              </a:solidFill>
              <a:round/>
            </a:ln>
            <a:effectLst/>
          </c:spPr>
          <c:marker>
            <c:symbol val="circle"/>
            <c:size val="17"/>
            <c:spPr>
              <a:solidFill>
                <a:schemeClr val="accent6">
                  <a:lumMod val="75000"/>
                </a:schemeClr>
              </a:solidFill>
              <a:ln>
                <a:solidFill>
                  <a:schemeClr val="accent6">
                    <a:lumMod val="75000"/>
                  </a:schemeClr>
                </a:solidFill>
              </a:ln>
              <a:effectLst/>
            </c:spPr>
          </c:marker>
          <c:dLbls>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Table'!$E$2:$E$9</c:f>
              <c:strCache>
                <c:ptCount val="7"/>
                <c:pt idx="0">
                  <c:v>Apple</c:v>
                </c:pt>
                <c:pt idx="1">
                  <c:v>Banana</c:v>
                </c:pt>
                <c:pt idx="2">
                  <c:v>Beans</c:v>
                </c:pt>
                <c:pt idx="3">
                  <c:v>Cabbage</c:v>
                </c:pt>
                <c:pt idx="4">
                  <c:v>Carrots</c:v>
                </c:pt>
                <c:pt idx="5">
                  <c:v>Mango</c:v>
                </c:pt>
                <c:pt idx="6">
                  <c:v>Orange</c:v>
                </c:pt>
              </c:strCache>
            </c:strRef>
          </c:cat>
          <c:val>
            <c:numRef>
              <c:f>'One-dimensional Pivot Table'!$F$2:$F$9</c:f>
              <c:numCache>
                <c:formatCode>0</c:formatCode>
                <c:ptCount val="7"/>
                <c:pt idx="0">
                  <c:v>40</c:v>
                </c:pt>
                <c:pt idx="1">
                  <c:v>71</c:v>
                </c:pt>
                <c:pt idx="2">
                  <c:v>13</c:v>
                </c:pt>
                <c:pt idx="3">
                  <c:v>27</c:v>
                </c:pt>
                <c:pt idx="4">
                  <c:v>27</c:v>
                </c:pt>
                <c:pt idx="5">
                  <c:v>11</c:v>
                </c:pt>
                <c:pt idx="6">
                  <c:v>24</c:v>
                </c:pt>
              </c:numCache>
            </c:numRef>
          </c:val>
          <c:smooth val="0"/>
          <c:extLst>
            <c:ext xmlns:c16="http://schemas.microsoft.com/office/drawing/2014/chart" uri="{C3380CC4-5D6E-409C-BE32-E72D297353CC}">
              <c16:uniqueId val="{00000000-82C4-496D-AF66-60AF69FDE695}"/>
            </c:ext>
          </c:extLst>
        </c:ser>
        <c:dLbls>
          <c:dLblPos val="ctr"/>
          <c:showLegendKey val="0"/>
          <c:showVal val="1"/>
          <c:showCatName val="0"/>
          <c:showSerName val="0"/>
          <c:showPercent val="0"/>
          <c:showBubbleSize val="0"/>
        </c:dLbls>
        <c:marker val="1"/>
        <c:smooth val="0"/>
        <c:axId val="1736783231"/>
        <c:axId val="1736796959"/>
      </c:lineChart>
      <c:catAx>
        <c:axId val="17367832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1736796959"/>
        <c:crosses val="autoZero"/>
        <c:auto val="1"/>
        <c:lblAlgn val="ctr"/>
        <c:lblOffset val="100"/>
        <c:noMultiLvlLbl val="0"/>
      </c:catAx>
      <c:valAx>
        <c:axId val="173679695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73678323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Assignment.xlsx]One-dimensional Pivot Table!Average Sales Per Product</c:name>
    <c:fmtId val="3"/>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a:solidFill>
                  <a:schemeClr val="tx1"/>
                </a:solidFill>
                <a:latin typeface="+mn-lt"/>
                <a:ea typeface="+mn-ea"/>
                <a:cs typeface="+mn-cs"/>
              </a:rPr>
              <a:t>Average Sales Per Product</a:t>
            </a:r>
            <a:endParaRPr lang="en-US" sz="1800" b="1">
              <a:solidFill>
                <a:schemeClr val="tx1"/>
              </a:solidFill>
            </a:endParaRPr>
          </a:p>
        </c:rich>
      </c:tx>
      <c:overlay val="0"/>
      <c:spPr>
        <a:solidFill>
          <a:schemeClr val="bg2">
            <a:lumMod val="75000"/>
          </a:schemeClr>
        </a:solidFill>
        <a:ln w="12700" cap="flat" cmpd="sng" algn="ctr">
          <a:noFill/>
          <a:prstDash val="solid"/>
          <a:miter lim="800000"/>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Table'!$J$1</c:f>
              <c:strCache>
                <c:ptCount val="1"/>
                <c:pt idx="0">
                  <c:v>Total</c:v>
                </c:pt>
              </c:strCache>
            </c:strRef>
          </c:tx>
          <c:spPr>
            <a:solidFill>
              <a:schemeClr val="accent6">
                <a:lumMod val="75000"/>
              </a:schemeClr>
            </a:solidFill>
            <a:ln>
              <a:noFill/>
            </a:ln>
            <a:effectLst/>
          </c:spPr>
          <c:invertIfNegative val="0"/>
          <c:cat>
            <c:strRef>
              <c:f>'One-dimensional Pivot Table'!$I$2:$I$9</c:f>
              <c:strCache>
                <c:ptCount val="7"/>
                <c:pt idx="0">
                  <c:v>Apple</c:v>
                </c:pt>
                <c:pt idx="1">
                  <c:v>Banana</c:v>
                </c:pt>
                <c:pt idx="2">
                  <c:v>Beans</c:v>
                </c:pt>
                <c:pt idx="3">
                  <c:v>Cabbage</c:v>
                </c:pt>
                <c:pt idx="4">
                  <c:v>Carrots</c:v>
                </c:pt>
                <c:pt idx="5">
                  <c:v>Mango</c:v>
                </c:pt>
                <c:pt idx="6">
                  <c:v>Orange</c:v>
                </c:pt>
              </c:strCache>
            </c:strRef>
          </c:cat>
          <c:val>
            <c:numRef>
              <c:f>'One-dimensional Pivot Table'!$J$2:$J$9</c:f>
              <c:numCache>
                <c:formatCode>_-[$$-409]* #,##0_ ;_-[$$-409]* \-#,##0\ ;_-[$$-409]* "-"_ ;_-@_ </c:formatCode>
                <c:ptCount val="7"/>
                <c:pt idx="0">
                  <c:v>4781.4250000000002</c:v>
                </c:pt>
                <c:pt idx="1">
                  <c:v>4792.8873239436616</c:v>
                </c:pt>
                <c:pt idx="2">
                  <c:v>4406.2307692307695</c:v>
                </c:pt>
                <c:pt idx="3">
                  <c:v>5275.5185185185182</c:v>
                </c:pt>
                <c:pt idx="4">
                  <c:v>5072.0370370370374</c:v>
                </c:pt>
                <c:pt idx="5">
                  <c:v>5189</c:v>
                </c:pt>
                <c:pt idx="6">
                  <c:v>4351.583333333333</c:v>
                </c:pt>
              </c:numCache>
            </c:numRef>
          </c:val>
          <c:extLst>
            <c:ext xmlns:c16="http://schemas.microsoft.com/office/drawing/2014/chart" uri="{C3380CC4-5D6E-409C-BE32-E72D297353CC}">
              <c16:uniqueId val="{00000000-A590-47F3-AF7D-EE4D126E11C4}"/>
            </c:ext>
          </c:extLst>
        </c:ser>
        <c:dLbls>
          <c:showLegendKey val="0"/>
          <c:showVal val="0"/>
          <c:showCatName val="0"/>
          <c:showSerName val="0"/>
          <c:showPercent val="0"/>
          <c:showBubbleSize val="0"/>
        </c:dLbls>
        <c:gapWidth val="75"/>
        <c:overlap val="-25"/>
        <c:axId val="1736787391"/>
        <c:axId val="1736780735"/>
      </c:barChart>
      <c:catAx>
        <c:axId val="1736787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36780735"/>
        <c:crosses val="autoZero"/>
        <c:auto val="1"/>
        <c:lblAlgn val="ctr"/>
        <c:lblOffset val="100"/>
        <c:noMultiLvlLbl val="0"/>
      </c:catAx>
      <c:valAx>
        <c:axId val="1736780735"/>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36787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Assignment.xlsx]One-dimensional Pivot Table!Total Sales Per Country</c:name>
    <c:fmtId val="3"/>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solidFill>
                  <a:schemeClr val="tx1"/>
                </a:solidFill>
              </a:rPr>
              <a:t>Total Sales Per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w="9525" cap="flat" cmpd="sng" algn="ctr">
            <a:solidFill>
              <a:schemeClr val="accent6"/>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Table'!$B$12</c:f>
              <c:strCache>
                <c:ptCount val="1"/>
                <c:pt idx="0">
                  <c:v>Total</c:v>
                </c:pt>
              </c:strCache>
            </c:strRef>
          </c:tx>
          <c:spPr>
            <a:solidFill>
              <a:schemeClr val="accent6">
                <a:lumMod val="75000"/>
              </a:schemeClr>
            </a:solidFill>
            <a:ln w="9525" cap="flat" cmpd="sng" algn="ctr">
              <a:solidFill>
                <a:schemeClr val="accent6"/>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Table'!$B$13:$B$20</c:f>
              <c:numCache>
                <c:formatCode>_-[$$-409]* #,##0_ ;_-[$$-409]* \-#,##0\ ;_-[$$-409]* "-"_ ;_-@_ </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51A8-4865-AFC8-90C5FECF9556}"/>
            </c:ext>
          </c:extLst>
        </c:ser>
        <c:dLbls>
          <c:dLblPos val="inEnd"/>
          <c:showLegendKey val="0"/>
          <c:showVal val="1"/>
          <c:showCatName val="0"/>
          <c:showSerName val="0"/>
          <c:showPercent val="0"/>
          <c:showBubbleSize val="0"/>
        </c:dLbls>
        <c:gapWidth val="65"/>
        <c:axId val="830746080"/>
        <c:axId val="830756480"/>
      </c:barChart>
      <c:catAx>
        <c:axId val="8307460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830756480"/>
        <c:crosses val="autoZero"/>
        <c:auto val="1"/>
        <c:lblAlgn val="ctr"/>
        <c:lblOffset val="100"/>
        <c:noMultiLvlLbl val="0"/>
      </c:catAx>
      <c:valAx>
        <c:axId val="83075648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crossAx val="83074608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[George Antwi- Capstone Project Assignment.xlsx]One-dimensional Pivot Table!Total Count Per Country Sales Is Made To</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800" b="1">
                <a:solidFill>
                  <a:schemeClr val="tx1"/>
                </a:solidFill>
              </a:rPr>
              <a:t>Total Shipment</a:t>
            </a:r>
            <a:r>
              <a:rPr lang="en-US" sz="1800" b="1" baseline="0">
                <a:solidFill>
                  <a:schemeClr val="tx1"/>
                </a:solidFill>
              </a:rPr>
              <a:t> </a:t>
            </a:r>
            <a:r>
              <a:rPr lang="en-US" sz="1800" b="1">
                <a:solidFill>
                  <a:schemeClr val="tx1"/>
                </a:solidFill>
              </a:rPr>
              <a:t>Per Country</a:t>
            </a:r>
            <a:r>
              <a:rPr lang="en-US" b="1">
                <a:solidFill>
                  <a:schemeClr val="tx1"/>
                </a:solidFill>
              </a:rPr>
              <a:t> </a:t>
            </a:r>
          </a:p>
        </c:rich>
      </c:tx>
      <c:overlay val="0"/>
      <c:spPr>
        <a:solidFill>
          <a:schemeClr val="bg2">
            <a:lumMod val="75000"/>
          </a:schemeClr>
        </a:solid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Table'!$F$12</c:f>
              <c:strCache>
                <c:ptCount val="1"/>
                <c:pt idx="0">
                  <c:v>Total</c:v>
                </c:pt>
              </c:strCache>
            </c:strRef>
          </c:tx>
          <c:spPr>
            <a:solidFill>
              <a:schemeClr val="accent6">
                <a:lumMod val="75000"/>
              </a:schemeClr>
            </a:solidFill>
            <a:ln>
              <a:noFill/>
            </a:ln>
            <a:effectLst/>
          </c:spPr>
          <c:invertIfNegative val="0"/>
          <c:cat>
            <c:strRef>
              <c:f>'One-dimensional Pivot Table'!$E$13:$E$20</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Table'!$F$13:$F$20</c:f>
              <c:numCache>
                <c:formatCode>0</c:formatCode>
                <c:ptCount val="7"/>
                <c:pt idx="0">
                  <c:v>57</c:v>
                </c:pt>
                <c:pt idx="1">
                  <c:v>34</c:v>
                </c:pt>
                <c:pt idx="2">
                  <c:v>33</c:v>
                </c:pt>
                <c:pt idx="3">
                  <c:v>28</c:v>
                </c:pt>
                <c:pt idx="4">
                  <c:v>27</c:v>
                </c:pt>
                <c:pt idx="5">
                  <c:v>20</c:v>
                </c:pt>
                <c:pt idx="6">
                  <c:v>14</c:v>
                </c:pt>
              </c:numCache>
            </c:numRef>
          </c:val>
          <c:extLst>
            <c:ext xmlns:c16="http://schemas.microsoft.com/office/drawing/2014/chart" uri="{C3380CC4-5D6E-409C-BE32-E72D297353CC}">
              <c16:uniqueId val="{00000000-43D0-4EF1-B6D4-F3BC9EA5665C}"/>
            </c:ext>
          </c:extLst>
        </c:ser>
        <c:dLbls>
          <c:showLegendKey val="0"/>
          <c:showVal val="0"/>
          <c:showCatName val="0"/>
          <c:showSerName val="0"/>
          <c:showPercent val="0"/>
          <c:showBubbleSize val="0"/>
        </c:dLbls>
        <c:gapWidth val="219"/>
        <c:overlap val="-27"/>
        <c:axId val="943875280"/>
        <c:axId val="943865712"/>
      </c:barChart>
      <c:catAx>
        <c:axId val="94387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43865712"/>
        <c:crosses val="autoZero"/>
        <c:auto val="1"/>
        <c:lblAlgn val="ctr"/>
        <c:lblOffset val="100"/>
        <c:noMultiLvlLbl val="0"/>
      </c:catAx>
      <c:valAx>
        <c:axId val="943865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4387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128587</xdr:rowOff>
    </xdr:from>
    <xdr:to>
      <xdr:col>7</xdr:col>
      <xdr:colOff>333375</xdr:colOff>
      <xdr:row>15</xdr:row>
      <xdr:rowOff>14287</xdr:rowOff>
    </xdr:to>
    <xdr:graphicFrame macro="">
      <xdr:nvGraphicFramePr>
        <xdr:cNvPr id="2" name="Total Sales Per Product">
          <a:extLst>
            <a:ext uri="{FF2B5EF4-FFF2-40B4-BE49-F238E27FC236}">
              <a16:creationId xmlns:a16="http://schemas.microsoft.com/office/drawing/2014/main" id="{428CB131-B203-40B8-8D79-5F64B50D46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228600</xdr:colOff>
      <xdr:row>0</xdr:row>
      <xdr:rowOff>109537</xdr:rowOff>
    </xdr:from>
    <xdr:to>
      <xdr:col>15</xdr:col>
      <xdr:colOff>533400</xdr:colOff>
      <xdr:row>14</xdr:row>
      <xdr:rowOff>185737</xdr:rowOff>
    </xdr:to>
    <xdr:graphicFrame macro="">
      <xdr:nvGraphicFramePr>
        <xdr:cNvPr id="3" name="Total Count Per Product Sold">
          <a:extLst>
            <a:ext uri="{FF2B5EF4-FFF2-40B4-BE49-F238E27FC236}">
              <a16:creationId xmlns:a16="http://schemas.microsoft.com/office/drawing/2014/main" id="{7199EA8E-DEF9-4356-86ED-69FDB47A41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485775</xdr:colOff>
      <xdr:row>0</xdr:row>
      <xdr:rowOff>109537</xdr:rowOff>
    </xdr:from>
    <xdr:to>
      <xdr:col>24</xdr:col>
      <xdr:colOff>180975</xdr:colOff>
      <xdr:row>14</xdr:row>
      <xdr:rowOff>185737</xdr:rowOff>
    </xdr:to>
    <xdr:graphicFrame macro="">
      <xdr:nvGraphicFramePr>
        <xdr:cNvPr id="4" name="Average Sales Per Product">
          <a:extLst>
            <a:ext uri="{FF2B5EF4-FFF2-40B4-BE49-F238E27FC236}">
              <a16:creationId xmlns:a16="http://schemas.microsoft.com/office/drawing/2014/main" id="{CE2518B5-21D1-41A5-A7DA-74C1A936D2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19050</xdr:colOff>
      <xdr:row>16</xdr:row>
      <xdr:rowOff>90487</xdr:rowOff>
    </xdr:from>
    <xdr:to>
      <xdr:col>7</xdr:col>
      <xdr:colOff>323850</xdr:colOff>
      <xdr:row>30</xdr:row>
      <xdr:rowOff>166687</xdr:rowOff>
    </xdr:to>
    <xdr:graphicFrame macro="">
      <xdr:nvGraphicFramePr>
        <xdr:cNvPr id="5" name="Total Sales Per Country">
          <a:extLst>
            <a:ext uri="{FF2B5EF4-FFF2-40B4-BE49-F238E27FC236}">
              <a16:creationId xmlns:a16="http://schemas.microsoft.com/office/drawing/2014/main" id="{D11D3263-ACB9-42AE-A6F9-214127911D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200025</xdr:colOff>
      <xdr:row>16</xdr:row>
      <xdr:rowOff>100012</xdr:rowOff>
    </xdr:from>
    <xdr:to>
      <xdr:col>15</xdr:col>
      <xdr:colOff>504825</xdr:colOff>
      <xdr:row>30</xdr:row>
      <xdr:rowOff>176212</xdr:rowOff>
    </xdr:to>
    <xdr:graphicFrame macro="">
      <xdr:nvGraphicFramePr>
        <xdr:cNvPr id="6" name="Total Count Per Country Sales Is Made To">
          <a:extLst>
            <a:ext uri="{FF2B5EF4-FFF2-40B4-BE49-F238E27FC236}">
              <a16:creationId xmlns:a16="http://schemas.microsoft.com/office/drawing/2014/main" id="{BF007FBB-A0C0-416F-BD32-D4E2BD610C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457200</xdr:colOff>
      <xdr:row>16</xdr:row>
      <xdr:rowOff>100012</xdr:rowOff>
    </xdr:from>
    <xdr:to>
      <xdr:col>24</xdr:col>
      <xdr:colOff>152400</xdr:colOff>
      <xdr:row>30</xdr:row>
      <xdr:rowOff>176212</xdr:rowOff>
    </xdr:to>
    <xdr:graphicFrame macro="">
      <xdr:nvGraphicFramePr>
        <xdr:cNvPr id="7" name="Average Sales Per Country">
          <a:extLst>
            <a:ext uri="{FF2B5EF4-FFF2-40B4-BE49-F238E27FC236}">
              <a16:creationId xmlns:a16="http://schemas.microsoft.com/office/drawing/2014/main" id="{43FA5D42-D57B-4F64-8F29-8F2A4BE920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19050</xdr:colOff>
      <xdr:row>32</xdr:row>
      <xdr:rowOff>119062</xdr:rowOff>
    </xdr:from>
    <xdr:to>
      <xdr:col>7</xdr:col>
      <xdr:colOff>323850</xdr:colOff>
      <xdr:row>47</xdr:row>
      <xdr:rowOff>4762</xdr:rowOff>
    </xdr:to>
    <xdr:graphicFrame macro="">
      <xdr:nvGraphicFramePr>
        <xdr:cNvPr id="8" name="Total Sales of Products Under Category">
          <a:extLst>
            <a:ext uri="{FF2B5EF4-FFF2-40B4-BE49-F238E27FC236}">
              <a16:creationId xmlns:a16="http://schemas.microsoft.com/office/drawing/2014/main" id="{BA8439FD-A296-4527-9693-C74CABA7D1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152400</xdr:colOff>
      <xdr:row>32</xdr:row>
      <xdr:rowOff>109537</xdr:rowOff>
    </xdr:from>
    <xdr:to>
      <xdr:col>15</xdr:col>
      <xdr:colOff>457200</xdr:colOff>
      <xdr:row>46</xdr:row>
      <xdr:rowOff>185737</xdr:rowOff>
    </xdr:to>
    <xdr:graphicFrame macro="">
      <xdr:nvGraphicFramePr>
        <xdr:cNvPr id="9" name="Total Count of Products Under Category">
          <a:extLst>
            <a:ext uri="{FF2B5EF4-FFF2-40B4-BE49-F238E27FC236}">
              <a16:creationId xmlns:a16="http://schemas.microsoft.com/office/drawing/2014/main" id="{427D37D9-0CAC-480A-B905-8B3ACF35D6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428625</xdr:colOff>
      <xdr:row>32</xdr:row>
      <xdr:rowOff>109537</xdr:rowOff>
    </xdr:from>
    <xdr:to>
      <xdr:col>24</xdr:col>
      <xdr:colOff>123825</xdr:colOff>
      <xdr:row>46</xdr:row>
      <xdr:rowOff>185737</xdr:rowOff>
    </xdr:to>
    <xdr:graphicFrame macro="">
      <xdr:nvGraphicFramePr>
        <xdr:cNvPr id="10" name="Chart 3">
          <a:extLst>
            <a:ext uri="{FF2B5EF4-FFF2-40B4-BE49-F238E27FC236}">
              <a16:creationId xmlns:a16="http://schemas.microsoft.com/office/drawing/2014/main" id="{6C2BD92B-CE68-4F0F-84DA-F7E7F26917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25</xdr:col>
      <xdr:colOff>9525</xdr:colOff>
      <xdr:row>0</xdr:row>
      <xdr:rowOff>71436</xdr:rowOff>
    </xdr:from>
    <xdr:to>
      <xdr:col>32</xdr:col>
      <xdr:colOff>314325</xdr:colOff>
      <xdr:row>15</xdr:row>
      <xdr:rowOff>57149</xdr:rowOff>
    </xdr:to>
    <xdr:graphicFrame macro="">
      <xdr:nvGraphicFramePr>
        <xdr:cNvPr id="11" name="Total Sales of Products Under Country">
          <a:extLst>
            <a:ext uri="{FF2B5EF4-FFF2-40B4-BE49-F238E27FC236}">
              <a16:creationId xmlns:a16="http://schemas.microsoft.com/office/drawing/2014/main" id="{6FF4186F-2A27-4C52-ABA3-4CFB55541F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25</xdr:col>
      <xdr:colOff>9525</xdr:colOff>
      <xdr:row>16</xdr:row>
      <xdr:rowOff>42862</xdr:rowOff>
    </xdr:from>
    <xdr:to>
      <xdr:col>32</xdr:col>
      <xdr:colOff>314325</xdr:colOff>
      <xdr:row>30</xdr:row>
      <xdr:rowOff>119062</xdr:rowOff>
    </xdr:to>
    <xdr:graphicFrame macro="">
      <xdr:nvGraphicFramePr>
        <xdr:cNvPr id="12" name="Chart 5">
          <a:extLst>
            <a:ext uri="{FF2B5EF4-FFF2-40B4-BE49-F238E27FC236}">
              <a16:creationId xmlns:a16="http://schemas.microsoft.com/office/drawing/2014/main" id="{759C2EDC-3E3D-4EDB-A89E-7441A99DA1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25</xdr:col>
      <xdr:colOff>0</xdr:colOff>
      <xdr:row>31</xdr:row>
      <xdr:rowOff>185737</xdr:rowOff>
    </xdr:from>
    <xdr:to>
      <xdr:col>32</xdr:col>
      <xdr:colOff>304800</xdr:colOff>
      <xdr:row>46</xdr:row>
      <xdr:rowOff>71437</xdr:rowOff>
    </xdr:to>
    <xdr:graphicFrame macro="">
      <xdr:nvGraphicFramePr>
        <xdr:cNvPr id="13" name="Chart 6">
          <a:extLst>
            <a:ext uri="{FF2B5EF4-FFF2-40B4-BE49-F238E27FC236}">
              <a16:creationId xmlns:a16="http://schemas.microsoft.com/office/drawing/2014/main" id="{CA93DADD-B10D-405F-B9DE-957A98CE22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38100</xdr:colOff>
      <xdr:row>5</xdr:row>
      <xdr:rowOff>58859</xdr:rowOff>
    </xdr:from>
    <xdr:to>
      <xdr:col>8</xdr:col>
      <xdr:colOff>0</xdr:colOff>
      <xdr:row>18</xdr:row>
      <xdr:rowOff>36634</xdr:rowOff>
    </xdr:to>
    <xdr:graphicFrame macro="">
      <xdr:nvGraphicFramePr>
        <xdr:cNvPr id="9" name="Total Sales Per Product">
          <a:extLst>
            <a:ext uri="{FF2B5EF4-FFF2-40B4-BE49-F238E27FC236}">
              <a16:creationId xmlns:a16="http://schemas.microsoft.com/office/drawing/2014/main" id="{E2257F26-FEB7-409D-8205-743C0DDA0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230065</xdr:colOff>
      <xdr:row>5</xdr:row>
      <xdr:rowOff>12213</xdr:rowOff>
    </xdr:from>
    <xdr:to>
      <xdr:col>20</xdr:col>
      <xdr:colOff>244231</xdr:colOff>
      <xdr:row>18</xdr:row>
      <xdr:rowOff>55713</xdr:rowOff>
    </xdr:to>
    <xdr:graphicFrame macro="">
      <xdr:nvGraphicFramePr>
        <xdr:cNvPr id="10" name="Total Count Per Product Sold">
          <a:extLst>
            <a:ext uri="{FF2B5EF4-FFF2-40B4-BE49-F238E27FC236}">
              <a16:creationId xmlns:a16="http://schemas.microsoft.com/office/drawing/2014/main" id="{5E381713-3A7A-4730-83C7-B1F5975B11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0</xdr:row>
      <xdr:rowOff>0</xdr:rowOff>
    </xdr:from>
    <xdr:to>
      <xdr:col>20</xdr:col>
      <xdr:colOff>329712</xdr:colOff>
      <xdr:row>4</xdr:row>
      <xdr:rowOff>161925</xdr:rowOff>
    </xdr:to>
    <xdr:grpSp>
      <xdr:nvGrpSpPr>
        <xdr:cNvPr id="7" name="Group 6">
          <a:extLst>
            <a:ext uri="{FF2B5EF4-FFF2-40B4-BE49-F238E27FC236}">
              <a16:creationId xmlns:a16="http://schemas.microsoft.com/office/drawing/2014/main" id="{542E61E2-DB33-48F9-BE40-64439418057B}"/>
            </a:ext>
          </a:extLst>
        </xdr:cNvPr>
        <xdr:cNvGrpSpPr/>
      </xdr:nvGrpSpPr>
      <xdr:grpSpPr>
        <a:xfrm>
          <a:off x="19050" y="0"/>
          <a:ext cx="12522200" cy="943463"/>
          <a:chOff x="19050" y="0"/>
          <a:chExt cx="11449050" cy="923925"/>
        </a:xfrm>
      </xdr:grpSpPr>
      <xdr:sp macro="" textlink="">
        <xdr:nvSpPr>
          <xdr:cNvPr id="2" name="Rectangle: Diagonal Corners Rounded 1">
            <a:extLst>
              <a:ext uri="{FF2B5EF4-FFF2-40B4-BE49-F238E27FC236}">
                <a16:creationId xmlns:a16="http://schemas.microsoft.com/office/drawing/2014/main" id="{4410F226-D160-4F91-BC43-A7E3520A5605}"/>
              </a:ext>
            </a:extLst>
          </xdr:cNvPr>
          <xdr:cNvSpPr/>
        </xdr:nvSpPr>
        <xdr:spPr>
          <a:xfrm>
            <a:off x="19050" y="0"/>
            <a:ext cx="11449050" cy="923925"/>
          </a:xfrm>
          <a:prstGeom prst="round2Diag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sp macro="" textlink="">
        <xdr:nvSpPr>
          <xdr:cNvPr id="3" name="TextBox 2">
            <a:extLst>
              <a:ext uri="{FF2B5EF4-FFF2-40B4-BE49-F238E27FC236}">
                <a16:creationId xmlns:a16="http://schemas.microsoft.com/office/drawing/2014/main" id="{074095DD-64DC-4580-BA69-FCA9BACEF9A3}"/>
              </a:ext>
            </a:extLst>
          </xdr:cNvPr>
          <xdr:cNvSpPr txBox="1"/>
        </xdr:nvSpPr>
        <xdr:spPr>
          <a:xfrm>
            <a:off x="1828800" y="171450"/>
            <a:ext cx="7800975" cy="533400"/>
          </a:xfrm>
          <a:prstGeom prst="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p>
            <a:pPr algn="ctr"/>
            <a:r>
              <a:rPr lang="en-US" sz="3600"/>
              <a:t>GHANA AGROFARMS</a:t>
            </a:r>
            <a:r>
              <a:rPr lang="en-US" sz="3600" baseline="0"/>
              <a:t> LIMITED</a:t>
            </a:r>
            <a:endParaRPr lang="en-GH" sz="3600"/>
          </a:p>
        </xdr:txBody>
      </xdr:sp>
      <xdr:pic>
        <xdr:nvPicPr>
          <xdr:cNvPr id="5" name="Picture 4">
            <a:extLst>
              <a:ext uri="{FF2B5EF4-FFF2-40B4-BE49-F238E27FC236}">
                <a16:creationId xmlns:a16="http://schemas.microsoft.com/office/drawing/2014/main" id="{E12EE8C8-C8DA-4CBB-A1ED-8A35D3901B9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71625" y="219075"/>
            <a:ext cx="1085850" cy="590550"/>
          </a:xfrm>
          <a:prstGeom prst="rect">
            <a:avLst/>
          </a:prstGeom>
        </xdr:spPr>
      </xdr:pic>
      <xdr:sp macro="" textlink="">
        <xdr:nvSpPr>
          <xdr:cNvPr id="4" name="TextBox 3">
            <a:extLst>
              <a:ext uri="{FF2B5EF4-FFF2-40B4-BE49-F238E27FC236}">
                <a16:creationId xmlns:a16="http://schemas.microsoft.com/office/drawing/2014/main" id="{A2D571D4-B103-4B19-83B1-44711066D714}"/>
              </a:ext>
            </a:extLst>
          </xdr:cNvPr>
          <xdr:cNvSpPr txBox="1"/>
        </xdr:nvSpPr>
        <xdr:spPr>
          <a:xfrm>
            <a:off x="8448676" y="742949"/>
            <a:ext cx="2857500" cy="133351"/>
          </a:xfrm>
          <a:prstGeom prst="rect">
            <a:avLst/>
          </a:prstGeom>
          <a:solidFill>
            <a:srgbClr val="00B05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wrap="square" rtlCol="0" anchor="ctr"/>
          <a:lstStyle/>
          <a:p>
            <a:r>
              <a:rPr lang="en-US" sz="1100"/>
              <a:t>Exporters</a:t>
            </a:r>
            <a:r>
              <a:rPr lang="en-US" sz="1100" baseline="0"/>
              <a:t> &amp;</a:t>
            </a:r>
            <a:r>
              <a:rPr lang="en-US" sz="1100"/>
              <a:t> Wholesalers of fruits &amp; vegetables</a:t>
            </a:r>
            <a:endParaRPr lang="en-GH" sz="1100"/>
          </a:p>
        </xdr:txBody>
      </xdr:sp>
    </xdr:grpSp>
    <xdr:clientData/>
  </xdr:twoCellAnchor>
  <xdr:twoCellAnchor>
    <xdr:from>
      <xdr:col>14</xdr:col>
      <xdr:colOff>219807</xdr:colOff>
      <xdr:row>18</xdr:row>
      <xdr:rowOff>134328</xdr:rowOff>
    </xdr:from>
    <xdr:to>
      <xdr:col>20</xdr:col>
      <xdr:colOff>244231</xdr:colOff>
      <xdr:row>31</xdr:row>
      <xdr:rowOff>48847</xdr:rowOff>
    </xdr:to>
    <xdr:graphicFrame macro="">
      <xdr:nvGraphicFramePr>
        <xdr:cNvPr id="11" name="Average Sales Per Product">
          <a:extLst>
            <a:ext uri="{FF2B5EF4-FFF2-40B4-BE49-F238E27FC236}">
              <a16:creationId xmlns:a16="http://schemas.microsoft.com/office/drawing/2014/main" id="{37A697FD-809E-415C-A2F7-570A9E6E6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28576</xdr:colOff>
      <xdr:row>18</xdr:row>
      <xdr:rowOff>130664</xdr:rowOff>
    </xdr:from>
    <xdr:to>
      <xdr:col>8</xdr:col>
      <xdr:colOff>1</xdr:colOff>
      <xdr:row>31</xdr:row>
      <xdr:rowOff>97693</xdr:rowOff>
    </xdr:to>
    <xdr:graphicFrame macro="">
      <xdr:nvGraphicFramePr>
        <xdr:cNvPr id="12" name="Total Sales Per Country">
          <a:extLst>
            <a:ext uri="{FF2B5EF4-FFF2-40B4-BE49-F238E27FC236}">
              <a16:creationId xmlns:a16="http://schemas.microsoft.com/office/drawing/2014/main" id="{21DEB2CF-3A6D-4FE3-9616-7BEC25F416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110636</xdr:colOff>
      <xdr:row>18</xdr:row>
      <xdr:rowOff>140189</xdr:rowOff>
    </xdr:from>
    <xdr:to>
      <xdr:col>14</xdr:col>
      <xdr:colOff>109903</xdr:colOff>
      <xdr:row>31</xdr:row>
      <xdr:rowOff>88167</xdr:rowOff>
    </xdr:to>
    <xdr:graphicFrame macro="">
      <xdr:nvGraphicFramePr>
        <xdr:cNvPr id="13" name="Total Count Per Country Sales Is Made To">
          <a:extLst>
            <a:ext uri="{FF2B5EF4-FFF2-40B4-BE49-F238E27FC236}">
              <a16:creationId xmlns:a16="http://schemas.microsoft.com/office/drawing/2014/main" id="{190FD844-3550-4CED-8A81-90CA69AC33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5</xdr:row>
      <xdr:rowOff>48848</xdr:rowOff>
    </xdr:from>
    <xdr:to>
      <xdr:col>2</xdr:col>
      <xdr:colOff>0</xdr:colOff>
      <xdr:row>16</xdr:row>
      <xdr:rowOff>158750</xdr:rowOff>
    </xdr:to>
    <mc:AlternateContent xmlns:mc="http://schemas.openxmlformats.org/markup-compatibility/2006">
      <mc:Choice xmlns:a14="http://schemas.microsoft.com/office/drawing/2010/main" Requires="a14">
        <xdr:graphicFrame macro="">
          <xdr:nvGraphicFramePr>
            <xdr:cNvPr id="21" name="Product">
              <a:extLst>
                <a:ext uri="{FF2B5EF4-FFF2-40B4-BE49-F238E27FC236}">
                  <a16:creationId xmlns:a16="http://schemas.microsoft.com/office/drawing/2014/main" id="{3E4DD3A5-E1CD-4F9F-B59F-458C08A3059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0" y="1025771"/>
              <a:ext cx="1221154" cy="2259133"/>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35413</xdr:colOff>
      <xdr:row>27</xdr:row>
      <xdr:rowOff>180733</xdr:rowOff>
    </xdr:from>
    <xdr:to>
      <xdr:col>1</xdr:col>
      <xdr:colOff>568813</xdr:colOff>
      <xdr:row>32</xdr:row>
      <xdr:rowOff>122116</xdr:rowOff>
    </xdr:to>
    <mc:AlternateContent xmlns:mc="http://schemas.openxmlformats.org/markup-compatibility/2006">
      <mc:Choice xmlns:a14="http://schemas.microsoft.com/office/drawing/2010/main" Requires="a14">
        <xdr:graphicFrame macro="">
          <xdr:nvGraphicFramePr>
            <xdr:cNvPr id="22" name="Category">
              <a:extLst>
                <a:ext uri="{FF2B5EF4-FFF2-40B4-BE49-F238E27FC236}">
                  <a16:creationId xmlns:a16="http://schemas.microsoft.com/office/drawing/2014/main" id="{9DF10DC5-CDAF-4980-9A30-68D0908A73CC}"/>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35413" y="5456118"/>
              <a:ext cx="1143977" cy="918306"/>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16364</xdr:colOff>
      <xdr:row>17</xdr:row>
      <xdr:rowOff>35660</xdr:rowOff>
    </xdr:from>
    <xdr:to>
      <xdr:col>1</xdr:col>
      <xdr:colOff>598366</xdr:colOff>
      <xdr:row>27</xdr:row>
      <xdr:rowOff>146538</xdr:rowOff>
    </xdr:to>
    <mc:AlternateContent xmlns:mc="http://schemas.openxmlformats.org/markup-compatibility/2006">
      <mc:Choice xmlns:a14="http://schemas.microsoft.com/office/drawing/2010/main" Requires="a14">
        <xdr:graphicFrame macro="">
          <xdr:nvGraphicFramePr>
            <xdr:cNvPr id="23" name="Country">
              <a:extLst>
                <a:ext uri="{FF2B5EF4-FFF2-40B4-BE49-F238E27FC236}">
                  <a16:creationId xmlns:a16="http://schemas.microsoft.com/office/drawing/2014/main" id="{58457276-9B65-4A29-B9D9-B745E2AB51E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6364" y="3357198"/>
              <a:ext cx="1192579" cy="20647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183172</xdr:colOff>
      <xdr:row>5</xdr:row>
      <xdr:rowOff>24423</xdr:rowOff>
    </xdr:from>
    <xdr:to>
      <xdr:col>10</xdr:col>
      <xdr:colOff>512885</xdr:colOff>
      <xdr:row>8</xdr:row>
      <xdr:rowOff>158750</xdr:rowOff>
    </xdr:to>
    <xdr:sp macro="" textlink="">
      <xdr:nvSpPr>
        <xdr:cNvPr id="15" name="Rectangle: Rounded Corners 14">
          <a:extLst>
            <a:ext uri="{FF2B5EF4-FFF2-40B4-BE49-F238E27FC236}">
              <a16:creationId xmlns:a16="http://schemas.microsoft.com/office/drawing/2014/main" id="{EDECEB15-83E9-4D8B-88B8-B8C258CA969E}"/>
            </a:ext>
          </a:extLst>
        </xdr:cNvPr>
        <xdr:cNvSpPr/>
      </xdr:nvSpPr>
      <xdr:spPr>
        <a:xfrm>
          <a:off x="5067787" y="1001346"/>
          <a:ext cx="1550867" cy="720481"/>
        </a:xfrm>
        <a:prstGeom prst="roundRect">
          <a:avLst/>
        </a:prstGeom>
        <a:solidFill>
          <a:schemeClr val="tx1">
            <a:lumMod val="50000"/>
            <a:lumOff val="5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8</xdr:col>
      <xdr:colOff>256442</xdr:colOff>
      <xdr:row>5</xdr:row>
      <xdr:rowOff>97691</xdr:rowOff>
    </xdr:from>
    <xdr:to>
      <xdr:col>10</xdr:col>
      <xdr:colOff>488462</xdr:colOff>
      <xdr:row>7</xdr:row>
      <xdr:rowOff>24423</xdr:rowOff>
    </xdr:to>
    <xdr:sp macro="" textlink="">
      <xdr:nvSpPr>
        <xdr:cNvPr id="16" name="TextBox 15">
          <a:extLst>
            <a:ext uri="{FF2B5EF4-FFF2-40B4-BE49-F238E27FC236}">
              <a16:creationId xmlns:a16="http://schemas.microsoft.com/office/drawing/2014/main" id="{04C0CCBE-4603-4B7D-B051-83D3B53F55DE}"/>
            </a:ext>
          </a:extLst>
        </xdr:cNvPr>
        <xdr:cNvSpPr txBox="1"/>
      </xdr:nvSpPr>
      <xdr:spPr>
        <a:xfrm>
          <a:off x="5141057" y="1074614"/>
          <a:ext cx="1453174" cy="317501"/>
        </a:xfrm>
        <a:prstGeom prst="rect">
          <a:avLst/>
        </a:prstGeom>
        <a:solidFill>
          <a:schemeClr val="tx1">
            <a:lumMod val="50000"/>
            <a:lumOff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atin typeface="Berlin Sans FB Demi" panose="020E0802020502020306" pitchFamily="34" charset="0"/>
            </a:rPr>
            <a:t>Total Sales</a:t>
          </a:r>
          <a:endParaRPr lang="en-GH" sz="1600" b="1">
            <a:latin typeface="Berlin Sans FB Demi" panose="020E0802020502020306" pitchFamily="34" charset="0"/>
          </a:endParaRPr>
        </a:p>
      </xdr:txBody>
    </xdr:sp>
    <xdr:clientData/>
  </xdr:twoCellAnchor>
  <xdr:twoCellAnchor>
    <xdr:from>
      <xdr:col>8</xdr:col>
      <xdr:colOff>378558</xdr:colOff>
      <xdr:row>6</xdr:row>
      <xdr:rowOff>183171</xdr:rowOff>
    </xdr:from>
    <xdr:to>
      <xdr:col>10</xdr:col>
      <xdr:colOff>390770</xdr:colOff>
      <xdr:row>8</xdr:row>
      <xdr:rowOff>109903</xdr:rowOff>
    </xdr:to>
    <xdr:sp macro="" textlink="">
      <xdr:nvSpPr>
        <xdr:cNvPr id="18" name="TextBox 17">
          <a:extLst>
            <a:ext uri="{FF2B5EF4-FFF2-40B4-BE49-F238E27FC236}">
              <a16:creationId xmlns:a16="http://schemas.microsoft.com/office/drawing/2014/main" id="{9F01D033-8E9A-425B-83F3-744BAB6E5F4F}"/>
            </a:ext>
          </a:extLst>
        </xdr:cNvPr>
        <xdr:cNvSpPr txBox="1"/>
      </xdr:nvSpPr>
      <xdr:spPr>
        <a:xfrm>
          <a:off x="5263173" y="1355479"/>
          <a:ext cx="1233366" cy="317501"/>
        </a:xfrm>
        <a:prstGeom prst="rect">
          <a:avLst/>
        </a:prstGeom>
        <a:solidFill>
          <a:schemeClr val="tx1">
            <a:lumMod val="50000"/>
            <a:lumOff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H" sz="1600"/>
            <a:t> </a:t>
          </a:r>
          <a:r>
            <a:rPr lang="en-GH" sz="1600" b="1"/>
            <a:t>$ </a:t>
          </a:r>
          <a:r>
            <a:rPr lang="en-GH" sz="1600" b="1">
              <a:solidFill>
                <a:schemeClr val="dk1"/>
              </a:solidFill>
              <a:latin typeface="Berlin Sans FB Demi" panose="020E0802020502020306" pitchFamily="34" charset="0"/>
              <a:ea typeface="+mn-ea"/>
              <a:cs typeface="+mn-cs"/>
            </a:rPr>
            <a:t>1,029,734</a:t>
          </a:r>
          <a:r>
            <a:rPr lang="en-GH" sz="1600" b="1"/>
            <a:t> </a:t>
          </a:r>
        </a:p>
      </xdr:txBody>
    </xdr:sp>
    <xdr:clientData/>
  </xdr:twoCellAnchor>
  <xdr:twoCellAnchor>
    <xdr:from>
      <xdr:col>11</xdr:col>
      <xdr:colOff>329712</xdr:colOff>
      <xdr:row>5</xdr:row>
      <xdr:rowOff>36635</xdr:rowOff>
    </xdr:from>
    <xdr:to>
      <xdr:col>14</xdr:col>
      <xdr:colOff>12210</xdr:colOff>
      <xdr:row>8</xdr:row>
      <xdr:rowOff>170962</xdr:rowOff>
    </xdr:to>
    <xdr:sp macro="" textlink="">
      <xdr:nvSpPr>
        <xdr:cNvPr id="24" name="Rectangle: Rounded Corners 23">
          <a:extLst>
            <a:ext uri="{FF2B5EF4-FFF2-40B4-BE49-F238E27FC236}">
              <a16:creationId xmlns:a16="http://schemas.microsoft.com/office/drawing/2014/main" id="{2DA9833A-99A9-4E56-B231-5021E38E310C}"/>
            </a:ext>
          </a:extLst>
        </xdr:cNvPr>
        <xdr:cNvSpPr/>
      </xdr:nvSpPr>
      <xdr:spPr>
        <a:xfrm>
          <a:off x="7046058" y="1013558"/>
          <a:ext cx="1514229" cy="720481"/>
        </a:xfrm>
        <a:prstGeom prst="roundRect">
          <a:avLst/>
        </a:prstGeom>
        <a:solidFill>
          <a:schemeClr val="tx1">
            <a:lumMod val="50000"/>
            <a:lumOff val="5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11</xdr:col>
      <xdr:colOff>390770</xdr:colOff>
      <xdr:row>5</xdr:row>
      <xdr:rowOff>61057</xdr:rowOff>
    </xdr:from>
    <xdr:to>
      <xdr:col>13</xdr:col>
      <xdr:colOff>561731</xdr:colOff>
      <xdr:row>6</xdr:row>
      <xdr:rowOff>146538</xdr:rowOff>
    </xdr:to>
    <xdr:sp macro="" textlink="">
      <xdr:nvSpPr>
        <xdr:cNvPr id="19" name="TextBox 18">
          <a:extLst>
            <a:ext uri="{FF2B5EF4-FFF2-40B4-BE49-F238E27FC236}">
              <a16:creationId xmlns:a16="http://schemas.microsoft.com/office/drawing/2014/main" id="{F857C774-4672-490F-B48E-A39FEAB1A454}"/>
            </a:ext>
          </a:extLst>
        </xdr:cNvPr>
        <xdr:cNvSpPr txBox="1"/>
      </xdr:nvSpPr>
      <xdr:spPr>
        <a:xfrm>
          <a:off x="7107116" y="1037980"/>
          <a:ext cx="1392115" cy="280866"/>
        </a:xfrm>
        <a:prstGeom prst="rect">
          <a:avLst/>
        </a:prstGeom>
        <a:solidFill>
          <a:schemeClr val="tx1">
            <a:lumMod val="50000"/>
            <a:lumOff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chemeClr val="dk1"/>
              </a:solidFill>
              <a:latin typeface="Berlin Sans FB Demi" panose="020E0802020502020306" pitchFamily="34" charset="0"/>
              <a:ea typeface="+mn-ea"/>
              <a:cs typeface="+mn-cs"/>
            </a:rPr>
            <a:t>Total</a:t>
          </a:r>
          <a:r>
            <a:rPr lang="en-US" sz="1100" b="1">
              <a:solidFill>
                <a:schemeClr val="dk1"/>
              </a:solidFill>
              <a:effectLst/>
              <a:latin typeface="+mn-lt"/>
              <a:ea typeface="+mn-ea"/>
              <a:cs typeface="+mn-cs"/>
            </a:rPr>
            <a:t> </a:t>
          </a:r>
          <a:r>
            <a:rPr lang="en-US" sz="1400" b="1">
              <a:solidFill>
                <a:schemeClr val="dk1"/>
              </a:solidFill>
              <a:latin typeface="Berlin Sans FB Demi" panose="020E0802020502020306" pitchFamily="34" charset="0"/>
              <a:ea typeface="+mn-ea"/>
              <a:cs typeface="+mn-cs"/>
            </a:rPr>
            <a:t>Shipment</a:t>
          </a:r>
          <a:r>
            <a:rPr lang="en-US" sz="1100" b="1" baseline="0">
              <a:solidFill>
                <a:schemeClr val="dk1"/>
              </a:solidFill>
              <a:effectLst/>
              <a:latin typeface="+mn-lt"/>
              <a:ea typeface="+mn-ea"/>
              <a:cs typeface="+mn-cs"/>
            </a:rPr>
            <a:t> </a:t>
          </a:r>
          <a:endParaRPr lang="en-GH">
            <a:effectLst/>
          </a:endParaRPr>
        </a:p>
        <a:p>
          <a:endParaRPr lang="en-GH" sz="1300" b="1">
            <a:solidFill>
              <a:schemeClr val="dk1"/>
            </a:solidFill>
            <a:latin typeface="Berlin Sans FB Demi" panose="020E0802020502020306" pitchFamily="34" charset="0"/>
            <a:ea typeface="+mn-ea"/>
            <a:cs typeface="+mn-cs"/>
          </a:endParaRPr>
        </a:p>
      </xdr:txBody>
    </xdr:sp>
    <xdr:clientData/>
  </xdr:twoCellAnchor>
  <xdr:twoCellAnchor>
    <xdr:from>
      <xdr:col>11</xdr:col>
      <xdr:colOff>525096</xdr:colOff>
      <xdr:row>6</xdr:row>
      <xdr:rowOff>146538</xdr:rowOff>
    </xdr:from>
    <xdr:to>
      <xdr:col>13</xdr:col>
      <xdr:colOff>232019</xdr:colOff>
      <xdr:row>8</xdr:row>
      <xdr:rowOff>61058</xdr:rowOff>
    </xdr:to>
    <xdr:sp macro="" textlink="">
      <xdr:nvSpPr>
        <xdr:cNvPr id="20" name="TextBox 19">
          <a:extLst>
            <a:ext uri="{FF2B5EF4-FFF2-40B4-BE49-F238E27FC236}">
              <a16:creationId xmlns:a16="http://schemas.microsoft.com/office/drawing/2014/main" id="{44BE45DF-73D7-4A17-AD2B-58B93ED45E1D}"/>
            </a:ext>
          </a:extLst>
        </xdr:cNvPr>
        <xdr:cNvSpPr txBox="1"/>
      </xdr:nvSpPr>
      <xdr:spPr>
        <a:xfrm>
          <a:off x="7241442" y="1318846"/>
          <a:ext cx="928077" cy="305289"/>
        </a:xfrm>
        <a:prstGeom prst="rect">
          <a:avLst/>
        </a:prstGeom>
        <a:solidFill>
          <a:schemeClr val="tx1">
            <a:lumMod val="50000"/>
            <a:lumOff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H" sz="1600" b="1" i="0" u="none" strike="noStrike">
              <a:solidFill>
                <a:schemeClr val="dk1"/>
              </a:solidFill>
              <a:effectLst/>
              <a:latin typeface="Berlin Sans FB Demi" panose="020E0802020502020306" pitchFamily="34" charset="0"/>
              <a:ea typeface="+mn-ea"/>
              <a:cs typeface="+mn-cs"/>
            </a:rPr>
            <a:t>213</a:t>
          </a:r>
          <a:r>
            <a:rPr lang="en-GH">
              <a:latin typeface="Berlin Sans FB Demi" panose="020E0802020502020306" pitchFamily="34" charset="0"/>
            </a:rPr>
            <a:t> </a:t>
          </a:r>
          <a:endParaRPr lang="en-GH" sz="1100">
            <a:latin typeface="Berlin Sans FB Demi" panose="020E0802020502020306" pitchFamily="34" charset="0"/>
          </a:endParaRPr>
        </a:p>
      </xdr:txBody>
    </xdr:sp>
    <xdr:clientData/>
  </xdr:twoCellAnchor>
  <xdr:twoCellAnchor>
    <xdr:from>
      <xdr:col>8</xdr:col>
      <xdr:colOff>146539</xdr:colOff>
      <xdr:row>9</xdr:row>
      <xdr:rowOff>146539</xdr:rowOff>
    </xdr:from>
    <xdr:to>
      <xdr:col>11</xdr:col>
      <xdr:colOff>24423</xdr:colOff>
      <xdr:row>13</xdr:row>
      <xdr:rowOff>73270</xdr:rowOff>
    </xdr:to>
    <xdr:sp macro="" textlink="">
      <xdr:nvSpPr>
        <xdr:cNvPr id="28" name="Rectangle: Rounded Corners 27">
          <a:extLst>
            <a:ext uri="{FF2B5EF4-FFF2-40B4-BE49-F238E27FC236}">
              <a16:creationId xmlns:a16="http://schemas.microsoft.com/office/drawing/2014/main" id="{F750DED0-EB6D-460F-A190-E8F802548257}"/>
            </a:ext>
          </a:extLst>
        </xdr:cNvPr>
        <xdr:cNvSpPr/>
      </xdr:nvSpPr>
      <xdr:spPr>
        <a:xfrm>
          <a:off x="5031154" y="1905001"/>
          <a:ext cx="1709615" cy="708269"/>
        </a:xfrm>
        <a:prstGeom prst="roundRect">
          <a:avLst/>
        </a:prstGeom>
        <a:solidFill>
          <a:schemeClr val="tx1">
            <a:lumMod val="50000"/>
            <a:lumOff val="5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8</xdr:col>
      <xdr:colOff>207598</xdr:colOff>
      <xdr:row>10</xdr:row>
      <xdr:rowOff>12213</xdr:rowOff>
    </xdr:from>
    <xdr:to>
      <xdr:col>11</xdr:col>
      <xdr:colOff>12212</xdr:colOff>
      <xdr:row>11</xdr:row>
      <xdr:rowOff>73269</xdr:rowOff>
    </xdr:to>
    <xdr:sp macro="" textlink="">
      <xdr:nvSpPr>
        <xdr:cNvPr id="29" name="TextBox 28">
          <a:extLst>
            <a:ext uri="{FF2B5EF4-FFF2-40B4-BE49-F238E27FC236}">
              <a16:creationId xmlns:a16="http://schemas.microsoft.com/office/drawing/2014/main" id="{2BA1F21E-15E4-48A6-8537-90C9D7D030F4}"/>
            </a:ext>
          </a:extLst>
        </xdr:cNvPr>
        <xdr:cNvSpPr txBox="1"/>
      </xdr:nvSpPr>
      <xdr:spPr>
        <a:xfrm>
          <a:off x="5092213" y="1966059"/>
          <a:ext cx="1636345" cy="256441"/>
        </a:xfrm>
        <a:prstGeom prst="rect">
          <a:avLst/>
        </a:prstGeom>
        <a:solidFill>
          <a:schemeClr val="tx1">
            <a:lumMod val="50000"/>
            <a:lumOff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latin typeface="Berlin Sans FB Demi" panose="020E0802020502020306" pitchFamily="34" charset="0"/>
            </a:rPr>
            <a:t>Total Average Sales</a:t>
          </a:r>
          <a:endParaRPr lang="en-GH" sz="1300">
            <a:latin typeface="Berlin Sans FB Demi" panose="020E0802020502020306" pitchFamily="34" charset="0"/>
          </a:endParaRPr>
        </a:p>
      </xdr:txBody>
    </xdr:sp>
    <xdr:clientData/>
  </xdr:twoCellAnchor>
  <xdr:twoCellAnchor>
    <xdr:from>
      <xdr:col>8</xdr:col>
      <xdr:colOff>232019</xdr:colOff>
      <xdr:row>11</xdr:row>
      <xdr:rowOff>97693</xdr:rowOff>
    </xdr:from>
    <xdr:to>
      <xdr:col>10</xdr:col>
      <xdr:colOff>549519</xdr:colOff>
      <xdr:row>13</xdr:row>
      <xdr:rowOff>1</xdr:rowOff>
    </xdr:to>
    <xdr:sp macro="" textlink="">
      <xdr:nvSpPr>
        <xdr:cNvPr id="30" name="TextBox 29">
          <a:extLst>
            <a:ext uri="{FF2B5EF4-FFF2-40B4-BE49-F238E27FC236}">
              <a16:creationId xmlns:a16="http://schemas.microsoft.com/office/drawing/2014/main" id="{FBF21214-7FC9-43EB-ADDE-6DBFBC3B0388}"/>
            </a:ext>
          </a:extLst>
        </xdr:cNvPr>
        <xdr:cNvSpPr txBox="1"/>
      </xdr:nvSpPr>
      <xdr:spPr>
        <a:xfrm>
          <a:off x="5116634" y="2246924"/>
          <a:ext cx="1538654" cy="293077"/>
        </a:xfrm>
        <a:prstGeom prst="rect">
          <a:avLst/>
        </a:prstGeom>
        <a:solidFill>
          <a:schemeClr val="tx1">
            <a:lumMod val="50000"/>
            <a:lumOff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H" sz="1400" b="1" i="0" u="none" strike="noStrike">
              <a:solidFill>
                <a:schemeClr val="dk1"/>
              </a:solidFill>
              <a:effectLst/>
              <a:latin typeface="Berlin Sans FB Demi" panose="020E0802020502020306" pitchFamily="34" charset="0"/>
              <a:ea typeface="+mn-ea"/>
              <a:cs typeface="+mn-cs"/>
            </a:rPr>
            <a:t> $ 4,834 </a:t>
          </a:r>
          <a:endParaRPr lang="en-GH" sz="1400" b="1">
            <a:latin typeface="Berlin Sans FB Demi" panose="020E0802020502020306" pitchFamily="34" charset="0"/>
          </a:endParaRPr>
        </a:p>
      </xdr:txBody>
    </xdr:sp>
    <xdr:clientData/>
  </xdr:twoCellAnchor>
  <xdr:twoCellAnchor>
    <xdr:from>
      <xdr:col>11</xdr:col>
      <xdr:colOff>293079</xdr:colOff>
      <xdr:row>9</xdr:row>
      <xdr:rowOff>146539</xdr:rowOff>
    </xdr:from>
    <xdr:to>
      <xdr:col>13</xdr:col>
      <xdr:colOff>586155</xdr:colOff>
      <xdr:row>13</xdr:row>
      <xdr:rowOff>73270</xdr:rowOff>
    </xdr:to>
    <xdr:sp macro="" textlink="">
      <xdr:nvSpPr>
        <xdr:cNvPr id="31" name="Rectangle: Rounded Corners 30">
          <a:extLst>
            <a:ext uri="{FF2B5EF4-FFF2-40B4-BE49-F238E27FC236}">
              <a16:creationId xmlns:a16="http://schemas.microsoft.com/office/drawing/2014/main" id="{D61DD4B2-FA56-4E60-838B-7977CD05B5F4}"/>
            </a:ext>
          </a:extLst>
        </xdr:cNvPr>
        <xdr:cNvSpPr/>
      </xdr:nvSpPr>
      <xdr:spPr>
        <a:xfrm>
          <a:off x="7009425" y="1905001"/>
          <a:ext cx="1514230" cy="708269"/>
        </a:xfrm>
        <a:prstGeom prst="roundRect">
          <a:avLst/>
        </a:prstGeom>
        <a:solidFill>
          <a:schemeClr val="tx1">
            <a:lumMod val="50000"/>
            <a:lumOff val="5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11</xdr:col>
      <xdr:colOff>427404</xdr:colOff>
      <xdr:row>10</xdr:row>
      <xdr:rowOff>24423</xdr:rowOff>
    </xdr:from>
    <xdr:to>
      <xdr:col>13</xdr:col>
      <xdr:colOff>549519</xdr:colOff>
      <xdr:row>11</xdr:row>
      <xdr:rowOff>97691</xdr:rowOff>
    </xdr:to>
    <xdr:sp macro="" textlink="">
      <xdr:nvSpPr>
        <xdr:cNvPr id="32" name="TextBox 31">
          <a:extLst>
            <a:ext uri="{FF2B5EF4-FFF2-40B4-BE49-F238E27FC236}">
              <a16:creationId xmlns:a16="http://schemas.microsoft.com/office/drawing/2014/main" id="{DCF1C9A7-038F-4A40-8D29-0ABD2958CDD4}"/>
            </a:ext>
          </a:extLst>
        </xdr:cNvPr>
        <xdr:cNvSpPr txBox="1"/>
      </xdr:nvSpPr>
      <xdr:spPr>
        <a:xfrm>
          <a:off x="7143750" y="1978269"/>
          <a:ext cx="1343269" cy="268653"/>
        </a:xfrm>
        <a:prstGeom prst="rect">
          <a:avLst/>
        </a:prstGeom>
        <a:solidFill>
          <a:schemeClr val="tx1">
            <a:lumMod val="50000"/>
            <a:lumOff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latin typeface="Berlin Sans FB Demi" panose="020E0802020502020306" pitchFamily="34" charset="0"/>
            </a:rPr>
            <a:t>Best</a:t>
          </a:r>
          <a:r>
            <a:rPr lang="en-US" sz="1400" baseline="0">
              <a:latin typeface="Berlin Sans FB Demi" panose="020E0802020502020306" pitchFamily="34" charset="0"/>
            </a:rPr>
            <a:t> Product</a:t>
          </a:r>
          <a:endParaRPr lang="en-GH" sz="1400">
            <a:latin typeface="Berlin Sans FB Demi" panose="020E0802020502020306" pitchFamily="34" charset="0"/>
          </a:endParaRPr>
        </a:p>
      </xdr:txBody>
    </xdr:sp>
    <xdr:clientData/>
  </xdr:twoCellAnchor>
  <xdr:twoCellAnchor>
    <xdr:from>
      <xdr:col>11</xdr:col>
      <xdr:colOff>451828</xdr:colOff>
      <xdr:row>11</xdr:row>
      <xdr:rowOff>97693</xdr:rowOff>
    </xdr:from>
    <xdr:to>
      <xdr:col>13</xdr:col>
      <xdr:colOff>476250</xdr:colOff>
      <xdr:row>13</xdr:row>
      <xdr:rowOff>0</xdr:rowOff>
    </xdr:to>
    <xdr:sp macro="" textlink="">
      <xdr:nvSpPr>
        <xdr:cNvPr id="33" name="TextBox 32">
          <a:extLst>
            <a:ext uri="{FF2B5EF4-FFF2-40B4-BE49-F238E27FC236}">
              <a16:creationId xmlns:a16="http://schemas.microsoft.com/office/drawing/2014/main" id="{F3C95E8A-BB7C-40A0-AD77-7D76E8990E23}"/>
            </a:ext>
          </a:extLst>
        </xdr:cNvPr>
        <xdr:cNvSpPr txBox="1"/>
      </xdr:nvSpPr>
      <xdr:spPr>
        <a:xfrm>
          <a:off x="7168174" y="2246924"/>
          <a:ext cx="1245576" cy="293076"/>
        </a:xfrm>
        <a:prstGeom prst="rect">
          <a:avLst/>
        </a:prstGeom>
        <a:solidFill>
          <a:schemeClr val="tx1">
            <a:lumMod val="50000"/>
            <a:lumOff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latin typeface="Berlin Sans FB Demi" panose="020E0802020502020306" pitchFamily="34" charset="0"/>
            </a:rPr>
            <a:t>Banana</a:t>
          </a:r>
          <a:endParaRPr lang="en-GH" sz="1400">
            <a:latin typeface="Berlin Sans FB Demi" panose="020E0802020502020306" pitchFamily="34" charset="0"/>
          </a:endParaRPr>
        </a:p>
      </xdr:txBody>
    </xdr:sp>
    <xdr:clientData/>
  </xdr:twoCellAnchor>
  <xdr:twoCellAnchor>
    <xdr:from>
      <xdr:col>8</xdr:col>
      <xdr:colOff>158750</xdr:colOff>
      <xdr:row>14</xdr:row>
      <xdr:rowOff>36634</xdr:rowOff>
    </xdr:from>
    <xdr:to>
      <xdr:col>10</xdr:col>
      <xdr:colOff>451826</xdr:colOff>
      <xdr:row>17</xdr:row>
      <xdr:rowOff>158750</xdr:rowOff>
    </xdr:to>
    <xdr:sp macro="" textlink="">
      <xdr:nvSpPr>
        <xdr:cNvPr id="34" name="Rectangle: Rounded Corners 33">
          <a:extLst>
            <a:ext uri="{FF2B5EF4-FFF2-40B4-BE49-F238E27FC236}">
              <a16:creationId xmlns:a16="http://schemas.microsoft.com/office/drawing/2014/main" id="{EA6A95EE-36C8-4C02-8514-61EAF538B5DE}"/>
            </a:ext>
          </a:extLst>
        </xdr:cNvPr>
        <xdr:cNvSpPr/>
      </xdr:nvSpPr>
      <xdr:spPr>
        <a:xfrm>
          <a:off x="5043365" y="2772019"/>
          <a:ext cx="1514230" cy="708269"/>
        </a:xfrm>
        <a:prstGeom prst="roundRect">
          <a:avLst/>
        </a:prstGeom>
        <a:solidFill>
          <a:schemeClr val="tx1">
            <a:lumMod val="50000"/>
            <a:lumOff val="5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8</xdr:col>
      <xdr:colOff>256443</xdr:colOff>
      <xdr:row>14</xdr:row>
      <xdr:rowOff>109903</xdr:rowOff>
    </xdr:from>
    <xdr:to>
      <xdr:col>10</xdr:col>
      <xdr:colOff>341923</xdr:colOff>
      <xdr:row>15</xdr:row>
      <xdr:rowOff>170961</xdr:rowOff>
    </xdr:to>
    <xdr:sp macro="" textlink="">
      <xdr:nvSpPr>
        <xdr:cNvPr id="35" name="TextBox 34">
          <a:extLst>
            <a:ext uri="{FF2B5EF4-FFF2-40B4-BE49-F238E27FC236}">
              <a16:creationId xmlns:a16="http://schemas.microsoft.com/office/drawing/2014/main" id="{3556E9C0-6F63-4CDB-B06C-8641A68CBD49}"/>
            </a:ext>
          </a:extLst>
        </xdr:cNvPr>
        <xdr:cNvSpPr txBox="1"/>
      </xdr:nvSpPr>
      <xdr:spPr>
        <a:xfrm>
          <a:off x="5141058" y="2845288"/>
          <a:ext cx="1306634" cy="256442"/>
        </a:xfrm>
        <a:prstGeom prst="rect">
          <a:avLst/>
        </a:prstGeom>
        <a:solidFill>
          <a:schemeClr val="tx1">
            <a:lumMod val="50000"/>
            <a:lumOff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latin typeface="Berlin Sans FB Demi" panose="020E0802020502020306" pitchFamily="34" charset="0"/>
            </a:rPr>
            <a:t>Best Country</a:t>
          </a:r>
          <a:endParaRPr lang="en-GH" sz="1400">
            <a:latin typeface="Berlin Sans FB Demi" panose="020E0802020502020306" pitchFamily="34" charset="0"/>
          </a:endParaRPr>
        </a:p>
      </xdr:txBody>
    </xdr:sp>
    <xdr:clientData/>
  </xdr:twoCellAnchor>
  <xdr:twoCellAnchor>
    <xdr:from>
      <xdr:col>8</xdr:col>
      <xdr:colOff>256443</xdr:colOff>
      <xdr:row>16</xdr:row>
      <xdr:rowOff>0</xdr:rowOff>
    </xdr:from>
    <xdr:to>
      <xdr:col>10</xdr:col>
      <xdr:colOff>341923</xdr:colOff>
      <xdr:row>17</xdr:row>
      <xdr:rowOff>85481</xdr:rowOff>
    </xdr:to>
    <xdr:sp macro="" textlink="">
      <xdr:nvSpPr>
        <xdr:cNvPr id="36" name="TextBox 35">
          <a:extLst>
            <a:ext uri="{FF2B5EF4-FFF2-40B4-BE49-F238E27FC236}">
              <a16:creationId xmlns:a16="http://schemas.microsoft.com/office/drawing/2014/main" id="{17999AED-819E-41C6-A0F2-1F35B7767D10}"/>
            </a:ext>
          </a:extLst>
        </xdr:cNvPr>
        <xdr:cNvSpPr txBox="1"/>
      </xdr:nvSpPr>
      <xdr:spPr>
        <a:xfrm>
          <a:off x="5141058" y="3126154"/>
          <a:ext cx="1306634" cy="280865"/>
        </a:xfrm>
        <a:prstGeom prst="rect">
          <a:avLst/>
        </a:prstGeom>
        <a:solidFill>
          <a:schemeClr val="tx1">
            <a:lumMod val="50000"/>
            <a:lumOff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latin typeface="Berlin Sans FB Demi" panose="020E0802020502020306" pitchFamily="34" charset="0"/>
            </a:rPr>
            <a:t>United States</a:t>
          </a:r>
          <a:endParaRPr lang="en-GH" sz="1400">
            <a:latin typeface="Berlin Sans FB Demi" panose="020E0802020502020306" pitchFamily="34" charset="0"/>
          </a:endParaRPr>
        </a:p>
      </xdr:txBody>
    </xdr:sp>
    <xdr:clientData/>
  </xdr:twoCellAnchor>
  <xdr:twoCellAnchor>
    <xdr:from>
      <xdr:col>11</xdr:col>
      <xdr:colOff>256442</xdr:colOff>
      <xdr:row>14</xdr:row>
      <xdr:rowOff>12211</xdr:rowOff>
    </xdr:from>
    <xdr:to>
      <xdr:col>13</xdr:col>
      <xdr:colOff>561729</xdr:colOff>
      <xdr:row>17</xdr:row>
      <xdr:rowOff>134327</xdr:rowOff>
    </xdr:to>
    <xdr:sp macro="" textlink="">
      <xdr:nvSpPr>
        <xdr:cNvPr id="37" name="Rectangle: Rounded Corners 36">
          <a:extLst>
            <a:ext uri="{FF2B5EF4-FFF2-40B4-BE49-F238E27FC236}">
              <a16:creationId xmlns:a16="http://schemas.microsoft.com/office/drawing/2014/main" id="{CCBE0465-A353-406A-A19C-5C323B0B80CD}"/>
            </a:ext>
          </a:extLst>
        </xdr:cNvPr>
        <xdr:cNvSpPr/>
      </xdr:nvSpPr>
      <xdr:spPr>
        <a:xfrm>
          <a:off x="6972788" y="2747596"/>
          <a:ext cx="1526441" cy="708269"/>
        </a:xfrm>
        <a:prstGeom prst="roundRect">
          <a:avLst/>
        </a:prstGeom>
        <a:solidFill>
          <a:schemeClr val="tx1">
            <a:lumMod val="50000"/>
            <a:lumOff val="5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11</xdr:col>
      <xdr:colOff>354135</xdr:colOff>
      <xdr:row>14</xdr:row>
      <xdr:rowOff>122115</xdr:rowOff>
    </xdr:from>
    <xdr:to>
      <xdr:col>13</xdr:col>
      <xdr:colOff>488462</xdr:colOff>
      <xdr:row>15</xdr:row>
      <xdr:rowOff>183173</xdr:rowOff>
    </xdr:to>
    <xdr:sp macro="" textlink="">
      <xdr:nvSpPr>
        <xdr:cNvPr id="38" name="TextBox 37">
          <a:extLst>
            <a:ext uri="{FF2B5EF4-FFF2-40B4-BE49-F238E27FC236}">
              <a16:creationId xmlns:a16="http://schemas.microsoft.com/office/drawing/2014/main" id="{C6C1E7B5-5098-4C11-9665-6ABF1E030678}"/>
            </a:ext>
          </a:extLst>
        </xdr:cNvPr>
        <xdr:cNvSpPr txBox="1"/>
      </xdr:nvSpPr>
      <xdr:spPr>
        <a:xfrm>
          <a:off x="7070481" y="2857500"/>
          <a:ext cx="1355481" cy="256442"/>
        </a:xfrm>
        <a:prstGeom prst="rect">
          <a:avLst/>
        </a:prstGeom>
        <a:solidFill>
          <a:schemeClr val="tx1">
            <a:lumMod val="50000"/>
            <a:lumOff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latin typeface="Berlin Sans FB Demi" panose="020E0802020502020306" pitchFamily="34" charset="0"/>
            </a:rPr>
            <a:t>Best Category</a:t>
          </a:r>
          <a:endParaRPr lang="en-GH" sz="1400">
            <a:latin typeface="Berlin Sans FB Demi" panose="020E0802020502020306" pitchFamily="34" charset="0"/>
          </a:endParaRPr>
        </a:p>
      </xdr:txBody>
    </xdr:sp>
    <xdr:clientData/>
  </xdr:twoCellAnchor>
  <xdr:twoCellAnchor>
    <xdr:from>
      <xdr:col>11</xdr:col>
      <xdr:colOff>354135</xdr:colOff>
      <xdr:row>16</xdr:row>
      <xdr:rowOff>12211</xdr:rowOff>
    </xdr:from>
    <xdr:to>
      <xdr:col>13</xdr:col>
      <xdr:colOff>500673</xdr:colOff>
      <xdr:row>17</xdr:row>
      <xdr:rowOff>73270</xdr:rowOff>
    </xdr:to>
    <xdr:sp macro="" textlink="">
      <xdr:nvSpPr>
        <xdr:cNvPr id="39" name="TextBox 38">
          <a:extLst>
            <a:ext uri="{FF2B5EF4-FFF2-40B4-BE49-F238E27FC236}">
              <a16:creationId xmlns:a16="http://schemas.microsoft.com/office/drawing/2014/main" id="{EB961EE6-E659-49CA-B214-9C689AD8C0D7}"/>
            </a:ext>
          </a:extLst>
        </xdr:cNvPr>
        <xdr:cNvSpPr txBox="1"/>
      </xdr:nvSpPr>
      <xdr:spPr>
        <a:xfrm>
          <a:off x="7070481" y="3138365"/>
          <a:ext cx="1367692" cy="256443"/>
        </a:xfrm>
        <a:prstGeom prst="rect">
          <a:avLst/>
        </a:prstGeom>
        <a:solidFill>
          <a:schemeClr val="tx1">
            <a:lumMod val="50000"/>
            <a:lumOff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latin typeface="Berlin Sans FB Demi" panose="020E0802020502020306" pitchFamily="34" charset="0"/>
            </a:rPr>
            <a:t>Fruit</a:t>
          </a:r>
          <a:endParaRPr lang="en-GH" sz="1400">
            <a:latin typeface="Berlin Sans FB Demi" panose="020E0802020502020306"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orge Antwi" refreshedDate="45535.636236226848" createdVersion="7" refreshedVersion="7" minRefreshableVersion="3" recordCount="213" xr:uid="{EAC9FF64-0590-4DCD-B82D-6871B9CA3B7D}">
  <cacheSource type="worksheet">
    <worksheetSource name="Table1"/>
  </cacheSource>
  <cacheFields count="6">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pivotCacheId="11496959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d v="2016-01-06T00:00:00"/>
    <x v="0"/>
  </r>
  <r>
    <n v="2"/>
    <x v="1"/>
    <x v="0"/>
    <n v="8239"/>
    <d v="2016-01-07T00:00:00"/>
    <x v="1"/>
  </r>
  <r>
    <n v="3"/>
    <x v="2"/>
    <x v="1"/>
    <n v="617"/>
    <d v="2016-01-08T00:00:00"/>
    <x v="0"/>
  </r>
  <r>
    <n v="4"/>
    <x v="2"/>
    <x v="1"/>
    <n v="8384"/>
    <d v="2016-01-10T00:00:00"/>
    <x v="2"/>
  </r>
  <r>
    <n v="5"/>
    <x v="3"/>
    <x v="0"/>
    <n v="2626"/>
    <d v="2016-01-10T00:00:00"/>
    <x v="3"/>
  </r>
  <r>
    <n v="6"/>
    <x v="4"/>
    <x v="1"/>
    <n v="3610"/>
    <d v="2016-01-11T00:00:00"/>
    <x v="0"/>
  </r>
  <r>
    <n v="7"/>
    <x v="1"/>
    <x v="0"/>
    <n v="9062"/>
    <d v="2016-01-11T00:00:00"/>
    <x v="4"/>
  </r>
  <r>
    <n v="8"/>
    <x v="2"/>
    <x v="1"/>
    <n v="6906"/>
    <d v="2016-01-16T00:00:00"/>
    <x v="5"/>
  </r>
  <r>
    <n v="9"/>
    <x v="5"/>
    <x v="1"/>
    <n v="2417"/>
    <d v="2016-01-16T00:00:00"/>
    <x v="6"/>
  </r>
  <r>
    <n v="10"/>
    <x v="5"/>
    <x v="1"/>
    <n v="7431"/>
    <d v="2016-01-16T00:00:00"/>
    <x v="2"/>
  </r>
  <r>
    <n v="11"/>
    <x v="2"/>
    <x v="1"/>
    <n v="8250"/>
    <d v="2016-01-16T00:00:00"/>
    <x v="3"/>
  </r>
  <r>
    <n v="12"/>
    <x v="1"/>
    <x v="0"/>
    <n v="7012"/>
    <d v="2016-01-18T00:00:00"/>
    <x v="0"/>
  </r>
  <r>
    <n v="13"/>
    <x v="0"/>
    <x v="0"/>
    <n v="1903"/>
    <d v="2016-01-20T00:00:00"/>
    <x v="3"/>
  </r>
  <r>
    <n v="14"/>
    <x v="1"/>
    <x v="0"/>
    <n v="2824"/>
    <d v="2016-01-22T00:00:00"/>
    <x v="2"/>
  </r>
  <r>
    <n v="15"/>
    <x v="5"/>
    <x v="1"/>
    <n v="6946"/>
    <d v="2016-01-24T00:00:00"/>
    <x v="6"/>
  </r>
  <r>
    <n v="16"/>
    <x v="2"/>
    <x v="1"/>
    <n v="2320"/>
    <d v="2016-01-27T00:00:00"/>
    <x v="1"/>
  </r>
  <r>
    <n v="17"/>
    <x v="2"/>
    <x v="1"/>
    <n v="2116"/>
    <d v="2016-01-28T00:00:00"/>
    <x v="0"/>
  </r>
  <r>
    <n v="18"/>
    <x v="2"/>
    <x v="1"/>
    <n v="1135"/>
    <d v="2016-01-30T00:00:00"/>
    <x v="1"/>
  </r>
  <r>
    <n v="19"/>
    <x v="1"/>
    <x v="0"/>
    <n v="3595"/>
    <d v="2016-01-30T00:00:00"/>
    <x v="1"/>
  </r>
  <r>
    <n v="20"/>
    <x v="5"/>
    <x v="1"/>
    <n v="1161"/>
    <d v="2016-02-02T00:00:00"/>
    <x v="0"/>
  </r>
  <r>
    <n v="21"/>
    <x v="4"/>
    <x v="1"/>
    <n v="2256"/>
    <d v="2016-02-04T00:00:00"/>
    <x v="6"/>
  </r>
  <r>
    <n v="22"/>
    <x v="2"/>
    <x v="1"/>
    <n v="1004"/>
    <d v="2016-02-11T00:00:00"/>
    <x v="5"/>
  </r>
  <r>
    <n v="23"/>
    <x v="2"/>
    <x v="1"/>
    <n v="3642"/>
    <d v="2016-02-14T00:00:00"/>
    <x v="2"/>
  </r>
  <r>
    <n v="24"/>
    <x v="2"/>
    <x v="1"/>
    <n v="4582"/>
    <d v="2016-02-17T00:00:00"/>
    <x v="0"/>
  </r>
  <r>
    <n v="25"/>
    <x v="3"/>
    <x v="0"/>
    <n v="3559"/>
    <d v="2016-02-17T00:00:00"/>
    <x v="1"/>
  </r>
  <r>
    <n v="26"/>
    <x v="0"/>
    <x v="0"/>
    <n v="5154"/>
    <d v="2016-02-17T00:00:00"/>
    <x v="4"/>
  </r>
  <r>
    <n v="27"/>
    <x v="6"/>
    <x v="1"/>
    <n v="7388"/>
    <d v="2016-02-18T00:00:00"/>
    <x v="6"/>
  </r>
  <r>
    <n v="28"/>
    <x v="3"/>
    <x v="0"/>
    <n v="7163"/>
    <d v="2016-02-18T00:00:00"/>
    <x v="0"/>
  </r>
  <r>
    <n v="29"/>
    <x v="3"/>
    <x v="0"/>
    <n v="5101"/>
    <d v="2016-02-20T00:00:00"/>
    <x v="3"/>
  </r>
  <r>
    <n v="30"/>
    <x v="5"/>
    <x v="1"/>
    <n v="7602"/>
    <d v="2016-02-21T00:00:00"/>
    <x v="6"/>
  </r>
  <r>
    <n v="31"/>
    <x v="6"/>
    <x v="1"/>
    <n v="1641"/>
    <d v="2016-02-22T00:00:00"/>
    <x v="0"/>
  </r>
  <r>
    <n v="32"/>
    <x v="5"/>
    <x v="1"/>
    <n v="8892"/>
    <d v="2016-02-23T00:00:00"/>
    <x v="4"/>
  </r>
  <r>
    <n v="33"/>
    <x v="5"/>
    <x v="1"/>
    <n v="2060"/>
    <d v="2016-02-29T00:00:00"/>
    <x v="6"/>
  </r>
  <r>
    <n v="34"/>
    <x v="1"/>
    <x v="0"/>
    <n v="1557"/>
    <d v="2016-02-29T00:00:00"/>
    <x v="3"/>
  </r>
  <r>
    <n v="35"/>
    <x v="5"/>
    <x v="1"/>
    <n v="6509"/>
    <d v="2016-03-01T00:00:00"/>
    <x v="6"/>
  </r>
  <r>
    <n v="36"/>
    <x v="5"/>
    <x v="1"/>
    <n v="5718"/>
    <d v="2016-03-04T00:00:00"/>
    <x v="4"/>
  </r>
  <r>
    <n v="37"/>
    <x v="5"/>
    <x v="1"/>
    <n v="7655"/>
    <d v="2016-03-05T00:00:00"/>
    <x v="0"/>
  </r>
  <r>
    <n v="38"/>
    <x v="0"/>
    <x v="0"/>
    <n v="9116"/>
    <d v="2016-03-05T00:00:00"/>
    <x v="1"/>
  </r>
  <r>
    <n v="39"/>
    <x v="2"/>
    <x v="1"/>
    <n v="2795"/>
    <d v="2016-03-15T00:00:00"/>
    <x v="0"/>
  </r>
  <r>
    <n v="40"/>
    <x v="2"/>
    <x v="1"/>
    <n v="5084"/>
    <d v="2016-03-15T00:00:00"/>
    <x v="0"/>
  </r>
  <r>
    <n v="41"/>
    <x v="0"/>
    <x v="0"/>
    <n v="8941"/>
    <d v="2016-03-15T00:00:00"/>
    <x v="1"/>
  </r>
  <r>
    <n v="42"/>
    <x v="1"/>
    <x v="0"/>
    <n v="5341"/>
    <d v="2016-03-16T00:00:00"/>
    <x v="6"/>
  </r>
  <r>
    <n v="43"/>
    <x v="2"/>
    <x v="1"/>
    <n v="135"/>
    <d v="2016-03-19T00:00:00"/>
    <x v="2"/>
  </r>
  <r>
    <n v="44"/>
    <x v="2"/>
    <x v="1"/>
    <n v="9400"/>
    <d v="2016-03-19T00:00:00"/>
    <x v="4"/>
  </r>
  <r>
    <n v="45"/>
    <x v="3"/>
    <x v="0"/>
    <n v="6045"/>
    <d v="2016-03-21T00:00:00"/>
    <x v="3"/>
  </r>
  <r>
    <n v="46"/>
    <x v="5"/>
    <x v="1"/>
    <n v="5820"/>
    <d v="2016-03-22T00:00:00"/>
    <x v="5"/>
  </r>
  <r>
    <n v="47"/>
    <x v="4"/>
    <x v="1"/>
    <n v="8887"/>
    <d v="2016-03-23T00:00:00"/>
    <x v="3"/>
  </r>
  <r>
    <n v="48"/>
    <x v="4"/>
    <x v="1"/>
    <n v="6982"/>
    <d v="2016-03-24T00:00:00"/>
    <x v="0"/>
  </r>
  <r>
    <n v="49"/>
    <x v="2"/>
    <x v="1"/>
    <n v="4029"/>
    <d v="2016-03-26T00:00:00"/>
    <x v="4"/>
  </r>
  <r>
    <n v="50"/>
    <x v="0"/>
    <x v="0"/>
    <n v="3665"/>
    <d v="2016-03-26T00:00:00"/>
    <x v="3"/>
  </r>
  <r>
    <n v="51"/>
    <x v="2"/>
    <x v="1"/>
    <n v="4781"/>
    <d v="2016-03-29T00:00:00"/>
    <x v="6"/>
  </r>
  <r>
    <n v="52"/>
    <x v="6"/>
    <x v="1"/>
    <n v="3663"/>
    <d v="2016-03-30T00:00:00"/>
    <x v="4"/>
  </r>
  <r>
    <n v="53"/>
    <x v="5"/>
    <x v="1"/>
    <n v="6331"/>
    <d v="2016-04-01T00:00:00"/>
    <x v="6"/>
  </r>
  <r>
    <n v="54"/>
    <x v="5"/>
    <x v="1"/>
    <n v="4364"/>
    <d v="2016-04-01T00:00:00"/>
    <x v="2"/>
  </r>
  <r>
    <n v="55"/>
    <x v="0"/>
    <x v="0"/>
    <n v="607"/>
    <d v="2016-04-03T00:00:00"/>
    <x v="1"/>
  </r>
  <r>
    <n v="56"/>
    <x v="2"/>
    <x v="1"/>
    <n v="1054"/>
    <d v="2016-04-06T00:00:00"/>
    <x v="5"/>
  </r>
  <r>
    <n v="57"/>
    <x v="0"/>
    <x v="0"/>
    <n v="7659"/>
    <d v="2016-04-06T00:00:00"/>
    <x v="0"/>
  </r>
  <r>
    <n v="58"/>
    <x v="1"/>
    <x v="0"/>
    <n v="277"/>
    <d v="2016-04-12T00:00:00"/>
    <x v="3"/>
  </r>
  <r>
    <n v="59"/>
    <x v="2"/>
    <x v="1"/>
    <n v="235"/>
    <d v="2016-04-17T00:00:00"/>
    <x v="0"/>
  </r>
  <r>
    <n v="60"/>
    <x v="4"/>
    <x v="1"/>
    <n v="1113"/>
    <d v="2016-04-18T00:00:00"/>
    <x v="4"/>
  </r>
  <r>
    <n v="61"/>
    <x v="5"/>
    <x v="1"/>
    <n v="1128"/>
    <d v="2016-04-21T00:00:00"/>
    <x v="0"/>
  </r>
  <r>
    <n v="62"/>
    <x v="1"/>
    <x v="0"/>
    <n v="9231"/>
    <d v="2016-04-22T00:00:00"/>
    <x v="2"/>
  </r>
  <r>
    <n v="63"/>
    <x v="2"/>
    <x v="1"/>
    <n v="4387"/>
    <d v="2016-04-23T00:00:00"/>
    <x v="0"/>
  </r>
  <r>
    <n v="64"/>
    <x v="5"/>
    <x v="1"/>
    <n v="2763"/>
    <d v="2016-04-25T00:00:00"/>
    <x v="2"/>
  </r>
  <r>
    <n v="65"/>
    <x v="2"/>
    <x v="1"/>
    <n v="7898"/>
    <d v="2016-04-27T00:00:00"/>
    <x v="1"/>
  </r>
  <r>
    <n v="66"/>
    <x v="2"/>
    <x v="1"/>
    <n v="2427"/>
    <d v="2016-04-30T00:00:00"/>
    <x v="6"/>
  </r>
  <r>
    <n v="67"/>
    <x v="2"/>
    <x v="1"/>
    <n v="8663"/>
    <d v="2016-05-01T00:00:00"/>
    <x v="5"/>
  </r>
  <r>
    <n v="68"/>
    <x v="0"/>
    <x v="0"/>
    <n v="2789"/>
    <d v="2016-05-01T00:00:00"/>
    <x v="3"/>
  </r>
  <r>
    <n v="69"/>
    <x v="2"/>
    <x v="1"/>
    <n v="4054"/>
    <d v="2016-05-02T00:00:00"/>
    <x v="0"/>
  </r>
  <r>
    <n v="70"/>
    <x v="6"/>
    <x v="1"/>
    <n v="2262"/>
    <d v="2016-05-02T00:00:00"/>
    <x v="0"/>
  </r>
  <r>
    <n v="71"/>
    <x v="6"/>
    <x v="1"/>
    <n v="5600"/>
    <d v="2016-05-02T00:00:00"/>
    <x v="1"/>
  </r>
  <r>
    <n v="72"/>
    <x v="2"/>
    <x v="1"/>
    <n v="5787"/>
    <d v="2016-05-03T00:00:00"/>
    <x v="0"/>
  </r>
  <r>
    <n v="73"/>
    <x v="4"/>
    <x v="1"/>
    <n v="6295"/>
    <d v="2016-05-03T00:00:00"/>
    <x v="2"/>
  </r>
  <r>
    <n v="74"/>
    <x v="2"/>
    <x v="1"/>
    <n v="474"/>
    <d v="2016-05-05T00:00:00"/>
    <x v="3"/>
  </r>
  <r>
    <n v="75"/>
    <x v="5"/>
    <x v="1"/>
    <n v="4325"/>
    <d v="2016-05-05T00:00:00"/>
    <x v="6"/>
  </r>
  <r>
    <n v="76"/>
    <x v="2"/>
    <x v="1"/>
    <n v="592"/>
    <d v="2016-05-06T00:00:00"/>
    <x v="0"/>
  </r>
  <r>
    <n v="77"/>
    <x v="4"/>
    <x v="1"/>
    <n v="4330"/>
    <d v="2016-05-08T00:00:00"/>
    <x v="0"/>
  </r>
  <r>
    <n v="78"/>
    <x v="2"/>
    <x v="1"/>
    <n v="9405"/>
    <d v="2016-05-08T00:00:00"/>
    <x v="1"/>
  </r>
  <r>
    <n v="79"/>
    <x v="5"/>
    <x v="1"/>
    <n v="7671"/>
    <d v="2016-05-08T00:00:00"/>
    <x v="6"/>
  </r>
  <r>
    <n v="80"/>
    <x v="0"/>
    <x v="0"/>
    <n v="5791"/>
    <d v="2016-05-08T00:00:00"/>
    <x v="1"/>
  </r>
  <r>
    <n v="81"/>
    <x v="2"/>
    <x v="1"/>
    <n v="6007"/>
    <d v="2016-05-12T00:00:00"/>
    <x v="2"/>
  </r>
  <r>
    <n v="82"/>
    <x v="2"/>
    <x v="1"/>
    <n v="5030"/>
    <d v="2016-05-14T00:00:00"/>
    <x v="3"/>
  </r>
  <r>
    <n v="83"/>
    <x v="0"/>
    <x v="0"/>
    <n v="6763"/>
    <d v="2016-05-14T00:00:00"/>
    <x v="1"/>
  </r>
  <r>
    <n v="84"/>
    <x v="2"/>
    <x v="1"/>
    <n v="4248"/>
    <d v="2016-05-15T00:00:00"/>
    <x v="4"/>
  </r>
  <r>
    <n v="85"/>
    <x v="2"/>
    <x v="1"/>
    <n v="9543"/>
    <d v="2016-05-16T00:00:00"/>
    <x v="6"/>
  </r>
  <r>
    <n v="86"/>
    <x v="1"/>
    <x v="0"/>
    <n v="2054"/>
    <d v="2016-05-16T00:00:00"/>
    <x v="1"/>
  </r>
  <r>
    <n v="87"/>
    <x v="3"/>
    <x v="0"/>
    <n v="7094"/>
    <d v="2016-05-16T00:00:00"/>
    <x v="3"/>
  </r>
  <r>
    <n v="88"/>
    <x v="0"/>
    <x v="0"/>
    <n v="6087"/>
    <d v="2016-05-18T00:00:00"/>
    <x v="0"/>
  </r>
  <r>
    <n v="89"/>
    <x v="5"/>
    <x v="1"/>
    <n v="4264"/>
    <d v="2016-05-19T00:00:00"/>
    <x v="4"/>
  </r>
  <r>
    <n v="90"/>
    <x v="6"/>
    <x v="1"/>
    <n v="9333"/>
    <d v="2016-05-20T00:00:00"/>
    <x v="0"/>
  </r>
  <r>
    <n v="91"/>
    <x v="6"/>
    <x v="1"/>
    <n v="8775"/>
    <d v="2016-05-22T00:00:00"/>
    <x v="3"/>
  </r>
  <r>
    <n v="92"/>
    <x v="1"/>
    <x v="0"/>
    <n v="2011"/>
    <d v="2016-05-23T00:00:00"/>
    <x v="1"/>
  </r>
  <r>
    <n v="93"/>
    <x v="2"/>
    <x v="1"/>
    <n v="5632"/>
    <d v="2016-05-25T00:00:00"/>
    <x v="0"/>
  </r>
  <r>
    <n v="94"/>
    <x v="2"/>
    <x v="1"/>
    <n v="4904"/>
    <d v="2016-05-25T00:00:00"/>
    <x v="5"/>
  </r>
  <r>
    <n v="95"/>
    <x v="3"/>
    <x v="0"/>
    <n v="1002"/>
    <d v="2016-05-25T00:00:00"/>
    <x v="4"/>
  </r>
  <r>
    <n v="96"/>
    <x v="4"/>
    <x v="1"/>
    <n v="8141"/>
    <d v="2016-05-26T00:00:00"/>
    <x v="1"/>
  </r>
  <r>
    <n v="97"/>
    <x v="4"/>
    <x v="1"/>
    <n v="3644"/>
    <d v="2016-05-26T00:00:00"/>
    <x v="2"/>
  </r>
  <r>
    <n v="98"/>
    <x v="4"/>
    <x v="1"/>
    <n v="1380"/>
    <d v="2016-05-26T00:00:00"/>
    <x v="4"/>
  </r>
  <r>
    <n v="99"/>
    <x v="1"/>
    <x v="0"/>
    <n v="8354"/>
    <d v="2016-05-26T00:00:00"/>
    <x v="3"/>
  </r>
  <r>
    <n v="100"/>
    <x v="2"/>
    <x v="1"/>
    <n v="5182"/>
    <d v="2016-05-27T00:00:00"/>
    <x v="0"/>
  </r>
  <r>
    <n v="101"/>
    <x v="5"/>
    <x v="1"/>
    <n v="2193"/>
    <d v="2016-05-27T00:00:00"/>
    <x v="6"/>
  </r>
  <r>
    <n v="102"/>
    <x v="6"/>
    <x v="1"/>
    <n v="3647"/>
    <d v="2016-05-28T00:00:00"/>
    <x v="0"/>
  </r>
  <r>
    <n v="103"/>
    <x v="5"/>
    <x v="1"/>
    <n v="4104"/>
    <d v="2016-05-28T00:00:00"/>
    <x v="0"/>
  </r>
  <r>
    <n v="104"/>
    <x v="0"/>
    <x v="0"/>
    <n v="7457"/>
    <d v="2016-05-28T00:00:00"/>
    <x v="0"/>
  </r>
  <r>
    <n v="105"/>
    <x v="6"/>
    <x v="1"/>
    <n v="3767"/>
    <d v="2016-05-29T00:00:00"/>
    <x v="2"/>
  </r>
  <r>
    <n v="106"/>
    <x v="1"/>
    <x v="0"/>
    <n v="4685"/>
    <d v="2016-05-30T00:00:00"/>
    <x v="3"/>
  </r>
  <r>
    <n v="107"/>
    <x v="2"/>
    <x v="1"/>
    <n v="3917"/>
    <d v="2016-06-04T00:00:00"/>
    <x v="0"/>
  </r>
  <r>
    <n v="108"/>
    <x v="5"/>
    <x v="1"/>
    <n v="521"/>
    <d v="2016-06-04T00:00:00"/>
    <x v="2"/>
  </r>
  <r>
    <n v="109"/>
    <x v="5"/>
    <x v="1"/>
    <n v="5605"/>
    <d v="2016-06-10T00:00:00"/>
    <x v="6"/>
  </r>
  <r>
    <n v="110"/>
    <x v="1"/>
    <x v="0"/>
    <n v="9630"/>
    <d v="2016-06-11T00:00:00"/>
    <x v="3"/>
  </r>
  <r>
    <n v="111"/>
    <x v="2"/>
    <x v="1"/>
    <n v="6941"/>
    <d v="2016-06-20T00:00:00"/>
    <x v="2"/>
  </r>
  <r>
    <n v="112"/>
    <x v="1"/>
    <x v="0"/>
    <n v="7231"/>
    <d v="2016-06-20T00:00:00"/>
    <x v="1"/>
  </r>
  <r>
    <n v="113"/>
    <x v="1"/>
    <x v="0"/>
    <n v="8891"/>
    <d v="2016-06-23T00:00:00"/>
    <x v="4"/>
  </r>
  <r>
    <n v="114"/>
    <x v="2"/>
    <x v="1"/>
    <n v="107"/>
    <d v="2016-06-25T00:00:00"/>
    <x v="6"/>
  </r>
  <r>
    <n v="115"/>
    <x v="2"/>
    <x v="1"/>
    <n v="4243"/>
    <d v="2016-06-26T00:00:00"/>
    <x v="0"/>
  </r>
  <r>
    <n v="116"/>
    <x v="4"/>
    <x v="1"/>
    <n v="4514"/>
    <d v="2016-06-27T00:00:00"/>
    <x v="0"/>
  </r>
  <r>
    <n v="117"/>
    <x v="6"/>
    <x v="1"/>
    <n v="5480"/>
    <d v="2016-07-02T00:00:00"/>
    <x v="0"/>
  </r>
  <r>
    <n v="118"/>
    <x v="2"/>
    <x v="1"/>
    <n v="5002"/>
    <d v="2016-07-02T00:00:00"/>
    <x v="6"/>
  </r>
  <r>
    <n v="119"/>
    <x v="2"/>
    <x v="1"/>
    <n v="8530"/>
    <d v="2016-07-05T00:00:00"/>
    <x v="2"/>
  </r>
  <r>
    <n v="120"/>
    <x v="4"/>
    <x v="1"/>
    <n v="4819"/>
    <d v="2016-07-07T00:00:00"/>
    <x v="5"/>
  </r>
  <r>
    <n v="121"/>
    <x v="1"/>
    <x v="0"/>
    <n v="6343"/>
    <d v="2016-07-11T00:00:00"/>
    <x v="1"/>
  </r>
  <r>
    <n v="122"/>
    <x v="4"/>
    <x v="1"/>
    <n v="2318"/>
    <d v="2016-07-13T00:00:00"/>
    <x v="1"/>
  </r>
  <r>
    <n v="123"/>
    <x v="4"/>
    <x v="1"/>
    <n v="220"/>
    <d v="2016-07-20T00:00:00"/>
    <x v="1"/>
  </r>
  <r>
    <n v="124"/>
    <x v="4"/>
    <x v="1"/>
    <n v="6341"/>
    <d v="2016-07-20T00:00:00"/>
    <x v="5"/>
  </r>
  <r>
    <n v="125"/>
    <x v="5"/>
    <x v="1"/>
    <n v="330"/>
    <d v="2016-07-20T00:00:00"/>
    <x v="3"/>
  </r>
  <r>
    <n v="126"/>
    <x v="1"/>
    <x v="0"/>
    <n v="3027"/>
    <d v="2016-07-20T00:00:00"/>
    <x v="1"/>
  </r>
  <r>
    <n v="127"/>
    <x v="4"/>
    <x v="1"/>
    <n v="850"/>
    <d v="2016-07-22T00:00:00"/>
    <x v="5"/>
  </r>
  <r>
    <n v="128"/>
    <x v="2"/>
    <x v="1"/>
    <n v="8986"/>
    <d v="2016-07-23T00:00:00"/>
    <x v="1"/>
  </r>
  <r>
    <n v="129"/>
    <x v="1"/>
    <x v="0"/>
    <n v="3800"/>
    <d v="2016-07-25T00:00:00"/>
    <x v="0"/>
  </r>
  <r>
    <n v="130"/>
    <x v="0"/>
    <x v="0"/>
    <n v="5751"/>
    <d v="2016-07-28T00:00:00"/>
    <x v="1"/>
  </r>
  <r>
    <n v="131"/>
    <x v="5"/>
    <x v="1"/>
    <n v="1704"/>
    <d v="2016-07-29T00:00:00"/>
    <x v="1"/>
  </r>
  <r>
    <n v="132"/>
    <x v="2"/>
    <x v="1"/>
    <n v="7966"/>
    <d v="2016-07-30T00:00:00"/>
    <x v="4"/>
  </r>
  <r>
    <n v="133"/>
    <x v="2"/>
    <x v="1"/>
    <n v="852"/>
    <d v="2016-07-31T00:00:00"/>
    <x v="0"/>
  </r>
  <r>
    <n v="134"/>
    <x v="3"/>
    <x v="0"/>
    <n v="8416"/>
    <d v="2016-07-31T00:00:00"/>
    <x v="4"/>
  </r>
  <r>
    <n v="135"/>
    <x v="2"/>
    <x v="1"/>
    <n v="7144"/>
    <d v="2016-08-01T00:00:00"/>
    <x v="6"/>
  </r>
  <r>
    <n v="136"/>
    <x v="1"/>
    <x v="0"/>
    <n v="7854"/>
    <d v="2016-08-01T00:00:00"/>
    <x v="0"/>
  </r>
  <r>
    <n v="137"/>
    <x v="4"/>
    <x v="1"/>
    <n v="859"/>
    <d v="2016-08-03T00:00:00"/>
    <x v="0"/>
  </r>
  <r>
    <n v="138"/>
    <x v="1"/>
    <x v="0"/>
    <n v="8049"/>
    <d v="2016-08-12T00:00:00"/>
    <x v="0"/>
  </r>
  <r>
    <n v="139"/>
    <x v="2"/>
    <x v="1"/>
    <n v="2836"/>
    <d v="2016-08-13T00:00:00"/>
    <x v="3"/>
  </r>
  <r>
    <n v="140"/>
    <x v="0"/>
    <x v="0"/>
    <n v="1743"/>
    <d v="2016-08-19T00:00:00"/>
    <x v="0"/>
  </r>
  <r>
    <n v="141"/>
    <x v="5"/>
    <x v="1"/>
    <n v="3844"/>
    <d v="2016-08-23T00:00:00"/>
    <x v="6"/>
  </r>
  <r>
    <n v="142"/>
    <x v="5"/>
    <x v="1"/>
    <n v="7490"/>
    <d v="2016-08-24T00:00:00"/>
    <x v="6"/>
  </r>
  <r>
    <n v="143"/>
    <x v="1"/>
    <x v="0"/>
    <n v="4483"/>
    <d v="2016-08-25T00:00:00"/>
    <x v="3"/>
  </r>
  <r>
    <n v="144"/>
    <x v="5"/>
    <x v="1"/>
    <n v="7333"/>
    <d v="2016-08-27T00:00:00"/>
    <x v="2"/>
  </r>
  <r>
    <n v="145"/>
    <x v="0"/>
    <x v="0"/>
    <n v="7654"/>
    <d v="2016-08-28T00:00:00"/>
    <x v="0"/>
  </r>
  <r>
    <n v="146"/>
    <x v="5"/>
    <x v="1"/>
    <n v="3944"/>
    <d v="2016-08-29T00:00:00"/>
    <x v="1"/>
  </r>
  <r>
    <n v="147"/>
    <x v="3"/>
    <x v="0"/>
    <n v="5761"/>
    <d v="2016-08-29T00:00:00"/>
    <x v="3"/>
  </r>
  <r>
    <n v="148"/>
    <x v="2"/>
    <x v="1"/>
    <n v="6864"/>
    <d v="2016-09-01T00:00:00"/>
    <x v="5"/>
  </r>
  <r>
    <n v="149"/>
    <x v="2"/>
    <x v="1"/>
    <n v="4016"/>
    <d v="2016-09-01T00:00:00"/>
    <x v="3"/>
  </r>
  <r>
    <n v="150"/>
    <x v="2"/>
    <x v="1"/>
    <n v="1841"/>
    <d v="2016-09-02T00:00:00"/>
    <x v="0"/>
  </r>
  <r>
    <n v="151"/>
    <x v="2"/>
    <x v="1"/>
    <n v="424"/>
    <d v="2016-09-05T00:00:00"/>
    <x v="4"/>
  </r>
  <r>
    <n v="152"/>
    <x v="2"/>
    <x v="1"/>
    <n v="8765"/>
    <d v="2016-09-07T00:00:00"/>
    <x v="1"/>
  </r>
  <r>
    <n v="153"/>
    <x v="2"/>
    <x v="1"/>
    <n v="5583"/>
    <d v="2016-09-08T00:00:00"/>
    <x v="0"/>
  </r>
  <r>
    <n v="154"/>
    <x v="1"/>
    <x v="0"/>
    <n v="4390"/>
    <d v="2016-09-09T00:00:00"/>
    <x v="5"/>
  </r>
  <r>
    <n v="155"/>
    <x v="1"/>
    <x v="0"/>
    <n v="352"/>
    <d v="2016-09-09T00:00:00"/>
    <x v="2"/>
  </r>
  <r>
    <n v="156"/>
    <x v="5"/>
    <x v="1"/>
    <n v="8489"/>
    <d v="2016-09-11T00:00:00"/>
    <x v="0"/>
  </r>
  <r>
    <n v="157"/>
    <x v="2"/>
    <x v="1"/>
    <n v="7090"/>
    <d v="2016-09-11T00:00:00"/>
    <x v="6"/>
  </r>
  <r>
    <n v="158"/>
    <x v="2"/>
    <x v="1"/>
    <n v="7880"/>
    <d v="2016-09-15T00:00:00"/>
    <x v="0"/>
  </r>
  <r>
    <n v="159"/>
    <x v="4"/>
    <x v="1"/>
    <n v="3861"/>
    <d v="2016-09-18T00:00:00"/>
    <x v="0"/>
  </r>
  <r>
    <n v="160"/>
    <x v="1"/>
    <x v="0"/>
    <n v="7927"/>
    <d v="2016-09-19T00:00:00"/>
    <x v="3"/>
  </r>
  <r>
    <n v="161"/>
    <x v="2"/>
    <x v="1"/>
    <n v="6162"/>
    <d v="2016-09-20T00:00:00"/>
    <x v="0"/>
  </r>
  <r>
    <n v="162"/>
    <x v="6"/>
    <x v="1"/>
    <n v="5523"/>
    <d v="2016-09-25T00:00:00"/>
    <x v="4"/>
  </r>
  <r>
    <n v="163"/>
    <x v="1"/>
    <x v="0"/>
    <n v="5936"/>
    <d v="2016-09-25T00:00:00"/>
    <x v="1"/>
  </r>
  <r>
    <n v="164"/>
    <x v="0"/>
    <x v="0"/>
    <n v="7251"/>
    <d v="2016-09-26T00:00:00"/>
    <x v="3"/>
  </r>
  <r>
    <n v="165"/>
    <x v="4"/>
    <x v="1"/>
    <n v="6187"/>
    <d v="2016-09-27T00:00:00"/>
    <x v="4"/>
  </r>
  <r>
    <n v="166"/>
    <x v="2"/>
    <x v="1"/>
    <n v="3210"/>
    <d v="2016-09-29T00:00:00"/>
    <x v="3"/>
  </r>
  <r>
    <n v="167"/>
    <x v="0"/>
    <x v="0"/>
    <n v="682"/>
    <d v="2016-09-29T00:00:00"/>
    <x v="3"/>
  </r>
  <r>
    <n v="168"/>
    <x v="2"/>
    <x v="1"/>
    <n v="793"/>
    <d v="2016-10-03T00:00:00"/>
    <x v="4"/>
  </r>
  <r>
    <n v="169"/>
    <x v="0"/>
    <x v="0"/>
    <n v="5346"/>
    <d v="2016-10-04T00:00:00"/>
    <x v="3"/>
  </r>
  <r>
    <n v="170"/>
    <x v="2"/>
    <x v="1"/>
    <n v="7103"/>
    <d v="2016-10-07T00:00:00"/>
    <x v="5"/>
  </r>
  <r>
    <n v="171"/>
    <x v="0"/>
    <x v="0"/>
    <n v="4603"/>
    <d v="2016-10-10T00:00:00"/>
    <x v="0"/>
  </r>
  <r>
    <n v="172"/>
    <x v="5"/>
    <x v="1"/>
    <n v="8160"/>
    <d v="2016-10-16T00:00:00"/>
    <x v="6"/>
  </r>
  <r>
    <n v="173"/>
    <x v="5"/>
    <x v="1"/>
    <n v="7171"/>
    <d v="2016-10-23T00:00:00"/>
    <x v="1"/>
  </r>
  <r>
    <n v="174"/>
    <x v="2"/>
    <x v="1"/>
    <n v="3552"/>
    <d v="2016-10-23T00:00:00"/>
    <x v="5"/>
  </r>
  <r>
    <n v="175"/>
    <x v="2"/>
    <x v="1"/>
    <n v="7273"/>
    <d v="2016-10-25T00:00:00"/>
    <x v="4"/>
  </r>
  <r>
    <n v="176"/>
    <x v="2"/>
    <x v="1"/>
    <n v="2402"/>
    <d v="2016-10-26T00:00:00"/>
    <x v="3"/>
  </r>
  <r>
    <n v="177"/>
    <x v="2"/>
    <x v="1"/>
    <n v="1197"/>
    <d v="2016-10-26T00:00:00"/>
    <x v="4"/>
  </r>
  <r>
    <n v="178"/>
    <x v="3"/>
    <x v="0"/>
    <n v="5015"/>
    <d v="2016-10-26T00:00:00"/>
    <x v="4"/>
  </r>
  <r>
    <n v="179"/>
    <x v="4"/>
    <x v="1"/>
    <n v="5818"/>
    <d v="2016-11-02T00:00:00"/>
    <x v="0"/>
  </r>
  <r>
    <n v="180"/>
    <x v="2"/>
    <x v="1"/>
    <n v="4399"/>
    <d v="2016-11-03T00:00:00"/>
    <x v="1"/>
  </r>
  <r>
    <n v="181"/>
    <x v="0"/>
    <x v="0"/>
    <n v="3011"/>
    <d v="2016-11-03T00:00:00"/>
    <x v="0"/>
  </r>
  <r>
    <n v="182"/>
    <x v="5"/>
    <x v="1"/>
    <n v="4715"/>
    <d v="2016-11-09T00:00:00"/>
    <x v="1"/>
  </r>
  <r>
    <n v="183"/>
    <x v="5"/>
    <x v="1"/>
    <n v="5321"/>
    <d v="2016-11-12T00:00:00"/>
    <x v="6"/>
  </r>
  <r>
    <n v="184"/>
    <x v="2"/>
    <x v="1"/>
    <n v="8894"/>
    <d v="2016-11-15T00:00:00"/>
    <x v="0"/>
  </r>
  <r>
    <n v="185"/>
    <x v="0"/>
    <x v="0"/>
    <n v="4846"/>
    <d v="2016-11-25T00:00:00"/>
    <x v="1"/>
  </r>
  <r>
    <n v="186"/>
    <x v="1"/>
    <x v="0"/>
    <n v="284"/>
    <d v="2016-11-25T00:00:00"/>
    <x v="3"/>
  </r>
  <r>
    <n v="187"/>
    <x v="4"/>
    <x v="1"/>
    <n v="8283"/>
    <d v="2016-11-26T00:00:00"/>
    <x v="1"/>
  </r>
  <r>
    <n v="188"/>
    <x v="4"/>
    <x v="1"/>
    <n v="9990"/>
    <d v="2016-11-28T00:00:00"/>
    <x v="2"/>
  </r>
  <r>
    <n v="189"/>
    <x v="2"/>
    <x v="1"/>
    <n v="9014"/>
    <d v="2016-11-28T00:00:00"/>
    <x v="4"/>
  </r>
  <r>
    <n v="190"/>
    <x v="5"/>
    <x v="1"/>
    <n v="1942"/>
    <d v="2016-11-29T00:00:00"/>
    <x v="6"/>
  </r>
  <r>
    <n v="191"/>
    <x v="2"/>
    <x v="1"/>
    <n v="7223"/>
    <d v="2016-11-30T00:00:00"/>
    <x v="0"/>
  </r>
  <r>
    <n v="192"/>
    <x v="0"/>
    <x v="0"/>
    <n v="4673"/>
    <d v="2016-12-02T00:00:00"/>
    <x v="0"/>
  </r>
  <r>
    <n v="193"/>
    <x v="0"/>
    <x v="0"/>
    <n v="9104"/>
    <d v="2016-12-04T00:00:00"/>
    <x v="6"/>
  </r>
  <r>
    <n v="194"/>
    <x v="5"/>
    <x v="1"/>
    <n v="6078"/>
    <d v="2016-12-05T00:00:00"/>
    <x v="0"/>
  </r>
  <r>
    <n v="195"/>
    <x v="3"/>
    <x v="0"/>
    <n v="3278"/>
    <d v="2016-12-06T00:00:00"/>
    <x v="3"/>
  </r>
  <r>
    <n v="196"/>
    <x v="2"/>
    <x v="1"/>
    <n v="136"/>
    <d v="2016-12-12T00:00:00"/>
    <x v="2"/>
  </r>
  <r>
    <n v="197"/>
    <x v="2"/>
    <x v="1"/>
    <n v="8377"/>
    <d v="2016-12-12T00:00:00"/>
    <x v="4"/>
  </r>
  <r>
    <n v="198"/>
    <x v="2"/>
    <x v="1"/>
    <n v="2382"/>
    <d v="2016-12-12T00:00:00"/>
    <x v="0"/>
  </r>
  <r>
    <n v="199"/>
    <x v="2"/>
    <x v="1"/>
    <n v="8702"/>
    <d v="2016-12-15T00:00:00"/>
    <x v="3"/>
  </r>
  <r>
    <n v="200"/>
    <x v="2"/>
    <x v="1"/>
    <n v="5021"/>
    <d v="2016-12-16T00:00:00"/>
    <x v="0"/>
  </r>
  <r>
    <n v="201"/>
    <x v="5"/>
    <x v="1"/>
    <n v="1760"/>
    <d v="2016-12-16T00:00:00"/>
    <x v="4"/>
  </r>
  <r>
    <n v="202"/>
    <x v="2"/>
    <x v="1"/>
    <n v="4766"/>
    <d v="2016-12-18T00:00:00"/>
    <x v="3"/>
  </r>
  <r>
    <n v="203"/>
    <x v="3"/>
    <x v="0"/>
    <n v="1541"/>
    <d v="2016-12-19T00:00:00"/>
    <x v="1"/>
  </r>
  <r>
    <n v="204"/>
    <x v="4"/>
    <x v="1"/>
    <n v="2782"/>
    <d v="2016-12-20T00:00:00"/>
    <x v="1"/>
  </r>
  <r>
    <n v="205"/>
    <x v="5"/>
    <x v="1"/>
    <n v="2455"/>
    <d v="2016-12-20T00:00:00"/>
    <x v="2"/>
  </r>
  <r>
    <n v="206"/>
    <x v="5"/>
    <x v="1"/>
    <n v="4512"/>
    <d v="2016-12-22T00:00:00"/>
    <x v="5"/>
  </r>
  <r>
    <n v="207"/>
    <x v="5"/>
    <x v="1"/>
    <n v="8752"/>
    <d v="2016-12-22T00:00:00"/>
    <x v="3"/>
  </r>
  <r>
    <n v="208"/>
    <x v="0"/>
    <x v="0"/>
    <n v="9127"/>
    <d v="2016-12-25T00:00:00"/>
    <x v="0"/>
  </r>
  <r>
    <n v="209"/>
    <x v="5"/>
    <x v="1"/>
    <n v="1777"/>
    <d v="2016-12-28T00:00:00"/>
    <x v="6"/>
  </r>
  <r>
    <n v="210"/>
    <x v="3"/>
    <x v="0"/>
    <n v="680"/>
    <d v="2016-12-28T00:00:00"/>
    <x v="6"/>
  </r>
  <r>
    <n v="211"/>
    <x v="4"/>
    <x v="1"/>
    <n v="958"/>
    <d v="2016-12-29T00:00:00"/>
    <x v="0"/>
  </r>
  <r>
    <n v="212"/>
    <x v="0"/>
    <x v="0"/>
    <n v="2613"/>
    <d v="2016-12-29T00:00:00"/>
    <x v="4"/>
  </r>
  <r>
    <n v="213"/>
    <x v="0"/>
    <x v="0"/>
    <n v="339"/>
    <d v="2016-12-30T00:00:0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81736A-4AEF-43BB-8F53-D7867DD4885C}" name="Total Count Per Product Sold"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E1:F9" firstHeaderRow="1" firstDataRow="1" firstDataCol="1"/>
  <pivotFields count="6">
    <pivotField compact="0" outline="0" showAll="0"/>
    <pivotField axis="axisRow" dataField="1" compact="0" outline="0" showAll="0">
      <items count="8">
        <item x="5"/>
        <item x="2"/>
        <item x="3"/>
        <item x="1"/>
        <item x="0"/>
        <item x="6"/>
        <item x="4"/>
        <item t="default"/>
      </items>
    </pivotField>
    <pivotField compact="0" outline="0" showAll="0">
      <items count="3">
        <item x="1"/>
        <item x="0"/>
        <item t="default"/>
      </items>
    </pivotField>
    <pivotField compact="0" numFmtId="164" outline="0" showAll="0"/>
    <pivotField compact="0" numFmtId="14" outline="0" showAll="0"/>
    <pivotField compact="0" outline="0" showAll="0">
      <items count="8">
        <item x="4"/>
        <item x="2"/>
        <item x="6"/>
        <item x="3"/>
        <item x="5"/>
        <item x="1"/>
        <item x="0"/>
        <item t="default"/>
      </items>
    </pivotField>
  </pivotFields>
  <rowFields count="1">
    <field x="1"/>
  </rowFields>
  <rowItems count="8">
    <i>
      <x/>
    </i>
    <i>
      <x v="1"/>
    </i>
    <i>
      <x v="2"/>
    </i>
    <i>
      <x v="3"/>
    </i>
    <i>
      <x v="4"/>
    </i>
    <i>
      <x v="5"/>
    </i>
    <i>
      <x v="6"/>
    </i>
    <i t="grand">
      <x/>
    </i>
  </rowItems>
  <colItems count="1">
    <i/>
  </colItems>
  <dataFields count="1">
    <dataField name="Count Per Product" fld="1" subtotal="count" baseField="0" baseItem="0" numFmtId="1"/>
  </dataFields>
  <formats count="1">
    <format dxfId="9">
      <pivotArea outline="0" collapsedLevelsAreSubtotals="1" fieldPosition="0"/>
    </format>
  </format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73B0FC-2DCD-4D30-9663-E572F5455F9E}" name="Average Sales Per Country"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I12:J20" firstHeaderRow="1" firstDataRow="1" firstDataCol="1"/>
  <pivotFields count="6">
    <pivotField compact="0" outline="0" showAll="0"/>
    <pivotField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pivotField axis="axisRow" compact="0" outline="0" showAll="0" sortType="a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s>
  <rowFields count="1">
    <field x="5"/>
  </rowFields>
  <rowItems count="8">
    <i>
      <x v="6"/>
    </i>
    <i>
      <x v="3"/>
    </i>
    <i>
      <x v="1"/>
    </i>
    <i>
      <x v="4"/>
    </i>
    <i>
      <x/>
    </i>
    <i>
      <x v="2"/>
    </i>
    <i>
      <x v="5"/>
    </i>
    <i t="grand">
      <x/>
    </i>
  </rowItems>
  <colItems count="1">
    <i/>
  </colItems>
  <dataFields count="1">
    <dataField name="Average Amount Per Country" fld="3" subtotal="average" baseField="5" baseItem="0" numFmtId="165"/>
  </dataFields>
  <formats count="1">
    <format dxfId="12">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DB16A3-12D0-4A81-BD2A-AE76C36CFF17}" name="Total Sales Per Product"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1:B9" firstHeaderRow="1" firstDataRow="1" firstDataCol="1"/>
  <pivotFields count="6">
    <pivotField compact="0" outline="0" showAll="0"/>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pivotField compact="0" outline="0" showAll="0">
      <items count="8">
        <item x="4"/>
        <item x="2"/>
        <item x="6"/>
        <item x="3"/>
        <item x="5"/>
        <item x="1"/>
        <item x="0"/>
        <item t="default"/>
      </items>
    </pivotField>
  </pivotFields>
  <rowFields count="1">
    <field x="1"/>
  </rowFields>
  <rowItems count="8">
    <i>
      <x/>
    </i>
    <i>
      <x v="1"/>
    </i>
    <i>
      <x v="2"/>
    </i>
    <i>
      <x v="3"/>
    </i>
    <i>
      <x v="4"/>
    </i>
    <i>
      <x v="5"/>
    </i>
    <i>
      <x v="6"/>
    </i>
    <i t="grand">
      <x/>
    </i>
  </rowItems>
  <colItems count="1">
    <i/>
  </colItems>
  <dataFields count="1">
    <dataField name="Total Amount Per Product" fld="3" baseField="0" baseItem="0" numFmtId="165"/>
  </dataFields>
  <formats count="1">
    <format dxfId="13">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CA0DFE-2060-4959-B87D-0C941DD1EC85}" name="Total Count Per Country Sales Is Made To"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E12:F20" firstHeaderRow="1" firstDataRow="1" firstDataCol="1"/>
  <pivotFields count="6">
    <pivotField compact="0" outline="0" showAll="0"/>
    <pivotField compact="0" outline="0" showAll="0">
      <items count="8">
        <item x="5"/>
        <item x="2"/>
        <item x="3"/>
        <item x="1"/>
        <item x="0"/>
        <item x="6"/>
        <item x="4"/>
        <item t="default"/>
      </items>
    </pivotField>
    <pivotField compact="0" outline="0" showAll="0">
      <items count="3">
        <item x="1"/>
        <item x="0"/>
        <item t="default"/>
      </items>
    </pivotField>
    <pivotField compact="0" numFmtId="164" outline="0" showAll="0"/>
    <pivotField compact="0" numFmtId="14" outline="0" showAll="0"/>
    <pivotField axis="axisRow" dataField="1" compact="0" outline="0"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s>
  <rowFields count="1">
    <field x="5"/>
  </rowFields>
  <rowItems count="8">
    <i>
      <x v="6"/>
    </i>
    <i>
      <x v="5"/>
    </i>
    <i>
      <x v="3"/>
    </i>
    <i>
      <x v="2"/>
    </i>
    <i>
      <x/>
    </i>
    <i>
      <x v="1"/>
    </i>
    <i>
      <x v="4"/>
    </i>
    <i t="grand">
      <x/>
    </i>
  </rowItems>
  <colItems count="1">
    <i/>
  </colItems>
  <dataFields count="1">
    <dataField name="Count Per Country" fld="5" subtotal="count" baseField="0" baseItem="0" numFmtId="1"/>
  </dataFields>
  <formats count="1">
    <format dxfId="10">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47F5DB-2768-46DB-8F0A-406C83CA0D60}" name="Total Sales Per Country"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12:B20" firstHeaderRow="1" firstDataRow="1" firstDataCol="1"/>
  <pivotFields count="6">
    <pivotField compact="0" outline="0" showAll="0"/>
    <pivotField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pivotField axis="axisRow" compact="0" outline="0" showAll="0">
      <items count="8">
        <item x="4"/>
        <item x="2"/>
        <item x="6"/>
        <item x="3"/>
        <item x="5"/>
        <item x="1"/>
        <item x="0"/>
        <item t="default"/>
      </items>
    </pivotField>
  </pivotFields>
  <rowFields count="1">
    <field x="5"/>
  </rowFields>
  <rowItems count="8">
    <i>
      <x/>
    </i>
    <i>
      <x v="1"/>
    </i>
    <i>
      <x v="2"/>
    </i>
    <i>
      <x v="3"/>
    </i>
    <i>
      <x v="4"/>
    </i>
    <i>
      <x v="5"/>
    </i>
    <i>
      <x v="6"/>
    </i>
    <i t="grand">
      <x/>
    </i>
  </rowItems>
  <colItems count="1">
    <i/>
  </colItems>
  <dataFields count="1">
    <dataField name="Total Amount Per Country" fld="3" baseField="0" baseItem="0" numFmtId="165"/>
  </dataFields>
  <formats count="1">
    <format dxfId="8">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10FA04C-E613-42E9-83CE-868DCA66EB13}" name="Average Sales Per Product"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I1:J9" firstHeaderRow="1" firstDataRow="1" firstDataCol="1"/>
  <pivotFields count="6">
    <pivotField compact="0" outline="0" showAll="0"/>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pivotField compact="0" outline="0" showAll="0">
      <items count="8">
        <item x="4"/>
        <item x="2"/>
        <item x="6"/>
        <item x="3"/>
        <item x="5"/>
        <item x="1"/>
        <item x="0"/>
        <item t="default"/>
      </items>
    </pivotField>
  </pivotFields>
  <rowFields count="1">
    <field x="1"/>
  </rowFields>
  <rowItems count="8">
    <i>
      <x/>
    </i>
    <i>
      <x v="1"/>
    </i>
    <i>
      <x v="2"/>
    </i>
    <i>
      <x v="3"/>
    </i>
    <i>
      <x v="4"/>
    </i>
    <i>
      <x v="5"/>
    </i>
    <i>
      <x v="6"/>
    </i>
    <i t="grand">
      <x/>
    </i>
  </rowItems>
  <colItems count="1">
    <i/>
  </colItems>
  <dataFields count="1">
    <dataField name="Average Amount Per Product" fld="3" subtotal="average" baseField="1" baseItem="0" numFmtId="165"/>
  </dataFields>
  <formats count="1">
    <format dxfId="11">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5FAC3E-7981-492A-A42C-FA313119E2E2}" name="Total Sales of Products Under Category"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5">
  <location ref="A1:C11" firstHeaderRow="1" firstDataRow="1" firstDataCol="2"/>
  <pivotFields count="6">
    <pivotField compact="0" outline="0" showAll="0"/>
    <pivotField axis="axisRow" compact="0" outline="0" showAll="0">
      <items count="8">
        <item x="5"/>
        <item x="2"/>
        <item x="3"/>
        <item x="1"/>
        <item x="0"/>
        <item x="6"/>
        <item x="4"/>
        <item t="default"/>
      </items>
    </pivotField>
    <pivotField axis="axisRow" compact="0" outline="0" showAll="0">
      <items count="3">
        <item x="1"/>
        <item x="0"/>
        <item t="default"/>
      </items>
    </pivotField>
    <pivotField dataField="1" compact="0" numFmtId="164" outline="0" showAll="0"/>
    <pivotField compact="0" numFmtId="14" outline="0" showAll="0"/>
    <pivotField compact="0" outline="0" showAll="0">
      <items count="8">
        <item x="4"/>
        <item x="2"/>
        <item x="6"/>
        <item x="3"/>
        <item x="5"/>
        <item x="1"/>
        <item x="0"/>
        <item t="default"/>
      </items>
    </pivotField>
  </pivotFields>
  <rowFields count="2">
    <field x="2"/>
    <field x="1"/>
  </rowFields>
  <rowItems count="10">
    <i>
      <x/>
      <x/>
    </i>
    <i r="1">
      <x v="1"/>
    </i>
    <i r="1">
      <x v="5"/>
    </i>
    <i r="1">
      <x v="6"/>
    </i>
    <i t="default">
      <x/>
    </i>
    <i>
      <x v="1"/>
      <x v="2"/>
    </i>
    <i r="1">
      <x v="3"/>
    </i>
    <i r="1">
      <x v="4"/>
    </i>
    <i t="default">
      <x v="1"/>
    </i>
    <i t="grand">
      <x/>
    </i>
  </rowItems>
  <colItems count="1">
    <i/>
  </colItems>
  <dataFields count="1">
    <dataField name="Total Amount" fld="3" baseField="0" baseItem="0" numFmtId="165"/>
  </dataFields>
  <formats count="1">
    <format dxfId="0">
      <pivotArea outline="0" collapsedLevelsAreSubtotals="1" fieldPosition="0"/>
    </format>
  </formats>
  <chartFormats count="3">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59F717A-4785-49E8-BA86-94E594F36AF3}" name="Total Count of Products Under Country"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30:I39" firstHeaderRow="1" firstDataRow="2" firstDataCol="1" rowPageCount="1" colPageCount="1"/>
  <pivotFields count="6">
    <pivotField compact="0" outline="0" showAll="0"/>
    <pivotField axis="axisCol" compact="0" outline="0" showAll="0">
      <items count="8">
        <item x="5"/>
        <item x="2"/>
        <item x="3"/>
        <item x="1"/>
        <item x="0"/>
        <item x="6"/>
        <item x="4"/>
        <item t="default"/>
      </items>
    </pivotField>
    <pivotField axis="axisPage" compact="0" outline="0" showAll="0">
      <items count="3">
        <item x="1"/>
        <item x="0"/>
        <item t="default"/>
      </items>
    </pivotField>
    <pivotField compact="0" numFmtId="164" outline="0" showAll="0"/>
    <pivotField compact="0" numFmtId="14" outline="0" showAll="0"/>
    <pivotField axis="axisRow" dataField="1" compact="0" outline="0"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pageFields count="1">
    <pageField fld="2" hier="-1"/>
  </pageFields>
  <dataFields count="1">
    <dataField name="Count of Country" fld="5" subtotal="count" baseField="0" baseItem="0" numFmtId="1"/>
  </dataFields>
  <formats count="3">
    <format dxfId="2">
      <pivotArea outline="0" collapsedLevelsAreSubtotals="1" fieldPosition="0"/>
    </format>
    <format dxfId="3">
      <pivotArea dataOnly="0" labelOnly="1" outline="0" fieldPosition="0">
        <references count="1">
          <reference field="5" count="0"/>
        </references>
      </pivotArea>
    </format>
    <format dxfId="4">
      <pivotArea dataOnly="0" labelOnly="1" grandRow="1" outline="0" fieldPosition="0"/>
    </format>
  </formats>
  <chartFormats count="14">
    <chartFormat chart="1" format="7" series="1">
      <pivotArea type="data" outline="0" fieldPosition="0">
        <references count="2">
          <reference field="4294967294" count="1" selected="0">
            <x v="0"/>
          </reference>
          <reference field="1" count="1" selected="0">
            <x v="0"/>
          </reference>
        </references>
      </pivotArea>
    </chartFormat>
    <chartFormat chart="1" format="8" series="1">
      <pivotArea type="data" outline="0" fieldPosition="0">
        <references count="2">
          <reference field="4294967294" count="1" selected="0">
            <x v="0"/>
          </reference>
          <reference field="1" count="1" selected="0">
            <x v="1"/>
          </reference>
        </references>
      </pivotArea>
    </chartFormat>
    <chartFormat chart="1" format="9" series="1">
      <pivotArea type="data" outline="0" fieldPosition="0">
        <references count="2">
          <reference field="4294967294" count="1" selected="0">
            <x v="0"/>
          </reference>
          <reference field="1" count="1" selected="0">
            <x v="2"/>
          </reference>
        </references>
      </pivotArea>
    </chartFormat>
    <chartFormat chart="1" format="10" series="1">
      <pivotArea type="data" outline="0" fieldPosition="0">
        <references count="2">
          <reference field="4294967294" count="1" selected="0">
            <x v="0"/>
          </reference>
          <reference field="1" count="1" selected="0">
            <x v="3"/>
          </reference>
        </references>
      </pivotArea>
    </chartFormat>
    <chartFormat chart="1" format="11" series="1">
      <pivotArea type="data" outline="0" fieldPosition="0">
        <references count="2">
          <reference field="4294967294" count="1" selected="0">
            <x v="0"/>
          </reference>
          <reference field="1" count="1" selected="0">
            <x v="4"/>
          </reference>
        </references>
      </pivotArea>
    </chartFormat>
    <chartFormat chart="1" format="12" series="1">
      <pivotArea type="data" outline="0" fieldPosition="0">
        <references count="2">
          <reference field="4294967294" count="1" selected="0">
            <x v="0"/>
          </reference>
          <reference field="1" count="1" selected="0">
            <x v="5"/>
          </reference>
        </references>
      </pivotArea>
    </chartFormat>
    <chartFormat chart="1" format="13" series="1">
      <pivotArea type="data" outline="0" fieldPosition="0">
        <references count="2">
          <reference field="4294967294" count="1" selected="0">
            <x v="0"/>
          </reference>
          <reference field="1" count="1" selected="0">
            <x v="6"/>
          </reference>
        </references>
      </pivotArea>
    </chartFormat>
    <chartFormat chart="3" format="21" series="1">
      <pivotArea type="data" outline="0" fieldPosition="0">
        <references count="2">
          <reference field="4294967294" count="1" selected="0">
            <x v="0"/>
          </reference>
          <reference field="1" count="1" selected="0">
            <x v="0"/>
          </reference>
        </references>
      </pivotArea>
    </chartFormat>
    <chartFormat chart="3" format="22" series="1">
      <pivotArea type="data" outline="0" fieldPosition="0">
        <references count="2">
          <reference field="4294967294" count="1" selected="0">
            <x v="0"/>
          </reference>
          <reference field="1" count="1" selected="0">
            <x v="1"/>
          </reference>
        </references>
      </pivotArea>
    </chartFormat>
    <chartFormat chart="3" format="23" series="1">
      <pivotArea type="data" outline="0" fieldPosition="0">
        <references count="2">
          <reference field="4294967294" count="1" selected="0">
            <x v="0"/>
          </reference>
          <reference field="1" count="1" selected="0">
            <x v="2"/>
          </reference>
        </references>
      </pivotArea>
    </chartFormat>
    <chartFormat chart="3" format="24" series="1">
      <pivotArea type="data" outline="0" fieldPosition="0">
        <references count="2">
          <reference field="4294967294" count="1" selected="0">
            <x v="0"/>
          </reference>
          <reference field="1" count="1" selected="0">
            <x v="3"/>
          </reference>
        </references>
      </pivotArea>
    </chartFormat>
    <chartFormat chart="3" format="25" series="1">
      <pivotArea type="data" outline="0" fieldPosition="0">
        <references count="2">
          <reference field="4294967294" count="1" selected="0">
            <x v="0"/>
          </reference>
          <reference field="1" count="1" selected="0">
            <x v="4"/>
          </reference>
        </references>
      </pivotArea>
    </chartFormat>
    <chartFormat chart="3" format="26" series="1">
      <pivotArea type="data" outline="0" fieldPosition="0">
        <references count="2">
          <reference field="4294967294" count="1" selected="0">
            <x v="0"/>
          </reference>
          <reference field="1" count="1" selected="0">
            <x v="5"/>
          </reference>
        </references>
      </pivotArea>
    </chartFormat>
    <chartFormat chart="3" format="27"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828F89-C56E-4203-869A-F9F343C74FC3}" name="Total Sales of Products Under A Country"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16:I25" firstHeaderRow="1" firstDataRow="2" firstDataCol="1" rowPageCount="1" colPageCount="1"/>
  <pivotFields count="6">
    <pivotField compact="0" outline="0" showAll="0"/>
    <pivotField axis="axisCol" compact="0" outline="0" showAll="0">
      <items count="8">
        <item x="5"/>
        <item x="2"/>
        <item x="3"/>
        <item x="1"/>
        <item x="0"/>
        <item x="6"/>
        <item x="4"/>
        <item t="default"/>
      </items>
    </pivotField>
    <pivotField axis="axisPage" compact="0" outline="0" showAll="0">
      <items count="3">
        <item x="1"/>
        <item x="0"/>
        <item t="default"/>
      </items>
    </pivotField>
    <pivotField dataField="1" compact="0" numFmtId="164" outline="0" showAll="0"/>
    <pivotField compact="0" numFmtId="14" outline="0" showAll="0"/>
    <pivotField axis="axisRow" compact="0" outline="0"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pageFields count="1">
    <pageField fld="2" hier="-1"/>
  </pageFields>
  <dataFields count="1">
    <dataField name="Total Amount" fld="3" baseField="0" baseItem="0" numFmtId="165"/>
  </dataFields>
  <formats count="1">
    <format dxfId="1">
      <pivotArea outline="0" collapsedLevelsAreSubtotals="1" fieldPosition="0"/>
    </format>
  </formats>
  <chartFormats count="14">
    <chartFormat chart="1" format="7" series="1">
      <pivotArea type="data" outline="0" fieldPosition="0">
        <references count="2">
          <reference field="4294967294" count="1" selected="0">
            <x v="0"/>
          </reference>
          <reference field="1" count="1" selected="0">
            <x v="0"/>
          </reference>
        </references>
      </pivotArea>
    </chartFormat>
    <chartFormat chart="1" format="8" series="1">
      <pivotArea type="data" outline="0" fieldPosition="0">
        <references count="2">
          <reference field="4294967294" count="1" selected="0">
            <x v="0"/>
          </reference>
          <reference field="1" count="1" selected="0">
            <x v="1"/>
          </reference>
        </references>
      </pivotArea>
    </chartFormat>
    <chartFormat chart="1" format="9" series="1">
      <pivotArea type="data" outline="0" fieldPosition="0">
        <references count="2">
          <reference field="4294967294" count="1" selected="0">
            <x v="0"/>
          </reference>
          <reference field="1" count="1" selected="0">
            <x v="2"/>
          </reference>
        </references>
      </pivotArea>
    </chartFormat>
    <chartFormat chart="1" format="10" series="1">
      <pivotArea type="data" outline="0" fieldPosition="0">
        <references count="2">
          <reference field="4294967294" count="1" selected="0">
            <x v="0"/>
          </reference>
          <reference field="1" count="1" selected="0">
            <x v="3"/>
          </reference>
        </references>
      </pivotArea>
    </chartFormat>
    <chartFormat chart="1" format="11" series="1">
      <pivotArea type="data" outline="0" fieldPosition="0">
        <references count="2">
          <reference field="4294967294" count="1" selected="0">
            <x v="0"/>
          </reference>
          <reference field="1" count="1" selected="0">
            <x v="4"/>
          </reference>
        </references>
      </pivotArea>
    </chartFormat>
    <chartFormat chart="1" format="12" series="1">
      <pivotArea type="data" outline="0" fieldPosition="0">
        <references count="2">
          <reference field="4294967294" count="1" selected="0">
            <x v="0"/>
          </reference>
          <reference field="1" count="1" selected="0">
            <x v="5"/>
          </reference>
        </references>
      </pivotArea>
    </chartFormat>
    <chartFormat chart="1" format="13" series="1">
      <pivotArea type="data" outline="0" fieldPosition="0">
        <references count="2">
          <reference field="4294967294" count="1" selected="0">
            <x v="0"/>
          </reference>
          <reference field="1" count="1" selected="0">
            <x v="6"/>
          </reference>
        </references>
      </pivotArea>
    </chartFormat>
    <chartFormat chart="3" format="21" series="1">
      <pivotArea type="data" outline="0" fieldPosition="0">
        <references count="2">
          <reference field="4294967294" count="1" selected="0">
            <x v="0"/>
          </reference>
          <reference field="1" count="1" selected="0">
            <x v="0"/>
          </reference>
        </references>
      </pivotArea>
    </chartFormat>
    <chartFormat chart="3" format="22" series="1">
      <pivotArea type="data" outline="0" fieldPosition="0">
        <references count="2">
          <reference field="4294967294" count="1" selected="0">
            <x v="0"/>
          </reference>
          <reference field="1" count="1" selected="0">
            <x v="1"/>
          </reference>
        </references>
      </pivotArea>
    </chartFormat>
    <chartFormat chart="3" format="23" series="1">
      <pivotArea type="data" outline="0" fieldPosition="0">
        <references count="2">
          <reference field="4294967294" count="1" selected="0">
            <x v="0"/>
          </reference>
          <reference field="1" count="1" selected="0">
            <x v="2"/>
          </reference>
        </references>
      </pivotArea>
    </chartFormat>
    <chartFormat chart="3" format="24" series="1">
      <pivotArea type="data" outline="0" fieldPosition="0">
        <references count="2">
          <reference field="4294967294" count="1" selected="0">
            <x v="0"/>
          </reference>
          <reference field="1" count="1" selected="0">
            <x v="3"/>
          </reference>
        </references>
      </pivotArea>
    </chartFormat>
    <chartFormat chart="3" format="25" series="1">
      <pivotArea type="data" outline="0" fieldPosition="0">
        <references count="2">
          <reference field="4294967294" count="1" selected="0">
            <x v="0"/>
          </reference>
          <reference field="1" count="1" selected="0">
            <x v="4"/>
          </reference>
        </references>
      </pivotArea>
    </chartFormat>
    <chartFormat chart="3" format="26" series="1">
      <pivotArea type="data" outline="0" fieldPosition="0">
        <references count="2">
          <reference field="4294967294" count="1" selected="0">
            <x v="0"/>
          </reference>
          <reference field="1" count="1" selected="0">
            <x v="5"/>
          </reference>
        </references>
      </pivotArea>
    </chartFormat>
    <chartFormat chart="3" format="27"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0490C1-D964-423F-B6D1-05EA54DB13E3}" name="Average Sales of Products Under Category"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I1:K11" firstHeaderRow="1" firstDataRow="1" firstDataCol="2"/>
  <pivotFields count="6">
    <pivotField compact="0" outline="0" showAll="0"/>
    <pivotField axis="axisRow" compact="0" outline="0" showAll="0">
      <items count="8">
        <item x="5"/>
        <item x="2"/>
        <item x="3"/>
        <item x="1"/>
        <item x="0"/>
        <item x="6"/>
        <item x="4"/>
        <item t="default"/>
      </items>
    </pivotField>
    <pivotField axis="axisRow" compact="0" outline="0" showAll="0">
      <items count="3">
        <item x="1"/>
        <item x="0"/>
        <item t="default"/>
      </items>
    </pivotField>
    <pivotField dataField="1" compact="0" numFmtId="164" outline="0" showAll="0"/>
    <pivotField compact="0" numFmtId="14" outline="0" showAll="0"/>
    <pivotField compact="0" outline="0" showAll="0">
      <items count="8">
        <item x="4"/>
        <item x="2"/>
        <item x="6"/>
        <item x="3"/>
        <item x="5"/>
        <item x="1"/>
        <item x="0"/>
        <item t="default"/>
      </items>
    </pivotField>
  </pivotFields>
  <rowFields count="2">
    <field x="2"/>
    <field x="1"/>
  </rowFields>
  <rowItems count="10">
    <i>
      <x/>
      <x/>
    </i>
    <i r="1">
      <x v="1"/>
    </i>
    <i r="1">
      <x v="5"/>
    </i>
    <i r="1">
      <x v="6"/>
    </i>
    <i t="default">
      <x/>
    </i>
    <i>
      <x v="1"/>
      <x v="2"/>
    </i>
    <i r="1">
      <x v="3"/>
    </i>
    <i r="1">
      <x v="4"/>
    </i>
    <i t="default">
      <x v="1"/>
    </i>
    <i t="grand">
      <x/>
    </i>
  </rowItems>
  <colItems count="1">
    <i/>
  </colItems>
  <dataFields count="1">
    <dataField name="Average of Amount" fld="3" subtotal="average" baseField="1" baseItem="0" numFmtId="165"/>
  </dataFields>
  <formats count="1">
    <format dxfId="7">
      <pivotArea outline="0" collapsedLevelsAreSubtotals="1" fieldPosition="0"/>
    </format>
  </format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589AB79-305F-4648-A19B-C09725F7A3D6}" name="Total Count of Products Under Category"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E1:G11" firstHeaderRow="1" firstDataRow="1" firstDataCol="2"/>
  <pivotFields count="6">
    <pivotField compact="0" outline="0" showAll="0"/>
    <pivotField axis="axisRow" dataField="1" compact="0" outline="0" showAll="0">
      <items count="8">
        <item x="5"/>
        <item x="2"/>
        <item x="3"/>
        <item x="1"/>
        <item x="0"/>
        <item x="6"/>
        <item x="4"/>
        <item t="default"/>
      </items>
    </pivotField>
    <pivotField axis="axisRow" compact="0" outline="0" showAll="0">
      <items count="3">
        <item x="1"/>
        <item x="0"/>
        <item t="default"/>
      </items>
    </pivotField>
    <pivotField compact="0" numFmtId="164" outline="0" showAll="0"/>
    <pivotField compact="0" numFmtId="14" outline="0" showAll="0"/>
    <pivotField compact="0" outline="0" showAll="0">
      <items count="8">
        <item x="4"/>
        <item x="2"/>
        <item x="6"/>
        <item x="3"/>
        <item x="5"/>
        <item x="1"/>
        <item x="0"/>
        <item t="default"/>
      </items>
    </pivotField>
  </pivotFields>
  <rowFields count="2">
    <field x="2"/>
    <field x="1"/>
  </rowFields>
  <rowItems count="10">
    <i>
      <x/>
      <x/>
    </i>
    <i r="1">
      <x v="1"/>
    </i>
    <i r="1">
      <x v="5"/>
    </i>
    <i r="1">
      <x v="6"/>
    </i>
    <i t="default">
      <x/>
    </i>
    <i>
      <x v="1"/>
      <x v="2"/>
    </i>
    <i r="1">
      <x v="3"/>
    </i>
    <i r="1">
      <x v="4"/>
    </i>
    <i t="default">
      <x v="1"/>
    </i>
    <i t="grand">
      <x/>
    </i>
  </rowItems>
  <colItems count="1">
    <i/>
  </colItems>
  <dataFields count="1">
    <dataField name="Count of Product" fld="1" subtotal="count" baseField="0" baseItem="0" numFmtId="1"/>
  </dataFields>
  <formats count="1">
    <format dxfId="5">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ECE770E-4BCD-4BB4-92DB-4CAA896D0268}" name="Average Sales of Products Under Country"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K16:S25" firstHeaderRow="1" firstDataRow="2" firstDataCol="1" rowPageCount="1" colPageCount="1"/>
  <pivotFields count="6">
    <pivotField compact="0" outline="0" showAll="0"/>
    <pivotField axis="axisCol" compact="0" outline="0" showAll="0">
      <items count="8">
        <item x="5"/>
        <item x="2"/>
        <item x="3"/>
        <item x="1"/>
        <item x="0"/>
        <item x="6"/>
        <item x="4"/>
        <item t="default"/>
      </items>
    </pivotField>
    <pivotField axis="axisPage" compact="0" outline="0" showAll="0">
      <items count="3">
        <item x="1"/>
        <item x="0"/>
        <item t="default"/>
      </items>
    </pivotField>
    <pivotField dataField="1" compact="0" numFmtId="164" outline="0" showAll="0"/>
    <pivotField compact="0" numFmtId="14" outline="0" showAll="0"/>
    <pivotField axis="axisRow" compact="0" outline="0"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pageFields count="1">
    <pageField fld="2" hier="-1"/>
  </pageFields>
  <dataFields count="1">
    <dataField name="Average of Amount" fld="3" subtotal="average" baseField="5" baseItem="0" numFmtId="165"/>
  </dataFields>
  <formats count="1">
    <format dxfId="6">
      <pivotArea outline="0" collapsedLevelsAreSubtotals="1" fieldPosition="0"/>
    </format>
  </formats>
  <chartFormats count="14">
    <chartFormat chart="1" format="7" series="1">
      <pivotArea type="data" outline="0" fieldPosition="0">
        <references count="2">
          <reference field="4294967294" count="1" selected="0">
            <x v="0"/>
          </reference>
          <reference field="1" count="1" selected="0">
            <x v="0"/>
          </reference>
        </references>
      </pivotArea>
    </chartFormat>
    <chartFormat chart="1" format="8" series="1">
      <pivotArea type="data" outline="0" fieldPosition="0">
        <references count="2">
          <reference field="4294967294" count="1" selected="0">
            <x v="0"/>
          </reference>
          <reference field="1" count="1" selected="0">
            <x v="1"/>
          </reference>
        </references>
      </pivotArea>
    </chartFormat>
    <chartFormat chart="1" format="9" series="1">
      <pivotArea type="data" outline="0" fieldPosition="0">
        <references count="2">
          <reference field="4294967294" count="1" selected="0">
            <x v="0"/>
          </reference>
          <reference field="1" count="1" selected="0">
            <x v="2"/>
          </reference>
        </references>
      </pivotArea>
    </chartFormat>
    <chartFormat chart="1" format="10" series="1">
      <pivotArea type="data" outline="0" fieldPosition="0">
        <references count="2">
          <reference field="4294967294" count="1" selected="0">
            <x v="0"/>
          </reference>
          <reference field="1" count="1" selected="0">
            <x v="3"/>
          </reference>
        </references>
      </pivotArea>
    </chartFormat>
    <chartFormat chart="1" format="11" series="1">
      <pivotArea type="data" outline="0" fieldPosition="0">
        <references count="2">
          <reference field="4294967294" count="1" selected="0">
            <x v="0"/>
          </reference>
          <reference field="1" count="1" selected="0">
            <x v="4"/>
          </reference>
        </references>
      </pivotArea>
    </chartFormat>
    <chartFormat chart="1" format="12" series="1">
      <pivotArea type="data" outline="0" fieldPosition="0">
        <references count="2">
          <reference field="4294967294" count="1" selected="0">
            <x v="0"/>
          </reference>
          <reference field="1" count="1" selected="0">
            <x v="5"/>
          </reference>
        </references>
      </pivotArea>
    </chartFormat>
    <chartFormat chart="1" format="13" series="1">
      <pivotArea type="data" outline="0" fieldPosition="0">
        <references count="2">
          <reference field="4294967294" count="1" selected="0">
            <x v="0"/>
          </reference>
          <reference field="1" count="1" selected="0">
            <x v="6"/>
          </reference>
        </references>
      </pivotArea>
    </chartFormat>
    <chartFormat chart="3" format="21" series="1">
      <pivotArea type="data" outline="0" fieldPosition="0">
        <references count="2">
          <reference field="4294967294" count="1" selected="0">
            <x v="0"/>
          </reference>
          <reference field="1" count="1" selected="0">
            <x v="0"/>
          </reference>
        </references>
      </pivotArea>
    </chartFormat>
    <chartFormat chart="3" format="22" series="1">
      <pivotArea type="data" outline="0" fieldPosition="0">
        <references count="2">
          <reference field="4294967294" count="1" selected="0">
            <x v="0"/>
          </reference>
          <reference field="1" count="1" selected="0">
            <x v="1"/>
          </reference>
        </references>
      </pivotArea>
    </chartFormat>
    <chartFormat chart="3" format="23" series="1">
      <pivotArea type="data" outline="0" fieldPosition="0">
        <references count="2">
          <reference field="4294967294" count="1" selected="0">
            <x v="0"/>
          </reference>
          <reference field="1" count="1" selected="0">
            <x v="2"/>
          </reference>
        </references>
      </pivotArea>
    </chartFormat>
    <chartFormat chart="3" format="24" series="1">
      <pivotArea type="data" outline="0" fieldPosition="0">
        <references count="2">
          <reference field="4294967294" count="1" selected="0">
            <x v="0"/>
          </reference>
          <reference field="1" count="1" selected="0">
            <x v="3"/>
          </reference>
        </references>
      </pivotArea>
    </chartFormat>
    <chartFormat chart="3" format="25" series="1">
      <pivotArea type="data" outline="0" fieldPosition="0">
        <references count="2">
          <reference field="4294967294" count="1" selected="0">
            <x v="0"/>
          </reference>
          <reference field="1" count="1" selected="0">
            <x v="4"/>
          </reference>
        </references>
      </pivotArea>
    </chartFormat>
    <chartFormat chart="3" format="26" series="1">
      <pivotArea type="data" outline="0" fieldPosition="0">
        <references count="2">
          <reference field="4294967294" count="1" selected="0">
            <x v="0"/>
          </reference>
          <reference field="1" count="1" selected="0">
            <x v="5"/>
          </reference>
        </references>
      </pivotArea>
    </chartFormat>
    <chartFormat chart="3" format="27"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BC464D0D-12CD-40DC-AD65-0B15C901D616}" sourceName="Product">
  <pivotTables>
    <pivotTable tabId="3" name="Total Sales Per Product"/>
    <pivotTable tabId="3" name="Average Sales Per Country"/>
    <pivotTable tabId="3" name="Average Sales Per Product"/>
    <pivotTable tabId="3" name="Total Count Per Country Sales Is Made To"/>
    <pivotTable tabId="3" name="Total Count Per Product Sold"/>
    <pivotTable tabId="3" name="Total Sales Per Country"/>
    <pivotTable tabId="4" name="Average Sales of Products Under Category"/>
    <pivotTable tabId="4" name="Average Sales of Products Under Country"/>
    <pivotTable tabId="4" name="Total Count of Products Under Category"/>
    <pivotTable tabId="4" name="Total Count of Products Under Country"/>
    <pivotTable tabId="4" name="Total Sales of Products Under A Country"/>
    <pivotTable tabId="4" name="Total Sales of Products Under Category"/>
  </pivotTables>
  <data>
    <tabular pivotCacheId="1149695922">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B5F7835-9E13-40F6-9929-933B968C792B}" sourceName="Category">
  <pivotTables>
    <pivotTable tabId="3" name="Total Sales Per Product"/>
    <pivotTable tabId="3" name="Average Sales Per Country"/>
    <pivotTable tabId="3" name="Average Sales Per Product"/>
    <pivotTable tabId="3" name="Total Count Per Country Sales Is Made To"/>
    <pivotTable tabId="3" name="Total Count Per Product Sold"/>
    <pivotTable tabId="3" name="Total Sales Per Country"/>
    <pivotTable tabId="4" name="Average Sales of Products Under Category"/>
    <pivotTable tabId="4" name="Average Sales of Products Under Country"/>
    <pivotTable tabId="4" name="Total Count of Products Under Category"/>
    <pivotTable tabId="4" name="Total Count of Products Under Country"/>
    <pivotTable tabId="4" name="Total Sales of Products Under A Country"/>
    <pivotTable tabId="4" name="Total Sales of Products Under Category"/>
  </pivotTables>
  <data>
    <tabular pivotCacheId="114969592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543D474-27DB-48A5-8B87-273A89D10227}" sourceName="Country">
  <pivotTables>
    <pivotTable tabId="3" name="Total Sales Per Product"/>
    <pivotTable tabId="3" name="Average Sales Per Country"/>
    <pivotTable tabId="3" name="Average Sales Per Product"/>
    <pivotTable tabId="3" name="Total Count Per Country Sales Is Made To"/>
    <pivotTable tabId="3" name="Total Count Per Product Sold"/>
    <pivotTable tabId="3" name="Total Sales Per Country"/>
    <pivotTable tabId="4" name="Average Sales of Products Under Category"/>
    <pivotTable tabId="4" name="Average Sales of Products Under Country"/>
    <pivotTable tabId="4" name="Total Count of Products Under Category"/>
    <pivotTable tabId="4" name="Total Count of Products Under Country"/>
    <pivotTable tabId="4" name="Total Sales of Products Under A Country"/>
    <pivotTable tabId="4" name="Total Sales of Products Under Category"/>
  </pivotTables>
  <data>
    <tabular pivotCacheId="1149695922">
      <items count="7">
        <i x="4" s="1"/>
        <i x="2" s="1"/>
        <i x="6" s="1"/>
        <i x="3"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63241601-2A5B-41F0-B9BA-A8749AE902D3}" cache="Slicer_Product" caption="Product" style="SlicerStyleOther1" rowHeight="241300"/>
  <slicer name="Category" xr10:uid="{F84B2B6B-A757-4373-AF07-91FC10FA6340}" cache="Slicer_Category" caption="Category" style="SlicerStyleOther1" rowHeight="241300"/>
  <slicer name="Country" xr10:uid="{576E394B-6A89-48D1-813B-801F98FBAE2A}" cache="Slicer_Country" caption="Country" startItem="1"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16">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15"/>
    <tableColumn id="5" xr3:uid="{0098E771-5555-40D4-9387-75F4219BA077}" name="Date" dataDxfId="14"/>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heetViews>
  <sheetFormatPr defaultRowHeight="15" x14ac:dyDescent="0.25"/>
  <cols>
    <col min="1" max="1" width="8.42578125" bestFit="1" customWidth="1"/>
    <col min="2" max="2" width="8" bestFit="1" customWidth="1"/>
    <col min="3" max="3" width="11" bestFit="1" customWidth="1"/>
    <col min="4" max="4" width="8.140625" bestFit="1" customWidth="1"/>
    <col min="5" max="5" width="10.7109375" bestFit="1" customWidth="1"/>
    <col min="6" max="6" width="15.42578125" bestFit="1" customWidth="1"/>
    <col min="7" max="7" width="10.42578125" customWidth="1"/>
    <col min="8" max="8" width="10.28515625" customWidth="1"/>
  </cols>
  <sheetData>
    <row r="1" spans="1:6" x14ac:dyDescent="0.25">
      <c r="A1" s="1" t="s">
        <v>1</v>
      </c>
      <c r="B1" s="1" t="s">
        <v>2</v>
      </c>
      <c r="C1" s="1" t="s">
        <v>3</v>
      </c>
      <c r="D1" s="1" t="s">
        <v>4</v>
      </c>
      <c r="E1" s="1" t="s">
        <v>7</v>
      </c>
      <c r="F1" s="1" t="s">
        <v>0</v>
      </c>
    </row>
    <row r="2" spans="1:6" x14ac:dyDescent="0.25">
      <c r="A2">
        <v>1</v>
      </c>
      <c r="B2" t="s">
        <v>17</v>
      </c>
      <c r="C2" t="s">
        <v>6</v>
      </c>
      <c r="D2" s="2">
        <v>4270</v>
      </c>
      <c r="E2" s="3">
        <v>42375</v>
      </c>
      <c r="F2" t="s">
        <v>8</v>
      </c>
    </row>
    <row r="3" spans="1:6" x14ac:dyDescent="0.25">
      <c r="A3">
        <v>2</v>
      </c>
      <c r="B3" t="s">
        <v>21</v>
      </c>
      <c r="C3" t="s">
        <v>6</v>
      </c>
      <c r="D3" s="2">
        <v>8239</v>
      </c>
      <c r="E3" s="3">
        <v>42376</v>
      </c>
      <c r="F3" t="s">
        <v>9</v>
      </c>
    </row>
    <row r="4" spans="1:6" x14ac:dyDescent="0.25">
      <c r="A4">
        <v>3</v>
      </c>
      <c r="B4" t="s">
        <v>13</v>
      </c>
      <c r="C4" t="s">
        <v>5</v>
      </c>
      <c r="D4" s="2">
        <v>617</v>
      </c>
      <c r="E4" s="3">
        <v>42377</v>
      </c>
      <c r="F4" t="s">
        <v>8</v>
      </c>
    </row>
    <row r="5" spans="1:6" x14ac:dyDescent="0.25">
      <c r="A5">
        <v>4</v>
      </c>
      <c r="B5" t="s">
        <v>13</v>
      </c>
      <c r="C5" t="s">
        <v>5</v>
      </c>
      <c r="D5" s="2">
        <v>8384</v>
      </c>
      <c r="E5" s="3">
        <v>42379</v>
      </c>
      <c r="F5" t="s">
        <v>10</v>
      </c>
    </row>
    <row r="6" spans="1:6" x14ac:dyDescent="0.25">
      <c r="A6">
        <v>5</v>
      </c>
      <c r="B6" t="s">
        <v>18</v>
      </c>
      <c r="C6" t="s">
        <v>6</v>
      </c>
      <c r="D6" s="2">
        <v>2626</v>
      </c>
      <c r="E6" s="3">
        <v>42379</v>
      </c>
      <c r="F6" t="s">
        <v>12</v>
      </c>
    </row>
    <row r="7" spans="1:6" x14ac:dyDescent="0.25">
      <c r="A7">
        <v>6</v>
      </c>
      <c r="B7" t="s">
        <v>15</v>
      </c>
      <c r="C7" t="s">
        <v>5</v>
      </c>
      <c r="D7" s="2">
        <v>3610</v>
      </c>
      <c r="E7" s="3">
        <v>42380</v>
      </c>
      <c r="F7" t="s">
        <v>8</v>
      </c>
    </row>
    <row r="8" spans="1:6" x14ac:dyDescent="0.25">
      <c r="A8">
        <v>7</v>
      </c>
      <c r="B8" t="s">
        <v>21</v>
      </c>
      <c r="C8" t="s">
        <v>6</v>
      </c>
      <c r="D8" s="2">
        <v>9062</v>
      </c>
      <c r="E8" s="3">
        <v>42380</v>
      </c>
      <c r="F8" t="s">
        <v>11</v>
      </c>
    </row>
    <row r="9" spans="1:6" x14ac:dyDescent="0.25">
      <c r="A9">
        <v>8</v>
      </c>
      <c r="B9" t="s">
        <v>13</v>
      </c>
      <c r="C9" t="s">
        <v>5</v>
      </c>
      <c r="D9" s="2">
        <v>6906</v>
      </c>
      <c r="E9" s="3">
        <v>42385</v>
      </c>
      <c r="F9" t="s">
        <v>20</v>
      </c>
    </row>
    <row r="10" spans="1:6" x14ac:dyDescent="0.25">
      <c r="A10">
        <v>9</v>
      </c>
      <c r="B10" t="s">
        <v>14</v>
      </c>
      <c r="C10" t="s">
        <v>5</v>
      </c>
      <c r="D10" s="2">
        <v>2417</v>
      </c>
      <c r="E10" s="3">
        <v>42385</v>
      </c>
      <c r="F10" t="s">
        <v>19</v>
      </c>
    </row>
    <row r="11" spans="1:6" x14ac:dyDescent="0.25">
      <c r="A11">
        <v>10</v>
      </c>
      <c r="B11" t="s">
        <v>14</v>
      </c>
      <c r="C11" t="s">
        <v>5</v>
      </c>
      <c r="D11" s="2">
        <v>7431</v>
      </c>
      <c r="E11" s="3">
        <v>42385</v>
      </c>
      <c r="F11" t="s">
        <v>10</v>
      </c>
    </row>
    <row r="12" spans="1:6" x14ac:dyDescent="0.25">
      <c r="A12">
        <v>11</v>
      </c>
      <c r="B12" t="s">
        <v>13</v>
      </c>
      <c r="C12" t="s">
        <v>5</v>
      </c>
      <c r="D12" s="2">
        <v>8250</v>
      </c>
      <c r="E12" s="3">
        <v>42385</v>
      </c>
      <c r="F12" t="s">
        <v>12</v>
      </c>
    </row>
    <row r="13" spans="1:6" x14ac:dyDescent="0.25">
      <c r="A13">
        <v>12</v>
      </c>
      <c r="B13" t="s">
        <v>21</v>
      </c>
      <c r="C13" t="s">
        <v>6</v>
      </c>
      <c r="D13" s="2">
        <v>7012</v>
      </c>
      <c r="E13" s="3">
        <v>42387</v>
      </c>
      <c r="F13" t="s">
        <v>8</v>
      </c>
    </row>
    <row r="14" spans="1:6" x14ac:dyDescent="0.25">
      <c r="A14">
        <v>13</v>
      </c>
      <c r="B14" t="s">
        <v>17</v>
      </c>
      <c r="C14" t="s">
        <v>6</v>
      </c>
      <c r="D14" s="2">
        <v>1903</v>
      </c>
      <c r="E14" s="3">
        <v>42389</v>
      </c>
      <c r="F14" t="s">
        <v>12</v>
      </c>
    </row>
    <row r="15" spans="1:6" x14ac:dyDescent="0.25">
      <c r="A15">
        <v>14</v>
      </c>
      <c r="B15" t="s">
        <v>21</v>
      </c>
      <c r="C15" t="s">
        <v>6</v>
      </c>
      <c r="D15" s="2">
        <v>2824</v>
      </c>
      <c r="E15" s="3">
        <v>42391</v>
      </c>
      <c r="F15" t="s">
        <v>10</v>
      </c>
    </row>
    <row r="16" spans="1:6" x14ac:dyDescent="0.25">
      <c r="A16">
        <v>15</v>
      </c>
      <c r="B16" t="s">
        <v>14</v>
      </c>
      <c r="C16" t="s">
        <v>5</v>
      </c>
      <c r="D16" s="2">
        <v>6946</v>
      </c>
      <c r="E16" s="3">
        <v>42393</v>
      </c>
      <c r="F16" t="s">
        <v>19</v>
      </c>
    </row>
    <row r="17" spans="1:6" x14ac:dyDescent="0.25">
      <c r="A17">
        <v>16</v>
      </c>
      <c r="B17" t="s">
        <v>13</v>
      </c>
      <c r="C17" t="s">
        <v>5</v>
      </c>
      <c r="D17" s="2">
        <v>2320</v>
      </c>
      <c r="E17" s="3">
        <v>42396</v>
      </c>
      <c r="F17" t="s">
        <v>9</v>
      </c>
    </row>
    <row r="18" spans="1:6" x14ac:dyDescent="0.25">
      <c r="A18">
        <v>17</v>
      </c>
      <c r="B18" t="s">
        <v>13</v>
      </c>
      <c r="C18" t="s">
        <v>5</v>
      </c>
      <c r="D18" s="2">
        <v>2116</v>
      </c>
      <c r="E18" s="3">
        <v>42397</v>
      </c>
      <c r="F18" t="s">
        <v>8</v>
      </c>
    </row>
    <row r="19" spans="1:6" x14ac:dyDescent="0.25">
      <c r="A19">
        <v>18</v>
      </c>
      <c r="B19" t="s">
        <v>13</v>
      </c>
      <c r="C19" t="s">
        <v>5</v>
      </c>
      <c r="D19" s="2">
        <v>1135</v>
      </c>
      <c r="E19" s="3">
        <v>42399</v>
      </c>
      <c r="F19" t="s">
        <v>9</v>
      </c>
    </row>
    <row r="20" spans="1:6" x14ac:dyDescent="0.25">
      <c r="A20">
        <v>19</v>
      </c>
      <c r="B20" t="s">
        <v>21</v>
      </c>
      <c r="C20" t="s">
        <v>6</v>
      </c>
      <c r="D20" s="2">
        <v>3595</v>
      </c>
      <c r="E20" s="3">
        <v>42399</v>
      </c>
      <c r="F20" t="s">
        <v>9</v>
      </c>
    </row>
    <row r="21" spans="1:6" x14ac:dyDescent="0.25">
      <c r="A21">
        <v>20</v>
      </c>
      <c r="B21" t="s">
        <v>14</v>
      </c>
      <c r="C21" t="s">
        <v>5</v>
      </c>
      <c r="D21" s="2">
        <v>1161</v>
      </c>
      <c r="E21" s="3">
        <v>42402</v>
      </c>
      <c r="F21" t="s">
        <v>8</v>
      </c>
    </row>
    <row r="22" spans="1:6" x14ac:dyDescent="0.25">
      <c r="A22">
        <v>21</v>
      </c>
      <c r="B22" t="s">
        <v>15</v>
      </c>
      <c r="C22" t="s">
        <v>5</v>
      </c>
      <c r="D22" s="2">
        <v>2256</v>
      </c>
      <c r="E22" s="3">
        <v>42404</v>
      </c>
      <c r="F22" t="s">
        <v>19</v>
      </c>
    </row>
    <row r="23" spans="1:6" x14ac:dyDescent="0.25">
      <c r="A23">
        <v>22</v>
      </c>
      <c r="B23" t="s">
        <v>13</v>
      </c>
      <c r="C23" t="s">
        <v>5</v>
      </c>
      <c r="D23" s="2">
        <v>1004</v>
      </c>
      <c r="E23" s="3">
        <v>42411</v>
      </c>
      <c r="F23" t="s">
        <v>20</v>
      </c>
    </row>
    <row r="24" spans="1:6" x14ac:dyDescent="0.25">
      <c r="A24">
        <v>23</v>
      </c>
      <c r="B24" t="s">
        <v>13</v>
      </c>
      <c r="C24" t="s">
        <v>5</v>
      </c>
      <c r="D24" s="2">
        <v>3642</v>
      </c>
      <c r="E24" s="3">
        <v>42414</v>
      </c>
      <c r="F24" t="s">
        <v>10</v>
      </c>
    </row>
    <row r="25" spans="1:6" x14ac:dyDescent="0.25">
      <c r="A25">
        <v>24</v>
      </c>
      <c r="B25" t="s">
        <v>13</v>
      </c>
      <c r="C25" t="s">
        <v>5</v>
      </c>
      <c r="D25" s="2">
        <v>4582</v>
      </c>
      <c r="E25" s="3">
        <v>42417</v>
      </c>
      <c r="F25" t="s">
        <v>8</v>
      </c>
    </row>
    <row r="26" spans="1:6" x14ac:dyDescent="0.25">
      <c r="A26">
        <v>25</v>
      </c>
      <c r="B26" t="s">
        <v>18</v>
      </c>
      <c r="C26" t="s">
        <v>6</v>
      </c>
      <c r="D26" s="2">
        <v>3559</v>
      </c>
      <c r="E26" s="3">
        <v>42417</v>
      </c>
      <c r="F26" t="s">
        <v>9</v>
      </c>
    </row>
    <row r="27" spans="1:6" x14ac:dyDescent="0.25">
      <c r="A27">
        <v>26</v>
      </c>
      <c r="B27" t="s">
        <v>17</v>
      </c>
      <c r="C27" t="s">
        <v>6</v>
      </c>
      <c r="D27" s="2">
        <v>5154</v>
      </c>
      <c r="E27" s="3">
        <v>42417</v>
      </c>
      <c r="F27" t="s">
        <v>11</v>
      </c>
    </row>
    <row r="28" spans="1:6" x14ac:dyDescent="0.25">
      <c r="A28">
        <v>27</v>
      </c>
      <c r="B28" t="s">
        <v>16</v>
      </c>
      <c r="C28" t="s">
        <v>5</v>
      </c>
      <c r="D28" s="2">
        <v>7388</v>
      </c>
      <c r="E28" s="3">
        <v>42418</v>
      </c>
      <c r="F28" t="s">
        <v>19</v>
      </c>
    </row>
    <row r="29" spans="1:6" x14ac:dyDescent="0.25">
      <c r="A29">
        <v>28</v>
      </c>
      <c r="B29" t="s">
        <v>18</v>
      </c>
      <c r="C29" t="s">
        <v>6</v>
      </c>
      <c r="D29" s="2">
        <v>7163</v>
      </c>
      <c r="E29" s="3">
        <v>42418</v>
      </c>
      <c r="F29" t="s">
        <v>8</v>
      </c>
    </row>
    <row r="30" spans="1:6" x14ac:dyDescent="0.25">
      <c r="A30">
        <v>29</v>
      </c>
      <c r="B30" t="s">
        <v>18</v>
      </c>
      <c r="C30" t="s">
        <v>6</v>
      </c>
      <c r="D30" s="2">
        <v>5101</v>
      </c>
      <c r="E30" s="3">
        <v>42420</v>
      </c>
      <c r="F30" t="s">
        <v>12</v>
      </c>
    </row>
    <row r="31" spans="1:6" x14ac:dyDescent="0.25">
      <c r="A31">
        <v>30</v>
      </c>
      <c r="B31" t="s">
        <v>14</v>
      </c>
      <c r="C31" t="s">
        <v>5</v>
      </c>
      <c r="D31" s="2">
        <v>7602</v>
      </c>
      <c r="E31" s="3">
        <v>42421</v>
      </c>
      <c r="F31" t="s">
        <v>19</v>
      </c>
    </row>
    <row r="32" spans="1:6" x14ac:dyDescent="0.25">
      <c r="A32">
        <v>31</v>
      </c>
      <c r="B32" t="s">
        <v>16</v>
      </c>
      <c r="C32" t="s">
        <v>5</v>
      </c>
      <c r="D32" s="2">
        <v>1641</v>
      </c>
      <c r="E32" s="3">
        <v>42422</v>
      </c>
      <c r="F32" t="s">
        <v>8</v>
      </c>
    </row>
    <row r="33" spans="1:6" x14ac:dyDescent="0.25">
      <c r="A33">
        <v>32</v>
      </c>
      <c r="B33" t="s">
        <v>14</v>
      </c>
      <c r="C33" t="s">
        <v>5</v>
      </c>
      <c r="D33" s="2">
        <v>8892</v>
      </c>
      <c r="E33" s="3">
        <v>42423</v>
      </c>
      <c r="F33" t="s">
        <v>11</v>
      </c>
    </row>
    <row r="34" spans="1:6" x14ac:dyDescent="0.25">
      <c r="A34">
        <v>33</v>
      </c>
      <c r="B34" t="s">
        <v>14</v>
      </c>
      <c r="C34" t="s">
        <v>5</v>
      </c>
      <c r="D34" s="2">
        <v>2060</v>
      </c>
      <c r="E34" s="3">
        <v>42429</v>
      </c>
      <c r="F34" t="s">
        <v>19</v>
      </c>
    </row>
    <row r="35" spans="1:6" x14ac:dyDescent="0.25">
      <c r="A35">
        <v>34</v>
      </c>
      <c r="B35" t="s">
        <v>21</v>
      </c>
      <c r="C35" t="s">
        <v>6</v>
      </c>
      <c r="D35" s="2">
        <v>1557</v>
      </c>
      <c r="E35" s="3">
        <v>42429</v>
      </c>
      <c r="F35" t="s">
        <v>12</v>
      </c>
    </row>
    <row r="36" spans="1:6" x14ac:dyDescent="0.25">
      <c r="A36">
        <v>35</v>
      </c>
      <c r="B36" t="s">
        <v>14</v>
      </c>
      <c r="C36" t="s">
        <v>5</v>
      </c>
      <c r="D36" s="2">
        <v>6509</v>
      </c>
      <c r="E36" s="3">
        <v>42430</v>
      </c>
      <c r="F36" t="s">
        <v>19</v>
      </c>
    </row>
    <row r="37" spans="1:6" x14ac:dyDescent="0.25">
      <c r="A37">
        <v>36</v>
      </c>
      <c r="B37" t="s">
        <v>14</v>
      </c>
      <c r="C37" t="s">
        <v>5</v>
      </c>
      <c r="D37" s="2">
        <v>5718</v>
      </c>
      <c r="E37" s="3">
        <v>42433</v>
      </c>
      <c r="F37" t="s">
        <v>11</v>
      </c>
    </row>
    <row r="38" spans="1:6" x14ac:dyDescent="0.25">
      <c r="A38">
        <v>37</v>
      </c>
      <c r="B38" t="s">
        <v>14</v>
      </c>
      <c r="C38" t="s">
        <v>5</v>
      </c>
      <c r="D38" s="2">
        <v>7655</v>
      </c>
      <c r="E38" s="3">
        <v>42434</v>
      </c>
      <c r="F38" t="s">
        <v>8</v>
      </c>
    </row>
    <row r="39" spans="1:6" x14ac:dyDescent="0.25">
      <c r="A39">
        <v>38</v>
      </c>
      <c r="B39" t="s">
        <v>17</v>
      </c>
      <c r="C39" t="s">
        <v>6</v>
      </c>
      <c r="D39" s="2">
        <v>9116</v>
      </c>
      <c r="E39" s="3">
        <v>42434</v>
      </c>
      <c r="F39" t="s">
        <v>9</v>
      </c>
    </row>
    <row r="40" spans="1:6" x14ac:dyDescent="0.25">
      <c r="A40">
        <v>39</v>
      </c>
      <c r="B40" t="s">
        <v>13</v>
      </c>
      <c r="C40" t="s">
        <v>5</v>
      </c>
      <c r="D40" s="2">
        <v>2795</v>
      </c>
      <c r="E40" s="3">
        <v>42444</v>
      </c>
      <c r="F40" t="s">
        <v>8</v>
      </c>
    </row>
    <row r="41" spans="1:6" x14ac:dyDescent="0.25">
      <c r="A41">
        <v>40</v>
      </c>
      <c r="B41" t="s">
        <v>13</v>
      </c>
      <c r="C41" t="s">
        <v>5</v>
      </c>
      <c r="D41" s="2">
        <v>5084</v>
      </c>
      <c r="E41" s="3">
        <v>42444</v>
      </c>
      <c r="F41" t="s">
        <v>8</v>
      </c>
    </row>
    <row r="42" spans="1:6" x14ac:dyDescent="0.25">
      <c r="A42">
        <v>41</v>
      </c>
      <c r="B42" t="s">
        <v>17</v>
      </c>
      <c r="C42" t="s">
        <v>6</v>
      </c>
      <c r="D42" s="2">
        <v>8941</v>
      </c>
      <c r="E42" s="3">
        <v>42444</v>
      </c>
      <c r="F42" t="s">
        <v>9</v>
      </c>
    </row>
    <row r="43" spans="1:6" x14ac:dyDescent="0.25">
      <c r="A43">
        <v>42</v>
      </c>
      <c r="B43" t="s">
        <v>21</v>
      </c>
      <c r="C43" t="s">
        <v>6</v>
      </c>
      <c r="D43" s="2">
        <v>5341</v>
      </c>
      <c r="E43" s="3">
        <v>42445</v>
      </c>
      <c r="F43" t="s">
        <v>19</v>
      </c>
    </row>
    <row r="44" spans="1:6" x14ac:dyDescent="0.25">
      <c r="A44">
        <v>43</v>
      </c>
      <c r="B44" t="s">
        <v>13</v>
      </c>
      <c r="C44" t="s">
        <v>5</v>
      </c>
      <c r="D44" s="2">
        <v>135</v>
      </c>
      <c r="E44" s="3">
        <v>42448</v>
      </c>
      <c r="F44" t="s">
        <v>10</v>
      </c>
    </row>
    <row r="45" spans="1:6" x14ac:dyDescent="0.25">
      <c r="A45">
        <v>44</v>
      </c>
      <c r="B45" t="s">
        <v>13</v>
      </c>
      <c r="C45" t="s">
        <v>5</v>
      </c>
      <c r="D45" s="2">
        <v>9400</v>
      </c>
      <c r="E45" s="3">
        <v>42448</v>
      </c>
      <c r="F45" t="s">
        <v>11</v>
      </c>
    </row>
    <row r="46" spans="1:6" x14ac:dyDescent="0.25">
      <c r="A46">
        <v>45</v>
      </c>
      <c r="B46" t="s">
        <v>18</v>
      </c>
      <c r="C46" t="s">
        <v>6</v>
      </c>
      <c r="D46" s="2">
        <v>6045</v>
      </c>
      <c r="E46" s="3">
        <v>42450</v>
      </c>
      <c r="F46" t="s">
        <v>12</v>
      </c>
    </row>
    <row r="47" spans="1:6" x14ac:dyDescent="0.25">
      <c r="A47">
        <v>46</v>
      </c>
      <c r="B47" t="s">
        <v>14</v>
      </c>
      <c r="C47" t="s">
        <v>5</v>
      </c>
      <c r="D47" s="2">
        <v>5820</v>
      </c>
      <c r="E47" s="3">
        <v>42451</v>
      </c>
      <c r="F47" t="s">
        <v>20</v>
      </c>
    </row>
    <row r="48" spans="1:6" x14ac:dyDescent="0.25">
      <c r="A48">
        <v>47</v>
      </c>
      <c r="B48" t="s">
        <v>15</v>
      </c>
      <c r="C48" t="s">
        <v>5</v>
      </c>
      <c r="D48" s="2">
        <v>8887</v>
      </c>
      <c r="E48" s="3">
        <v>42452</v>
      </c>
      <c r="F48" t="s">
        <v>12</v>
      </c>
    </row>
    <row r="49" spans="1:6" x14ac:dyDescent="0.25">
      <c r="A49">
        <v>48</v>
      </c>
      <c r="B49" t="s">
        <v>15</v>
      </c>
      <c r="C49" t="s">
        <v>5</v>
      </c>
      <c r="D49" s="2">
        <v>6982</v>
      </c>
      <c r="E49" s="3">
        <v>42453</v>
      </c>
      <c r="F49" t="s">
        <v>8</v>
      </c>
    </row>
    <row r="50" spans="1:6" x14ac:dyDescent="0.25">
      <c r="A50">
        <v>49</v>
      </c>
      <c r="B50" t="s">
        <v>13</v>
      </c>
      <c r="C50" t="s">
        <v>5</v>
      </c>
      <c r="D50" s="2">
        <v>4029</v>
      </c>
      <c r="E50" s="3">
        <v>42455</v>
      </c>
      <c r="F50" t="s">
        <v>11</v>
      </c>
    </row>
    <row r="51" spans="1:6" x14ac:dyDescent="0.25">
      <c r="A51">
        <v>50</v>
      </c>
      <c r="B51" t="s">
        <v>17</v>
      </c>
      <c r="C51" t="s">
        <v>6</v>
      </c>
      <c r="D51" s="2">
        <v>3665</v>
      </c>
      <c r="E51" s="3">
        <v>42455</v>
      </c>
      <c r="F51" t="s">
        <v>12</v>
      </c>
    </row>
    <row r="52" spans="1:6" x14ac:dyDescent="0.25">
      <c r="A52">
        <v>51</v>
      </c>
      <c r="B52" t="s">
        <v>13</v>
      </c>
      <c r="C52" t="s">
        <v>5</v>
      </c>
      <c r="D52" s="2">
        <v>4781</v>
      </c>
      <c r="E52" s="3">
        <v>42458</v>
      </c>
      <c r="F52" t="s">
        <v>19</v>
      </c>
    </row>
    <row r="53" spans="1:6" x14ac:dyDescent="0.25">
      <c r="A53">
        <v>52</v>
      </c>
      <c r="B53" t="s">
        <v>16</v>
      </c>
      <c r="C53" t="s">
        <v>5</v>
      </c>
      <c r="D53" s="2">
        <v>3663</v>
      </c>
      <c r="E53" s="3">
        <v>42459</v>
      </c>
      <c r="F53" t="s">
        <v>11</v>
      </c>
    </row>
    <row r="54" spans="1:6" x14ac:dyDescent="0.25">
      <c r="A54">
        <v>53</v>
      </c>
      <c r="B54" t="s">
        <v>14</v>
      </c>
      <c r="C54" t="s">
        <v>5</v>
      </c>
      <c r="D54" s="2">
        <v>6331</v>
      </c>
      <c r="E54" s="3">
        <v>42461</v>
      </c>
      <c r="F54" t="s">
        <v>19</v>
      </c>
    </row>
    <row r="55" spans="1:6" x14ac:dyDescent="0.25">
      <c r="A55">
        <v>54</v>
      </c>
      <c r="B55" t="s">
        <v>14</v>
      </c>
      <c r="C55" t="s">
        <v>5</v>
      </c>
      <c r="D55" s="2">
        <v>4364</v>
      </c>
      <c r="E55" s="3">
        <v>42461</v>
      </c>
      <c r="F55" t="s">
        <v>10</v>
      </c>
    </row>
    <row r="56" spans="1:6" x14ac:dyDescent="0.25">
      <c r="A56">
        <v>55</v>
      </c>
      <c r="B56" t="s">
        <v>17</v>
      </c>
      <c r="C56" t="s">
        <v>6</v>
      </c>
      <c r="D56" s="2">
        <v>607</v>
      </c>
      <c r="E56" s="3">
        <v>42463</v>
      </c>
      <c r="F56" t="s">
        <v>9</v>
      </c>
    </row>
    <row r="57" spans="1:6" x14ac:dyDescent="0.25">
      <c r="A57">
        <v>56</v>
      </c>
      <c r="B57" t="s">
        <v>13</v>
      </c>
      <c r="C57" t="s">
        <v>5</v>
      </c>
      <c r="D57" s="2">
        <v>1054</v>
      </c>
      <c r="E57" s="3">
        <v>42466</v>
      </c>
      <c r="F57" t="s">
        <v>20</v>
      </c>
    </row>
    <row r="58" spans="1:6" x14ac:dyDescent="0.25">
      <c r="A58">
        <v>57</v>
      </c>
      <c r="B58" t="s">
        <v>17</v>
      </c>
      <c r="C58" t="s">
        <v>6</v>
      </c>
      <c r="D58" s="2">
        <v>7659</v>
      </c>
      <c r="E58" s="3">
        <v>42466</v>
      </c>
      <c r="F58" t="s">
        <v>8</v>
      </c>
    </row>
    <row r="59" spans="1:6" x14ac:dyDescent="0.25">
      <c r="A59">
        <v>58</v>
      </c>
      <c r="B59" t="s">
        <v>21</v>
      </c>
      <c r="C59" t="s">
        <v>6</v>
      </c>
      <c r="D59" s="2">
        <v>277</v>
      </c>
      <c r="E59" s="3">
        <v>42472</v>
      </c>
      <c r="F59" t="s">
        <v>12</v>
      </c>
    </row>
    <row r="60" spans="1:6" x14ac:dyDescent="0.25">
      <c r="A60">
        <v>59</v>
      </c>
      <c r="B60" t="s">
        <v>13</v>
      </c>
      <c r="C60" t="s">
        <v>5</v>
      </c>
      <c r="D60" s="2">
        <v>235</v>
      </c>
      <c r="E60" s="3">
        <v>42477</v>
      </c>
      <c r="F60" t="s">
        <v>8</v>
      </c>
    </row>
    <row r="61" spans="1:6" x14ac:dyDescent="0.25">
      <c r="A61">
        <v>60</v>
      </c>
      <c r="B61" t="s">
        <v>15</v>
      </c>
      <c r="C61" t="s">
        <v>5</v>
      </c>
      <c r="D61" s="2">
        <v>1113</v>
      </c>
      <c r="E61" s="3">
        <v>42478</v>
      </c>
      <c r="F61" t="s">
        <v>11</v>
      </c>
    </row>
    <row r="62" spans="1:6" x14ac:dyDescent="0.25">
      <c r="A62">
        <v>61</v>
      </c>
      <c r="B62" t="s">
        <v>14</v>
      </c>
      <c r="C62" t="s">
        <v>5</v>
      </c>
      <c r="D62" s="2">
        <v>1128</v>
      </c>
      <c r="E62" s="3">
        <v>42481</v>
      </c>
      <c r="F62" t="s">
        <v>8</v>
      </c>
    </row>
    <row r="63" spans="1:6" x14ac:dyDescent="0.25">
      <c r="A63">
        <v>62</v>
      </c>
      <c r="B63" t="s">
        <v>21</v>
      </c>
      <c r="C63" t="s">
        <v>6</v>
      </c>
      <c r="D63" s="2">
        <v>9231</v>
      </c>
      <c r="E63" s="3">
        <v>42482</v>
      </c>
      <c r="F63" t="s">
        <v>10</v>
      </c>
    </row>
    <row r="64" spans="1:6" x14ac:dyDescent="0.25">
      <c r="A64">
        <v>63</v>
      </c>
      <c r="B64" t="s">
        <v>13</v>
      </c>
      <c r="C64" t="s">
        <v>5</v>
      </c>
      <c r="D64" s="2">
        <v>4387</v>
      </c>
      <c r="E64" s="3">
        <v>42483</v>
      </c>
      <c r="F64" t="s">
        <v>8</v>
      </c>
    </row>
    <row r="65" spans="1:6" x14ac:dyDescent="0.25">
      <c r="A65">
        <v>64</v>
      </c>
      <c r="B65" t="s">
        <v>14</v>
      </c>
      <c r="C65" t="s">
        <v>5</v>
      </c>
      <c r="D65" s="2">
        <v>2763</v>
      </c>
      <c r="E65" s="3">
        <v>42485</v>
      </c>
      <c r="F65" t="s">
        <v>10</v>
      </c>
    </row>
    <row r="66" spans="1:6" x14ac:dyDescent="0.25">
      <c r="A66">
        <v>65</v>
      </c>
      <c r="B66" t="s">
        <v>13</v>
      </c>
      <c r="C66" t="s">
        <v>5</v>
      </c>
      <c r="D66" s="2">
        <v>7898</v>
      </c>
      <c r="E66" s="3">
        <v>42487</v>
      </c>
      <c r="F66" t="s">
        <v>9</v>
      </c>
    </row>
    <row r="67" spans="1:6" x14ac:dyDescent="0.25">
      <c r="A67">
        <v>66</v>
      </c>
      <c r="B67" t="s">
        <v>13</v>
      </c>
      <c r="C67" t="s">
        <v>5</v>
      </c>
      <c r="D67" s="2">
        <v>2427</v>
      </c>
      <c r="E67" s="3">
        <v>42490</v>
      </c>
      <c r="F67" t="s">
        <v>19</v>
      </c>
    </row>
    <row r="68" spans="1:6" x14ac:dyDescent="0.25">
      <c r="A68">
        <v>67</v>
      </c>
      <c r="B68" t="s">
        <v>13</v>
      </c>
      <c r="C68" t="s">
        <v>5</v>
      </c>
      <c r="D68" s="2">
        <v>8663</v>
      </c>
      <c r="E68" s="3">
        <v>42491</v>
      </c>
      <c r="F68" t="s">
        <v>20</v>
      </c>
    </row>
    <row r="69" spans="1:6" x14ac:dyDescent="0.25">
      <c r="A69">
        <v>68</v>
      </c>
      <c r="B69" t="s">
        <v>17</v>
      </c>
      <c r="C69" t="s">
        <v>6</v>
      </c>
      <c r="D69" s="2">
        <v>2789</v>
      </c>
      <c r="E69" s="3">
        <v>42491</v>
      </c>
      <c r="F69" t="s">
        <v>12</v>
      </c>
    </row>
    <row r="70" spans="1:6" x14ac:dyDescent="0.25">
      <c r="A70">
        <v>69</v>
      </c>
      <c r="B70" t="s">
        <v>13</v>
      </c>
      <c r="C70" t="s">
        <v>5</v>
      </c>
      <c r="D70" s="2">
        <v>4054</v>
      </c>
      <c r="E70" s="3">
        <v>42492</v>
      </c>
      <c r="F70" t="s">
        <v>8</v>
      </c>
    </row>
    <row r="71" spans="1:6" x14ac:dyDescent="0.25">
      <c r="A71">
        <v>70</v>
      </c>
      <c r="B71" t="s">
        <v>16</v>
      </c>
      <c r="C71" t="s">
        <v>5</v>
      </c>
      <c r="D71" s="2">
        <v>2262</v>
      </c>
      <c r="E71" s="3">
        <v>42492</v>
      </c>
      <c r="F71" t="s">
        <v>8</v>
      </c>
    </row>
    <row r="72" spans="1:6" x14ac:dyDescent="0.25">
      <c r="A72">
        <v>71</v>
      </c>
      <c r="B72" t="s">
        <v>16</v>
      </c>
      <c r="C72" t="s">
        <v>5</v>
      </c>
      <c r="D72" s="2">
        <v>5600</v>
      </c>
      <c r="E72" s="3">
        <v>42492</v>
      </c>
      <c r="F72" t="s">
        <v>9</v>
      </c>
    </row>
    <row r="73" spans="1:6" x14ac:dyDescent="0.25">
      <c r="A73">
        <v>72</v>
      </c>
      <c r="B73" t="s">
        <v>13</v>
      </c>
      <c r="C73" t="s">
        <v>5</v>
      </c>
      <c r="D73" s="2">
        <v>5787</v>
      </c>
      <c r="E73" s="3">
        <v>42493</v>
      </c>
      <c r="F73" t="s">
        <v>8</v>
      </c>
    </row>
    <row r="74" spans="1:6" x14ac:dyDescent="0.25">
      <c r="A74">
        <v>73</v>
      </c>
      <c r="B74" t="s">
        <v>15</v>
      </c>
      <c r="C74" t="s">
        <v>5</v>
      </c>
      <c r="D74" s="2">
        <v>6295</v>
      </c>
      <c r="E74" s="3">
        <v>42493</v>
      </c>
      <c r="F74" t="s">
        <v>10</v>
      </c>
    </row>
    <row r="75" spans="1:6" x14ac:dyDescent="0.25">
      <c r="A75">
        <v>74</v>
      </c>
      <c r="B75" t="s">
        <v>13</v>
      </c>
      <c r="C75" t="s">
        <v>5</v>
      </c>
      <c r="D75" s="2">
        <v>474</v>
      </c>
      <c r="E75" s="3">
        <v>42495</v>
      </c>
      <c r="F75" t="s">
        <v>12</v>
      </c>
    </row>
    <row r="76" spans="1:6" x14ac:dyDescent="0.25">
      <c r="A76">
        <v>75</v>
      </c>
      <c r="B76" t="s">
        <v>14</v>
      </c>
      <c r="C76" t="s">
        <v>5</v>
      </c>
      <c r="D76" s="2">
        <v>4325</v>
      </c>
      <c r="E76" s="3">
        <v>42495</v>
      </c>
      <c r="F76" t="s">
        <v>19</v>
      </c>
    </row>
    <row r="77" spans="1:6" x14ac:dyDescent="0.25">
      <c r="A77">
        <v>76</v>
      </c>
      <c r="B77" t="s">
        <v>13</v>
      </c>
      <c r="C77" t="s">
        <v>5</v>
      </c>
      <c r="D77" s="2">
        <v>592</v>
      </c>
      <c r="E77" s="3">
        <v>42496</v>
      </c>
      <c r="F77" t="s">
        <v>8</v>
      </c>
    </row>
    <row r="78" spans="1:6" x14ac:dyDescent="0.25">
      <c r="A78">
        <v>77</v>
      </c>
      <c r="B78" t="s">
        <v>15</v>
      </c>
      <c r="C78" t="s">
        <v>5</v>
      </c>
      <c r="D78" s="2">
        <v>4330</v>
      </c>
      <c r="E78" s="3">
        <v>42498</v>
      </c>
      <c r="F78" t="s">
        <v>8</v>
      </c>
    </row>
    <row r="79" spans="1:6" x14ac:dyDescent="0.25">
      <c r="A79">
        <v>78</v>
      </c>
      <c r="B79" t="s">
        <v>13</v>
      </c>
      <c r="C79" t="s">
        <v>5</v>
      </c>
      <c r="D79" s="2">
        <v>9405</v>
      </c>
      <c r="E79" s="3">
        <v>42498</v>
      </c>
      <c r="F79" t="s">
        <v>9</v>
      </c>
    </row>
    <row r="80" spans="1:6" x14ac:dyDescent="0.25">
      <c r="A80">
        <v>79</v>
      </c>
      <c r="B80" t="s">
        <v>14</v>
      </c>
      <c r="C80" t="s">
        <v>5</v>
      </c>
      <c r="D80" s="2">
        <v>7671</v>
      </c>
      <c r="E80" s="3">
        <v>42498</v>
      </c>
      <c r="F80" t="s">
        <v>19</v>
      </c>
    </row>
    <row r="81" spans="1:6" x14ac:dyDescent="0.25">
      <c r="A81">
        <v>80</v>
      </c>
      <c r="B81" t="s">
        <v>17</v>
      </c>
      <c r="C81" t="s">
        <v>6</v>
      </c>
      <c r="D81" s="2">
        <v>5791</v>
      </c>
      <c r="E81" s="3">
        <v>42498</v>
      </c>
      <c r="F81" t="s">
        <v>9</v>
      </c>
    </row>
    <row r="82" spans="1:6" x14ac:dyDescent="0.25">
      <c r="A82">
        <v>81</v>
      </c>
      <c r="B82" t="s">
        <v>13</v>
      </c>
      <c r="C82" t="s">
        <v>5</v>
      </c>
      <c r="D82" s="2">
        <v>6007</v>
      </c>
      <c r="E82" s="3">
        <v>42502</v>
      </c>
      <c r="F82" t="s">
        <v>10</v>
      </c>
    </row>
    <row r="83" spans="1:6" x14ac:dyDescent="0.25">
      <c r="A83">
        <v>82</v>
      </c>
      <c r="B83" t="s">
        <v>13</v>
      </c>
      <c r="C83" t="s">
        <v>5</v>
      </c>
      <c r="D83" s="2">
        <v>5030</v>
      </c>
      <c r="E83" s="3">
        <v>42504</v>
      </c>
      <c r="F83" t="s">
        <v>12</v>
      </c>
    </row>
    <row r="84" spans="1:6" x14ac:dyDescent="0.25">
      <c r="A84">
        <v>83</v>
      </c>
      <c r="B84" t="s">
        <v>17</v>
      </c>
      <c r="C84" t="s">
        <v>6</v>
      </c>
      <c r="D84" s="2">
        <v>6763</v>
      </c>
      <c r="E84" s="3">
        <v>42504</v>
      </c>
      <c r="F84" t="s">
        <v>9</v>
      </c>
    </row>
    <row r="85" spans="1:6" x14ac:dyDescent="0.25">
      <c r="A85">
        <v>84</v>
      </c>
      <c r="B85" t="s">
        <v>13</v>
      </c>
      <c r="C85" t="s">
        <v>5</v>
      </c>
      <c r="D85" s="2">
        <v>4248</v>
      </c>
      <c r="E85" s="3">
        <v>42505</v>
      </c>
      <c r="F85" t="s">
        <v>11</v>
      </c>
    </row>
    <row r="86" spans="1:6" x14ac:dyDescent="0.25">
      <c r="A86">
        <v>85</v>
      </c>
      <c r="B86" t="s">
        <v>13</v>
      </c>
      <c r="C86" t="s">
        <v>5</v>
      </c>
      <c r="D86" s="2">
        <v>9543</v>
      </c>
      <c r="E86" s="3">
        <v>42506</v>
      </c>
      <c r="F86" t="s">
        <v>19</v>
      </c>
    </row>
    <row r="87" spans="1:6" x14ac:dyDescent="0.25">
      <c r="A87">
        <v>86</v>
      </c>
      <c r="B87" t="s">
        <v>21</v>
      </c>
      <c r="C87" t="s">
        <v>6</v>
      </c>
      <c r="D87" s="2">
        <v>2054</v>
      </c>
      <c r="E87" s="3">
        <v>42506</v>
      </c>
      <c r="F87" t="s">
        <v>9</v>
      </c>
    </row>
    <row r="88" spans="1:6" x14ac:dyDescent="0.25">
      <c r="A88">
        <v>87</v>
      </c>
      <c r="B88" t="s">
        <v>18</v>
      </c>
      <c r="C88" t="s">
        <v>6</v>
      </c>
      <c r="D88" s="2">
        <v>7094</v>
      </c>
      <c r="E88" s="3">
        <v>42506</v>
      </c>
      <c r="F88" t="s">
        <v>12</v>
      </c>
    </row>
    <row r="89" spans="1:6" x14ac:dyDescent="0.25">
      <c r="A89">
        <v>88</v>
      </c>
      <c r="B89" t="s">
        <v>17</v>
      </c>
      <c r="C89" t="s">
        <v>6</v>
      </c>
      <c r="D89" s="2">
        <v>6087</v>
      </c>
      <c r="E89" s="3">
        <v>42508</v>
      </c>
      <c r="F89" t="s">
        <v>8</v>
      </c>
    </row>
    <row r="90" spans="1:6" x14ac:dyDescent="0.25">
      <c r="A90">
        <v>89</v>
      </c>
      <c r="B90" t="s">
        <v>14</v>
      </c>
      <c r="C90" t="s">
        <v>5</v>
      </c>
      <c r="D90" s="2">
        <v>4264</v>
      </c>
      <c r="E90" s="3">
        <v>42509</v>
      </c>
      <c r="F90" t="s">
        <v>11</v>
      </c>
    </row>
    <row r="91" spans="1:6" x14ac:dyDescent="0.25">
      <c r="A91">
        <v>90</v>
      </c>
      <c r="B91" t="s">
        <v>16</v>
      </c>
      <c r="C91" t="s">
        <v>5</v>
      </c>
      <c r="D91" s="2">
        <v>9333</v>
      </c>
      <c r="E91" s="3">
        <v>42510</v>
      </c>
      <c r="F91" t="s">
        <v>8</v>
      </c>
    </row>
    <row r="92" spans="1:6" x14ac:dyDescent="0.25">
      <c r="A92">
        <v>91</v>
      </c>
      <c r="B92" t="s">
        <v>16</v>
      </c>
      <c r="C92" t="s">
        <v>5</v>
      </c>
      <c r="D92" s="2">
        <v>8775</v>
      </c>
      <c r="E92" s="3">
        <v>42512</v>
      </c>
      <c r="F92" t="s">
        <v>12</v>
      </c>
    </row>
    <row r="93" spans="1:6" x14ac:dyDescent="0.25">
      <c r="A93">
        <v>92</v>
      </c>
      <c r="B93" t="s">
        <v>21</v>
      </c>
      <c r="C93" t="s">
        <v>6</v>
      </c>
      <c r="D93" s="2">
        <v>2011</v>
      </c>
      <c r="E93" s="3">
        <v>42513</v>
      </c>
      <c r="F93" t="s">
        <v>9</v>
      </c>
    </row>
    <row r="94" spans="1:6" x14ac:dyDescent="0.25">
      <c r="A94">
        <v>93</v>
      </c>
      <c r="B94" t="s">
        <v>13</v>
      </c>
      <c r="C94" t="s">
        <v>5</v>
      </c>
      <c r="D94" s="2">
        <v>5632</v>
      </c>
      <c r="E94" s="3">
        <v>42515</v>
      </c>
      <c r="F94" t="s">
        <v>8</v>
      </c>
    </row>
    <row r="95" spans="1:6" x14ac:dyDescent="0.25">
      <c r="A95">
        <v>94</v>
      </c>
      <c r="B95" t="s">
        <v>13</v>
      </c>
      <c r="C95" t="s">
        <v>5</v>
      </c>
      <c r="D95" s="2">
        <v>4904</v>
      </c>
      <c r="E95" s="3">
        <v>42515</v>
      </c>
      <c r="F95" t="s">
        <v>20</v>
      </c>
    </row>
    <row r="96" spans="1:6" x14ac:dyDescent="0.25">
      <c r="A96">
        <v>95</v>
      </c>
      <c r="B96" t="s">
        <v>18</v>
      </c>
      <c r="C96" t="s">
        <v>6</v>
      </c>
      <c r="D96" s="2">
        <v>1002</v>
      </c>
      <c r="E96" s="3">
        <v>42515</v>
      </c>
      <c r="F96" t="s">
        <v>11</v>
      </c>
    </row>
    <row r="97" spans="1:6" x14ac:dyDescent="0.25">
      <c r="A97">
        <v>96</v>
      </c>
      <c r="B97" t="s">
        <v>15</v>
      </c>
      <c r="C97" t="s">
        <v>5</v>
      </c>
      <c r="D97" s="2">
        <v>8141</v>
      </c>
      <c r="E97" s="3">
        <v>42516</v>
      </c>
      <c r="F97" t="s">
        <v>9</v>
      </c>
    </row>
    <row r="98" spans="1:6" x14ac:dyDescent="0.25">
      <c r="A98">
        <v>97</v>
      </c>
      <c r="B98" t="s">
        <v>15</v>
      </c>
      <c r="C98" t="s">
        <v>5</v>
      </c>
      <c r="D98" s="2">
        <v>3644</v>
      </c>
      <c r="E98" s="3">
        <v>42516</v>
      </c>
      <c r="F98" t="s">
        <v>10</v>
      </c>
    </row>
    <row r="99" spans="1:6" x14ac:dyDescent="0.25">
      <c r="A99">
        <v>98</v>
      </c>
      <c r="B99" t="s">
        <v>15</v>
      </c>
      <c r="C99" t="s">
        <v>5</v>
      </c>
      <c r="D99" s="2">
        <v>1380</v>
      </c>
      <c r="E99" s="3">
        <v>42516</v>
      </c>
      <c r="F99" t="s">
        <v>11</v>
      </c>
    </row>
    <row r="100" spans="1:6" x14ac:dyDescent="0.25">
      <c r="A100">
        <v>99</v>
      </c>
      <c r="B100" t="s">
        <v>21</v>
      </c>
      <c r="C100" t="s">
        <v>6</v>
      </c>
      <c r="D100" s="2">
        <v>8354</v>
      </c>
      <c r="E100" s="3">
        <v>42516</v>
      </c>
      <c r="F100" t="s">
        <v>12</v>
      </c>
    </row>
    <row r="101" spans="1:6" x14ac:dyDescent="0.25">
      <c r="A101">
        <v>100</v>
      </c>
      <c r="B101" t="s">
        <v>13</v>
      </c>
      <c r="C101" t="s">
        <v>5</v>
      </c>
      <c r="D101" s="2">
        <v>5182</v>
      </c>
      <c r="E101" s="3">
        <v>42517</v>
      </c>
      <c r="F101" t="s">
        <v>8</v>
      </c>
    </row>
    <row r="102" spans="1:6" x14ac:dyDescent="0.25">
      <c r="A102">
        <v>101</v>
      </c>
      <c r="B102" t="s">
        <v>14</v>
      </c>
      <c r="C102" t="s">
        <v>5</v>
      </c>
      <c r="D102" s="2">
        <v>2193</v>
      </c>
      <c r="E102" s="3">
        <v>42517</v>
      </c>
      <c r="F102" t="s">
        <v>19</v>
      </c>
    </row>
    <row r="103" spans="1:6" x14ac:dyDescent="0.25">
      <c r="A103">
        <v>102</v>
      </c>
      <c r="B103" t="s">
        <v>16</v>
      </c>
      <c r="C103" t="s">
        <v>5</v>
      </c>
      <c r="D103" s="2">
        <v>3647</v>
      </c>
      <c r="E103" s="3">
        <v>42518</v>
      </c>
      <c r="F103" t="s">
        <v>8</v>
      </c>
    </row>
    <row r="104" spans="1:6" x14ac:dyDescent="0.25">
      <c r="A104">
        <v>103</v>
      </c>
      <c r="B104" t="s">
        <v>14</v>
      </c>
      <c r="C104" t="s">
        <v>5</v>
      </c>
      <c r="D104" s="2">
        <v>4104</v>
      </c>
      <c r="E104" s="3">
        <v>42518</v>
      </c>
      <c r="F104" t="s">
        <v>8</v>
      </c>
    </row>
    <row r="105" spans="1:6" x14ac:dyDescent="0.25">
      <c r="A105">
        <v>104</v>
      </c>
      <c r="B105" t="s">
        <v>17</v>
      </c>
      <c r="C105" t="s">
        <v>6</v>
      </c>
      <c r="D105" s="2">
        <v>7457</v>
      </c>
      <c r="E105" s="3">
        <v>42518</v>
      </c>
      <c r="F105" t="s">
        <v>8</v>
      </c>
    </row>
    <row r="106" spans="1:6" x14ac:dyDescent="0.25">
      <c r="A106">
        <v>105</v>
      </c>
      <c r="B106" t="s">
        <v>16</v>
      </c>
      <c r="C106" t="s">
        <v>5</v>
      </c>
      <c r="D106" s="2">
        <v>3767</v>
      </c>
      <c r="E106" s="3">
        <v>42519</v>
      </c>
      <c r="F106" t="s">
        <v>10</v>
      </c>
    </row>
    <row r="107" spans="1:6" x14ac:dyDescent="0.25">
      <c r="A107">
        <v>106</v>
      </c>
      <c r="B107" t="s">
        <v>21</v>
      </c>
      <c r="C107" t="s">
        <v>6</v>
      </c>
      <c r="D107" s="2">
        <v>4685</v>
      </c>
      <c r="E107" s="3">
        <v>42520</v>
      </c>
      <c r="F107" t="s">
        <v>12</v>
      </c>
    </row>
    <row r="108" spans="1:6" x14ac:dyDescent="0.25">
      <c r="A108">
        <v>107</v>
      </c>
      <c r="B108" t="s">
        <v>13</v>
      </c>
      <c r="C108" t="s">
        <v>5</v>
      </c>
      <c r="D108" s="2">
        <v>3917</v>
      </c>
      <c r="E108" s="3">
        <v>42525</v>
      </c>
      <c r="F108" t="s">
        <v>8</v>
      </c>
    </row>
    <row r="109" spans="1:6" x14ac:dyDescent="0.25">
      <c r="A109">
        <v>108</v>
      </c>
      <c r="B109" t="s">
        <v>14</v>
      </c>
      <c r="C109" t="s">
        <v>5</v>
      </c>
      <c r="D109" s="2">
        <v>521</v>
      </c>
      <c r="E109" s="3">
        <v>42525</v>
      </c>
      <c r="F109" t="s">
        <v>10</v>
      </c>
    </row>
    <row r="110" spans="1:6" x14ac:dyDescent="0.25">
      <c r="A110">
        <v>109</v>
      </c>
      <c r="B110" t="s">
        <v>14</v>
      </c>
      <c r="C110" t="s">
        <v>5</v>
      </c>
      <c r="D110" s="2">
        <v>5605</v>
      </c>
      <c r="E110" s="3">
        <v>42531</v>
      </c>
      <c r="F110" t="s">
        <v>19</v>
      </c>
    </row>
    <row r="111" spans="1:6" x14ac:dyDescent="0.25">
      <c r="A111">
        <v>110</v>
      </c>
      <c r="B111" t="s">
        <v>21</v>
      </c>
      <c r="C111" t="s">
        <v>6</v>
      </c>
      <c r="D111" s="2">
        <v>9630</v>
      </c>
      <c r="E111" s="3">
        <v>42532</v>
      </c>
      <c r="F111" t="s">
        <v>12</v>
      </c>
    </row>
    <row r="112" spans="1:6" x14ac:dyDescent="0.25">
      <c r="A112">
        <v>111</v>
      </c>
      <c r="B112" t="s">
        <v>13</v>
      </c>
      <c r="C112" t="s">
        <v>5</v>
      </c>
      <c r="D112" s="2">
        <v>6941</v>
      </c>
      <c r="E112" s="3">
        <v>42541</v>
      </c>
      <c r="F112" t="s">
        <v>10</v>
      </c>
    </row>
    <row r="113" spans="1:6" x14ac:dyDescent="0.25">
      <c r="A113">
        <v>112</v>
      </c>
      <c r="B113" t="s">
        <v>21</v>
      </c>
      <c r="C113" t="s">
        <v>6</v>
      </c>
      <c r="D113" s="2">
        <v>7231</v>
      </c>
      <c r="E113" s="3">
        <v>42541</v>
      </c>
      <c r="F113" t="s">
        <v>9</v>
      </c>
    </row>
    <row r="114" spans="1:6" x14ac:dyDescent="0.25">
      <c r="A114">
        <v>113</v>
      </c>
      <c r="B114" t="s">
        <v>21</v>
      </c>
      <c r="C114" t="s">
        <v>6</v>
      </c>
      <c r="D114" s="2">
        <v>8891</v>
      </c>
      <c r="E114" s="3">
        <v>42544</v>
      </c>
      <c r="F114" t="s">
        <v>11</v>
      </c>
    </row>
    <row r="115" spans="1:6" x14ac:dyDescent="0.25">
      <c r="A115">
        <v>114</v>
      </c>
      <c r="B115" t="s">
        <v>13</v>
      </c>
      <c r="C115" t="s">
        <v>5</v>
      </c>
      <c r="D115" s="2">
        <v>107</v>
      </c>
      <c r="E115" s="3">
        <v>42546</v>
      </c>
      <c r="F115" t="s">
        <v>19</v>
      </c>
    </row>
    <row r="116" spans="1:6" x14ac:dyDescent="0.25">
      <c r="A116">
        <v>115</v>
      </c>
      <c r="B116" t="s">
        <v>13</v>
      </c>
      <c r="C116" t="s">
        <v>5</v>
      </c>
      <c r="D116" s="2">
        <v>4243</v>
      </c>
      <c r="E116" s="3">
        <v>42547</v>
      </c>
      <c r="F116" t="s">
        <v>8</v>
      </c>
    </row>
    <row r="117" spans="1:6" x14ac:dyDescent="0.25">
      <c r="A117">
        <v>116</v>
      </c>
      <c r="B117" t="s">
        <v>15</v>
      </c>
      <c r="C117" t="s">
        <v>5</v>
      </c>
      <c r="D117" s="2">
        <v>4514</v>
      </c>
      <c r="E117" s="3">
        <v>42548</v>
      </c>
      <c r="F117" t="s">
        <v>8</v>
      </c>
    </row>
    <row r="118" spans="1:6" x14ac:dyDescent="0.25">
      <c r="A118">
        <v>117</v>
      </c>
      <c r="B118" t="s">
        <v>16</v>
      </c>
      <c r="C118" t="s">
        <v>5</v>
      </c>
      <c r="D118" s="2">
        <v>5480</v>
      </c>
      <c r="E118" s="3">
        <v>42553</v>
      </c>
      <c r="F118" t="s">
        <v>8</v>
      </c>
    </row>
    <row r="119" spans="1:6" x14ac:dyDescent="0.25">
      <c r="A119">
        <v>118</v>
      </c>
      <c r="B119" t="s">
        <v>13</v>
      </c>
      <c r="C119" t="s">
        <v>5</v>
      </c>
      <c r="D119" s="2">
        <v>5002</v>
      </c>
      <c r="E119" s="3">
        <v>42553</v>
      </c>
      <c r="F119" t="s">
        <v>19</v>
      </c>
    </row>
    <row r="120" spans="1:6" x14ac:dyDescent="0.25">
      <c r="A120">
        <v>119</v>
      </c>
      <c r="B120" t="s">
        <v>13</v>
      </c>
      <c r="C120" t="s">
        <v>5</v>
      </c>
      <c r="D120" s="2">
        <v>8530</v>
      </c>
      <c r="E120" s="3">
        <v>42556</v>
      </c>
      <c r="F120" t="s">
        <v>10</v>
      </c>
    </row>
    <row r="121" spans="1:6" x14ac:dyDescent="0.25">
      <c r="A121">
        <v>120</v>
      </c>
      <c r="B121" t="s">
        <v>15</v>
      </c>
      <c r="C121" t="s">
        <v>5</v>
      </c>
      <c r="D121" s="2">
        <v>4819</v>
      </c>
      <c r="E121" s="3">
        <v>42558</v>
      </c>
      <c r="F121" t="s">
        <v>20</v>
      </c>
    </row>
    <row r="122" spans="1:6" x14ac:dyDescent="0.25">
      <c r="A122">
        <v>121</v>
      </c>
      <c r="B122" t="s">
        <v>21</v>
      </c>
      <c r="C122" t="s">
        <v>6</v>
      </c>
      <c r="D122" s="2">
        <v>6343</v>
      </c>
      <c r="E122" s="3">
        <v>42562</v>
      </c>
      <c r="F122" t="s">
        <v>9</v>
      </c>
    </row>
    <row r="123" spans="1:6" x14ac:dyDescent="0.25">
      <c r="A123">
        <v>122</v>
      </c>
      <c r="B123" t="s">
        <v>15</v>
      </c>
      <c r="C123" t="s">
        <v>5</v>
      </c>
      <c r="D123" s="2">
        <v>2318</v>
      </c>
      <c r="E123" s="3">
        <v>42564</v>
      </c>
      <c r="F123" t="s">
        <v>9</v>
      </c>
    </row>
    <row r="124" spans="1:6" x14ac:dyDescent="0.25">
      <c r="A124">
        <v>123</v>
      </c>
      <c r="B124" t="s">
        <v>15</v>
      </c>
      <c r="C124" t="s">
        <v>5</v>
      </c>
      <c r="D124" s="2">
        <v>220</v>
      </c>
      <c r="E124" s="3">
        <v>42571</v>
      </c>
      <c r="F124" t="s">
        <v>9</v>
      </c>
    </row>
    <row r="125" spans="1:6" x14ac:dyDescent="0.25">
      <c r="A125">
        <v>124</v>
      </c>
      <c r="B125" t="s">
        <v>15</v>
      </c>
      <c r="C125" t="s">
        <v>5</v>
      </c>
      <c r="D125" s="2">
        <v>6341</v>
      </c>
      <c r="E125" s="3">
        <v>42571</v>
      </c>
      <c r="F125" t="s">
        <v>20</v>
      </c>
    </row>
    <row r="126" spans="1:6" x14ac:dyDescent="0.25">
      <c r="A126">
        <v>125</v>
      </c>
      <c r="B126" t="s">
        <v>14</v>
      </c>
      <c r="C126" t="s">
        <v>5</v>
      </c>
      <c r="D126" s="2">
        <v>330</v>
      </c>
      <c r="E126" s="3">
        <v>42571</v>
      </c>
      <c r="F126" t="s">
        <v>12</v>
      </c>
    </row>
    <row r="127" spans="1:6" x14ac:dyDescent="0.25">
      <c r="A127">
        <v>126</v>
      </c>
      <c r="B127" t="s">
        <v>21</v>
      </c>
      <c r="C127" t="s">
        <v>6</v>
      </c>
      <c r="D127" s="2">
        <v>3027</v>
      </c>
      <c r="E127" s="3">
        <v>42571</v>
      </c>
      <c r="F127" t="s">
        <v>9</v>
      </c>
    </row>
    <row r="128" spans="1:6" x14ac:dyDescent="0.25">
      <c r="A128">
        <v>127</v>
      </c>
      <c r="B128" t="s">
        <v>15</v>
      </c>
      <c r="C128" t="s">
        <v>5</v>
      </c>
      <c r="D128" s="2">
        <v>850</v>
      </c>
      <c r="E128" s="3">
        <v>42573</v>
      </c>
      <c r="F128" t="s">
        <v>20</v>
      </c>
    </row>
    <row r="129" spans="1:6" x14ac:dyDescent="0.25">
      <c r="A129">
        <v>128</v>
      </c>
      <c r="B129" t="s">
        <v>13</v>
      </c>
      <c r="C129" t="s">
        <v>5</v>
      </c>
      <c r="D129" s="2">
        <v>8986</v>
      </c>
      <c r="E129" s="3">
        <v>42574</v>
      </c>
      <c r="F129" t="s">
        <v>9</v>
      </c>
    </row>
    <row r="130" spans="1:6" x14ac:dyDescent="0.25">
      <c r="A130">
        <v>129</v>
      </c>
      <c r="B130" t="s">
        <v>21</v>
      </c>
      <c r="C130" t="s">
        <v>6</v>
      </c>
      <c r="D130" s="2">
        <v>3800</v>
      </c>
      <c r="E130" s="3">
        <v>42576</v>
      </c>
      <c r="F130" t="s">
        <v>8</v>
      </c>
    </row>
    <row r="131" spans="1:6" x14ac:dyDescent="0.25">
      <c r="A131">
        <v>130</v>
      </c>
      <c r="B131" t="s">
        <v>17</v>
      </c>
      <c r="C131" t="s">
        <v>6</v>
      </c>
      <c r="D131" s="2">
        <v>5751</v>
      </c>
      <c r="E131" s="3">
        <v>42579</v>
      </c>
      <c r="F131" t="s">
        <v>9</v>
      </c>
    </row>
    <row r="132" spans="1:6" x14ac:dyDescent="0.25">
      <c r="A132">
        <v>131</v>
      </c>
      <c r="B132" t="s">
        <v>14</v>
      </c>
      <c r="C132" t="s">
        <v>5</v>
      </c>
      <c r="D132" s="2">
        <v>1704</v>
      </c>
      <c r="E132" s="3">
        <v>42580</v>
      </c>
      <c r="F132" t="s">
        <v>9</v>
      </c>
    </row>
    <row r="133" spans="1:6" x14ac:dyDescent="0.25">
      <c r="A133">
        <v>132</v>
      </c>
      <c r="B133" t="s">
        <v>13</v>
      </c>
      <c r="C133" t="s">
        <v>5</v>
      </c>
      <c r="D133" s="2">
        <v>7966</v>
      </c>
      <c r="E133" s="3">
        <v>42581</v>
      </c>
      <c r="F133" t="s">
        <v>11</v>
      </c>
    </row>
    <row r="134" spans="1:6" x14ac:dyDescent="0.25">
      <c r="A134">
        <v>133</v>
      </c>
      <c r="B134" t="s">
        <v>13</v>
      </c>
      <c r="C134" t="s">
        <v>5</v>
      </c>
      <c r="D134" s="2">
        <v>852</v>
      </c>
      <c r="E134" s="3">
        <v>42582</v>
      </c>
      <c r="F134" t="s">
        <v>8</v>
      </c>
    </row>
    <row r="135" spans="1:6" x14ac:dyDescent="0.25">
      <c r="A135">
        <v>134</v>
      </c>
      <c r="B135" t="s">
        <v>18</v>
      </c>
      <c r="C135" t="s">
        <v>6</v>
      </c>
      <c r="D135" s="2">
        <v>8416</v>
      </c>
      <c r="E135" s="3">
        <v>42582</v>
      </c>
      <c r="F135" t="s">
        <v>11</v>
      </c>
    </row>
    <row r="136" spans="1:6" x14ac:dyDescent="0.25">
      <c r="A136">
        <v>135</v>
      </c>
      <c r="B136" t="s">
        <v>13</v>
      </c>
      <c r="C136" t="s">
        <v>5</v>
      </c>
      <c r="D136" s="2">
        <v>7144</v>
      </c>
      <c r="E136" s="3">
        <v>42583</v>
      </c>
      <c r="F136" t="s">
        <v>19</v>
      </c>
    </row>
    <row r="137" spans="1:6" x14ac:dyDescent="0.25">
      <c r="A137">
        <v>136</v>
      </c>
      <c r="B137" t="s">
        <v>21</v>
      </c>
      <c r="C137" t="s">
        <v>6</v>
      </c>
      <c r="D137" s="2">
        <v>7854</v>
      </c>
      <c r="E137" s="3">
        <v>42583</v>
      </c>
      <c r="F137" t="s">
        <v>8</v>
      </c>
    </row>
    <row r="138" spans="1:6" x14ac:dyDescent="0.25">
      <c r="A138">
        <v>137</v>
      </c>
      <c r="B138" t="s">
        <v>15</v>
      </c>
      <c r="C138" t="s">
        <v>5</v>
      </c>
      <c r="D138" s="2">
        <v>859</v>
      </c>
      <c r="E138" s="3">
        <v>42585</v>
      </c>
      <c r="F138" t="s">
        <v>8</v>
      </c>
    </row>
    <row r="139" spans="1:6" x14ac:dyDescent="0.25">
      <c r="A139">
        <v>138</v>
      </c>
      <c r="B139" t="s">
        <v>21</v>
      </c>
      <c r="C139" t="s">
        <v>6</v>
      </c>
      <c r="D139" s="2">
        <v>8049</v>
      </c>
      <c r="E139" s="3">
        <v>42594</v>
      </c>
      <c r="F139" t="s">
        <v>8</v>
      </c>
    </row>
    <row r="140" spans="1:6" x14ac:dyDescent="0.25">
      <c r="A140">
        <v>139</v>
      </c>
      <c r="B140" t="s">
        <v>13</v>
      </c>
      <c r="C140" t="s">
        <v>5</v>
      </c>
      <c r="D140" s="2">
        <v>2836</v>
      </c>
      <c r="E140" s="3">
        <v>42595</v>
      </c>
      <c r="F140" t="s">
        <v>12</v>
      </c>
    </row>
    <row r="141" spans="1:6" x14ac:dyDescent="0.25">
      <c r="A141">
        <v>140</v>
      </c>
      <c r="B141" t="s">
        <v>17</v>
      </c>
      <c r="C141" t="s">
        <v>6</v>
      </c>
      <c r="D141" s="2">
        <v>1743</v>
      </c>
      <c r="E141" s="3">
        <v>42601</v>
      </c>
      <c r="F141" t="s">
        <v>8</v>
      </c>
    </row>
    <row r="142" spans="1:6" x14ac:dyDescent="0.25">
      <c r="A142">
        <v>141</v>
      </c>
      <c r="B142" t="s">
        <v>14</v>
      </c>
      <c r="C142" t="s">
        <v>5</v>
      </c>
      <c r="D142" s="2">
        <v>3844</v>
      </c>
      <c r="E142" s="3">
        <v>42605</v>
      </c>
      <c r="F142" t="s">
        <v>19</v>
      </c>
    </row>
    <row r="143" spans="1:6" x14ac:dyDescent="0.25">
      <c r="A143">
        <v>142</v>
      </c>
      <c r="B143" t="s">
        <v>14</v>
      </c>
      <c r="C143" t="s">
        <v>5</v>
      </c>
      <c r="D143" s="2">
        <v>7490</v>
      </c>
      <c r="E143" s="3">
        <v>42606</v>
      </c>
      <c r="F143" t="s">
        <v>19</v>
      </c>
    </row>
    <row r="144" spans="1:6" x14ac:dyDescent="0.25">
      <c r="A144">
        <v>143</v>
      </c>
      <c r="B144" t="s">
        <v>21</v>
      </c>
      <c r="C144" t="s">
        <v>6</v>
      </c>
      <c r="D144" s="2">
        <v>4483</v>
      </c>
      <c r="E144" s="3">
        <v>42607</v>
      </c>
      <c r="F144" t="s">
        <v>12</v>
      </c>
    </row>
    <row r="145" spans="1:6" x14ac:dyDescent="0.25">
      <c r="A145">
        <v>144</v>
      </c>
      <c r="B145" t="s">
        <v>14</v>
      </c>
      <c r="C145" t="s">
        <v>5</v>
      </c>
      <c r="D145" s="2">
        <v>7333</v>
      </c>
      <c r="E145" s="3">
        <v>42609</v>
      </c>
      <c r="F145" t="s">
        <v>10</v>
      </c>
    </row>
    <row r="146" spans="1:6" x14ac:dyDescent="0.25">
      <c r="A146">
        <v>145</v>
      </c>
      <c r="B146" t="s">
        <v>17</v>
      </c>
      <c r="C146" t="s">
        <v>6</v>
      </c>
      <c r="D146" s="2">
        <v>7654</v>
      </c>
      <c r="E146" s="3">
        <v>42610</v>
      </c>
      <c r="F146" t="s">
        <v>8</v>
      </c>
    </row>
    <row r="147" spans="1:6" x14ac:dyDescent="0.25">
      <c r="A147">
        <v>146</v>
      </c>
      <c r="B147" t="s">
        <v>14</v>
      </c>
      <c r="C147" t="s">
        <v>5</v>
      </c>
      <c r="D147" s="2">
        <v>3944</v>
      </c>
      <c r="E147" s="3">
        <v>42611</v>
      </c>
      <c r="F147" t="s">
        <v>9</v>
      </c>
    </row>
    <row r="148" spans="1:6" x14ac:dyDescent="0.25">
      <c r="A148">
        <v>147</v>
      </c>
      <c r="B148" t="s">
        <v>18</v>
      </c>
      <c r="C148" t="s">
        <v>6</v>
      </c>
      <c r="D148" s="2">
        <v>5761</v>
      </c>
      <c r="E148" s="3">
        <v>42611</v>
      </c>
      <c r="F148" t="s">
        <v>12</v>
      </c>
    </row>
    <row r="149" spans="1:6" x14ac:dyDescent="0.25">
      <c r="A149">
        <v>148</v>
      </c>
      <c r="B149" t="s">
        <v>13</v>
      </c>
      <c r="C149" t="s">
        <v>5</v>
      </c>
      <c r="D149" s="2">
        <v>6864</v>
      </c>
      <c r="E149" s="3">
        <v>42614</v>
      </c>
      <c r="F149" t="s">
        <v>20</v>
      </c>
    </row>
    <row r="150" spans="1:6" x14ac:dyDescent="0.25">
      <c r="A150">
        <v>149</v>
      </c>
      <c r="B150" t="s">
        <v>13</v>
      </c>
      <c r="C150" t="s">
        <v>5</v>
      </c>
      <c r="D150" s="2">
        <v>4016</v>
      </c>
      <c r="E150" s="3">
        <v>42614</v>
      </c>
      <c r="F150" t="s">
        <v>12</v>
      </c>
    </row>
    <row r="151" spans="1:6" x14ac:dyDescent="0.25">
      <c r="A151">
        <v>150</v>
      </c>
      <c r="B151" t="s">
        <v>13</v>
      </c>
      <c r="C151" t="s">
        <v>5</v>
      </c>
      <c r="D151" s="2">
        <v>1841</v>
      </c>
      <c r="E151" s="3">
        <v>42615</v>
      </c>
      <c r="F151" t="s">
        <v>8</v>
      </c>
    </row>
    <row r="152" spans="1:6" x14ac:dyDescent="0.25">
      <c r="A152">
        <v>151</v>
      </c>
      <c r="B152" t="s">
        <v>13</v>
      </c>
      <c r="C152" t="s">
        <v>5</v>
      </c>
      <c r="D152" s="2">
        <v>424</v>
      </c>
      <c r="E152" s="3">
        <v>42618</v>
      </c>
      <c r="F152" t="s">
        <v>11</v>
      </c>
    </row>
    <row r="153" spans="1:6" x14ac:dyDescent="0.25">
      <c r="A153">
        <v>152</v>
      </c>
      <c r="B153" t="s">
        <v>13</v>
      </c>
      <c r="C153" t="s">
        <v>5</v>
      </c>
      <c r="D153" s="2">
        <v>8765</v>
      </c>
      <c r="E153" s="3">
        <v>42620</v>
      </c>
      <c r="F153" t="s">
        <v>9</v>
      </c>
    </row>
    <row r="154" spans="1:6" x14ac:dyDescent="0.25">
      <c r="A154">
        <v>153</v>
      </c>
      <c r="B154" t="s">
        <v>13</v>
      </c>
      <c r="C154" t="s">
        <v>5</v>
      </c>
      <c r="D154" s="2">
        <v>5583</v>
      </c>
      <c r="E154" s="3">
        <v>42621</v>
      </c>
      <c r="F154" t="s">
        <v>8</v>
      </c>
    </row>
    <row r="155" spans="1:6" x14ac:dyDescent="0.25">
      <c r="A155">
        <v>154</v>
      </c>
      <c r="B155" t="s">
        <v>21</v>
      </c>
      <c r="C155" t="s">
        <v>6</v>
      </c>
      <c r="D155" s="2">
        <v>4390</v>
      </c>
      <c r="E155" s="3">
        <v>42622</v>
      </c>
      <c r="F155" t="s">
        <v>20</v>
      </c>
    </row>
    <row r="156" spans="1:6" x14ac:dyDescent="0.25">
      <c r="A156">
        <v>155</v>
      </c>
      <c r="B156" t="s">
        <v>21</v>
      </c>
      <c r="C156" t="s">
        <v>6</v>
      </c>
      <c r="D156" s="2">
        <v>352</v>
      </c>
      <c r="E156" s="3">
        <v>42622</v>
      </c>
      <c r="F156" t="s">
        <v>10</v>
      </c>
    </row>
    <row r="157" spans="1:6" x14ac:dyDescent="0.25">
      <c r="A157">
        <v>156</v>
      </c>
      <c r="B157" t="s">
        <v>14</v>
      </c>
      <c r="C157" t="s">
        <v>5</v>
      </c>
      <c r="D157" s="2">
        <v>8489</v>
      </c>
      <c r="E157" s="3">
        <v>42624</v>
      </c>
      <c r="F157" t="s">
        <v>8</v>
      </c>
    </row>
    <row r="158" spans="1:6" x14ac:dyDescent="0.25">
      <c r="A158">
        <v>157</v>
      </c>
      <c r="B158" t="s">
        <v>13</v>
      </c>
      <c r="C158" t="s">
        <v>5</v>
      </c>
      <c r="D158" s="2">
        <v>7090</v>
      </c>
      <c r="E158" s="3">
        <v>42624</v>
      </c>
      <c r="F158" t="s">
        <v>19</v>
      </c>
    </row>
    <row r="159" spans="1:6" x14ac:dyDescent="0.25">
      <c r="A159">
        <v>158</v>
      </c>
      <c r="B159" t="s">
        <v>13</v>
      </c>
      <c r="C159" t="s">
        <v>5</v>
      </c>
      <c r="D159" s="2">
        <v>7880</v>
      </c>
      <c r="E159" s="3">
        <v>42628</v>
      </c>
      <c r="F159" t="s">
        <v>8</v>
      </c>
    </row>
    <row r="160" spans="1:6" x14ac:dyDescent="0.25">
      <c r="A160">
        <v>159</v>
      </c>
      <c r="B160" t="s">
        <v>15</v>
      </c>
      <c r="C160" t="s">
        <v>5</v>
      </c>
      <c r="D160" s="2">
        <v>3861</v>
      </c>
      <c r="E160" s="3">
        <v>42631</v>
      </c>
      <c r="F160" t="s">
        <v>8</v>
      </c>
    </row>
    <row r="161" spans="1:6" x14ac:dyDescent="0.25">
      <c r="A161">
        <v>160</v>
      </c>
      <c r="B161" t="s">
        <v>21</v>
      </c>
      <c r="C161" t="s">
        <v>6</v>
      </c>
      <c r="D161" s="2">
        <v>7927</v>
      </c>
      <c r="E161" s="3">
        <v>42632</v>
      </c>
      <c r="F161" t="s">
        <v>12</v>
      </c>
    </row>
    <row r="162" spans="1:6" x14ac:dyDescent="0.25">
      <c r="A162">
        <v>161</v>
      </c>
      <c r="B162" t="s">
        <v>13</v>
      </c>
      <c r="C162" t="s">
        <v>5</v>
      </c>
      <c r="D162" s="2">
        <v>6162</v>
      </c>
      <c r="E162" s="3">
        <v>42633</v>
      </c>
      <c r="F162" t="s">
        <v>8</v>
      </c>
    </row>
    <row r="163" spans="1:6" x14ac:dyDescent="0.25">
      <c r="A163">
        <v>162</v>
      </c>
      <c r="B163" t="s">
        <v>16</v>
      </c>
      <c r="C163" t="s">
        <v>5</v>
      </c>
      <c r="D163" s="2">
        <v>5523</v>
      </c>
      <c r="E163" s="3">
        <v>42638</v>
      </c>
      <c r="F163" t="s">
        <v>11</v>
      </c>
    </row>
    <row r="164" spans="1:6" x14ac:dyDescent="0.25">
      <c r="A164">
        <v>163</v>
      </c>
      <c r="B164" t="s">
        <v>21</v>
      </c>
      <c r="C164" t="s">
        <v>6</v>
      </c>
      <c r="D164" s="2">
        <v>5936</v>
      </c>
      <c r="E164" s="3">
        <v>42638</v>
      </c>
      <c r="F164" t="s">
        <v>9</v>
      </c>
    </row>
    <row r="165" spans="1:6" x14ac:dyDescent="0.25">
      <c r="A165">
        <v>164</v>
      </c>
      <c r="B165" t="s">
        <v>17</v>
      </c>
      <c r="C165" t="s">
        <v>6</v>
      </c>
      <c r="D165" s="2">
        <v>7251</v>
      </c>
      <c r="E165" s="3">
        <v>42639</v>
      </c>
      <c r="F165" t="s">
        <v>12</v>
      </c>
    </row>
    <row r="166" spans="1:6" x14ac:dyDescent="0.25">
      <c r="A166">
        <v>165</v>
      </c>
      <c r="B166" t="s">
        <v>15</v>
      </c>
      <c r="C166" t="s">
        <v>5</v>
      </c>
      <c r="D166" s="2">
        <v>6187</v>
      </c>
      <c r="E166" s="3">
        <v>42640</v>
      </c>
      <c r="F166" t="s">
        <v>11</v>
      </c>
    </row>
    <row r="167" spans="1:6" x14ac:dyDescent="0.25">
      <c r="A167">
        <v>166</v>
      </c>
      <c r="B167" t="s">
        <v>13</v>
      </c>
      <c r="C167" t="s">
        <v>5</v>
      </c>
      <c r="D167" s="2">
        <v>3210</v>
      </c>
      <c r="E167" s="3">
        <v>42642</v>
      </c>
      <c r="F167" t="s">
        <v>12</v>
      </c>
    </row>
    <row r="168" spans="1:6" x14ac:dyDescent="0.25">
      <c r="A168">
        <v>167</v>
      </c>
      <c r="B168" t="s">
        <v>17</v>
      </c>
      <c r="C168" t="s">
        <v>6</v>
      </c>
      <c r="D168" s="2">
        <v>682</v>
      </c>
      <c r="E168" s="3">
        <v>42642</v>
      </c>
      <c r="F168" t="s">
        <v>12</v>
      </c>
    </row>
    <row r="169" spans="1:6" x14ac:dyDescent="0.25">
      <c r="A169">
        <v>168</v>
      </c>
      <c r="B169" t="s">
        <v>13</v>
      </c>
      <c r="C169" t="s">
        <v>5</v>
      </c>
      <c r="D169" s="2">
        <v>793</v>
      </c>
      <c r="E169" s="3">
        <v>42646</v>
      </c>
      <c r="F169" t="s">
        <v>11</v>
      </c>
    </row>
    <row r="170" spans="1:6" x14ac:dyDescent="0.25">
      <c r="A170">
        <v>169</v>
      </c>
      <c r="B170" t="s">
        <v>17</v>
      </c>
      <c r="C170" t="s">
        <v>6</v>
      </c>
      <c r="D170" s="2">
        <v>5346</v>
      </c>
      <c r="E170" s="3">
        <v>42647</v>
      </c>
      <c r="F170" t="s">
        <v>12</v>
      </c>
    </row>
    <row r="171" spans="1:6" x14ac:dyDescent="0.25">
      <c r="A171">
        <v>170</v>
      </c>
      <c r="B171" t="s">
        <v>13</v>
      </c>
      <c r="C171" t="s">
        <v>5</v>
      </c>
      <c r="D171" s="2">
        <v>7103</v>
      </c>
      <c r="E171" s="3">
        <v>42650</v>
      </c>
      <c r="F171" t="s">
        <v>20</v>
      </c>
    </row>
    <row r="172" spans="1:6" x14ac:dyDescent="0.25">
      <c r="A172">
        <v>171</v>
      </c>
      <c r="B172" t="s">
        <v>17</v>
      </c>
      <c r="C172" t="s">
        <v>6</v>
      </c>
      <c r="D172" s="2">
        <v>4603</v>
      </c>
      <c r="E172" s="3">
        <v>42653</v>
      </c>
      <c r="F172" t="s">
        <v>8</v>
      </c>
    </row>
    <row r="173" spans="1:6" x14ac:dyDescent="0.25">
      <c r="A173">
        <v>172</v>
      </c>
      <c r="B173" t="s">
        <v>14</v>
      </c>
      <c r="C173" t="s">
        <v>5</v>
      </c>
      <c r="D173" s="2">
        <v>8160</v>
      </c>
      <c r="E173" s="3">
        <v>42659</v>
      </c>
      <c r="F173" t="s">
        <v>19</v>
      </c>
    </row>
    <row r="174" spans="1:6" x14ac:dyDescent="0.25">
      <c r="A174">
        <v>173</v>
      </c>
      <c r="B174" t="s">
        <v>14</v>
      </c>
      <c r="C174" t="s">
        <v>5</v>
      </c>
      <c r="D174" s="2">
        <v>7171</v>
      </c>
      <c r="E174" s="3">
        <v>42666</v>
      </c>
      <c r="F174" t="s">
        <v>9</v>
      </c>
    </row>
    <row r="175" spans="1:6" x14ac:dyDescent="0.25">
      <c r="A175">
        <v>174</v>
      </c>
      <c r="B175" t="s">
        <v>13</v>
      </c>
      <c r="C175" t="s">
        <v>5</v>
      </c>
      <c r="D175" s="2">
        <v>3552</v>
      </c>
      <c r="E175" s="3">
        <v>42666</v>
      </c>
      <c r="F175" t="s">
        <v>20</v>
      </c>
    </row>
    <row r="176" spans="1:6" x14ac:dyDescent="0.25">
      <c r="A176">
        <v>175</v>
      </c>
      <c r="B176" t="s">
        <v>13</v>
      </c>
      <c r="C176" t="s">
        <v>5</v>
      </c>
      <c r="D176" s="2">
        <v>7273</v>
      </c>
      <c r="E176" s="3">
        <v>42668</v>
      </c>
      <c r="F176" t="s">
        <v>11</v>
      </c>
    </row>
    <row r="177" spans="1:6" x14ac:dyDescent="0.25">
      <c r="A177">
        <v>176</v>
      </c>
      <c r="B177" t="s">
        <v>13</v>
      </c>
      <c r="C177" t="s">
        <v>5</v>
      </c>
      <c r="D177" s="2">
        <v>2402</v>
      </c>
      <c r="E177" s="3">
        <v>42669</v>
      </c>
      <c r="F177" t="s">
        <v>12</v>
      </c>
    </row>
    <row r="178" spans="1:6" x14ac:dyDescent="0.25">
      <c r="A178">
        <v>177</v>
      </c>
      <c r="B178" t="s">
        <v>13</v>
      </c>
      <c r="C178" t="s">
        <v>5</v>
      </c>
      <c r="D178" s="2">
        <v>1197</v>
      </c>
      <c r="E178" s="3">
        <v>42669</v>
      </c>
      <c r="F178" t="s">
        <v>11</v>
      </c>
    </row>
    <row r="179" spans="1:6" x14ac:dyDescent="0.25">
      <c r="A179">
        <v>178</v>
      </c>
      <c r="B179" t="s">
        <v>18</v>
      </c>
      <c r="C179" t="s">
        <v>6</v>
      </c>
      <c r="D179" s="2">
        <v>5015</v>
      </c>
      <c r="E179" s="3">
        <v>42669</v>
      </c>
      <c r="F179" t="s">
        <v>11</v>
      </c>
    </row>
    <row r="180" spans="1:6" x14ac:dyDescent="0.25">
      <c r="A180">
        <v>179</v>
      </c>
      <c r="B180" t="s">
        <v>15</v>
      </c>
      <c r="C180" t="s">
        <v>5</v>
      </c>
      <c r="D180" s="2">
        <v>5818</v>
      </c>
      <c r="E180" s="3">
        <v>42676</v>
      </c>
      <c r="F180" t="s">
        <v>8</v>
      </c>
    </row>
    <row r="181" spans="1:6" x14ac:dyDescent="0.25">
      <c r="A181">
        <v>180</v>
      </c>
      <c r="B181" t="s">
        <v>13</v>
      </c>
      <c r="C181" t="s">
        <v>5</v>
      </c>
      <c r="D181" s="2">
        <v>4399</v>
      </c>
      <c r="E181" s="3">
        <v>42677</v>
      </c>
      <c r="F181" t="s">
        <v>9</v>
      </c>
    </row>
    <row r="182" spans="1:6" x14ac:dyDescent="0.25">
      <c r="A182">
        <v>181</v>
      </c>
      <c r="B182" t="s">
        <v>17</v>
      </c>
      <c r="C182" t="s">
        <v>6</v>
      </c>
      <c r="D182" s="2">
        <v>3011</v>
      </c>
      <c r="E182" s="3">
        <v>42677</v>
      </c>
      <c r="F182" t="s">
        <v>8</v>
      </c>
    </row>
    <row r="183" spans="1:6" x14ac:dyDescent="0.25">
      <c r="A183">
        <v>182</v>
      </c>
      <c r="B183" t="s">
        <v>14</v>
      </c>
      <c r="C183" t="s">
        <v>5</v>
      </c>
      <c r="D183" s="2">
        <v>4715</v>
      </c>
      <c r="E183" s="3">
        <v>42683</v>
      </c>
      <c r="F183" t="s">
        <v>9</v>
      </c>
    </row>
    <row r="184" spans="1:6" x14ac:dyDescent="0.25">
      <c r="A184">
        <v>183</v>
      </c>
      <c r="B184" t="s">
        <v>14</v>
      </c>
      <c r="C184" t="s">
        <v>5</v>
      </c>
      <c r="D184" s="2">
        <v>5321</v>
      </c>
      <c r="E184" s="3">
        <v>42686</v>
      </c>
      <c r="F184" t="s">
        <v>19</v>
      </c>
    </row>
    <row r="185" spans="1:6" x14ac:dyDescent="0.25">
      <c r="A185">
        <v>184</v>
      </c>
      <c r="B185" t="s">
        <v>13</v>
      </c>
      <c r="C185" t="s">
        <v>5</v>
      </c>
      <c r="D185" s="2">
        <v>8894</v>
      </c>
      <c r="E185" s="3">
        <v>42689</v>
      </c>
      <c r="F185" t="s">
        <v>8</v>
      </c>
    </row>
    <row r="186" spans="1:6" x14ac:dyDescent="0.25">
      <c r="A186">
        <v>185</v>
      </c>
      <c r="B186" t="s">
        <v>17</v>
      </c>
      <c r="C186" t="s">
        <v>6</v>
      </c>
      <c r="D186" s="2">
        <v>4846</v>
      </c>
      <c r="E186" s="3">
        <v>42699</v>
      </c>
      <c r="F186" t="s">
        <v>9</v>
      </c>
    </row>
    <row r="187" spans="1:6" x14ac:dyDescent="0.25">
      <c r="A187">
        <v>186</v>
      </c>
      <c r="B187" t="s">
        <v>21</v>
      </c>
      <c r="C187" t="s">
        <v>6</v>
      </c>
      <c r="D187" s="2">
        <v>284</v>
      </c>
      <c r="E187" s="3">
        <v>42699</v>
      </c>
      <c r="F187" t="s">
        <v>12</v>
      </c>
    </row>
    <row r="188" spans="1:6" x14ac:dyDescent="0.25">
      <c r="A188">
        <v>187</v>
      </c>
      <c r="B188" t="s">
        <v>15</v>
      </c>
      <c r="C188" t="s">
        <v>5</v>
      </c>
      <c r="D188" s="2">
        <v>8283</v>
      </c>
      <c r="E188" s="3">
        <v>42700</v>
      </c>
      <c r="F188" t="s">
        <v>9</v>
      </c>
    </row>
    <row r="189" spans="1:6" x14ac:dyDescent="0.25">
      <c r="A189">
        <v>188</v>
      </c>
      <c r="B189" t="s">
        <v>15</v>
      </c>
      <c r="C189" t="s">
        <v>5</v>
      </c>
      <c r="D189" s="2">
        <v>9990</v>
      </c>
      <c r="E189" s="3">
        <v>42702</v>
      </c>
      <c r="F189" t="s">
        <v>10</v>
      </c>
    </row>
    <row r="190" spans="1:6" x14ac:dyDescent="0.25">
      <c r="A190">
        <v>189</v>
      </c>
      <c r="B190" t="s">
        <v>13</v>
      </c>
      <c r="C190" t="s">
        <v>5</v>
      </c>
      <c r="D190" s="2">
        <v>9014</v>
      </c>
      <c r="E190" s="3">
        <v>42702</v>
      </c>
      <c r="F190" t="s">
        <v>11</v>
      </c>
    </row>
    <row r="191" spans="1:6" x14ac:dyDescent="0.25">
      <c r="A191">
        <v>190</v>
      </c>
      <c r="B191" t="s">
        <v>14</v>
      </c>
      <c r="C191" t="s">
        <v>5</v>
      </c>
      <c r="D191" s="2">
        <v>1942</v>
      </c>
      <c r="E191" s="3">
        <v>42703</v>
      </c>
      <c r="F191" t="s">
        <v>19</v>
      </c>
    </row>
    <row r="192" spans="1:6" x14ac:dyDescent="0.25">
      <c r="A192">
        <v>191</v>
      </c>
      <c r="B192" t="s">
        <v>13</v>
      </c>
      <c r="C192" t="s">
        <v>5</v>
      </c>
      <c r="D192" s="2">
        <v>7223</v>
      </c>
      <c r="E192" s="3">
        <v>42704</v>
      </c>
      <c r="F192" t="s">
        <v>8</v>
      </c>
    </row>
    <row r="193" spans="1:6" x14ac:dyDescent="0.25">
      <c r="A193">
        <v>192</v>
      </c>
      <c r="B193" t="s">
        <v>17</v>
      </c>
      <c r="C193" t="s">
        <v>6</v>
      </c>
      <c r="D193" s="2">
        <v>4673</v>
      </c>
      <c r="E193" s="3">
        <v>42706</v>
      </c>
      <c r="F193" t="s">
        <v>8</v>
      </c>
    </row>
    <row r="194" spans="1:6" x14ac:dyDescent="0.25">
      <c r="A194">
        <v>193</v>
      </c>
      <c r="B194" t="s">
        <v>17</v>
      </c>
      <c r="C194" t="s">
        <v>6</v>
      </c>
      <c r="D194" s="2">
        <v>9104</v>
      </c>
      <c r="E194" s="3">
        <v>42708</v>
      </c>
      <c r="F194" t="s">
        <v>19</v>
      </c>
    </row>
    <row r="195" spans="1:6" x14ac:dyDescent="0.25">
      <c r="A195">
        <v>194</v>
      </c>
      <c r="B195" t="s">
        <v>14</v>
      </c>
      <c r="C195" t="s">
        <v>5</v>
      </c>
      <c r="D195" s="2">
        <v>6078</v>
      </c>
      <c r="E195" s="3">
        <v>42709</v>
      </c>
      <c r="F195" t="s">
        <v>8</v>
      </c>
    </row>
    <row r="196" spans="1:6" x14ac:dyDescent="0.25">
      <c r="A196">
        <v>195</v>
      </c>
      <c r="B196" t="s">
        <v>18</v>
      </c>
      <c r="C196" t="s">
        <v>6</v>
      </c>
      <c r="D196" s="2">
        <v>3278</v>
      </c>
      <c r="E196" s="3">
        <v>42710</v>
      </c>
      <c r="F196" t="s">
        <v>12</v>
      </c>
    </row>
    <row r="197" spans="1:6" x14ac:dyDescent="0.25">
      <c r="A197">
        <v>196</v>
      </c>
      <c r="B197" t="s">
        <v>13</v>
      </c>
      <c r="C197" t="s">
        <v>5</v>
      </c>
      <c r="D197" s="2">
        <v>136</v>
      </c>
      <c r="E197" s="3">
        <v>42716</v>
      </c>
      <c r="F197" t="s">
        <v>10</v>
      </c>
    </row>
    <row r="198" spans="1:6" x14ac:dyDescent="0.25">
      <c r="A198">
        <v>197</v>
      </c>
      <c r="B198" t="s">
        <v>13</v>
      </c>
      <c r="C198" t="s">
        <v>5</v>
      </c>
      <c r="D198" s="2">
        <v>8377</v>
      </c>
      <c r="E198" s="3">
        <v>42716</v>
      </c>
      <c r="F198" t="s">
        <v>11</v>
      </c>
    </row>
    <row r="199" spans="1:6" x14ac:dyDescent="0.25">
      <c r="A199">
        <v>198</v>
      </c>
      <c r="B199" t="s">
        <v>13</v>
      </c>
      <c r="C199" t="s">
        <v>5</v>
      </c>
      <c r="D199" s="2">
        <v>2382</v>
      </c>
      <c r="E199" s="3">
        <v>42716</v>
      </c>
      <c r="F199" t="s">
        <v>8</v>
      </c>
    </row>
    <row r="200" spans="1:6" x14ac:dyDescent="0.25">
      <c r="A200">
        <v>199</v>
      </c>
      <c r="B200" t="s">
        <v>13</v>
      </c>
      <c r="C200" t="s">
        <v>5</v>
      </c>
      <c r="D200" s="2">
        <v>8702</v>
      </c>
      <c r="E200" s="3">
        <v>42719</v>
      </c>
      <c r="F200" t="s">
        <v>12</v>
      </c>
    </row>
    <row r="201" spans="1:6" x14ac:dyDescent="0.25">
      <c r="A201">
        <v>200</v>
      </c>
      <c r="B201" t="s">
        <v>13</v>
      </c>
      <c r="C201" t="s">
        <v>5</v>
      </c>
      <c r="D201" s="2">
        <v>5021</v>
      </c>
      <c r="E201" s="3">
        <v>42720</v>
      </c>
      <c r="F201" t="s">
        <v>8</v>
      </c>
    </row>
    <row r="202" spans="1:6" x14ac:dyDescent="0.25">
      <c r="A202">
        <v>201</v>
      </c>
      <c r="B202" t="s">
        <v>14</v>
      </c>
      <c r="C202" t="s">
        <v>5</v>
      </c>
      <c r="D202" s="2">
        <v>1760</v>
      </c>
      <c r="E202" s="3">
        <v>42720</v>
      </c>
      <c r="F202" t="s">
        <v>11</v>
      </c>
    </row>
    <row r="203" spans="1:6" x14ac:dyDescent="0.25">
      <c r="A203">
        <v>202</v>
      </c>
      <c r="B203" t="s">
        <v>13</v>
      </c>
      <c r="C203" t="s">
        <v>5</v>
      </c>
      <c r="D203" s="2">
        <v>4766</v>
      </c>
      <c r="E203" s="3">
        <v>42722</v>
      </c>
      <c r="F203" t="s">
        <v>12</v>
      </c>
    </row>
    <row r="204" spans="1:6" x14ac:dyDescent="0.25">
      <c r="A204">
        <v>203</v>
      </c>
      <c r="B204" t="s">
        <v>18</v>
      </c>
      <c r="C204" t="s">
        <v>6</v>
      </c>
      <c r="D204" s="2">
        <v>1541</v>
      </c>
      <c r="E204" s="3">
        <v>42723</v>
      </c>
      <c r="F204" t="s">
        <v>9</v>
      </c>
    </row>
    <row r="205" spans="1:6" x14ac:dyDescent="0.25">
      <c r="A205">
        <v>204</v>
      </c>
      <c r="B205" t="s">
        <v>15</v>
      </c>
      <c r="C205" t="s">
        <v>5</v>
      </c>
      <c r="D205" s="2">
        <v>2782</v>
      </c>
      <c r="E205" s="3">
        <v>42724</v>
      </c>
      <c r="F205" t="s">
        <v>9</v>
      </c>
    </row>
    <row r="206" spans="1:6" x14ac:dyDescent="0.25">
      <c r="A206">
        <v>205</v>
      </c>
      <c r="B206" t="s">
        <v>14</v>
      </c>
      <c r="C206" t="s">
        <v>5</v>
      </c>
      <c r="D206" s="2">
        <v>2455</v>
      </c>
      <c r="E206" s="3">
        <v>42724</v>
      </c>
      <c r="F206" t="s">
        <v>10</v>
      </c>
    </row>
    <row r="207" spans="1:6" x14ac:dyDescent="0.25">
      <c r="A207">
        <v>206</v>
      </c>
      <c r="B207" t="s">
        <v>14</v>
      </c>
      <c r="C207" t="s">
        <v>5</v>
      </c>
      <c r="D207" s="2">
        <v>4512</v>
      </c>
      <c r="E207" s="3">
        <v>42726</v>
      </c>
      <c r="F207" t="s">
        <v>20</v>
      </c>
    </row>
    <row r="208" spans="1:6" x14ac:dyDescent="0.25">
      <c r="A208">
        <v>207</v>
      </c>
      <c r="B208" t="s">
        <v>14</v>
      </c>
      <c r="C208" t="s">
        <v>5</v>
      </c>
      <c r="D208" s="2">
        <v>8752</v>
      </c>
      <c r="E208" s="3">
        <v>42726</v>
      </c>
      <c r="F208" t="s">
        <v>12</v>
      </c>
    </row>
    <row r="209" spans="1:6" x14ac:dyDescent="0.25">
      <c r="A209">
        <v>208</v>
      </c>
      <c r="B209" t="s">
        <v>17</v>
      </c>
      <c r="C209" t="s">
        <v>6</v>
      </c>
      <c r="D209" s="2">
        <v>9127</v>
      </c>
      <c r="E209" s="3">
        <v>42729</v>
      </c>
      <c r="F209" t="s">
        <v>8</v>
      </c>
    </row>
    <row r="210" spans="1:6" x14ac:dyDescent="0.25">
      <c r="A210">
        <v>209</v>
      </c>
      <c r="B210" t="s">
        <v>14</v>
      </c>
      <c r="C210" t="s">
        <v>5</v>
      </c>
      <c r="D210" s="2">
        <v>1777</v>
      </c>
      <c r="E210" s="3">
        <v>42732</v>
      </c>
      <c r="F210" t="s">
        <v>19</v>
      </c>
    </row>
    <row r="211" spans="1:6" x14ac:dyDescent="0.25">
      <c r="A211">
        <v>210</v>
      </c>
      <c r="B211" t="s">
        <v>18</v>
      </c>
      <c r="C211" t="s">
        <v>6</v>
      </c>
      <c r="D211" s="2">
        <v>680</v>
      </c>
      <c r="E211" s="3">
        <v>42732</v>
      </c>
      <c r="F211" t="s">
        <v>19</v>
      </c>
    </row>
    <row r="212" spans="1:6" x14ac:dyDescent="0.25">
      <c r="A212">
        <v>211</v>
      </c>
      <c r="B212" t="s">
        <v>15</v>
      </c>
      <c r="C212" t="s">
        <v>5</v>
      </c>
      <c r="D212" s="2">
        <v>958</v>
      </c>
      <c r="E212" s="3">
        <v>42733</v>
      </c>
      <c r="F212" t="s">
        <v>8</v>
      </c>
    </row>
    <row r="213" spans="1:6" x14ac:dyDescent="0.25">
      <c r="A213">
        <v>212</v>
      </c>
      <c r="B213" t="s">
        <v>17</v>
      </c>
      <c r="C213" t="s">
        <v>6</v>
      </c>
      <c r="D213" s="2">
        <v>2613</v>
      </c>
      <c r="E213" s="3">
        <v>42733</v>
      </c>
      <c r="F213" t="s">
        <v>11</v>
      </c>
    </row>
    <row r="214" spans="1:6" x14ac:dyDescent="0.25">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T214"/>
  <sheetViews>
    <sheetView topLeftCell="E3" workbookViewId="0">
      <selection activeCell="J11" sqref="J11"/>
    </sheetView>
  </sheetViews>
  <sheetFormatPr defaultRowHeight="15" x14ac:dyDescent="0.25"/>
  <cols>
    <col min="1" max="1" width="10.5703125" customWidth="1"/>
    <col min="2" max="2" width="10" customWidth="1"/>
    <col min="3" max="3" width="11" bestFit="1" customWidth="1"/>
    <col min="4" max="4" width="10.28515625" customWidth="1"/>
    <col min="5" max="5" width="10.7109375" bestFit="1" customWidth="1"/>
    <col min="6" max="6" width="15.42578125" bestFit="1" customWidth="1"/>
    <col min="8" max="8" width="10.85546875" customWidth="1"/>
    <col min="9" max="9" width="17" bestFit="1" customWidth="1"/>
    <col min="10" max="10" width="9.7109375" customWidth="1"/>
    <col min="11" max="11" width="9.42578125" customWidth="1"/>
    <col min="12" max="12" width="15.42578125" bestFit="1" customWidth="1"/>
    <col min="13" max="13" width="16" bestFit="1" customWidth="1"/>
    <col min="14" max="14" width="9.7109375" customWidth="1"/>
    <col min="16" max="16" width="15.42578125" bestFit="1" customWidth="1"/>
    <col min="19" max="19" width="15.42578125" bestFit="1" customWidth="1"/>
  </cols>
  <sheetData>
    <row r="1" spans="1:20" x14ac:dyDescent="0.25">
      <c r="A1" s="1" t="s">
        <v>1</v>
      </c>
      <c r="B1" s="1" t="s">
        <v>2</v>
      </c>
      <c r="C1" s="1" t="s">
        <v>3</v>
      </c>
      <c r="D1" s="1" t="s">
        <v>4</v>
      </c>
      <c r="E1" s="1" t="s">
        <v>7</v>
      </c>
      <c r="F1" s="1" t="s">
        <v>0</v>
      </c>
      <c r="H1" s="4" t="s">
        <v>3</v>
      </c>
      <c r="I1" s="4" t="s">
        <v>22</v>
      </c>
      <c r="L1" s="4" t="s">
        <v>2</v>
      </c>
      <c r="M1" s="4" t="s">
        <v>32</v>
      </c>
      <c r="O1" s="4" t="s">
        <v>2</v>
      </c>
      <c r="P1" s="4" t="s">
        <v>28</v>
      </c>
      <c r="S1" s="4" t="s">
        <v>0</v>
      </c>
      <c r="T1" s="4" t="s">
        <v>36</v>
      </c>
    </row>
    <row r="2" spans="1:20" x14ac:dyDescent="0.25">
      <c r="A2">
        <v>1</v>
      </c>
      <c r="B2" t="s">
        <v>17</v>
      </c>
      <c r="C2" t="s">
        <v>6</v>
      </c>
      <c r="D2" s="2">
        <v>4270</v>
      </c>
      <c r="E2" s="3">
        <v>42375</v>
      </c>
      <c r="F2" t="s">
        <v>8</v>
      </c>
      <c r="H2" s="4" t="str" cm="1">
        <f t="array" ref="H2:H3">_xlfn.UNIQUE(Table1[Category])</f>
        <v>Vegetables</v>
      </c>
      <c r="I2" s="6">
        <f>SUMIF(Table1[Category],H2,Table1[Amount])</f>
        <v>336665</v>
      </c>
      <c r="L2" s="4" t="str" cm="1">
        <f t="array" ref="L2:L8">_xlfn.UNIQUE(Table1[Product])</f>
        <v>Carrots</v>
      </c>
      <c r="M2" s="4">
        <f>COUNTIF(Table1[Product],L2)</f>
        <v>27</v>
      </c>
      <c r="O2" s="4" t="str" cm="1">
        <f t="array" ref="O2:O8">_xlfn.UNIQUE(Table1[Product])</f>
        <v>Carrots</v>
      </c>
      <c r="P2" s="5">
        <f>AVERAGEIF(Table1[Product],O2,Table1[Amount])</f>
        <v>5072.0370370370374</v>
      </c>
      <c r="S2" s="4" t="str" cm="1">
        <f t="array" ref="S2:S8">_xlfn.UNIQUE(Table1[Country])</f>
        <v>United States</v>
      </c>
      <c r="T2" s="4">
        <f>COUNTIF(Table1[Country],S2)</f>
        <v>57</v>
      </c>
    </row>
    <row r="3" spans="1:20" x14ac:dyDescent="0.25">
      <c r="A3">
        <v>2</v>
      </c>
      <c r="B3" t="s">
        <v>21</v>
      </c>
      <c r="C3" t="s">
        <v>6</v>
      </c>
      <c r="D3" s="2">
        <v>8239</v>
      </c>
      <c r="E3" s="3">
        <v>42376</v>
      </c>
      <c r="F3" t="s">
        <v>9</v>
      </c>
      <c r="H3" s="4" t="str">
        <v>Fruit</v>
      </c>
      <c r="I3" s="6">
        <f>SUMIF(Table1[Category],H3,Table1[Amount])</f>
        <v>693069</v>
      </c>
      <c r="L3" s="4" t="str">
        <v>Cabbage</v>
      </c>
      <c r="M3" s="4">
        <f>COUNTIF(Table1[Product],L3)</f>
        <v>27</v>
      </c>
      <c r="O3" s="4" t="str">
        <v>Cabbage</v>
      </c>
      <c r="P3" s="5">
        <f>AVERAGEIF(Table1[Product],O3,Table1[Amount])</f>
        <v>5275.5185185185182</v>
      </c>
      <c r="S3" s="4" t="str">
        <v>United Kingdom</v>
      </c>
      <c r="T3" s="4">
        <f>COUNTIF(Table1[Country],S3)</f>
        <v>34</v>
      </c>
    </row>
    <row r="4" spans="1:20" x14ac:dyDescent="0.25">
      <c r="A4">
        <v>3</v>
      </c>
      <c r="B4" t="s">
        <v>13</v>
      </c>
      <c r="C4" t="s">
        <v>5</v>
      </c>
      <c r="D4" s="2">
        <v>617</v>
      </c>
      <c r="E4" s="3">
        <v>42377</v>
      </c>
      <c r="F4" t="s">
        <v>8</v>
      </c>
      <c r="H4" s="4" t="s">
        <v>23</v>
      </c>
      <c r="I4" s="5">
        <f>SUM(I2:I3)</f>
        <v>1029734</v>
      </c>
      <c r="L4" s="4" t="str">
        <v>Banana</v>
      </c>
      <c r="M4" s="4">
        <f>COUNTIF(Table1[Product],L4)</f>
        <v>71</v>
      </c>
      <c r="O4" s="4" t="str">
        <v>Banana</v>
      </c>
      <c r="P4" s="5">
        <f>AVERAGEIF(Table1[Product],O4,Table1[Amount])</f>
        <v>4792.8873239436616</v>
      </c>
      <c r="S4" s="4" t="str">
        <v>Canada</v>
      </c>
      <c r="T4" s="4">
        <f>COUNTIF(Table1[Country],S4)</f>
        <v>20</v>
      </c>
    </row>
    <row r="5" spans="1:20" x14ac:dyDescent="0.25">
      <c r="A5">
        <v>4</v>
      </c>
      <c r="B5" t="s">
        <v>13</v>
      </c>
      <c r="C5" t="s">
        <v>5</v>
      </c>
      <c r="D5" s="2">
        <v>8384</v>
      </c>
      <c r="E5" s="3">
        <v>42379</v>
      </c>
      <c r="F5" t="s">
        <v>10</v>
      </c>
      <c r="L5" s="4" t="str">
        <v>Beans</v>
      </c>
      <c r="M5" s="4">
        <f>COUNTIF(Table1[Product],L5)</f>
        <v>13</v>
      </c>
      <c r="O5" s="4" t="str">
        <v>Beans</v>
      </c>
      <c r="P5" s="5">
        <f>AVERAGEIF(Table1[Product],O5,Table1[Amount])</f>
        <v>4406.2307692307695</v>
      </c>
      <c r="S5" s="4" t="str">
        <v>Germany</v>
      </c>
      <c r="T5" s="4">
        <f>COUNTIF(Table1[Country],S5)</f>
        <v>33</v>
      </c>
    </row>
    <row r="6" spans="1:20" x14ac:dyDescent="0.25">
      <c r="A6">
        <v>5</v>
      </c>
      <c r="B6" t="s">
        <v>18</v>
      </c>
      <c r="C6" t="s">
        <v>6</v>
      </c>
      <c r="D6" s="2">
        <v>2626</v>
      </c>
      <c r="E6" s="3">
        <v>42379</v>
      </c>
      <c r="F6" t="s">
        <v>12</v>
      </c>
      <c r="H6" s="16"/>
      <c r="I6" t="s">
        <v>31</v>
      </c>
      <c r="L6" s="4" t="str">
        <v>Orange</v>
      </c>
      <c r="M6" s="4">
        <f>COUNTIF(Table1[Product],L6)</f>
        <v>24</v>
      </c>
      <c r="O6" s="4" t="str">
        <v>Orange</v>
      </c>
      <c r="P6" s="5">
        <f>AVERAGEIF(Table1[Product],O6,Table1[Amount])</f>
        <v>4351.583333333333</v>
      </c>
      <c r="S6" s="4" t="str">
        <v>Australia</v>
      </c>
      <c r="T6" s="4">
        <f>COUNTIF(Table1[Country],S6)</f>
        <v>27</v>
      </c>
    </row>
    <row r="7" spans="1:20" x14ac:dyDescent="0.25">
      <c r="A7">
        <v>6</v>
      </c>
      <c r="B7" t="s">
        <v>15</v>
      </c>
      <c r="C7" t="s">
        <v>5</v>
      </c>
      <c r="D7" s="2">
        <v>3610</v>
      </c>
      <c r="E7" s="3">
        <v>42380</v>
      </c>
      <c r="F7" t="s">
        <v>8</v>
      </c>
      <c r="L7" s="4" t="str">
        <v>Apple</v>
      </c>
      <c r="M7" s="4">
        <f>COUNTIF(Table1[Product],L7)</f>
        <v>40</v>
      </c>
      <c r="O7" s="4" t="str">
        <v>Apple</v>
      </c>
      <c r="P7" s="5">
        <f>AVERAGEIF(Table1[Product],O7,Table1[Amount])</f>
        <v>4781.4250000000002</v>
      </c>
      <c r="S7" s="4" t="str">
        <v>New Zealand</v>
      </c>
      <c r="T7" s="4">
        <f>COUNTIF(Table1[Country],S7)</f>
        <v>14</v>
      </c>
    </row>
    <row r="8" spans="1:20" x14ac:dyDescent="0.25">
      <c r="A8">
        <v>7</v>
      </c>
      <c r="B8" t="s">
        <v>21</v>
      </c>
      <c r="C8" t="s">
        <v>6</v>
      </c>
      <c r="D8" s="2">
        <v>9062</v>
      </c>
      <c r="E8" s="3">
        <v>42380</v>
      </c>
      <c r="F8" t="s">
        <v>11</v>
      </c>
      <c r="H8" s="4" t="s">
        <v>2</v>
      </c>
      <c r="I8" s="4" t="s">
        <v>22</v>
      </c>
      <c r="L8" s="4" t="str">
        <v>Mango</v>
      </c>
      <c r="M8" s="4">
        <f>COUNTIF(Table1[Product],L8)</f>
        <v>11</v>
      </c>
      <c r="O8" s="4" t="str">
        <v>Mango</v>
      </c>
      <c r="P8" s="5">
        <f>AVERAGEIF(Table1[Product],O8,Table1[Amount])</f>
        <v>5189</v>
      </c>
      <c r="S8" s="4" t="str">
        <v>France</v>
      </c>
      <c r="T8" s="4">
        <f>COUNTIF(Table1[Country],S8)</f>
        <v>28</v>
      </c>
    </row>
    <row r="9" spans="1:20" x14ac:dyDescent="0.25">
      <c r="A9">
        <v>8</v>
      </c>
      <c r="B9" t="s">
        <v>13</v>
      </c>
      <c r="C9" t="s">
        <v>5</v>
      </c>
      <c r="D9" s="2">
        <v>6906</v>
      </c>
      <c r="E9" s="3">
        <v>42385</v>
      </c>
      <c r="F9" t="s">
        <v>20</v>
      </c>
      <c r="H9" s="4" t="str" cm="1">
        <f t="array" ref="H9:H15">_xlfn.UNIQUE(Table1[Product])</f>
        <v>Carrots</v>
      </c>
      <c r="I9" s="5">
        <f>SUMIF(Table1[Product],H9,Table1[Amount])</f>
        <v>136945</v>
      </c>
      <c r="L9" s="4" t="s">
        <v>23</v>
      </c>
      <c r="M9" s="4">
        <f>SUM(M2:M8)</f>
        <v>213</v>
      </c>
      <c r="O9" s="4" t="s">
        <v>23</v>
      </c>
      <c r="P9" s="8">
        <f>AVERAGE(Table1[Amount])</f>
        <v>4834.4319248826287</v>
      </c>
      <c r="S9" s="4" t="s">
        <v>23</v>
      </c>
      <c r="T9" s="4">
        <f>SUM(T2:T8)</f>
        <v>213</v>
      </c>
    </row>
    <row r="10" spans="1:20" x14ac:dyDescent="0.25">
      <c r="A10">
        <v>9</v>
      </c>
      <c r="B10" t="s">
        <v>14</v>
      </c>
      <c r="C10" t="s">
        <v>5</v>
      </c>
      <c r="D10" s="2">
        <v>2417</v>
      </c>
      <c r="E10" s="3">
        <v>42385</v>
      </c>
      <c r="F10" t="s">
        <v>19</v>
      </c>
      <c r="H10" s="4" t="str">
        <v>Cabbage</v>
      </c>
      <c r="I10" s="5">
        <f>SUMIF(Table1[Product],H10,Table1[Amount])</f>
        <v>142439</v>
      </c>
    </row>
    <row r="11" spans="1:20" x14ac:dyDescent="0.25">
      <c r="A11">
        <v>10</v>
      </c>
      <c r="B11" t="s">
        <v>14</v>
      </c>
      <c r="C11" t="s">
        <v>5</v>
      </c>
      <c r="D11" s="2">
        <v>7431</v>
      </c>
      <c r="E11" s="3">
        <v>42385</v>
      </c>
      <c r="F11" t="s">
        <v>10</v>
      </c>
      <c r="H11" s="4" t="str">
        <v>Banana</v>
      </c>
      <c r="I11" s="5">
        <f>SUMIF(Table1[Product],H11,Table1[Amount])</f>
        <v>340295</v>
      </c>
      <c r="L11" s="11"/>
      <c r="M11" t="s">
        <v>26</v>
      </c>
      <c r="O11" s="13"/>
      <c r="P11" t="s">
        <v>29</v>
      </c>
      <c r="S11" s="22"/>
      <c r="T11" t="s">
        <v>38</v>
      </c>
    </row>
    <row r="12" spans="1:20" x14ac:dyDescent="0.25">
      <c r="A12">
        <v>11</v>
      </c>
      <c r="B12" t="s">
        <v>13</v>
      </c>
      <c r="C12" t="s">
        <v>5</v>
      </c>
      <c r="D12" s="2">
        <v>8250</v>
      </c>
      <c r="E12" s="3">
        <v>42385</v>
      </c>
      <c r="F12" t="s">
        <v>12</v>
      </c>
      <c r="H12" s="4" t="str">
        <v>Beans</v>
      </c>
      <c r="I12" s="5">
        <f>SUMIF(Table1[Product],H12,Table1[Amount])</f>
        <v>57281</v>
      </c>
      <c r="O12" s="14"/>
      <c r="P12" t="s">
        <v>30</v>
      </c>
      <c r="S12" s="23"/>
      <c r="T12" t="s">
        <v>39</v>
      </c>
    </row>
    <row r="13" spans="1:20" x14ac:dyDescent="0.25">
      <c r="A13">
        <v>12</v>
      </c>
      <c r="B13" t="s">
        <v>21</v>
      </c>
      <c r="C13" t="s">
        <v>6</v>
      </c>
      <c r="D13" s="2">
        <v>7012</v>
      </c>
      <c r="E13" s="3">
        <v>42387</v>
      </c>
      <c r="F13" t="s">
        <v>8</v>
      </c>
      <c r="H13" s="4" t="str">
        <v>Orange</v>
      </c>
      <c r="I13" s="5">
        <f>SUMIF(Table1[Product],H13,Table1[Amount])</f>
        <v>104438</v>
      </c>
      <c r="L13" s="4" t="s">
        <v>0</v>
      </c>
      <c r="M13" s="4" t="s">
        <v>22</v>
      </c>
      <c r="O13" s="21"/>
      <c r="P13" t="s">
        <v>37</v>
      </c>
      <c r="S13" s="24"/>
      <c r="T13" t="s">
        <v>40</v>
      </c>
    </row>
    <row r="14" spans="1:20" x14ac:dyDescent="0.25">
      <c r="A14">
        <v>13</v>
      </c>
      <c r="B14" t="s">
        <v>17</v>
      </c>
      <c r="C14" t="s">
        <v>6</v>
      </c>
      <c r="D14" s="2">
        <v>1903</v>
      </c>
      <c r="E14" s="3">
        <v>42389</v>
      </c>
      <c r="F14" t="s">
        <v>12</v>
      </c>
      <c r="H14" s="4" t="str">
        <v>Apple</v>
      </c>
      <c r="I14" s="5">
        <f>SUMIF(Table1[Product],H14,Table1[Amount])</f>
        <v>191257</v>
      </c>
      <c r="L14" s="4" t="str" cm="1">
        <f t="array" ref="L14:L20">_xlfn.UNIQUE(Table1[Country])</f>
        <v>United States</v>
      </c>
      <c r="M14" s="7">
        <f>SUMIF(Table1[Country],L14,Table1[Amount])</f>
        <v>267133</v>
      </c>
    </row>
    <row r="15" spans="1:20" x14ac:dyDescent="0.25">
      <c r="A15">
        <v>14</v>
      </c>
      <c r="B15" t="s">
        <v>21</v>
      </c>
      <c r="C15" t="s">
        <v>6</v>
      </c>
      <c r="D15" s="2">
        <v>2824</v>
      </c>
      <c r="E15" s="3">
        <v>42391</v>
      </c>
      <c r="F15" t="s">
        <v>10</v>
      </c>
      <c r="H15" s="4" t="str">
        <v>Mango</v>
      </c>
      <c r="I15" s="5">
        <f>SUMIF(Table1[Product],H15,Table1[Amount])</f>
        <v>57079</v>
      </c>
      <c r="L15" s="4" t="str">
        <v>United Kingdom</v>
      </c>
      <c r="M15" s="7">
        <f>SUMIF(Table1[Country],L15,Table1[Amount])</f>
        <v>173137</v>
      </c>
    </row>
    <row r="16" spans="1:20" x14ac:dyDescent="0.25">
      <c r="A16">
        <v>15</v>
      </c>
      <c r="B16" t="s">
        <v>14</v>
      </c>
      <c r="C16" t="s">
        <v>5</v>
      </c>
      <c r="D16" s="2">
        <v>6946</v>
      </c>
      <c r="E16" s="3">
        <v>42393</v>
      </c>
      <c r="F16" t="s">
        <v>19</v>
      </c>
      <c r="H16" s="4" t="s">
        <v>23</v>
      </c>
      <c r="I16" s="5">
        <f>SUM(I9:I15)</f>
        <v>1029734</v>
      </c>
      <c r="L16" s="4" t="str">
        <v>Canada</v>
      </c>
      <c r="M16" s="7">
        <f>SUMIF(Table1[Country],L16,Table1[Amount])</f>
        <v>94745</v>
      </c>
    </row>
    <row r="17" spans="1:13" x14ac:dyDescent="0.25">
      <c r="A17">
        <v>16</v>
      </c>
      <c r="B17" t="s">
        <v>13</v>
      </c>
      <c r="C17" t="s">
        <v>5</v>
      </c>
      <c r="D17" s="2">
        <v>2320</v>
      </c>
      <c r="E17" s="3">
        <v>42396</v>
      </c>
      <c r="F17" t="s">
        <v>9</v>
      </c>
      <c r="L17" s="4" t="str">
        <v>Germany</v>
      </c>
      <c r="M17" s="7">
        <f>SUMIF(Table1[Country],L17,Table1[Amount])</f>
        <v>155168</v>
      </c>
    </row>
    <row r="18" spans="1:13" x14ac:dyDescent="0.25">
      <c r="A18">
        <v>17</v>
      </c>
      <c r="B18" t="s">
        <v>13</v>
      </c>
      <c r="C18" t="s">
        <v>5</v>
      </c>
      <c r="D18" s="2">
        <v>2116</v>
      </c>
      <c r="E18" s="3">
        <v>42397</v>
      </c>
      <c r="F18" t="s">
        <v>8</v>
      </c>
      <c r="H18" s="9"/>
      <c r="I18" t="s">
        <v>25</v>
      </c>
      <c r="L18" s="4" t="str">
        <v>Australia</v>
      </c>
      <c r="M18" s="7">
        <f>SUMIF(Table1[Country],L18,Table1[Amount])</f>
        <v>131713</v>
      </c>
    </row>
    <row r="19" spans="1:13" x14ac:dyDescent="0.25">
      <c r="A19">
        <v>18</v>
      </c>
      <c r="B19" t="s">
        <v>13</v>
      </c>
      <c r="C19" t="s">
        <v>5</v>
      </c>
      <c r="D19" s="2">
        <v>1135</v>
      </c>
      <c r="E19" s="3">
        <v>42399</v>
      </c>
      <c r="F19" t="s">
        <v>9</v>
      </c>
      <c r="H19" s="10"/>
      <c r="I19" t="s">
        <v>24</v>
      </c>
      <c r="L19" s="4" t="str">
        <v>New Zealand</v>
      </c>
      <c r="M19" s="7">
        <f>SUMIF(Table1[Country],L19,Table1[Amount])</f>
        <v>66782</v>
      </c>
    </row>
    <row r="20" spans="1:13" x14ac:dyDescent="0.25">
      <c r="A20">
        <v>19</v>
      </c>
      <c r="B20" t="s">
        <v>21</v>
      </c>
      <c r="C20" t="s">
        <v>6</v>
      </c>
      <c r="D20" s="2">
        <v>3595</v>
      </c>
      <c r="E20" s="3">
        <v>42399</v>
      </c>
      <c r="F20" t="s">
        <v>9</v>
      </c>
      <c r="L20" s="4" t="str">
        <v>France</v>
      </c>
      <c r="M20" s="7">
        <f>SUMIF(Table1[Country],L20,Table1[Amount])</f>
        <v>141056</v>
      </c>
    </row>
    <row r="21" spans="1:13" x14ac:dyDescent="0.25">
      <c r="A21">
        <v>20</v>
      </c>
      <c r="B21" t="s">
        <v>14</v>
      </c>
      <c r="C21" t="s">
        <v>5</v>
      </c>
      <c r="D21" s="2">
        <v>1161</v>
      </c>
      <c r="E21" s="3">
        <v>42402</v>
      </c>
      <c r="F21" t="s">
        <v>8</v>
      </c>
      <c r="H21" s="4" t="s">
        <v>3</v>
      </c>
      <c r="I21" s="4" t="s">
        <v>33</v>
      </c>
      <c r="L21" s="4" t="s">
        <v>23</v>
      </c>
      <c r="M21" s="8">
        <f>SUM(M14:M20)</f>
        <v>1029734</v>
      </c>
    </row>
    <row r="22" spans="1:13" x14ac:dyDescent="0.25">
      <c r="A22">
        <v>21</v>
      </c>
      <c r="B22" t="s">
        <v>15</v>
      </c>
      <c r="C22" t="s">
        <v>5</v>
      </c>
      <c r="D22" s="2">
        <v>2256</v>
      </c>
      <c r="E22" s="3">
        <v>42404</v>
      </c>
      <c r="F22" t="s">
        <v>19</v>
      </c>
      <c r="H22" s="4" t="str" cm="1">
        <f t="array" ref="H22:H23">_xlfn.UNIQUE(Category)</f>
        <v>Vegetables</v>
      </c>
      <c r="I22" s="4">
        <f>COUNTIF(Table1[Category],H22)</f>
        <v>67</v>
      </c>
    </row>
    <row r="23" spans="1:13" x14ac:dyDescent="0.25">
      <c r="A23">
        <v>22</v>
      </c>
      <c r="B23" t="s">
        <v>13</v>
      </c>
      <c r="C23" t="s">
        <v>5</v>
      </c>
      <c r="D23" s="2">
        <v>1004</v>
      </c>
      <c r="E23" s="3">
        <v>42411</v>
      </c>
      <c r="F23" t="s">
        <v>20</v>
      </c>
      <c r="H23" s="4" t="str">
        <v>Fruit</v>
      </c>
      <c r="I23" s="4">
        <f>COUNTIF(Table1[Category],H23)</f>
        <v>146</v>
      </c>
      <c r="L23" s="12"/>
      <c r="M23" s="15" t="s">
        <v>27</v>
      </c>
    </row>
    <row r="24" spans="1:13" x14ac:dyDescent="0.25">
      <c r="A24">
        <v>23</v>
      </c>
      <c r="B24" t="s">
        <v>13</v>
      </c>
      <c r="C24" t="s">
        <v>5</v>
      </c>
      <c r="D24" s="2">
        <v>3642</v>
      </c>
      <c r="E24" s="3">
        <v>42414</v>
      </c>
      <c r="F24" t="s">
        <v>10</v>
      </c>
      <c r="H24" s="4" t="s">
        <v>23</v>
      </c>
      <c r="I24" s="4">
        <f>SUM(I22:I23)</f>
        <v>213</v>
      </c>
    </row>
    <row r="25" spans="1:13" x14ac:dyDescent="0.25">
      <c r="A25">
        <v>24</v>
      </c>
      <c r="B25" t="s">
        <v>13</v>
      </c>
      <c r="C25" t="s">
        <v>5</v>
      </c>
      <c r="D25" s="2">
        <v>4582</v>
      </c>
      <c r="E25" s="3">
        <v>42417</v>
      </c>
      <c r="F25" t="s">
        <v>8</v>
      </c>
      <c r="L25" s="4" t="s">
        <v>0</v>
      </c>
      <c r="M25" s="4" t="s">
        <v>28</v>
      </c>
    </row>
    <row r="26" spans="1:13" x14ac:dyDescent="0.25">
      <c r="A26">
        <v>25</v>
      </c>
      <c r="B26" t="s">
        <v>18</v>
      </c>
      <c r="C26" t="s">
        <v>6</v>
      </c>
      <c r="D26" s="2">
        <v>3559</v>
      </c>
      <c r="E26" s="3">
        <v>42417</v>
      </c>
      <c r="F26" t="s">
        <v>9</v>
      </c>
      <c r="H26" s="25"/>
      <c r="I26" t="s">
        <v>41</v>
      </c>
      <c r="L26" s="4" t="str" cm="1">
        <f t="array" ref="L26:L32">_xlfn.UNIQUE(Table1[Country])</f>
        <v>United States</v>
      </c>
      <c r="M26" s="19">
        <f>AVERAGEIF(Table1[Country],L26,Table1[Amount])</f>
        <v>4686.5438596491231</v>
      </c>
    </row>
    <row r="27" spans="1:13" x14ac:dyDescent="0.25">
      <c r="A27">
        <v>26</v>
      </c>
      <c r="B27" t="s">
        <v>17</v>
      </c>
      <c r="C27" t="s">
        <v>6</v>
      </c>
      <c r="D27" s="2">
        <v>5154</v>
      </c>
      <c r="E27" s="3">
        <v>42417</v>
      </c>
      <c r="F27" t="s">
        <v>11</v>
      </c>
      <c r="L27" s="4" t="str">
        <v>United Kingdom</v>
      </c>
      <c r="M27" s="19">
        <f>AVERAGEIF(Table1[Country],L27,Table1[Amount])</f>
        <v>5092.2647058823532</v>
      </c>
    </row>
    <row r="28" spans="1:13" x14ac:dyDescent="0.25">
      <c r="A28">
        <v>27</v>
      </c>
      <c r="B28" t="s">
        <v>16</v>
      </c>
      <c r="C28" t="s">
        <v>5</v>
      </c>
      <c r="D28" s="2">
        <v>7388</v>
      </c>
      <c r="E28" s="3">
        <v>42418</v>
      </c>
      <c r="F28" t="s">
        <v>19</v>
      </c>
      <c r="L28" s="4" t="str">
        <v>Canada</v>
      </c>
      <c r="M28" s="19">
        <f>AVERAGEIF(Table1[Country],L28,Table1[Amount])</f>
        <v>4737.25</v>
      </c>
    </row>
    <row r="29" spans="1:13" x14ac:dyDescent="0.25">
      <c r="A29">
        <v>28</v>
      </c>
      <c r="B29" t="s">
        <v>18</v>
      </c>
      <c r="C29" t="s">
        <v>6</v>
      </c>
      <c r="D29" s="2">
        <v>7163</v>
      </c>
      <c r="E29" s="3">
        <v>42418</v>
      </c>
      <c r="F29" t="s">
        <v>8</v>
      </c>
      <c r="L29" s="4" t="str">
        <v>Germany</v>
      </c>
      <c r="M29" s="19">
        <f>AVERAGEIF(Table1[Country],L29,Table1[Amount])</f>
        <v>4702.060606060606</v>
      </c>
    </row>
    <row r="30" spans="1:13" x14ac:dyDescent="0.25">
      <c r="A30">
        <v>29</v>
      </c>
      <c r="B30" t="s">
        <v>18</v>
      </c>
      <c r="C30" t="s">
        <v>6</v>
      </c>
      <c r="D30" s="2">
        <v>5101</v>
      </c>
      <c r="E30" s="3">
        <v>42420</v>
      </c>
      <c r="F30" t="s">
        <v>12</v>
      </c>
      <c r="L30" s="4" t="str">
        <v>Australia</v>
      </c>
      <c r="M30" s="19">
        <f>AVERAGEIF(Table1[Country],L30,Table1[Amount])</f>
        <v>4878.2592592592591</v>
      </c>
    </row>
    <row r="31" spans="1:13" x14ac:dyDescent="0.25">
      <c r="A31">
        <v>30</v>
      </c>
      <c r="B31" t="s">
        <v>14</v>
      </c>
      <c r="C31" t="s">
        <v>5</v>
      </c>
      <c r="D31" s="2">
        <v>7602</v>
      </c>
      <c r="E31" s="3">
        <v>42421</v>
      </c>
      <c r="F31" t="s">
        <v>19</v>
      </c>
      <c r="L31" s="4" t="str">
        <v>New Zealand</v>
      </c>
      <c r="M31" s="19">
        <f>AVERAGEIF(Table1[Country],L31,Table1[Amount])</f>
        <v>4770.1428571428569</v>
      </c>
    </row>
    <row r="32" spans="1:13" x14ac:dyDescent="0.25">
      <c r="A32">
        <v>31</v>
      </c>
      <c r="B32" t="s">
        <v>16</v>
      </c>
      <c r="C32" t="s">
        <v>5</v>
      </c>
      <c r="D32" s="2">
        <v>1641</v>
      </c>
      <c r="E32" s="3">
        <v>42422</v>
      </c>
      <c r="F32" t="s">
        <v>8</v>
      </c>
      <c r="L32" s="4" t="str">
        <v>France</v>
      </c>
      <c r="M32" s="19">
        <f>AVERAGEIF(Table1[Country],L32,Table1[Amount])</f>
        <v>5037.7142857142853</v>
      </c>
    </row>
    <row r="33" spans="1:13" x14ac:dyDescent="0.25">
      <c r="A33">
        <v>32</v>
      </c>
      <c r="B33" t="s">
        <v>14</v>
      </c>
      <c r="C33" t="s">
        <v>5</v>
      </c>
      <c r="D33" s="2">
        <v>8892</v>
      </c>
      <c r="E33" s="3">
        <v>42423</v>
      </c>
      <c r="F33" t="s">
        <v>11</v>
      </c>
      <c r="L33" s="4" t="s">
        <v>23</v>
      </c>
      <c r="M33" s="17">
        <f>AVERAGE(Table1[Amount])</f>
        <v>4834.4319248826287</v>
      </c>
    </row>
    <row r="34" spans="1:13" x14ac:dyDescent="0.25">
      <c r="A34">
        <v>33</v>
      </c>
      <c r="B34" t="s">
        <v>14</v>
      </c>
      <c r="C34" t="s">
        <v>5</v>
      </c>
      <c r="D34" s="2">
        <v>2060</v>
      </c>
      <c r="E34" s="3">
        <v>42429</v>
      </c>
      <c r="F34" t="s">
        <v>19</v>
      </c>
    </row>
    <row r="35" spans="1:13" x14ac:dyDescent="0.25">
      <c r="A35">
        <v>34</v>
      </c>
      <c r="B35" t="s">
        <v>21</v>
      </c>
      <c r="C35" t="s">
        <v>6</v>
      </c>
      <c r="D35" s="2">
        <v>1557</v>
      </c>
      <c r="E35" s="3">
        <v>42429</v>
      </c>
      <c r="F35" t="s">
        <v>12</v>
      </c>
      <c r="L35" s="18"/>
      <c r="M35" t="s">
        <v>34</v>
      </c>
    </row>
    <row r="36" spans="1:13" x14ac:dyDescent="0.25">
      <c r="A36">
        <v>35</v>
      </c>
      <c r="B36" t="s">
        <v>14</v>
      </c>
      <c r="C36" t="s">
        <v>5</v>
      </c>
      <c r="D36" s="2">
        <v>6509</v>
      </c>
      <c r="E36" s="3">
        <v>42430</v>
      </c>
      <c r="F36" t="s">
        <v>19</v>
      </c>
      <c r="L36" s="20"/>
      <c r="M36" t="s">
        <v>35</v>
      </c>
    </row>
    <row r="37" spans="1:13" x14ac:dyDescent="0.25">
      <c r="A37">
        <v>36</v>
      </c>
      <c r="B37" t="s">
        <v>14</v>
      </c>
      <c r="C37" t="s">
        <v>5</v>
      </c>
      <c r="D37" s="2">
        <v>5718</v>
      </c>
      <c r="E37" s="3">
        <v>42433</v>
      </c>
      <c r="F37" t="s">
        <v>11</v>
      </c>
    </row>
    <row r="38" spans="1:13" x14ac:dyDescent="0.25">
      <c r="A38">
        <v>37</v>
      </c>
      <c r="B38" t="s">
        <v>14</v>
      </c>
      <c r="C38" t="s">
        <v>5</v>
      </c>
      <c r="D38" s="2">
        <v>7655</v>
      </c>
      <c r="E38" s="3">
        <v>42434</v>
      </c>
      <c r="F38" t="s">
        <v>8</v>
      </c>
    </row>
    <row r="39" spans="1:13" x14ac:dyDescent="0.25">
      <c r="A39">
        <v>38</v>
      </c>
      <c r="B39" t="s">
        <v>17</v>
      </c>
      <c r="C39" t="s">
        <v>6</v>
      </c>
      <c r="D39" s="2">
        <v>9116</v>
      </c>
      <c r="E39" s="3">
        <v>42434</v>
      </c>
      <c r="F39" t="s">
        <v>9</v>
      </c>
    </row>
    <row r="40" spans="1:13" x14ac:dyDescent="0.25">
      <c r="A40">
        <v>39</v>
      </c>
      <c r="B40" t="s">
        <v>13</v>
      </c>
      <c r="C40" t="s">
        <v>5</v>
      </c>
      <c r="D40" s="2">
        <v>2795</v>
      </c>
      <c r="E40" s="3">
        <v>42444</v>
      </c>
      <c r="F40" t="s">
        <v>8</v>
      </c>
    </row>
    <row r="41" spans="1:13" x14ac:dyDescent="0.25">
      <c r="A41">
        <v>40</v>
      </c>
      <c r="B41" t="s">
        <v>13</v>
      </c>
      <c r="C41" t="s">
        <v>5</v>
      </c>
      <c r="D41" s="2">
        <v>5084</v>
      </c>
      <c r="E41" s="3">
        <v>42444</v>
      </c>
      <c r="F41" t="s">
        <v>8</v>
      </c>
    </row>
    <row r="42" spans="1:13" x14ac:dyDescent="0.25">
      <c r="A42">
        <v>41</v>
      </c>
      <c r="B42" t="s">
        <v>17</v>
      </c>
      <c r="C42" t="s">
        <v>6</v>
      </c>
      <c r="D42" s="2">
        <v>8941</v>
      </c>
      <c r="E42" s="3">
        <v>42444</v>
      </c>
      <c r="F42" t="s">
        <v>9</v>
      </c>
    </row>
    <row r="43" spans="1:13" x14ac:dyDescent="0.25">
      <c r="A43">
        <v>42</v>
      </c>
      <c r="B43" t="s">
        <v>21</v>
      </c>
      <c r="C43" t="s">
        <v>6</v>
      </c>
      <c r="D43" s="2">
        <v>5341</v>
      </c>
      <c r="E43" s="3">
        <v>42445</v>
      </c>
      <c r="F43" t="s">
        <v>19</v>
      </c>
    </row>
    <row r="44" spans="1:13" x14ac:dyDescent="0.25">
      <c r="A44">
        <v>43</v>
      </c>
      <c r="B44" t="s">
        <v>13</v>
      </c>
      <c r="C44" t="s">
        <v>5</v>
      </c>
      <c r="D44" s="2">
        <v>135</v>
      </c>
      <c r="E44" s="3">
        <v>42448</v>
      </c>
      <c r="F44" t="s">
        <v>10</v>
      </c>
    </row>
    <row r="45" spans="1:13" x14ac:dyDescent="0.25">
      <c r="A45">
        <v>44</v>
      </c>
      <c r="B45" t="s">
        <v>13</v>
      </c>
      <c r="C45" t="s">
        <v>5</v>
      </c>
      <c r="D45" s="2">
        <v>9400</v>
      </c>
      <c r="E45" s="3">
        <v>42448</v>
      </c>
      <c r="F45" t="s">
        <v>11</v>
      </c>
    </row>
    <row r="46" spans="1:13" x14ac:dyDescent="0.25">
      <c r="A46">
        <v>45</v>
      </c>
      <c r="B46" t="s">
        <v>18</v>
      </c>
      <c r="C46" t="s">
        <v>6</v>
      </c>
      <c r="D46" s="2">
        <v>6045</v>
      </c>
      <c r="E46" s="3">
        <v>42450</v>
      </c>
      <c r="F46" t="s">
        <v>12</v>
      </c>
    </row>
    <row r="47" spans="1:13" x14ac:dyDescent="0.25">
      <c r="A47">
        <v>46</v>
      </c>
      <c r="B47" t="s">
        <v>14</v>
      </c>
      <c r="C47" t="s">
        <v>5</v>
      </c>
      <c r="D47" s="2">
        <v>5820</v>
      </c>
      <c r="E47" s="3">
        <v>42451</v>
      </c>
      <c r="F47" t="s">
        <v>20</v>
      </c>
    </row>
    <row r="48" spans="1:13" x14ac:dyDescent="0.25">
      <c r="A48">
        <v>47</v>
      </c>
      <c r="B48" t="s">
        <v>15</v>
      </c>
      <c r="C48" t="s">
        <v>5</v>
      </c>
      <c r="D48" s="2">
        <v>8887</v>
      </c>
      <c r="E48" s="3">
        <v>42452</v>
      </c>
      <c r="F48" t="s">
        <v>12</v>
      </c>
    </row>
    <row r="49" spans="1:6" x14ac:dyDescent="0.25">
      <c r="A49">
        <v>48</v>
      </c>
      <c r="B49" t="s">
        <v>15</v>
      </c>
      <c r="C49" t="s">
        <v>5</v>
      </c>
      <c r="D49" s="2">
        <v>6982</v>
      </c>
      <c r="E49" s="3">
        <v>42453</v>
      </c>
      <c r="F49" t="s">
        <v>8</v>
      </c>
    </row>
    <row r="50" spans="1:6" x14ac:dyDescent="0.25">
      <c r="A50">
        <v>49</v>
      </c>
      <c r="B50" t="s">
        <v>13</v>
      </c>
      <c r="C50" t="s">
        <v>5</v>
      </c>
      <c r="D50" s="2">
        <v>4029</v>
      </c>
      <c r="E50" s="3">
        <v>42455</v>
      </c>
      <c r="F50" t="s">
        <v>11</v>
      </c>
    </row>
    <row r="51" spans="1:6" x14ac:dyDescent="0.25">
      <c r="A51">
        <v>50</v>
      </c>
      <c r="B51" t="s">
        <v>17</v>
      </c>
      <c r="C51" t="s">
        <v>6</v>
      </c>
      <c r="D51" s="2">
        <v>3665</v>
      </c>
      <c r="E51" s="3">
        <v>42455</v>
      </c>
      <c r="F51" t="s">
        <v>12</v>
      </c>
    </row>
    <row r="52" spans="1:6" x14ac:dyDescent="0.25">
      <c r="A52">
        <v>51</v>
      </c>
      <c r="B52" t="s">
        <v>13</v>
      </c>
      <c r="C52" t="s">
        <v>5</v>
      </c>
      <c r="D52" s="2">
        <v>4781</v>
      </c>
      <c r="E52" s="3">
        <v>42458</v>
      </c>
      <c r="F52" t="s">
        <v>19</v>
      </c>
    </row>
    <row r="53" spans="1:6" x14ac:dyDescent="0.25">
      <c r="A53">
        <v>52</v>
      </c>
      <c r="B53" t="s">
        <v>16</v>
      </c>
      <c r="C53" t="s">
        <v>5</v>
      </c>
      <c r="D53" s="2">
        <v>3663</v>
      </c>
      <c r="E53" s="3">
        <v>42459</v>
      </c>
      <c r="F53" t="s">
        <v>11</v>
      </c>
    </row>
    <row r="54" spans="1:6" x14ac:dyDescent="0.25">
      <c r="A54">
        <v>53</v>
      </c>
      <c r="B54" t="s">
        <v>14</v>
      </c>
      <c r="C54" t="s">
        <v>5</v>
      </c>
      <c r="D54" s="2">
        <v>6331</v>
      </c>
      <c r="E54" s="3">
        <v>42461</v>
      </c>
      <c r="F54" t="s">
        <v>19</v>
      </c>
    </row>
    <row r="55" spans="1:6" x14ac:dyDescent="0.25">
      <c r="A55">
        <v>54</v>
      </c>
      <c r="B55" t="s">
        <v>14</v>
      </c>
      <c r="C55" t="s">
        <v>5</v>
      </c>
      <c r="D55" s="2">
        <v>4364</v>
      </c>
      <c r="E55" s="3">
        <v>42461</v>
      </c>
      <c r="F55" t="s">
        <v>10</v>
      </c>
    </row>
    <row r="56" spans="1:6" x14ac:dyDescent="0.25">
      <c r="A56">
        <v>55</v>
      </c>
      <c r="B56" t="s">
        <v>17</v>
      </c>
      <c r="C56" t="s">
        <v>6</v>
      </c>
      <c r="D56" s="2">
        <v>607</v>
      </c>
      <c r="E56" s="3">
        <v>42463</v>
      </c>
      <c r="F56" t="s">
        <v>9</v>
      </c>
    </row>
    <row r="57" spans="1:6" x14ac:dyDescent="0.25">
      <c r="A57">
        <v>56</v>
      </c>
      <c r="B57" t="s">
        <v>13</v>
      </c>
      <c r="C57" t="s">
        <v>5</v>
      </c>
      <c r="D57" s="2">
        <v>1054</v>
      </c>
      <c r="E57" s="3">
        <v>42466</v>
      </c>
      <c r="F57" t="s">
        <v>20</v>
      </c>
    </row>
    <row r="58" spans="1:6" x14ac:dyDescent="0.25">
      <c r="A58">
        <v>57</v>
      </c>
      <c r="B58" t="s">
        <v>17</v>
      </c>
      <c r="C58" t="s">
        <v>6</v>
      </c>
      <c r="D58" s="2">
        <v>7659</v>
      </c>
      <c r="E58" s="3">
        <v>42466</v>
      </c>
      <c r="F58" t="s">
        <v>8</v>
      </c>
    </row>
    <row r="59" spans="1:6" x14ac:dyDescent="0.25">
      <c r="A59">
        <v>58</v>
      </c>
      <c r="B59" t="s">
        <v>21</v>
      </c>
      <c r="C59" t="s">
        <v>6</v>
      </c>
      <c r="D59" s="2">
        <v>277</v>
      </c>
      <c r="E59" s="3">
        <v>42472</v>
      </c>
      <c r="F59" t="s">
        <v>12</v>
      </c>
    </row>
    <row r="60" spans="1:6" x14ac:dyDescent="0.25">
      <c r="A60">
        <v>59</v>
      </c>
      <c r="B60" t="s">
        <v>13</v>
      </c>
      <c r="C60" t="s">
        <v>5</v>
      </c>
      <c r="D60" s="2">
        <v>235</v>
      </c>
      <c r="E60" s="3">
        <v>42477</v>
      </c>
      <c r="F60" t="s">
        <v>8</v>
      </c>
    </row>
    <row r="61" spans="1:6" x14ac:dyDescent="0.25">
      <c r="A61">
        <v>60</v>
      </c>
      <c r="B61" t="s">
        <v>15</v>
      </c>
      <c r="C61" t="s">
        <v>5</v>
      </c>
      <c r="D61" s="2">
        <v>1113</v>
      </c>
      <c r="E61" s="3">
        <v>42478</v>
      </c>
      <c r="F61" t="s">
        <v>11</v>
      </c>
    </row>
    <row r="62" spans="1:6" x14ac:dyDescent="0.25">
      <c r="A62">
        <v>61</v>
      </c>
      <c r="B62" t="s">
        <v>14</v>
      </c>
      <c r="C62" t="s">
        <v>5</v>
      </c>
      <c r="D62" s="2">
        <v>1128</v>
      </c>
      <c r="E62" s="3">
        <v>42481</v>
      </c>
      <c r="F62" t="s">
        <v>8</v>
      </c>
    </row>
    <row r="63" spans="1:6" x14ac:dyDescent="0.25">
      <c r="A63">
        <v>62</v>
      </c>
      <c r="B63" t="s">
        <v>21</v>
      </c>
      <c r="C63" t="s">
        <v>6</v>
      </c>
      <c r="D63" s="2">
        <v>9231</v>
      </c>
      <c r="E63" s="3">
        <v>42482</v>
      </c>
      <c r="F63" t="s">
        <v>10</v>
      </c>
    </row>
    <row r="64" spans="1:6" x14ac:dyDescent="0.25">
      <c r="A64">
        <v>63</v>
      </c>
      <c r="B64" t="s">
        <v>13</v>
      </c>
      <c r="C64" t="s">
        <v>5</v>
      </c>
      <c r="D64" s="2">
        <v>4387</v>
      </c>
      <c r="E64" s="3">
        <v>42483</v>
      </c>
      <c r="F64" t="s">
        <v>8</v>
      </c>
    </row>
    <row r="65" spans="1:6" x14ac:dyDescent="0.25">
      <c r="A65">
        <v>64</v>
      </c>
      <c r="B65" t="s">
        <v>14</v>
      </c>
      <c r="C65" t="s">
        <v>5</v>
      </c>
      <c r="D65" s="2">
        <v>2763</v>
      </c>
      <c r="E65" s="3">
        <v>42485</v>
      </c>
      <c r="F65" t="s">
        <v>10</v>
      </c>
    </row>
    <row r="66" spans="1:6" x14ac:dyDescent="0.25">
      <c r="A66">
        <v>65</v>
      </c>
      <c r="B66" t="s">
        <v>13</v>
      </c>
      <c r="C66" t="s">
        <v>5</v>
      </c>
      <c r="D66" s="2">
        <v>7898</v>
      </c>
      <c r="E66" s="3">
        <v>42487</v>
      </c>
      <c r="F66" t="s">
        <v>9</v>
      </c>
    </row>
    <row r="67" spans="1:6" x14ac:dyDescent="0.25">
      <c r="A67">
        <v>66</v>
      </c>
      <c r="B67" t="s">
        <v>13</v>
      </c>
      <c r="C67" t="s">
        <v>5</v>
      </c>
      <c r="D67" s="2">
        <v>2427</v>
      </c>
      <c r="E67" s="3">
        <v>42490</v>
      </c>
      <c r="F67" t="s">
        <v>19</v>
      </c>
    </row>
    <row r="68" spans="1:6" x14ac:dyDescent="0.25">
      <c r="A68">
        <v>67</v>
      </c>
      <c r="B68" t="s">
        <v>13</v>
      </c>
      <c r="C68" t="s">
        <v>5</v>
      </c>
      <c r="D68" s="2">
        <v>8663</v>
      </c>
      <c r="E68" s="3">
        <v>42491</v>
      </c>
      <c r="F68" t="s">
        <v>20</v>
      </c>
    </row>
    <row r="69" spans="1:6" x14ac:dyDescent="0.25">
      <c r="A69">
        <v>68</v>
      </c>
      <c r="B69" t="s">
        <v>17</v>
      </c>
      <c r="C69" t="s">
        <v>6</v>
      </c>
      <c r="D69" s="2">
        <v>2789</v>
      </c>
      <c r="E69" s="3">
        <v>42491</v>
      </c>
      <c r="F69" t="s">
        <v>12</v>
      </c>
    </row>
    <row r="70" spans="1:6" x14ac:dyDescent="0.25">
      <c r="A70">
        <v>69</v>
      </c>
      <c r="B70" t="s">
        <v>13</v>
      </c>
      <c r="C70" t="s">
        <v>5</v>
      </c>
      <c r="D70" s="2">
        <v>4054</v>
      </c>
      <c r="E70" s="3">
        <v>42492</v>
      </c>
      <c r="F70" t="s">
        <v>8</v>
      </c>
    </row>
    <row r="71" spans="1:6" x14ac:dyDescent="0.25">
      <c r="A71">
        <v>70</v>
      </c>
      <c r="B71" t="s">
        <v>16</v>
      </c>
      <c r="C71" t="s">
        <v>5</v>
      </c>
      <c r="D71" s="2">
        <v>2262</v>
      </c>
      <c r="E71" s="3">
        <v>42492</v>
      </c>
      <c r="F71" t="s">
        <v>8</v>
      </c>
    </row>
    <row r="72" spans="1:6" x14ac:dyDescent="0.25">
      <c r="A72">
        <v>71</v>
      </c>
      <c r="B72" t="s">
        <v>16</v>
      </c>
      <c r="C72" t="s">
        <v>5</v>
      </c>
      <c r="D72" s="2">
        <v>5600</v>
      </c>
      <c r="E72" s="3">
        <v>42492</v>
      </c>
      <c r="F72" t="s">
        <v>9</v>
      </c>
    </row>
    <row r="73" spans="1:6" x14ac:dyDescent="0.25">
      <c r="A73">
        <v>72</v>
      </c>
      <c r="B73" t="s">
        <v>13</v>
      </c>
      <c r="C73" t="s">
        <v>5</v>
      </c>
      <c r="D73" s="2">
        <v>5787</v>
      </c>
      <c r="E73" s="3">
        <v>42493</v>
      </c>
      <c r="F73" t="s">
        <v>8</v>
      </c>
    </row>
    <row r="74" spans="1:6" x14ac:dyDescent="0.25">
      <c r="A74">
        <v>73</v>
      </c>
      <c r="B74" t="s">
        <v>15</v>
      </c>
      <c r="C74" t="s">
        <v>5</v>
      </c>
      <c r="D74" s="2">
        <v>6295</v>
      </c>
      <c r="E74" s="3">
        <v>42493</v>
      </c>
      <c r="F74" t="s">
        <v>10</v>
      </c>
    </row>
    <row r="75" spans="1:6" x14ac:dyDescent="0.25">
      <c r="A75">
        <v>74</v>
      </c>
      <c r="B75" t="s">
        <v>13</v>
      </c>
      <c r="C75" t="s">
        <v>5</v>
      </c>
      <c r="D75" s="2">
        <v>474</v>
      </c>
      <c r="E75" s="3">
        <v>42495</v>
      </c>
      <c r="F75" t="s">
        <v>12</v>
      </c>
    </row>
    <row r="76" spans="1:6" x14ac:dyDescent="0.25">
      <c r="A76">
        <v>75</v>
      </c>
      <c r="B76" t="s">
        <v>14</v>
      </c>
      <c r="C76" t="s">
        <v>5</v>
      </c>
      <c r="D76" s="2">
        <v>4325</v>
      </c>
      <c r="E76" s="3">
        <v>42495</v>
      </c>
      <c r="F76" t="s">
        <v>19</v>
      </c>
    </row>
    <row r="77" spans="1:6" x14ac:dyDescent="0.25">
      <c r="A77">
        <v>76</v>
      </c>
      <c r="B77" t="s">
        <v>13</v>
      </c>
      <c r="C77" t="s">
        <v>5</v>
      </c>
      <c r="D77" s="2">
        <v>592</v>
      </c>
      <c r="E77" s="3">
        <v>42496</v>
      </c>
      <c r="F77" t="s">
        <v>8</v>
      </c>
    </row>
    <row r="78" spans="1:6" x14ac:dyDescent="0.25">
      <c r="A78">
        <v>77</v>
      </c>
      <c r="B78" t="s">
        <v>15</v>
      </c>
      <c r="C78" t="s">
        <v>5</v>
      </c>
      <c r="D78" s="2">
        <v>4330</v>
      </c>
      <c r="E78" s="3">
        <v>42498</v>
      </c>
      <c r="F78" t="s">
        <v>8</v>
      </c>
    </row>
    <row r="79" spans="1:6" x14ac:dyDescent="0.25">
      <c r="A79">
        <v>78</v>
      </c>
      <c r="B79" t="s">
        <v>13</v>
      </c>
      <c r="C79" t="s">
        <v>5</v>
      </c>
      <c r="D79" s="2">
        <v>9405</v>
      </c>
      <c r="E79" s="3">
        <v>42498</v>
      </c>
      <c r="F79" t="s">
        <v>9</v>
      </c>
    </row>
    <row r="80" spans="1:6" x14ac:dyDescent="0.25">
      <c r="A80">
        <v>79</v>
      </c>
      <c r="B80" t="s">
        <v>14</v>
      </c>
      <c r="C80" t="s">
        <v>5</v>
      </c>
      <c r="D80" s="2">
        <v>7671</v>
      </c>
      <c r="E80" s="3">
        <v>42498</v>
      </c>
      <c r="F80" t="s">
        <v>19</v>
      </c>
    </row>
    <row r="81" spans="1:6" x14ac:dyDescent="0.25">
      <c r="A81">
        <v>80</v>
      </c>
      <c r="B81" t="s">
        <v>17</v>
      </c>
      <c r="C81" t="s">
        <v>6</v>
      </c>
      <c r="D81" s="2">
        <v>5791</v>
      </c>
      <c r="E81" s="3">
        <v>42498</v>
      </c>
      <c r="F81" t="s">
        <v>9</v>
      </c>
    </row>
    <row r="82" spans="1:6" x14ac:dyDescent="0.25">
      <c r="A82">
        <v>81</v>
      </c>
      <c r="B82" t="s">
        <v>13</v>
      </c>
      <c r="C82" t="s">
        <v>5</v>
      </c>
      <c r="D82" s="2">
        <v>6007</v>
      </c>
      <c r="E82" s="3">
        <v>42502</v>
      </c>
      <c r="F82" t="s">
        <v>10</v>
      </c>
    </row>
    <row r="83" spans="1:6" x14ac:dyDescent="0.25">
      <c r="A83">
        <v>82</v>
      </c>
      <c r="B83" t="s">
        <v>13</v>
      </c>
      <c r="C83" t="s">
        <v>5</v>
      </c>
      <c r="D83" s="2">
        <v>5030</v>
      </c>
      <c r="E83" s="3">
        <v>42504</v>
      </c>
      <c r="F83" t="s">
        <v>12</v>
      </c>
    </row>
    <row r="84" spans="1:6" x14ac:dyDescent="0.25">
      <c r="A84">
        <v>83</v>
      </c>
      <c r="B84" t="s">
        <v>17</v>
      </c>
      <c r="C84" t="s">
        <v>6</v>
      </c>
      <c r="D84" s="2">
        <v>6763</v>
      </c>
      <c r="E84" s="3">
        <v>42504</v>
      </c>
      <c r="F84" t="s">
        <v>9</v>
      </c>
    </row>
    <row r="85" spans="1:6" x14ac:dyDescent="0.25">
      <c r="A85">
        <v>84</v>
      </c>
      <c r="B85" t="s">
        <v>13</v>
      </c>
      <c r="C85" t="s">
        <v>5</v>
      </c>
      <c r="D85" s="2">
        <v>4248</v>
      </c>
      <c r="E85" s="3">
        <v>42505</v>
      </c>
      <c r="F85" t="s">
        <v>11</v>
      </c>
    </row>
    <row r="86" spans="1:6" x14ac:dyDescent="0.25">
      <c r="A86">
        <v>85</v>
      </c>
      <c r="B86" t="s">
        <v>13</v>
      </c>
      <c r="C86" t="s">
        <v>5</v>
      </c>
      <c r="D86" s="2">
        <v>9543</v>
      </c>
      <c r="E86" s="3">
        <v>42506</v>
      </c>
      <c r="F86" t="s">
        <v>19</v>
      </c>
    </row>
    <row r="87" spans="1:6" x14ac:dyDescent="0.25">
      <c r="A87">
        <v>86</v>
      </c>
      <c r="B87" t="s">
        <v>21</v>
      </c>
      <c r="C87" t="s">
        <v>6</v>
      </c>
      <c r="D87" s="2">
        <v>2054</v>
      </c>
      <c r="E87" s="3">
        <v>42506</v>
      </c>
      <c r="F87" t="s">
        <v>9</v>
      </c>
    </row>
    <row r="88" spans="1:6" x14ac:dyDescent="0.25">
      <c r="A88">
        <v>87</v>
      </c>
      <c r="B88" t="s">
        <v>18</v>
      </c>
      <c r="C88" t="s">
        <v>6</v>
      </c>
      <c r="D88" s="2">
        <v>7094</v>
      </c>
      <c r="E88" s="3">
        <v>42506</v>
      </c>
      <c r="F88" t="s">
        <v>12</v>
      </c>
    </row>
    <row r="89" spans="1:6" x14ac:dyDescent="0.25">
      <c r="A89">
        <v>88</v>
      </c>
      <c r="B89" t="s">
        <v>17</v>
      </c>
      <c r="C89" t="s">
        <v>6</v>
      </c>
      <c r="D89" s="2">
        <v>6087</v>
      </c>
      <c r="E89" s="3">
        <v>42508</v>
      </c>
      <c r="F89" t="s">
        <v>8</v>
      </c>
    </row>
    <row r="90" spans="1:6" x14ac:dyDescent="0.25">
      <c r="A90">
        <v>89</v>
      </c>
      <c r="B90" t="s">
        <v>14</v>
      </c>
      <c r="C90" t="s">
        <v>5</v>
      </c>
      <c r="D90" s="2">
        <v>4264</v>
      </c>
      <c r="E90" s="3">
        <v>42509</v>
      </c>
      <c r="F90" t="s">
        <v>11</v>
      </c>
    </row>
    <row r="91" spans="1:6" x14ac:dyDescent="0.25">
      <c r="A91">
        <v>90</v>
      </c>
      <c r="B91" t="s">
        <v>16</v>
      </c>
      <c r="C91" t="s">
        <v>5</v>
      </c>
      <c r="D91" s="2">
        <v>9333</v>
      </c>
      <c r="E91" s="3">
        <v>42510</v>
      </c>
      <c r="F91" t="s">
        <v>8</v>
      </c>
    </row>
    <row r="92" spans="1:6" x14ac:dyDescent="0.25">
      <c r="A92">
        <v>91</v>
      </c>
      <c r="B92" t="s">
        <v>16</v>
      </c>
      <c r="C92" t="s">
        <v>5</v>
      </c>
      <c r="D92" s="2">
        <v>8775</v>
      </c>
      <c r="E92" s="3">
        <v>42512</v>
      </c>
      <c r="F92" t="s">
        <v>12</v>
      </c>
    </row>
    <row r="93" spans="1:6" x14ac:dyDescent="0.25">
      <c r="A93">
        <v>92</v>
      </c>
      <c r="B93" t="s">
        <v>21</v>
      </c>
      <c r="C93" t="s">
        <v>6</v>
      </c>
      <c r="D93" s="2">
        <v>2011</v>
      </c>
      <c r="E93" s="3">
        <v>42513</v>
      </c>
      <c r="F93" t="s">
        <v>9</v>
      </c>
    </row>
    <row r="94" spans="1:6" x14ac:dyDescent="0.25">
      <c r="A94">
        <v>93</v>
      </c>
      <c r="B94" t="s">
        <v>13</v>
      </c>
      <c r="C94" t="s">
        <v>5</v>
      </c>
      <c r="D94" s="2">
        <v>5632</v>
      </c>
      <c r="E94" s="3">
        <v>42515</v>
      </c>
      <c r="F94" t="s">
        <v>8</v>
      </c>
    </row>
    <row r="95" spans="1:6" x14ac:dyDescent="0.25">
      <c r="A95">
        <v>94</v>
      </c>
      <c r="B95" t="s">
        <v>13</v>
      </c>
      <c r="C95" t="s">
        <v>5</v>
      </c>
      <c r="D95" s="2">
        <v>4904</v>
      </c>
      <c r="E95" s="3">
        <v>42515</v>
      </c>
      <c r="F95" t="s">
        <v>20</v>
      </c>
    </row>
    <row r="96" spans="1:6" x14ac:dyDescent="0.25">
      <c r="A96">
        <v>95</v>
      </c>
      <c r="B96" t="s">
        <v>18</v>
      </c>
      <c r="C96" t="s">
        <v>6</v>
      </c>
      <c r="D96" s="2">
        <v>1002</v>
      </c>
      <c r="E96" s="3">
        <v>42515</v>
      </c>
      <c r="F96" t="s">
        <v>11</v>
      </c>
    </row>
    <row r="97" spans="1:6" x14ac:dyDescent="0.25">
      <c r="A97">
        <v>96</v>
      </c>
      <c r="B97" t="s">
        <v>15</v>
      </c>
      <c r="C97" t="s">
        <v>5</v>
      </c>
      <c r="D97" s="2">
        <v>8141</v>
      </c>
      <c r="E97" s="3">
        <v>42516</v>
      </c>
      <c r="F97" t="s">
        <v>9</v>
      </c>
    </row>
    <row r="98" spans="1:6" x14ac:dyDescent="0.25">
      <c r="A98">
        <v>97</v>
      </c>
      <c r="B98" t="s">
        <v>15</v>
      </c>
      <c r="C98" t="s">
        <v>5</v>
      </c>
      <c r="D98" s="2">
        <v>3644</v>
      </c>
      <c r="E98" s="3">
        <v>42516</v>
      </c>
      <c r="F98" t="s">
        <v>10</v>
      </c>
    </row>
    <row r="99" spans="1:6" x14ac:dyDescent="0.25">
      <c r="A99">
        <v>98</v>
      </c>
      <c r="B99" t="s">
        <v>15</v>
      </c>
      <c r="C99" t="s">
        <v>5</v>
      </c>
      <c r="D99" s="2">
        <v>1380</v>
      </c>
      <c r="E99" s="3">
        <v>42516</v>
      </c>
      <c r="F99" t="s">
        <v>11</v>
      </c>
    </row>
    <row r="100" spans="1:6" x14ac:dyDescent="0.25">
      <c r="A100">
        <v>99</v>
      </c>
      <c r="B100" t="s">
        <v>21</v>
      </c>
      <c r="C100" t="s">
        <v>6</v>
      </c>
      <c r="D100" s="2">
        <v>8354</v>
      </c>
      <c r="E100" s="3">
        <v>42516</v>
      </c>
      <c r="F100" t="s">
        <v>12</v>
      </c>
    </row>
    <row r="101" spans="1:6" x14ac:dyDescent="0.25">
      <c r="A101">
        <v>100</v>
      </c>
      <c r="B101" t="s">
        <v>13</v>
      </c>
      <c r="C101" t="s">
        <v>5</v>
      </c>
      <c r="D101" s="2">
        <v>5182</v>
      </c>
      <c r="E101" s="3">
        <v>42517</v>
      </c>
      <c r="F101" t="s">
        <v>8</v>
      </c>
    </row>
    <row r="102" spans="1:6" x14ac:dyDescent="0.25">
      <c r="A102">
        <v>101</v>
      </c>
      <c r="B102" t="s">
        <v>14</v>
      </c>
      <c r="C102" t="s">
        <v>5</v>
      </c>
      <c r="D102" s="2">
        <v>2193</v>
      </c>
      <c r="E102" s="3">
        <v>42517</v>
      </c>
      <c r="F102" t="s">
        <v>19</v>
      </c>
    </row>
    <row r="103" spans="1:6" x14ac:dyDescent="0.25">
      <c r="A103">
        <v>102</v>
      </c>
      <c r="B103" t="s">
        <v>16</v>
      </c>
      <c r="C103" t="s">
        <v>5</v>
      </c>
      <c r="D103" s="2">
        <v>3647</v>
      </c>
      <c r="E103" s="3">
        <v>42518</v>
      </c>
      <c r="F103" t="s">
        <v>8</v>
      </c>
    </row>
    <row r="104" spans="1:6" x14ac:dyDescent="0.25">
      <c r="A104">
        <v>103</v>
      </c>
      <c r="B104" t="s">
        <v>14</v>
      </c>
      <c r="C104" t="s">
        <v>5</v>
      </c>
      <c r="D104" s="2">
        <v>4104</v>
      </c>
      <c r="E104" s="3">
        <v>42518</v>
      </c>
      <c r="F104" t="s">
        <v>8</v>
      </c>
    </row>
    <row r="105" spans="1:6" x14ac:dyDescent="0.25">
      <c r="A105">
        <v>104</v>
      </c>
      <c r="B105" t="s">
        <v>17</v>
      </c>
      <c r="C105" t="s">
        <v>6</v>
      </c>
      <c r="D105" s="2">
        <v>7457</v>
      </c>
      <c r="E105" s="3">
        <v>42518</v>
      </c>
      <c r="F105" t="s">
        <v>8</v>
      </c>
    </row>
    <row r="106" spans="1:6" x14ac:dyDescent="0.25">
      <c r="A106">
        <v>105</v>
      </c>
      <c r="B106" t="s">
        <v>16</v>
      </c>
      <c r="C106" t="s">
        <v>5</v>
      </c>
      <c r="D106" s="2">
        <v>3767</v>
      </c>
      <c r="E106" s="3">
        <v>42519</v>
      </c>
      <c r="F106" t="s">
        <v>10</v>
      </c>
    </row>
    <row r="107" spans="1:6" x14ac:dyDescent="0.25">
      <c r="A107">
        <v>106</v>
      </c>
      <c r="B107" t="s">
        <v>21</v>
      </c>
      <c r="C107" t="s">
        <v>6</v>
      </c>
      <c r="D107" s="2">
        <v>4685</v>
      </c>
      <c r="E107" s="3">
        <v>42520</v>
      </c>
      <c r="F107" t="s">
        <v>12</v>
      </c>
    </row>
    <row r="108" spans="1:6" x14ac:dyDescent="0.25">
      <c r="A108">
        <v>107</v>
      </c>
      <c r="B108" t="s">
        <v>13</v>
      </c>
      <c r="C108" t="s">
        <v>5</v>
      </c>
      <c r="D108" s="2">
        <v>3917</v>
      </c>
      <c r="E108" s="3">
        <v>42525</v>
      </c>
      <c r="F108" t="s">
        <v>8</v>
      </c>
    </row>
    <row r="109" spans="1:6" x14ac:dyDescent="0.25">
      <c r="A109">
        <v>108</v>
      </c>
      <c r="B109" t="s">
        <v>14</v>
      </c>
      <c r="C109" t="s">
        <v>5</v>
      </c>
      <c r="D109" s="2">
        <v>521</v>
      </c>
      <c r="E109" s="3">
        <v>42525</v>
      </c>
      <c r="F109" t="s">
        <v>10</v>
      </c>
    </row>
    <row r="110" spans="1:6" x14ac:dyDescent="0.25">
      <c r="A110">
        <v>109</v>
      </c>
      <c r="B110" t="s">
        <v>14</v>
      </c>
      <c r="C110" t="s">
        <v>5</v>
      </c>
      <c r="D110" s="2">
        <v>5605</v>
      </c>
      <c r="E110" s="3">
        <v>42531</v>
      </c>
      <c r="F110" t="s">
        <v>19</v>
      </c>
    </row>
    <row r="111" spans="1:6" x14ac:dyDescent="0.25">
      <c r="A111">
        <v>110</v>
      </c>
      <c r="B111" t="s">
        <v>21</v>
      </c>
      <c r="C111" t="s">
        <v>6</v>
      </c>
      <c r="D111" s="2">
        <v>9630</v>
      </c>
      <c r="E111" s="3">
        <v>42532</v>
      </c>
      <c r="F111" t="s">
        <v>12</v>
      </c>
    </row>
    <row r="112" spans="1:6" x14ac:dyDescent="0.25">
      <c r="A112">
        <v>111</v>
      </c>
      <c r="B112" t="s">
        <v>13</v>
      </c>
      <c r="C112" t="s">
        <v>5</v>
      </c>
      <c r="D112" s="2">
        <v>6941</v>
      </c>
      <c r="E112" s="3">
        <v>42541</v>
      </c>
      <c r="F112" t="s">
        <v>10</v>
      </c>
    </row>
    <row r="113" spans="1:6" x14ac:dyDescent="0.25">
      <c r="A113">
        <v>112</v>
      </c>
      <c r="B113" t="s">
        <v>21</v>
      </c>
      <c r="C113" t="s">
        <v>6</v>
      </c>
      <c r="D113" s="2">
        <v>7231</v>
      </c>
      <c r="E113" s="3">
        <v>42541</v>
      </c>
      <c r="F113" t="s">
        <v>9</v>
      </c>
    </row>
    <row r="114" spans="1:6" x14ac:dyDescent="0.25">
      <c r="A114">
        <v>113</v>
      </c>
      <c r="B114" t="s">
        <v>21</v>
      </c>
      <c r="C114" t="s">
        <v>6</v>
      </c>
      <c r="D114" s="2">
        <v>8891</v>
      </c>
      <c r="E114" s="3">
        <v>42544</v>
      </c>
      <c r="F114" t="s">
        <v>11</v>
      </c>
    </row>
    <row r="115" spans="1:6" x14ac:dyDescent="0.25">
      <c r="A115">
        <v>114</v>
      </c>
      <c r="B115" t="s">
        <v>13</v>
      </c>
      <c r="C115" t="s">
        <v>5</v>
      </c>
      <c r="D115" s="2">
        <v>107</v>
      </c>
      <c r="E115" s="3">
        <v>42546</v>
      </c>
      <c r="F115" t="s">
        <v>19</v>
      </c>
    </row>
    <row r="116" spans="1:6" x14ac:dyDescent="0.25">
      <c r="A116">
        <v>115</v>
      </c>
      <c r="B116" t="s">
        <v>13</v>
      </c>
      <c r="C116" t="s">
        <v>5</v>
      </c>
      <c r="D116" s="2">
        <v>4243</v>
      </c>
      <c r="E116" s="3">
        <v>42547</v>
      </c>
      <c r="F116" t="s">
        <v>8</v>
      </c>
    </row>
    <row r="117" spans="1:6" x14ac:dyDescent="0.25">
      <c r="A117">
        <v>116</v>
      </c>
      <c r="B117" t="s">
        <v>15</v>
      </c>
      <c r="C117" t="s">
        <v>5</v>
      </c>
      <c r="D117" s="2">
        <v>4514</v>
      </c>
      <c r="E117" s="3">
        <v>42548</v>
      </c>
      <c r="F117" t="s">
        <v>8</v>
      </c>
    </row>
    <row r="118" spans="1:6" x14ac:dyDescent="0.25">
      <c r="A118">
        <v>117</v>
      </c>
      <c r="B118" t="s">
        <v>16</v>
      </c>
      <c r="C118" t="s">
        <v>5</v>
      </c>
      <c r="D118" s="2">
        <v>5480</v>
      </c>
      <c r="E118" s="3">
        <v>42553</v>
      </c>
      <c r="F118" t="s">
        <v>8</v>
      </c>
    </row>
    <row r="119" spans="1:6" x14ac:dyDescent="0.25">
      <c r="A119">
        <v>118</v>
      </c>
      <c r="B119" t="s">
        <v>13</v>
      </c>
      <c r="C119" t="s">
        <v>5</v>
      </c>
      <c r="D119" s="2">
        <v>5002</v>
      </c>
      <c r="E119" s="3">
        <v>42553</v>
      </c>
      <c r="F119" t="s">
        <v>19</v>
      </c>
    </row>
    <row r="120" spans="1:6" x14ac:dyDescent="0.25">
      <c r="A120">
        <v>119</v>
      </c>
      <c r="B120" t="s">
        <v>13</v>
      </c>
      <c r="C120" t="s">
        <v>5</v>
      </c>
      <c r="D120" s="2">
        <v>8530</v>
      </c>
      <c r="E120" s="3">
        <v>42556</v>
      </c>
      <c r="F120" t="s">
        <v>10</v>
      </c>
    </row>
    <row r="121" spans="1:6" x14ac:dyDescent="0.25">
      <c r="A121">
        <v>120</v>
      </c>
      <c r="B121" t="s">
        <v>15</v>
      </c>
      <c r="C121" t="s">
        <v>5</v>
      </c>
      <c r="D121" s="2">
        <v>4819</v>
      </c>
      <c r="E121" s="3">
        <v>42558</v>
      </c>
      <c r="F121" t="s">
        <v>20</v>
      </c>
    </row>
    <row r="122" spans="1:6" x14ac:dyDescent="0.25">
      <c r="A122">
        <v>121</v>
      </c>
      <c r="B122" t="s">
        <v>21</v>
      </c>
      <c r="C122" t="s">
        <v>6</v>
      </c>
      <c r="D122" s="2">
        <v>6343</v>
      </c>
      <c r="E122" s="3">
        <v>42562</v>
      </c>
      <c r="F122" t="s">
        <v>9</v>
      </c>
    </row>
    <row r="123" spans="1:6" x14ac:dyDescent="0.25">
      <c r="A123">
        <v>122</v>
      </c>
      <c r="B123" t="s">
        <v>15</v>
      </c>
      <c r="C123" t="s">
        <v>5</v>
      </c>
      <c r="D123" s="2">
        <v>2318</v>
      </c>
      <c r="E123" s="3">
        <v>42564</v>
      </c>
      <c r="F123" t="s">
        <v>9</v>
      </c>
    </row>
    <row r="124" spans="1:6" x14ac:dyDescent="0.25">
      <c r="A124">
        <v>123</v>
      </c>
      <c r="B124" t="s">
        <v>15</v>
      </c>
      <c r="C124" t="s">
        <v>5</v>
      </c>
      <c r="D124" s="2">
        <v>220</v>
      </c>
      <c r="E124" s="3">
        <v>42571</v>
      </c>
      <c r="F124" t="s">
        <v>9</v>
      </c>
    </row>
    <row r="125" spans="1:6" x14ac:dyDescent="0.25">
      <c r="A125">
        <v>124</v>
      </c>
      <c r="B125" t="s">
        <v>15</v>
      </c>
      <c r="C125" t="s">
        <v>5</v>
      </c>
      <c r="D125" s="2">
        <v>6341</v>
      </c>
      <c r="E125" s="3">
        <v>42571</v>
      </c>
      <c r="F125" t="s">
        <v>20</v>
      </c>
    </row>
    <row r="126" spans="1:6" x14ac:dyDescent="0.25">
      <c r="A126">
        <v>125</v>
      </c>
      <c r="B126" t="s">
        <v>14</v>
      </c>
      <c r="C126" t="s">
        <v>5</v>
      </c>
      <c r="D126" s="2">
        <v>330</v>
      </c>
      <c r="E126" s="3">
        <v>42571</v>
      </c>
      <c r="F126" t="s">
        <v>12</v>
      </c>
    </row>
    <row r="127" spans="1:6" x14ac:dyDescent="0.25">
      <c r="A127">
        <v>126</v>
      </c>
      <c r="B127" t="s">
        <v>21</v>
      </c>
      <c r="C127" t="s">
        <v>6</v>
      </c>
      <c r="D127" s="2">
        <v>3027</v>
      </c>
      <c r="E127" s="3">
        <v>42571</v>
      </c>
      <c r="F127" t="s">
        <v>9</v>
      </c>
    </row>
    <row r="128" spans="1:6" x14ac:dyDescent="0.25">
      <c r="A128">
        <v>127</v>
      </c>
      <c r="B128" t="s">
        <v>15</v>
      </c>
      <c r="C128" t="s">
        <v>5</v>
      </c>
      <c r="D128" s="2">
        <v>850</v>
      </c>
      <c r="E128" s="3">
        <v>42573</v>
      </c>
      <c r="F128" t="s">
        <v>20</v>
      </c>
    </row>
    <row r="129" spans="1:6" x14ac:dyDescent="0.25">
      <c r="A129">
        <v>128</v>
      </c>
      <c r="B129" t="s">
        <v>13</v>
      </c>
      <c r="C129" t="s">
        <v>5</v>
      </c>
      <c r="D129" s="2">
        <v>8986</v>
      </c>
      <c r="E129" s="3">
        <v>42574</v>
      </c>
      <c r="F129" t="s">
        <v>9</v>
      </c>
    </row>
    <row r="130" spans="1:6" x14ac:dyDescent="0.25">
      <c r="A130">
        <v>129</v>
      </c>
      <c r="B130" t="s">
        <v>21</v>
      </c>
      <c r="C130" t="s">
        <v>6</v>
      </c>
      <c r="D130" s="2">
        <v>3800</v>
      </c>
      <c r="E130" s="3">
        <v>42576</v>
      </c>
      <c r="F130" t="s">
        <v>8</v>
      </c>
    </row>
    <row r="131" spans="1:6" x14ac:dyDescent="0.25">
      <c r="A131">
        <v>130</v>
      </c>
      <c r="B131" t="s">
        <v>17</v>
      </c>
      <c r="C131" t="s">
        <v>6</v>
      </c>
      <c r="D131" s="2">
        <v>5751</v>
      </c>
      <c r="E131" s="3">
        <v>42579</v>
      </c>
      <c r="F131" t="s">
        <v>9</v>
      </c>
    </row>
    <row r="132" spans="1:6" x14ac:dyDescent="0.25">
      <c r="A132">
        <v>131</v>
      </c>
      <c r="B132" t="s">
        <v>14</v>
      </c>
      <c r="C132" t="s">
        <v>5</v>
      </c>
      <c r="D132" s="2">
        <v>1704</v>
      </c>
      <c r="E132" s="3">
        <v>42580</v>
      </c>
      <c r="F132" t="s">
        <v>9</v>
      </c>
    </row>
    <row r="133" spans="1:6" x14ac:dyDescent="0.25">
      <c r="A133">
        <v>132</v>
      </c>
      <c r="B133" t="s">
        <v>13</v>
      </c>
      <c r="C133" t="s">
        <v>5</v>
      </c>
      <c r="D133" s="2">
        <v>7966</v>
      </c>
      <c r="E133" s="3">
        <v>42581</v>
      </c>
      <c r="F133" t="s">
        <v>11</v>
      </c>
    </row>
    <row r="134" spans="1:6" x14ac:dyDescent="0.25">
      <c r="A134">
        <v>133</v>
      </c>
      <c r="B134" t="s">
        <v>13</v>
      </c>
      <c r="C134" t="s">
        <v>5</v>
      </c>
      <c r="D134" s="2">
        <v>852</v>
      </c>
      <c r="E134" s="3">
        <v>42582</v>
      </c>
      <c r="F134" t="s">
        <v>8</v>
      </c>
    </row>
    <row r="135" spans="1:6" x14ac:dyDescent="0.25">
      <c r="A135">
        <v>134</v>
      </c>
      <c r="B135" t="s">
        <v>18</v>
      </c>
      <c r="C135" t="s">
        <v>6</v>
      </c>
      <c r="D135" s="2">
        <v>8416</v>
      </c>
      <c r="E135" s="3">
        <v>42582</v>
      </c>
      <c r="F135" t="s">
        <v>11</v>
      </c>
    </row>
    <row r="136" spans="1:6" x14ac:dyDescent="0.25">
      <c r="A136">
        <v>135</v>
      </c>
      <c r="B136" t="s">
        <v>13</v>
      </c>
      <c r="C136" t="s">
        <v>5</v>
      </c>
      <c r="D136" s="2">
        <v>7144</v>
      </c>
      <c r="E136" s="3">
        <v>42583</v>
      </c>
      <c r="F136" t="s">
        <v>19</v>
      </c>
    </row>
    <row r="137" spans="1:6" x14ac:dyDescent="0.25">
      <c r="A137">
        <v>136</v>
      </c>
      <c r="B137" t="s">
        <v>21</v>
      </c>
      <c r="C137" t="s">
        <v>6</v>
      </c>
      <c r="D137" s="2">
        <v>7854</v>
      </c>
      <c r="E137" s="3">
        <v>42583</v>
      </c>
      <c r="F137" t="s">
        <v>8</v>
      </c>
    </row>
    <row r="138" spans="1:6" x14ac:dyDescent="0.25">
      <c r="A138">
        <v>137</v>
      </c>
      <c r="B138" t="s">
        <v>15</v>
      </c>
      <c r="C138" t="s">
        <v>5</v>
      </c>
      <c r="D138" s="2">
        <v>859</v>
      </c>
      <c r="E138" s="3">
        <v>42585</v>
      </c>
      <c r="F138" t="s">
        <v>8</v>
      </c>
    </row>
    <row r="139" spans="1:6" x14ac:dyDescent="0.25">
      <c r="A139">
        <v>138</v>
      </c>
      <c r="B139" t="s">
        <v>21</v>
      </c>
      <c r="C139" t="s">
        <v>6</v>
      </c>
      <c r="D139" s="2">
        <v>8049</v>
      </c>
      <c r="E139" s="3">
        <v>42594</v>
      </c>
      <c r="F139" t="s">
        <v>8</v>
      </c>
    </row>
    <row r="140" spans="1:6" x14ac:dyDescent="0.25">
      <c r="A140">
        <v>139</v>
      </c>
      <c r="B140" t="s">
        <v>13</v>
      </c>
      <c r="C140" t="s">
        <v>5</v>
      </c>
      <c r="D140" s="2">
        <v>2836</v>
      </c>
      <c r="E140" s="3">
        <v>42595</v>
      </c>
      <c r="F140" t="s">
        <v>12</v>
      </c>
    </row>
    <row r="141" spans="1:6" x14ac:dyDescent="0.25">
      <c r="A141">
        <v>140</v>
      </c>
      <c r="B141" t="s">
        <v>17</v>
      </c>
      <c r="C141" t="s">
        <v>6</v>
      </c>
      <c r="D141" s="2">
        <v>1743</v>
      </c>
      <c r="E141" s="3">
        <v>42601</v>
      </c>
      <c r="F141" t="s">
        <v>8</v>
      </c>
    </row>
    <row r="142" spans="1:6" x14ac:dyDescent="0.25">
      <c r="A142">
        <v>141</v>
      </c>
      <c r="B142" t="s">
        <v>14</v>
      </c>
      <c r="C142" t="s">
        <v>5</v>
      </c>
      <c r="D142" s="2">
        <v>3844</v>
      </c>
      <c r="E142" s="3">
        <v>42605</v>
      </c>
      <c r="F142" t="s">
        <v>19</v>
      </c>
    </row>
    <row r="143" spans="1:6" x14ac:dyDescent="0.25">
      <c r="A143">
        <v>142</v>
      </c>
      <c r="B143" t="s">
        <v>14</v>
      </c>
      <c r="C143" t="s">
        <v>5</v>
      </c>
      <c r="D143" s="2">
        <v>7490</v>
      </c>
      <c r="E143" s="3">
        <v>42606</v>
      </c>
      <c r="F143" t="s">
        <v>19</v>
      </c>
    </row>
    <row r="144" spans="1:6" x14ac:dyDescent="0.25">
      <c r="A144">
        <v>143</v>
      </c>
      <c r="B144" t="s">
        <v>21</v>
      </c>
      <c r="C144" t="s">
        <v>6</v>
      </c>
      <c r="D144" s="2">
        <v>4483</v>
      </c>
      <c r="E144" s="3">
        <v>42607</v>
      </c>
      <c r="F144" t="s">
        <v>12</v>
      </c>
    </row>
    <row r="145" spans="1:6" x14ac:dyDescent="0.25">
      <c r="A145">
        <v>144</v>
      </c>
      <c r="B145" t="s">
        <v>14</v>
      </c>
      <c r="C145" t="s">
        <v>5</v>
      </c>
      <c r="D145" s="2">
        <v>7333</v>
      </c>
      <c r="E145" s="3">
        <v>42609</v>
      </c>
      <c r="F145" t="s">
        <v>10</v>
      </c>
    </row>
    <row r="146" spans="1:6" x14ac:dyDescent="0.25">
      <c r="A146">
        <v>145</v>
      </c>
      <c r="B146" t="s">
        <v>17</v>
      </c>
      <c r="C146" t="s">
        <v>6</v>
      </c>
      <c r="D146" s="2">
        <v>7654</v>
      </c>
      <c r="E146" s="3">
        <v>42610</v>
      </c>
      <c r="F146" t="s">
        <v>8</v>
      </c>
    </row>
    <row r="147" spans="1:6" x14ac:dyDescent="0.25">
      <c r="A147">
        <v>146</v>
      </c>
      <c r="B147" t="s">
        <v>14</v>
      </c>
      <c r="C147" t="s">
        <v>5</v>
      </c>
      <c r="D147" s="2">
        <v>3944</v>
      </c>
      <c r="E147" s="3">
        <v>42611</v>
      </c>
      <c r="F147" t="s">
        <v>9</v>
      </c>
    </row>
    <row r="148" spans="1:6" x14ac:dyDescent="0.25">
      <c r="A148">
        <v>147</v>
      </c>
      <c r="B148" t="s">
        <v>18</v>
      </c>
      <c r="C148" t="s">
        <v>6</v>
      </c>
      <c r="D148" s="2">
        <v>5761</v>
      </c>
      <c r="E148" s="3">
        <v>42611</v>
      </c>
      <c r="F148" t="s">
        <v>12</v>
      </c>
    </row>
    <row r="149" spans="1:6" x14ac:dyDescent="0.25">
      <c r="A149">
        <v>148</v>
      </c>
      <c r="B149" t="s">
        <v>13</v>
      </c>
      <c r="C149" t="s">
        <v>5</v>
      </c>
      <c r="D149" s="2">
        <v>6864</v>
      </c>
      <c r="E149" s="3">
        <v>42614</v>
      </c>
      <c r="F149" t="s">
        <v>20</v>
      </c>
    </row>
    <row r="150" spans="1:6" x14ac:dyDescent="0.25">
      <c r="A150">
        <v>149</v>
      </c>
      <c r="B150" t="s">
        <v>13</v>
      </c>
      <c r="C150" t="s">
        <v>5</v>
      </c>
      <c r="D150" s="2">
        <v>4016</v>
      </c>
      <c r="E150" s="3">
        <v>42614</v>
      </c>
      <c r="F150" t="s">
        <v>12</v>
      </c>
    </row>
    <row r="151" spans="1:6" x14ac:dyDescent="0.25">
      <c r="A151">
        <v>150</v>
      </c>
      <c r="B151" t="s">
        <v>13</v>
      </c>
      <c r="C151" t="s">
        <v>5</v>
      </c>
      <c r="D151" s="2">
        <v>1841</v>
      </c>
      <c r="E151" s="3">
        <v>42615</v>
      </c>
      <c r="F151" t="s">
        <v>8</v>
      </c>
    </row>
    <row r="152" spans="1:6" x14ac:dyDescent="0.25">
      <c r="A152">
        <v>151</v>
      </c>
      <c r="B152" t="s">
        <v>13</v>
      </c>
      <c r="C152" t="s">
        <v>5</v>
      </c>
      <c r="D152" s="2">
        <v>424</v>
      </c>
      <c r="E152" s="3">
        <v>42618</v>
      </c>
      <c r="F152" t="s">
        <v>11</v>
      </c>
    </row>
    <row r="153" spans="1:6" x14ac:dyDescent="0.25">
      <c r="A153">
        <v>152</v>
      </c>
      <c r="B153" t="s">
        <v>13</v>
      </c>
      <c r="C153" t="s">
        <v>5</v>
      </c>
      <c r="D153" s="2">
        <v>8765</v>
      </c>
      <c r="E153" s="3">
        <v>42620</v>
      </c>
      <c r="F153" t="s">
        <v>9</v>
      </c>
    </row>
    <row r="154" spans="1:6" x14ac:dyDescent="0.25">
      <c r="A154">
        <v>153</v>
      </c>
      <c r="B154" t="s">
        <v>13</v>
      </c>
      <c r="C154" t="s">
        <v>5</v>
      </c>
      <c r="D154" s="2">
        <v>5583</v>
      </c>
      <c r="E154" s="3">
        <v>42621</v>
      </c>
      <c r="F154" t="s">
        <v>8</v>
      </c>
    </row>
    <row r="155" spans="1:6" x14ac:dyDescent="0.25">
      <c r="A155">
        <v>154</v>
      </c>
      <c r="B155" t="s">
        <v>21</v>
      </c>
      <c r="C155" t="s">
        <v>6</v>
      </c>
      <c r="D155" s="2">
        <v>4390</v>
      </c>
      <c r="E155" s="3">
        <v>42622</v>
      </c>
      <c r="F155" t="s">
        <v>20</v>
      </c>
    </row>
    <row r="156" spans="1:6" x14ac:dyDescent="0.25">
      <c r="A156">
        <v>155</v>
      </c>
      <c r="B156" t="s">
        <v>21</v>
      </c>
      <c r="C156" t="s">
        <v>6</v>
      </c>
      <c r="D156" s="2">
        <v>352</v>
      </c>
      <c r="E156" s="3">
        <v>42622</v>
      </c>
      <c r="F156" t="s">
        <v>10</v>
      </c>
    </row>
    <row r="157" spans="1:6" x14ac:dyDescent="0.25">
      <c r="A157">
        <v>156</v>
      </c>
      <c r="B157" t="s">
        <v>14</v>
      </c>
      <c r="C157" t="s">
        <v>5</v>
      </c>
      <c r="D157" s="2">
        <v>8489</v>
      </c>
      <c r="E157" s="3">
        <v>42624</v>
      </c>
      <c r="F157" t="s">
        <v>8</v>
      </c>
    </row>
    <row r="158" spans="1:6" x14ac:dyDescent="0.25">
      <c r="A158">
        <v>157</v>
      </c>
      <c r="B158" t="s">
        <v>13</v>
      </c>
      <c r="C158" t="s">
        <v>5</v>
      </c>
      <c r="D158" s="2">
        <v>7090</v>
      </c>
      <c r="E158" s="3">
        <v>42624</v>
      </c>
      <c r="F158" t="s">
        <v>19</v>
      </c>
    </row>
    <row r="159" spans="1:6" x14ac:dyDescent="0.25">
      <c r="A159">
        <v>158</v>
      </c>
      <c r="B159" t="s">
        <v>13</v>
      </c>
      <c r="C159" t="s">
        <v>5</v>
      </c>
      <c r="D159" s="2">
        <v>7880</v>
      </c>
      <c r="E159" s="3">
        <v>42628</v>
      </c>
      <c r="F159" t="s">
        <v>8</v>
      </c>
    </row>
    <row r="160" spans="1:6" x14ac:dyDescent="0.25">
      <c r="A160">
        <v>159</v>
      </c>
      <c r="B160" t="s">
        <v>15</v>
      </c>
      <c r="C160" t="s">
        <v>5</v>
      </c>
      <c r="D160" s="2">
        <v>3861</v>
      </c>
      <c r="E160" s="3">
        <v>42631</v>
      </c>
      <c r="F160" t="s">
        <v>8</v>
      </c>
    </row>
    <row r="161" spans="1:6" x14ac:dyDescent="0.25">
      <c r="A161">
        <v>160</v>
      </c>
      <c r="B161" t="s">
        <v>21</v>
      </c>
      <c r="C161" t="s">
        <v>6</v>
      </c>
      <c r="D161" s="2">
        <v>7927</v>
      </c>
      <c r="E161" s="3">
        <v>42632</v>
      </c>
      <c r="F161" t="s">
        <v>12</v>
      </c>
    </row>
    <row r="162" spans="1:6" x14ac:dyDescent="0.25">
      <c r="A162">
        <v>161</v>
      </c>
      <c r="B162" t="s">
        <v>13</v>
      </c>
      <c r="C162" t="s">
        <v>5</v>
      </c>
      <c r="D162" s="2">
        <v>6162</v>
      </c>
      <c r="E162" s="3">
        <v>42633</v>
      </c>
      <c r="F162" t="s">
        <v>8</v>
      </c>
    </row>
    <row r="163" spans="1:6" x14ac:dyDescent="0.25">
      <c r="A163">
        <v>162</v>
      </c>
      <c r="B163" t="s">
        <v>16</v>
      </c>
      <c r="C163" t="s">
        <v>5</v>
      </c>
      <c r="D163" s="2">
        <v>5523</v>
      </c>
      <c r="E163" s="3">
        <v>42638</v>
      </c>
      <c r="F163" t="s">
        <v>11</v>
      </c>
    </row>
    <row r="164" spans="1:6" x14ac:dyDescent="0.25">
      <c r="A164">
        <v>163</v>
      </c>
      <c r="B164" t="s">
        <v>21</v>
      </c>
      <c r="C164" t="s">
        <v>6</v>
      </c>
      <c r="D164" s="2">
        <v>5936</v>
      </c>
      <c r="E164" s="3">
        <v>42638</v>
      </c>
      <c r="F164" t="s">
        <v>9</v>
      </c>
    </row>
    <row r="165" spans="1:6" x14ac:dyDescent="0.25">
      <c r="A165">
        <v>164</v>
      </c>
      <c r="B165" t="s">
        <v>17</v>
      </c>
      <c r="C165" t="s">
        <v>6</v>
      </c>
      <c r="D165" s="2">
        <v>7251</v>
      </c>
      <c r="E165" s="3">
        <v>42639</v>
      </c>
      <c r="F165" t="s">
        <v>12</v>
      </c>
    </row>
    <row r="166" spans="1:6" x14ac:dyDescent="0.25">
      <c r="A166">
        <v>165</v>
      </c>
      <c r="B166" t="s">
        <v>15</v>
      </c>
      <c r="C166" t="s">
        <v>5</v>
      </c>
      <c r="D166" s="2">
        <v>6187</v>
      </c>
      <c r="E166" s="3">
        <v>42640</v>
      </c>
      <c r="F166" t="s">
        <v>11</v>
      </c>
    </row>
    <row r="167" spans="1:6" x14ac:dyDescent="0.25">
      <c r="A167">
        <v>166</v>
      </c>
      <c r="B167" t="s">
        <v>13</v>
      </c>
      <c r="C167" t="s">
        <v>5</v>
      </c>
      <c r="D167" s="2">
        <v>3210</v>
      </c>
      <c r="E167" s="3">
        <v>42642</v>
      </c>
      <c r="F167" t="s">
        <v>12</v>
      </c>
    </row>
    <row r="168" spans="1:6" x14ac:dyDescent="0.25">
      <c r="A168">
        <v>167</v>
      </c>
      <c r="B168" t="s">
        <v>17</v>
      </c>
      <c r="C168" t="s">
        <v>6</v>
      </c>
      <c r="D168" s="2">
        <v>682</v>
      </c>
      <c r="E168" s="3">
        <v>42642</v>
      </c>
      <c r="F168" t="s">
        <v>12</v>
      </c>
    </row>
    <row r="169" spans="1:6" x14ac:dyDescent="0.25">
      <c r="A169">
        <v>168</v>
      </c>
      <c r="B169" t="s">
        <v>13</v>
      </c>
      <c r="C169" t="s">
        <v>5</v>
      </c>
      <c r="D169" s="2">
        <v>793</v>
      </c>
      <c r="E169" s="3">
        <v>42646</v>
      </c>
      <c r="F169" t="s">
        <v>11</v>
      </c>
    </row>
    <row r="170" spans="1:6" x14ac:dyDescent="0.25">
      <c r="A170">
        <v>169</v>
      </c>
      <c r="B170" t="s">
        <v>17</v>
      </c>
      <c r="C170" t="s">
        <v>6</v>
      </c>
      <c r="D170" s="2">
        <v>5346</v>
      </c>
      <c r="E170" s="3">
        <v>42647</v>
      </c>
      <c r="F170" t="s">
        <v>12</v>
      </c>
    </row>
    <row r="171" spans="1:6" x14ac:dyDescent="0.25">
      <c r="A171">
        <v>170</v>
      </c>
      <c r="B171" t="s">
        <v>13</v>
      </c>
      <c r="C171" t="s">
        <v>5</v>
      </c>
      <c r="D171" s="2">
        <v>7103</v>
      </c>
      <c r="E171" s="3">
        <v>42650</v>
      </c>
      <c r="F171" t="s">
        <v>20</v>
      </c>
    </row>
    <row r="172" spans="1:6" x14ac:dyDescent="0.25">
      <c r="A172">
        <v>171</v>
      </c>
      <c r="B172" t="s">
        <v>17</v>
      </c>
      <c r="C172" t="s">
        <v>6</v>
      </c>
      <c r="D172" s="2">
        <v>4603</v>
      </c>
      <c r="E172" s="3">
        <v>42653</v>
      </c>
      <c r="F172" t="s">
        <v>8</v>
      </c>
    </row>
    <row r="173" spans="1:6" x14ac:dyDescent="0.25">
      <c r="A173">
        <v>172</v>
      </c>
      <c r="B173" t="s">
        <v>14</v>
      </c>
      <c r="C173" t="s">
        <v>5</v>
      </c>
      <c r="D173" s="2">
        <v>8160</v>
      </c>
      <c r="E173" s="3">
        <v>42659</v>
      </c>
      <c r="F173" t="s">
        <v>19</v>
      </c>
    </row>
    <row r="174" spans="1:6" x14ac:dyDescent="0.25">
      <c r="A174">
        <v>173</v>
      </c>
      <c r="B174" t="s">
        <v>14</v>
      </c>
      <c r="C174" t="s">
        <v>5</v>
      </c>
      <c r="D174" s="2">
        <v>7171</v>
      </c>
      <c r="E174" s="3">
        <v>42666</v>
      </c>
      <c r="F174" t="s">
        <v>9</v>
      </c>
    </row>
    <row r="175" spans="1:6" x14ac:dyDescent="0.25">
      <c r="A175">
        <v>174</v>
      </c>
      <c r="B175" t="s">
        <v>13</v>
      </c>
      <c r="C175" t="s">
        <v>5</v>
      </c>
      <c r="D175" s="2">
        <v>3552</v>
      </c>
      <c r="E175" s="3">
        <v>42666</v>
      </c>
      <c r="F175" t="s">
        <v>20</v>
      </c>
    </row>
    <row r="176" spans="1:6" x14ac:dyDescent="0.25">
      <c r="A176">
        <v>175</v>
      </c>
      <c r="B176" t="s">
        <v>13</v>
      </c>
      <c r="C176" t="s">
        <v>5</v>
      </c>
      <c r="D176" s="2">
        <v>7273</v>
      </c>
      <c r="E176" s="3">
        <v>42668</v>
      </c>
      <c r="F176" t="s">
        <v>11</v>
      </c>
    </row>
    <row r="177" spans="1:6" x14ac:dyDescent="0.25">
      <c r="A177">
        <v>176</v>
      </c>
      <c r="B177" t="s">
        <v>13</v>
      </c>
      <c r="C177" t="s">
        <v>5</v>
      </c>
      <c r="D177" s="2">
        <v>2402</v>
      </c>
      <c r="E177" s="3">
        <v>42669</v>
      </c>
      <c r="F177" t="s">
        <v>12</v>
      </c>
    </row>
    <row r="178" spans="1:6" x14ac:dyDescent="0.25">
      <c r="A178">
        <v>177</v>
      </c>
      <c r="B178" t="s">
        <v>13</v>
      </c>
      <c r="C178" t="s">
        <v>5</v>
      </c>
      <c r="D178" s="2">
        <v>1197</v>
      </c>
      <c r="E178" s="3">
        <v>42669</v>
      </c>
      <c r="F178" t="s">
        <v>11</v>
      </c>
    </row>
    <row r="179" spans="1:6" x14ac:dyDescent="0.25">
      <c r="A179">
        <v>178</v>
      </c>
      <c r="B179" t="s">
        <v>18</v>
      </c>
      <c r="C179" t="s">
        <v>6</v>
      </c>
      <c r="D179" s="2">
        <v>5015</v>
      </c>
      <c r="E179" s="3">
        <v>42669</v>
      </c>
      <c r="F179" t="s">
        <v>11</v>
      </c>
    </row>
    <row r="180" spans="1:6" x14ac:dyDescent="0.25">
      <c r="A180">
        <v>179</v>
      </c>
      <c r="B180" t="s">
        <v>15</v>
      </c>
      <c r="C180" t="s">
        <v>5</v>
      </c>
      <c r="D180" s="2">
        <v>5818</v>
      </c>
      <c r="E180" s="3">
        <v>42676</v>
      </c>
      <c r="F180" t="s">
        <v>8</v>
      </c>
    </row>
    <row r="181" spans="1:6" x14ac:dyDescent="0.25">
      <c r="A181">
        <v>180</v>
      </c>
      <c r="B181" t="s">
        <v>13</v>
      </c>
      <c r="C181" t="s">
        <v>5</v>
      </c>
      <c r="D181" s="2">
        <v>4399</v>
      </c>
      <c r="E181" s="3">
        <v>42677</v>
      </c>
      <c r="F181" t="s">
        <v>9</v>
      </c>
    </row>
    <row r="182" spans="1:6" x14ac:dyDescent="0.25">
      <c r="A182">
        <v>181</v>
      </c>
      <c r="B182" t="s">
        <v>17</v>
      </c>
      <c r="C182" t="s">
        <v>6</v>
      </c>
      <c r="D182" s="2">
        <v>3011</v>
      </c>
      <c r="E182" s="3">
        <v>42677</v>
      </c>
      <c r="F182" t="s">
        <v>8</v>
      </c>
    </row>
    <row r="183" spans="1:6" x14ac:dyDescent="0.25">
      <c r="A183">
        <v>182</v>
      </c>
      <c r="B183" t="s">
        <v>14</v>
      </c>
      <c r="C183" t="s">
        <v>5</v>
      </c>
      <c r="D183" s="2">
        <v>4715</v>
      </c>
      <c r="E183" s="3">
        <v>42683</v>
      </c>
      <c r="F183" t="s">
        <v>9</v>
      </c>
    </row>
    <row r="184" spans="1:6" x14ac:dyDescent="0.25">
      <c r="A184">
        <v>183</v>
      </c>
      <c r="B184" t="s">
        <v>14</v>
      </c>
      <c r="C184" t="s">
        <v>5</v>
      </c>
      <c r="D184" s="2">
        <v>5321</v>
      </c>
      <c r="E184" s="3">
        <v>42686</v>
      </c>
      <c r="F184" t="s">
        <v>19</v>
      </c>
    </row>
    <row r="185" spans="1:6" x14ac:dyDescent="0.25">
      <c r="A185">
        <v>184</v>
      </c>
      <c r="B185" t="s">
        <v>13</v>
      </c>
      <c r="C185" t="s">
        <v>5</v>
      </c>
      <c r="D185" s="2">
        <v>8894</v>
      </c>
      <c r="E185" s="3">
        <v>42689</v>
      </c>
      <c r="F185" t="s">
        <v>8</v>
      </c>
    </row>
    <row r="186" spans="1:6" x14ac:dyDescent="0.25">
      <c r="A186">
        <v>185</v>
      </c>
      <c r="B186" t="s">
        <v>17</v>
      </c>
      <c r="C186" t="s">
        <v>6</v>
      </c>
      <c r="D186" s="2">
        <v>4846</v>
      </c>
      <c r="E186" s="3">
        <v>42699</v>
      </c>
      <c r="F186" t="s">
        <v>9</v>
      </c>
    </row>
    <row r="187" spans="1:6" x14ac:dyDescent="0.25">
      <c r="A187">
        <v>186</v>
      </c>
      <c r="B187" t="s">
        <v>21</v>
      </c>
      <c r="C187" t="s">
        <v>6</v>
      </c>
      <c r="D187" s="2">
        <v>284</v>
      </c>
      <c r="E187" s="3">
        <v>42699</v>
      </c>
      <c r="F187" t="s">
        <v>12</v>
      </c>
    </row>
    <row r="188" spans="1:6" x14ac:dyDescent="0.25">
      <c r="A188">
        <v>187</v>
      </c>
      <c r="B188" t="s">
        <v>15</v>
      </c>
      <c r="C188" t="s">
        <v>5</v>
      </c>
      <c r="D188" s="2">
        <v>8283</v>
      </c>
      <c r="E188" s="3">
        <v>42700</v>
      </c>
      <c r="F188" t="s">
        <v>9</v>
      </c>
    </row>
    <row r="189" spans="1:6" x14ac:dyDescent="0.25">
      <c r="A189">
        <v>188</v>
      </c>
      <c r="B189" t="s">
        <v>15</v>
      </c>
      <c r="C189" t="s">
        <v>5</v>
      </c>
      <c r="D189" s="2">
        <v>9990</v>
      </c>
      <c r="E189" s="3">
        <v>42702</v>
      </c>
      <c r="F189" t="s">
        <v>10</v>
      </c>
    </row>
    <row r="190" spans="1:6" x14ac:dyDescent="0.25">
      <c r="A190">
        <v>189</v>
      </c>
      <c r="B190" t="s">
        <v>13</v>
      </c>
      <c r="C190" t="s">
        <v>5</v>
      </c>
      <c r="D190" s="2">
        <v>9014</v>
      </c>
      <c r="E190" s="3">
        <v>42702</v>
      </c>
      <c r="F190" t="s">
        <v>11</v>
      </c>
    </row>
    <row r="191" spans="1:6" x14ac:dyDescent="0.25">
      <c r="A191">
        <v>190</v>
      </c>
      <c r="B191" t="s">
        <v>14</v>
      </c>
      <c r="C191" t="s">
        <v>5</v>
      </c>
      <c r="D191" s="2">
        <v>1942</v>
      </c>
      <c r="E191" s="3">
        <v>42703</v>
      </c>
      <c r="F191" t="s">
        <v>19</v>
      </c>
    </row>
    <row r="192" spans="1:6" x14ac:dyDescent="0.25">
      <c r="A192">
        <v>191</v>
      </c>
      <c r="B192" t="s">
        <v>13</v>
      </c>
      <c r="C192" t="s">
        <v>5</v>
      </c>
      <c r="D192" s="2">
        <v>7223</v>
      </c>
      <c r="E192" s="3">
        <v>42704</v>
      </c>
      <c r="F192" t="s">
        <v>8</v>
      </c>
    </row>
    <row r="193" spans="1:6" x14ac:dyDescent="0.25">
      <c r="A193">
        <v>192</v>
      </c>
      <c r="B193" t="s">
        <v>17</v>
      </c>
      <c r="C193" t="s">
        <v>6</v>
      </c>
      <c r="D193" s="2">
        <v>4673</v>
      </c>
      <c r="E193" s="3">
        <v>42706</v>
      </c>
      <c r="F193" t="s">
        <v>8</v>
      </c>
    </row>
    <row r="194" spans="1:6" x14ac:dyDescent="0.25">
      <c r="A194">
        <v>193</v>
      </c>
      <c r="B194" t="s">
        <v>17</v>
      </c>
      <c r="C194" t="s">
        <v>6</v>
      </c>
      <c r="D194" s="2">
        <v>9104</v>
      </c>
      <c r="E194" s="3">
        <v>42708</v>
      </c>
      <c r="F194" t="s">
        <v>19</v>
      </c>
    </row>
    <row r="195" spans="1:6" x14ac:dyDescent="0.25">
      <c r="A195">
        <v>194</v>
      </c>
      <c r="B195" t="s">
        <v>14</v>
      </c>
      <c r="C195" t="s">
        <v>5</v>
      </c>
      <c r="D195" s="2">
        <v>6078</v>
      </c>
      <c r="E195" s="3">
        <v>42709</v>
      </c>
      <c r="F195" t="s">
        <v>8</v>
      </c>
    </row>
    <row r="196" spans="1:6" x14ac:dyDescent="0.25">
      <c r="A196">
        <v>195</v>
      </c>
      <c r="B196" t="s">
        <v>18</v>
      </c>
      <c r="C196" t="s">
        <v>6</v>
      </c>
      <c r="D196" s="2">
        <v>3278</v>
      </c>
      <c r="E196" s="3">
        <v>42710</v>
      </c>
      <c r="F196" t="s">
        <v>12</v>
      </c>
    </row>
    <row r="197" spans="1:6" x14ac:dyDescent="0.25">
      <c r="A197">
        <v>196</v>
      </c>
      <c r="B197" t="s">
        <v>13</v>
      </c>
      <c r="C197" t="s">
        <v>5</v>
      </c>
      <c r="D197" s="2">
        <v>136</v>
      </c>
      <c r="E197" s="3">
        <v>42716</v>
      </c>
      <c r="F197" t="s">
        <v>10</v>
      </c>
    </row>
    <row r="198" spans="1:6" x14ac:dyDescent="0.25">
      <c r="A198">
        <v>197</v>
      </c>
      <c r="B198" t="s">
        <v>13</v>
      </c>
      <c r="C198" t="s">
        <v>5</v>
      </c>
      <c r="D198" s="2">
        <v>8377</v>
      </c>
      <c r="E198" s="3">
        <v>42716</v>
      </c>
      <c r="F198" t="s">
        <v>11</v>
      </c>
    </row>
    <row r="199" spans="1:6" x14ac:dyDescent="0.25">
      <c r="A199">
        <v>198</v>
      </c>
      <c r="B199" t="s">
        <v>13</v>
      </c>
      <c r="C199" t="s">
        <v>5</v>
      </c>
      <c r="D199" s="2">
        <v>2382</v>
      </c>
      <c r="E199" s="3">
        <v>42716</v>
      </c>
      <c r="F199" t="s">
        <v>8</v>
      </c>
    </row>
    <row r="200" spans="1:6" x14ac:dyDescent="0.25">
      <c r="A200">
        <v>199</v>
      </c>
      <c r="B200" t="s">
        <v>13</v>
      </c>
      <c r="C200" t="s">
        <v>5</v>
      </c>
      <c r="D200" s="2">
        <v>8702</v>
      </c>
      <c r="E200" s="3">
        <v>42719</v>
      </c>
      <c r="F200" t="s">
        <v>12</v>
      </c>
    </row>
    <row r="201" spans="1:6" x14ac:dyDescent="0.25">
      <c r="A201">
        <v>200</v>
      </c>
      <c r="B201" t="s">
        <v>13</v>
      </c>
      <c r="C201" t="s">
        <v>5</v>
      </c>
      <c r="D201" s="2">
        <v>5021</v>
      </c>
      <c r="E201" s="3">
        <v>42720</v>
      </c>
      <c r="F201" t="s">
        <v>8</v>
      </c>
    </row>
    <row r="202" spans="1:6" x14ac:dyDescent="0.25">
      <c r="A202">
        <v>201</v>
      </c>
      <c r="B202" t="s">
        <v>14</v>
      </c>
      <c r="C202" t="s">
        <v>5</v>
      </c>
      <c r="D202" s="2">
        <v>1760</v>
      </c>
      <c r="E202" s="3">
        <v>42720</v>
      </c>
      <c r="F202" t="s">
        <v>11</v>
      </c>
    </row>
    <row r="203" spans="1:6" x14ac:dyDescent="0.25">
      <c r="A203">
        <v>202</v>
      </c>
      <c r="B203" t="s">
        <v>13</v>
      </c>
      <c r="C203" t="s">
        <v>5</v>
      </c>
      <c r="D203" s="2">
        <v>4766</v>
      </c>
      <c r="E203" s="3">
        <v>42722</v>
      </c>
      <c r="F203" t="s">
        <v>12</v>
      </c>
    </row>
    <row r="204" spans="1:6" x14ac:dyDescent="0.25">
      <c r="A204">
        <v>203</v>
      </c>
      <c r="B204" t="s">
        <v>18</v>
      </c>
      <c r="C204" t="s">
        <v>6</v>
      </c>
      <c r="D204" s="2">
        <v>1541</v>
      </c>
      <c r="E204" s="3">
        <v>42723</v>
      </c>
      <c r="F204" t="s">
        <v>9</v>
      </c>
    </row>
    <row r="205" spans="1:6" x14ac:dyDescent="0.25">
      <c r="A205">
        <v>204</v>
      </c>
      <c r="B205" t="s">
        <v>15</v>
      </c>
      <c r="C205" t="s">
        <v>5</v>
      </c>
      <c r="D205" s="2">
        <v>2782</v>
      </c>
      <c r="E205" s="3">
        <v>42724</v>
      </c>
      <c r="F205" t="s">
        <v>9</v>
      </c>
    </row>
    <row r="206" spans="1:6" x14ac:dyDescent="0.25">
      <c r="A206">
        <v>205</v>
      </c>
      <c r="B206" t="s">
        <v>14</v>
      </c>
      <c r="C206" t="s">
        <v>5</v>
      </c>
      <c r="D206" s="2">
        <v>2455</v>
      </c>
      <c r="E206" s="3">
        <v>42724</v>
      </c>
      <c r="F206" t="s">
        <v>10</v>
      </c>
    </row>
    <row r="207" spans="1:6" x14ac:dyDescent="0.25">
      <c r="A207">
        <v>206</v>
      </c>
      <c r="B207" t="s">
        <v>14</v>
      </c>
      <c r="C207" t="s">
        <v>5</v>
      </c>
      <c r="D207" s="2">
        <v>4512</v>
      </c>
      <c r="E207" s="3">
        <v>42726</v>
      </c>
      <c r="F207" t="s">
        <v>20</v>
      </c>
    </row>
    <row r="208" spans="1:6" x14ac:dyDescent="0.25">
      <c r="A208">
        <v>207</v>
      </c>
      <c r="B208" t="s">
        <v>14</v>
      </c>
      <c r="C208" t="s">
        <v>5</v>
      </c>
      <c r="D208" s="2">
        <v>8752</v>
      </c>
      <c r="E208" s="3">
        <v>42726</v>
      </c>
      <c r="F208" t="s">
        <v>12</v>
      </c>
    </row>
    <row r="209" spans="1:6" x14ac:dyDescent="0.25">
      <c r="A209">
        <v>208</v>
      </c>
      <c r="B209" t="s">
        <v>17</v>
      </c>
      <c r="C209" t="s">
        <v>6</v>
      </c>
      <c r="D209" s="2">
        <v>9127</v>
      </c>
      <c r="E209" s="3">
        <v>42729</v>
      </c>
      <c r="F209" t="s">
        <v>8</v>
      </c>
    </row>
    <row r="210" spans="1:6" x14ac:dyDescent="0.25">
      <c r="A210">
        <v>209</v>
      </c>
      <c r="B210" t="s">
        <v>14</v>
      </c>
      <c r="C210" t="s">
        <v>5</v>
      </c>
      <c r="D210" s="2">
        <v>1777</v>
      </c>
      <c r="E210" s="3">
        <v>42732</v>
      </c>
      <c r="F210" t="s">
        <v>19</v>
      </c>
    </row>
    <row r="211" spans="1:6" x14ac:dyDescent="0.25">
      <c r="A211">
        <v>210</v>
      </c>
      <c r="B211" t="s">
        <v>18</v>
      </c>
      <c r="C211" t="s">
        <v>6</v>
      </c>
      <c r="D211" s="2">
        <v>680</v>
      </c>
      <c r="E211" s="3">
        <v>42732</v>
      </c>
      <c r="F211" t="s">
        <v>19</v>
      </c>
    </row>
    <row r="212" spans="1:6" x14ac:dyDescent="0.25">
      <c r="A212">
        <v>211</v>
      </c>
      <c r="B212" t="s">
        <v>15</v>
      </c>
      <c r="C212" t="s">
        <v>5</v>
      </c>
      <c r="D212" s="2">
        <v>958</v>
      </c>
      <c r="E212" s="3">
        <v>42733</v>
      </c>
      <c r="F212" t="s">
        <v>8</v>
      </c>
    </row>
    <row r="213" spans="1:6" x14ac:dyDescent="0.25">
      <c r="A213">
        <v>212</v>
      </c>
      <c r="B213" t="s">
        <v>17</v>
      </c>
      <c r="C213" t="s">
        <v>6</v>
      </c>
      <c r="D213" s="2">
        <v>2613</v>
      </c>
      <c r="E213" s="3">
        <v>42733</v>
      </c>
      <c r="F213" t="s">
        <v>11</v>
      </c>
    </row>
    <row r="214" spans="1:6" x14ac:dyDescent="0.25">
      <c r="A214">
        <v>213</v>
      </c>
      <c r="B214" t="s">
        <v>17</v>
      </c>
      <c r="C214" t="s">
        <v>6</v>
      </c>
      <c r="D214" s="2">
        <v>339</v>
      </c>
      <c r="E214" s="3">
        <v>42734</v>
      </c>
      <c r="F214" t="s">
        <v>11</v>
      </c>
    </row>
  </sheetData>
  <conditionalFormatting sqref="H9:I15">
    <cfRule type="top10" dxfId="34" priority="23" bottom="1" rank="1"/>
    <cfRule type="top10" dxfId="33" priority="25" rank="1"/>
    <cfRule type="top10" dxfId="32" priority="26" rank="1"/>
  </conditionalFormatting>
  <conditionalFormatting sqref="H9:H15">
    <cfRule type="top10" dxfId="31" priority="24" rank="1"/>
  </conditionalFormatting>
  <conditionalFormatting sqref="L2:M8">
    <cfRule type="dataBar" priority="22">
      <dataBar>
        <cfvo type="min"/>
        <cfvo type="max"/>
        <color rgb="FF63C384"/>
      </dataBar>
      <extLst>
        <ext xmlns:x14="http://schemas.microsoft.com/office/spreadsheetml/2009/9/main" uri="{B025F937-C7B1-47D3-B67F-A62EFF666E3E}">
          <x14:id>{C3EECA54-99D6-4977-B00F-6057A8CF3FDC}</x14:id>
        </ext>
      </extLst>
    </cfRule>
  </conditionalFormatting>
  <conditionalFormatting sqref="L14:M20">
    <cfRule type="colorScale" priority="21">
      <colorScale>
        <cfvo type="min"/>
        <cfvo type="max"/>
        <color rgb="FFFCFCFF"/>
        <color rgb="FFF8696B"/>
      </colorScale>
    </cfRule>
  </conditionalFormatting>
  <conditionalFormatting sqref="O2:O8">
    <cfRule type="top10" dxfId="30" priority="17" bottom="1" rank="1"/>
    <cfRule type="top10" dxfId="29" priority="19" rank="1"/>
    <cfRule type="top10" dxfId="28" priority="20" rank="1"/>
  </conditionalFormatting>
  <conditionalFormatting sqref="O2:O8">
    <cfRule type="top10" dxfId="27" priority="18" rank="1"/>
  </conditionalFormatting>
  <conditionalFormatting sqref="P2:P8">
    <cfRule type="aboveAverage" dxfId="26" priority="15" aboveAverage="0"/>
    <cfRule type="aboveAverage" dxfId="25" priority="16"/>
  </conditionalFormatting>
  <conditionalFormatting sqref="H2:I3">
    <cfRule type="dataBar" priority="14">
      <dataBar>
        <cfvo type="min"/>
        <cfvo type="max"/>
        <color rgb="FF008AEF"/>
      </dataBar>
      <extLst>
        <ext xmlns:x14="http://schemas.microsoft.com/office/spreadsheetml/2009/9/main" uri="{B025F937-C7B1-47D3-B67F-A62EFF666E3E}">
          <x14:id>{E41A76D0-1457-48C3-B3CF-CB44E55A4015}</x14:id>
        </ext>
      </extLst>
    </cfRule>
  </conditionalFormatting>
  <conditionalFormatting sqref="L26:L32">
    <cfRule type="colorScale" priority="13">
      <colorScale>
        <cfvo type="min"/>
        <cfvo type="max"/>
        <color rgb="FFFCFCFF"/>
        <color rgb="FFF8696B"/>
      </colorScale>
    </cfRule>
  </conditionalFormatting>
  <conditionalFormatting sqref="M26:M32">
    <cfRule type="cellIs" dxfId="24" priority="10" operator="greaterThan">
      <formula>5000</formula>
    </cfRule>
    <cfRule type="cellIs" dxfId="23" priority="12" operator="between">
      <formula>" $4,500"</formula>
      <formula>" $5,000"</formula>
    </cfRule>
  </conditionalFormatting>
  <conditionalFormatting sqref="L26:M32">
    <cfRule type="cellIs" dxfId="22" priority="11" operator="between">
      <formula>4500</formula>
      <formula>5000</formula>
    </cfRule>
  </conditionalFormatting>
  <conditionalFormatting sqref="S2:S8">
    <cfRule type="containsText" dxfId="21" priority="2" operator="containsText" text="e">
      <formula>NOT(ISERROR(SEARCH("e",S2)))</formula>
    </cfRule>
    <cfRule type="colorScale" priority="9">
      <colorScale>
        <cfvo type="min"/>
        <cfvo type="max"/>
        <color rgb="FFFCFCFF"/>
        <color rgb="FFF8696B"/>
      </colorScale>
    </cfRule>
  </conditionalFormatting>
  <conditionalFormatting sqref="S2:S8">
    <cfRule type="cellIs" dxfId="20" priority="8" operator="between">
      <formula>4500</formula>
      <formula>5000</formula>
    </cfRule>
  </conditionalFormatting>
  <conditionalFormatting sqref="O2:P8">
    <cfRule type="containsText" dxfId="19" priority="7" operator="containsText" text="O">
      <formula>NOT(ISERROR(SEARCH("O",O2)))</formula>
    </cfRule>
  </conditionalFormatting>
  <conditionalFormatting sqref="I2:I3">
    <cfRule type="dataBar" priority="5">
      <dataBar>
        <cfvo type="min"/>
        <cfvo type="max"/>
        <color rgb="FF638EC6"/>
      </dataBar>
      <extLst>
        <ext xmlns:x14="http://schemas.microsoft.com/office/spreadsheetml/2009/9/main" uri="{B025F937-C7B1-47D3-B67F-A62EFF666E3E}">
          <x14:id>{717D6DB7-C8A1-464E-893F-AB25C2E60DA7}</x14:id>
        </ext>
      </extLst>
    </cfRule>
  </conditionalFormatting>
  <conditionalFormatting sqref="T2:T8">
    <cfRule type="cellIs" dxfId="18" priority="3" operator="lessThan">
      <formula>30</formula>
    </cfRule>
    <cfRule type="cellIs" dxfId="17" priority="4" operator="greaterThan">
      <formula>30</formula>
    </cfRule>
  </conditionalFormatting>
  <conditionalFormatting sqref="I22:I23">
    <cfRule type="iconSet" priority="1">
      <iconSet iconSet="5Rating">
        <cfvo type="percent" val="0"/>
        <cfvo type="percent" val="20"/>
        <cfvo type="percent" val="40"/>
        <cfvo type="percent" val="60"/>
        <cfvo type="percent" val="80"/>
      </iconSe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C3EECA54-99D6-4977-B00F-6057A8CF3FDC}">
            <x14:dataBar minLength="0" maxLength="100" border="1" negativeBarBorderColorSameAsPositive="0">
              <x14:cfvo type="autoMin"/>
              <x14:cfvo type="autoMax"/>
              <x14:borderColor rgb="FF63C384"/>
              <x14:negativeFillColor rgb="FFFF0000"/>
              <x14:negativeBorderColor rgb="FFFF0000"/>
              <x14:axisColor rgb="FF000000"/>
            </x14:dataBar>
          </x14:cfRule>
          <xm:sqref>L2:M8</xm:sqref>
        </x14:conditionalFormatting>
        <x14:conditionalFormatting xmlns:xm="http://schemas.microsoft.com/office/excel/2006/main">
          <x14:cfRule type="dataBar" id="{E41A76D0-1457-48C3-B3CF-CB44E55A4015}">
            <x14:dataBar minLength="0" maxLength="100" gradient="0">
              <x14:cfvo type="autoMin"/>
              <x14:cfvo type="autoMax"/>
              <x14:negativeFillColor rgb="FFFF0000"/>
              <x14:axisColor rgb="FF000000"/>
            </x14:dataBar>
          </x14:cfRule>
          <xm:sqref>H2:I3</xm:sqref>
        </x14:conditionalFormatting>
        <x14:conditionalFormatting xmlns:xm="http://schemas.microsoft.com/office/excel/2006/main">
          <x14:cfRule type="dataBar" id="{717D6DB7-C8A1-464E-893F-AB25C2E60DA7}">
            <x14:dataBar minLength="0" maxLength="100" gradient="0" direction="rightToLeft">
              <x14:cfvo type="autoMin"/>
              <x14:cfvo type="autoMax"/>
              <x14:negativeFillColor rgb="FFFF0000"/>
              <x14:axisColor rgb="FF000000"/>
            </x14:dataBar>
          </x14:cfRule>
          <xm:sqref>I2:I3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
  <sheetViews>
    <sheetView workbookViewId="0">
      <selection activeCell="J9" sqref="J9"/>
    </sheetView>
  </sheetViews>
  <sheetFormatPr defaultRowHeight="15" x14ac:dyDescent="0.25"/>
  <cols>
    <col min="1" max="1" width="15.42578125" bestFit="1" customWidth="1"/>
    <col min="2" max="2" width="24.28515625" bestFit="1" customWidth="1"/>
    <col min="5" max="5" width="11.28515625" bestFit="1" customWidth="1"/>
    <col min="6" max="6" width="17.28515625" bestFit="1" customWidth="1"/>
    <col min="9" max="9" width="11.28515625" bestFit="1" customWidth="1"/>
    <col min="10" max="10" width="27.140625" bestFit="1" customWidth="1"/>
  </cols>
  <sheetData>
    <row r="1" spans="1:10" x14ac:dyDescent="0.25">
      <c r="A1" s="26" t="s">
        <v>2</v>
      </c>
      <c r="B1" t="s">
        <v>43</v>
      </c>
      <c r="E1" s="26" t="s">
        <v>2</v>
      </c>
      <c r="F1" t="s">
        <v>48</v>
      </c>
      <c r="I1" s="26" t="s">
        <v>2</v>
      </c>
      <c r="J1" t="s">
        <v>46</v>
      </c>
    </row>
    <row r="2" spans="1:10" x14ac:dyDescent="0.25">
      <c r="A2" t="s">
        <v>14</v>
      </c>
      <c r="B2" s="27">
        <v>191257</v>
      </c>
      <c r="E2" t="s">
        <v>14</v>
      </c>
      <c r="F2" s="28">
        <v>40</v>
      </c>
      <c r="I2" t="s">
        <v>14</v>
      </c>
      <c r="J2" s="27">
        <v>4781.4250000000002</v>
      </c>
    </row>
    <row r="3" spans="1:10" x14ac:dyDescent="0.25">
      <c r="A3" t="s">
        <v>13</v>
      </c>
      <c r="B3" s="27">
        <v>340295</v>
      </c>
      <c r="E3" t="s">
        <v>13</v>
      </c>
      <c r="F3" s="28">
        <v>71</v>
      </c>
      <c r="I3" t="s">
        <v>13</v>
      </c>
      <c r="J3" s="27">
        <v>4792.8873239436616</v>
      </c>
    </row>
    <row r="4" spans="1:10" x14ac:dyDescent="0.25">
      <c r="A4" t="s">
        <v>18</v>
      </c>
      <c r="B4" s="27">
        <v>57281</v>
      </c>
      <c r="E4" t="s">
        <v>18</v>
      </c>
      <c r="F4" s="28">
        <v>13</v>
      </c>
      <c r="I4" t="s">
        <v>18</v>
      </c>
      <c r="J4" s="27">
        <v>4406.2307692307695</v>
      </c>
    </row>
    <row r="5" spans="1:10" x14ac:dyDescent="0.25">
      <c r="A5" t="s">
        <v>21</v>
      </c>
      <c r="B5" s="27">
        <v>142439</v>
      </c>
      <c r="E5" t="s">
        <v>21</v>
      </c>
      <c r="F5" s="28">
        <v>27</v>
      </c>
      <c r="I5" t="s">
        <v>21</v>
      </c>
      <c r="J5" s="27">
        <v>5275.5185185185182</v>
      </c>
    </row>
    <row r="6" spans="1:10" x14ac:dyDescent="0.25">
      <c r="A6" t="s">
        <v>17</v>
      </c>
      <c r="B6" s="27">
        <v>136945</v>
      </c>
      <c r="E6" t="s">
        <v>17</v>
      </c>
      <c r="F6" s="28">
        <v>27</v>
      </c>
      <c r="I6" t="s">
        <v>17</v>
      </c>
      <c r="J6" s="27">
        <v>5072.0370370370374</v>
      </c>
    </row>
    <row r="7" spans="1:10" x14ac:dyDescent="0.25">
      <c r="A7" t="s">
        <v>16</v>
      </c>
      <c r="B7" s="27">
        <v>57079</v>
      </c>
      <c r="E7" t="s">
        <v>16</v>
      </c>
      <c r="F7" s="28">
        <v>11</v>
      </c>
      <c r="I7" t="s">
        <v>16</v>
      </c>
      <c r="J7" s="27">
        <v>5189</v>
      </c>
    </row>
    <row r="8" spans="1:10" x14ac:dyDescent="0.25">
      <c r="A8" t="s">
        <v>15</v>
      </c>
      <c r="B8" s="27">
        <v>104438</v>
      </c>
      <c r="E8" t="s">
        <v>15</v>
      </c>
      <c r="F8" s="28">
        <v>24</v>
      </c>
      <c r="I8" t="s">
        <v>15</v>
      </c>
      <c r="J8" s="27">
        <v>4351.583333333333</v>
      </c>
    </row>
    <row r="9" spans="1:10" x14ac:dyDescent="0.25">
      <c r="A9" t="s">
        <v>42</v>
      </c>
      <c r="B9" s="27">
        <v>1029734</v>
      </c>
      <c r="E9" t="s">
        <v>42</v>
      </c>
      <c r="F9" s="28">
        <v>213</v>
      </c>
      <c r="I9" t="s">
        <v>42</v>
      </c>
      <c r="J9" s="27">
        <v>4834.4319248826287</v>
      </c>
    </row>
    <row r="12" spans="1:10" x14ac:dyDescent="0.25">
      <c r="A12" s="26" t="s">
        <v>0</v>
      </c>
      <c r="B12" t="s">
        <v>53</v>
      </c>
      <c r="E12" s="26" t="s">
        <v>0</v>
      </c>
      <c r="F12" t="s">
        <v>49</v>
      </c>
      <c r="I12" s="26" t="s">
        <v>0</v>
      </c>
      <c r="J12" t="s">
        <v>50</v>
      </c>
    </row>
    <row r="13" spans="1:10" x14ac:dyDescent="0.25">
      <c r="A13" t="s">
        <v>11</v>
      </c>
      <c r="B13" s="27">
        <v>131713</v>
      </c>
      <c r="E13" t="s">
        <v>8</v>
      </c>
      <c r="F13" s="28">
        <v>57</v>
      </c>
      <c r="I13" t="s">
        <v>8</v>
      </c>
      <c r="J13" s="27">
        <v>4686.5438596491231</v>
      </c>
    </row>
    <row r="14" spans="1:10" x14ac:dyDescent="0.25">
      <c r="A14" t="s">
        <v>10</v>
      </c>
      <c r="B14" s="27">
        <v>94745</v>
      </c>
      <c r="E14" t="s">
        <v>9</v>
      </c>
      <c r="F14" s="28">
        <v>34</v>
      </c>
      <c r="I14" t="s">
        <v>12</v>
      </c>
      <c r="J14" s="27">
        <v>4702.060606060606</v>
      </c>
    </row>
    <row r="15" spans="1:10" x14ac:dyDescent="0.25">
      <c r="A15" t="s">
        <v>19</v>
      </c>
      <c r="B15" s="27">
        <v>141056</v>
      </c>
      <c r="E15" t="s">
        <v>12</v>
      </c>
      <c r="F15" s="28">
        <v>33</v>
      </c>
      <c r="I15" t="s">
        <v>10</v>
      </c>
      <c r="J15" s="27">
        <v>4737.25</v>
      </c>
    </row>
    <row r="16" spans="1:10" x14ac:dyDescent="0.25">
      <c r="A16" t="s">
        <v>12</v>
      </c>
      <c r="B16" s="27">
        <v>155168</v>
      </c>
      <c r="E16" t="s">
        <v>19</v>
      </c>
      <c r="F16" s="28">
        <v>28</v>
      </c>
      <c r="I16" t="s">
        <v>20</v>
      </c>
      <c r="J16" s="27">
        <v>4770.1428571428569</v>
      </c>
    </row>
    <row r="17" spans="1:10" x14ac:dyDescent="0.25">
      <c r="A17" t="s">
        <v>20</v>
      </c>
      <c r="B17" s="27">
        <v>66782</v>
      </c>
      <c r="E17" t="s">
        <v>11</v>
      </c>
      <c r="F17" s="28">
        <v>27</v>
      </c>
      <c r="I17" t="s">
        <v>11</v>
      </c>
      <c r="J17" s="27">
        <v>4878.2592592592591</v>
      </c>
    </row>
    <row r="18" spans="1:10" x14ac:dyDescent="0.25">
      <c r="A18" t="s">
        <v>9</v>
      </c>
      <c r="B18" s="27">
        <v>173137</v>
      </c>
      <c r="E18" t="s">
        <v>10</v>
      </c>
      <c r="F18" s="28">
        <v>20</v>
      </c>
      <c r="I18" t="s">
        <v>19</v>
      </c>
      <c r="J18" s="27">
        <v>5037.7142857142853</v>
      </c>
    </row>
    <row r="19" spans="1:10" x14ac:dyDescent="0.25">
      <c r="A19" t="s">
        <v>8</v>
      </c>
      <c r="B19" s="27">
        <v>267133</v>
      </c>
      <c r="E19" t="s">
        <v>20</v>
      </c>
      <c r="F19" s="28">
        <v>14</v>
      </c>
      <c r="I19" t="s">
        <v>9</v>
      </c>
      <c r="J19" s="27">
        <v>5092.2647058823532</v>
      </c>
    </row>
    <row r="20" spans="1:10" x14ac:dyDescent="0.25">
      <c r="A20" t="s">
        <v>42</v>
      </c>
      <c r="B20" s="27">
        <v>1029734</v>
      </c>
      <c r="E20" t="s">
        <v>42</v>
      </c>
      <c r="F20" s="28">
        <v>213</v>
      </c>
      <c r="I20" t="s">
        <v>42</v>
      </c>
      <c r="J20" s="27">
        <v>4834.4319248826287</v>
      </c>
    </row>
  </sheetData>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
  <sheetViews>
    <sheetView topLeftCell="A4" workbookViewId="0">
      <selection activeCell="L27" sqref="L27"/>
    </sheetView>
  </sheetViews>
  <sheetFormatPr defaultRowHeight="15" x14ac:dyDescent="0.25"/>
  <cols>
    <col min="1" max="1" width="15.42578125" bestFit="1" customWidth="1"/>
    <col min="2" max="2" width="10.140625" bestFit="1" customWidth="1"/>
    <col min="3" max="3" width="13.140625" bestFit="1" customWidth="1"/>
    <col min="4" max="8" width="10.140625" bestFit="1" customWidth="1"/>
    <col min="9" max="9" width="11.28515625" bestFit="1" customWidth="1"/>
    <col min="10" max="10" width="10.140625" bestFit="1" customWidth="1"/>
    <col min="11" max="11" width="18.42578125" bestFit="1" customWidth="1"/>
    <col min="12" max="18" width="10.140625" bestFit="1" customWidth="1"/>
    <col min="19" max="19" width="11.28515625" bestFit="1" customWidth="1"/>
    <col min="20" max="22" width="8.7109375" bestFit="1" customWidth="1"/>
    <col min="23" max="23" width="11.7109375" bestFit="1" customWidth="1"/>
    <col min="24" max="30" width="11" bestFit="1" customWidth="1"/>
    <col min="31" max="31" width="14.140625" bestFit="1" customWidth="1"/>
    <col min="32" max="35" width="14.42578125" bestFit="1" customWidth="1"/>
    <col min="36" max="36" width="17.7109375" bestFit="1" customWidth="1"/>
    <col min="37" max="43" width="17.42578125" bestFit="1" customWidth="1"/>
    <col min="44" max="44" width="20.5703125" bestFit="1" customWidth="1"/>
    <col min="45" max="51" width="15" bestFit="1" customWidth="1"/>
    <col min="52" max="52" width="18.140625" bestFit="1" customWidth="1"/>
    <col min="53" max="53" width="11.28515625" bestFit="1" customWidth="1"/>
  </cols>
  <sheetData>
    <row r="1" spans="1:12" x14ac:dyDescent="0.25">
      <c r="A1" s="26" t="s">
        <v>3</v>
      </c>
      <c r="B1" s="26" t="s">
        <v>2</v>
      </c>
      <c r="C1" t="s">
        <v>22</v>
      </c>
      <c r="E1" s="26" t="s">
        <v>3</v>
      </c>
      <c r="F1" s="26" t="s">
        <v>2</v>
      </c>
      <c r="G1" t="s">
        <v>44</v>
      </c>
      <c r="I1" s="26" t="s">
        <v>3</v>
      </c>
      <c r="J1" s="26" t="s">
        <v>2</v>
      </c>
      <c r="K1" t="s">
        <v>45</v>
      </c>
    </row>
    <row r="2" spans="1:12" x14ac:dyDescent="0.25">
      <c r="A2" t="s">
        <v>5</v>
      </c>
      <c r="B2" t="s">
        <v>14</v>
      </c>
      <c r="C2" s="27">
        <v>191257</v>
      </c>
      <c r="E2" t="s">
        <v>5</v>
      </c>
      <c r="F2" t="s">
        <v>14</v>
      </c>
      <c r="G2" s="28">
        <v>40</v>
      </c>
      <c r="I2" t="s">
        <v>5</v>
      </c>
      <c r="J2" t="s">
        <v>14</v>
      </c>
      <c r="K2" s="27">
        <v>4781.4250000000002</v>
      </c>
    </row>
    <row r="3" spans="1:12" x14ac:dyDescent="0.25">
      <c r="B3" t="s">
        <v>13</v>
      </c>
      <c r="C3" s="27">
        <v>340295</v>
      </c>
      <c r="F3" t="s">
        <v>13</v>
      </c>
      <c r="G3" s="28">
        <v>71</v>
      </c>
      <c r="J3" t="s">
        <v>13</v>
      </c>
      <c r="K3" s="27">
        <v>4792.8873239436616</v>
      </c>
    </row>
    <row r="4" spans="1:12" x14ac:dyDescent="0.25">
      <c r="B4" t="s">
        <v>16</v>
      </c>
      <c r="C4" s="27">
        <v>57079</v>
      </c>
      <c r="F4" t="s">
        <v>16</v>
      </c>
      <c r="G4" s="28">
        <v>11</v>
      </c>
      <c r="J4" t="s">
        <v>16</v>
      </c>
      <c r="K4" s="27">
        <v>5189</v>
      </c>
    </row>
    <row r="5" spans="1:12" x14ac:dyDescent="0.25">
      <c r="B5" t="s">
        <v>15</v>
      </c>
      <c r="C5" s="27">
        <v>104438</v>
      </c>
      <c r="F5" t="s">
        <v>15</v>
      </c>
      <c r="G5" s="28">
        <v>24</v>
      </c>
      <c r="J5" t="s">
        <v>15</v>
      </c>
      <c r="K5" s="27">
        <v>4351.583333333333</v>
      </c>
    </row>
    <row r="6" spans="1:12" x14ac:dyDescent="0.25">
      <c r="A6" t="s">
        <v>54</v>
      </c>
      <c r="C6" s="27">
        <v>693069</v>
      </c>
      <c r="E6" t="s">
        <v>54</v>
      </c>
      <c r="G6" s="28">
        <v>146</v>
      </c>
      <c r="I6" t="s">
        <v>54</v>
      </c>
      <c r="K6" s="27">
        <v>4747.0479452054797</v>
      </c>
    </row>
    <row r="7" spans="1:12" x14ac:dyDescent="0.25">
      <c r="A7" t="s">
        <v>6</v>
      </c>
      <c r="B7" t="s">
        <v>18</v>
      </c>
      <c r="C7" s="27">
        <v>57281</v>
      </c>
      <c r="E7" t="s">
        <v>6</v>
      </c>
      <c r="F7" t="s">
        <v>18</v>
      </c>
      <c r="G7" s="28">
        <v>13</v>
      </c>
      <c r="I7" t="s">
        <v>6</v>
      </c>
      <c r="J7" t="s">
        <v>18</v>
      </c>
      <c r="K7" s="27">
        <v>4406.2307692307695</v>
      </c>
    </row>
    <row r="8" spans="1:12" x14ac:dyDescent="0.25">
      <c r="B8" t="s">
        <v>21</v>
      </c>
      <c r="C8" s="27">
        <v>142439</v>
      </c>
      <c r="F8" t="s">
        <v>21</v>
      </c>
      <c r="G8" s="28">
        <v>27</v>
      </c>
      <c r="J8" t="s">
        <v>21</v>
      </c>
      <c r="K8" s="27">
        <v>5275.5185185185182</v>
      </c>
    </row>
    <row r="9" spans="1:12" x14ac:dyDescent="0.25">
      <c r="B9" t="s">
        <v>17</v>
      </c>
      <c r="C9" s="27">
        <v>136945</v>
      </c>
      <c r="F9" t="s">
        <v>17</v>
      </c>
      <c r="G9" s="28">
        <v>27</v>
      </c>
      <c r="J9" t="s">
        <v>17</v>
      </c>
      <c r="K9" s="27">
        <v>5072.0370370370374</v>
      </c>
    </row>
    <row r="10" spans="1:12" x14ac:dyDescent="0.25">
      <c r="A10" t="s">
        <v>51</v>
      </c>
      <c r="C10" s="27">
        <v>336665</v>
      </c>
      <c r="E10" t="s">
        <v>51</v>
      </c>
      <c r="G10" s="28">
        <v>67</v>
      </c>
      <c r="I10" t="s">
        <v>51</v>
      </c>
      <c r="K10" s="27">
        <v>5024.8507462686566</v>
      </c>
    </row>
    <row r="11" spans="1:12" x14ac:dyDescent="0.25">
      <c r="A11" t="s">
        <v>42</v>
      </c>
      <c r="C11" s="27">
        <v>1029734</v>
      </c>
      <c r="E11" t="s">
        <v>42</v>
      </c>
      <c r="G11" s="28">
        <v>213</v>
      </c>
      <c r="I11" t="s">
        <v>42</v>
      </c>
      <c r="K11" s="27">
        <v>4834.4319248826287</v>
      </c>
    </row>
    <row r="14" spans="1:12" x14ac:dyDescent="0.25">
      <c r="A14" s="26" t="s">
        <v>3</v>
      </c>
      <c r="B14" t="s">
        <v>52</v>
      </c>
      <c r="K14" s="26" t="s">
        <v>3</v>
      </c>
      <c r="L14" t="s">
        <v>52</v>
      </c>
    </row>
    <row r="16" spans="1:12" x14ac:dyDescent="0.25">
      <c r="A16" s="26" t="s">
        <v>22</v>
      </c>
      <c r="B16" s="26" t="s">
        <v>2</v>
      </c>
      <c r="K16" s="26" t="s">
        <v>45</v>
      </c>
      <c r="L16" s="26" t="s">
        <v>2</v>
      </c>
    </row>
    <row r="17" spans="1:19" x14ac:dyDescent="0.25">
      <c r="A17" s="26" t="s">
        <v>0</v>
      </c>
      <c r="B17" t="s">
        <v>14</v>
      </c>
      <c r="C17" t="s">
        <v>13</v>
      </c>
      <c r="D17" t="s">
        <v>18</v>
      </c>
      <c r="E17" t="s">
        <v>21</v>
      </c>
      <c r="F17" t="s">
        <v>17</v>
      </c>
      <c r="G17" t="s">
        <v>16</v>
      </c>
      <c r="H17" t="s">
        <v>15</v>
      </c>
      <c r="I17" t="s">
        <v>42</v>
      </c>
      <c r="K17" s="26" t="s">
        <v>0</v>
      </c>
      <c r="L17" t="s">
        <v>14</v>
      </c>
      <c r="M17" t="s">
        <v>13</v>
      </c>
      <c r="N17" t="s">
        <v>18</v>
      </c>
      <c r="O17" t="s">
        <v>21</v>
      </c>
      <c r="P17" t="s">
        <v>17</v>
      </c>
      <c r="Q17" t="s">
        <v>16</v>
      </c>
      <c r="R17" t="s">
        <v>15</v>
      </c>
      <c r="S17" t="s">
        <v>42</v>
      </c>
    </row>
    <row r="18" spans="1:19" x14ac:dyDescent="0.25">
      <c r="A18" t="s">
        <v>11</v>
      </c>
      <c r="B18" s="27">
        <v>20634</v>
      </c>
      <c r="C18" s="27">
        <v>52721</v>
      </c>
      <c r="D18" s="27">
        <v>14433</v>
      </c>
      <c r="E18" s="27">
        <v>17953</v>
      </c>
      <c r="F18" s="27">
        <v>8106</v>
      </c>
      <c r="G18" s="27">
        <v>9186</v>
      </c>
      <c r="H18" s="27">
        <v>8680</v>
      </c>
      <c r="I18" s="27">
        <v>131713</v>
      </c>
      <c r="K18" t="s">
        <v>11</v>
      </c>
      <c r="L18" s="27">
        <v>5158.5</v>
      </c>
      <c r="M18" s="27">
        <v>5272.1</v>
      </c>
      <c r="N18" s="27">
        <v>4811</v>
      </c>
      <c r="O18" s="27">
        <v>8976.5</v>
      </c>
      <c r="P18" s="27">
        <v>2702</v>
      </c>
      <c r="Q18" s="27">
        <v>4593</v>
      </c>
      <c r="R18" s="27">
        <v>2893.3333333333335</v>
      </c>
      <c r="S18" s="27">
        <v>4878.2592592592591</v>
      </c>
    </row>
    <row r="19" spans="1:19" x14ac:dyDescent="0.25">
      <c r="A19" t="s">
        <v>10</v>
      </c>
      <c r="B19" s="27">
        <v>24867</v>
      </c>
      <c r="C19" s="27">
        <v>33775</v>
      </c>
      <c r="D19" s="27"/>
      <c r="E19" s="27">
        <v>12407</v>
      </c>
      <c r="F19" s="27"/>
      <c r="G19" s="27">
        <v>3767</v>
      </c>
      <c r="H19" s="27">
        <v>19929</v>
      </c>
      <c r="I19" s="27">
        <v>94745</v>
      </c>
      <c r="K19" t="s">
        <v>10</v>
      </c>
      <c r="L19" s="27">
        <v>4144.5</v>
      </c>
      <c r="M19" s="27">
        <v>4825</v>
      </c>
      <c r="N19" s="27"/>
      <c r="O19" s="27">
        <v>4135.666666666667</v>
      </c>
      <c r="P19" s="27"/>
      <c r="Q19" s="27">
        <v>3767</v>
      </c>
      <c r="R19" s="27">
        <v>6643</v>
      </c>
      <c r="S19" s="27">
        <v>4737.25</v>
      </c>
    </row>
    <row r="20" spans="1:19" x14ac:dyDescent="0.25">
      <c r="A20" t="s">
        <v>19</v>
      </c>
      <c r="B20" s="27">
        <v>80193</v>
      </c>
      <c r="C20" s="27">
        <v>36094</v>
      </c>
      <c r="D20" s="27">
        <v>680</v>
      </c>
      <c r="E20" s="27">
        <v>5341</v>
      </c>
      <c r="F20" s="27">
        <v>9104</v>
      </c>
      <c r="G20" s="27">
        <v>7388</v>
      </c>
      <c r="H20" s="27">
        <v>2256</v>
      </c>
      <c r="I20" s="27">
        <v>141056</v>
      </c>
      <c r="K20" t="s">
        <v>19</v>
      </c>
      <c r="L20" s="27">
        <v>5012.0625</v>
      </c>
      <c r="M20" s="27">
        <v>5156.2857142857147</v>
      </c>
      <c r="N20" s="27">
        <v>680</v>
      </c>
      <c r="O20" s="27">
        <v>5341</v>
      </c>
      <c r="P20" s="27">
        <v>9104</v>
      </c>
      <c r="Q20" s="27">
        <v>7388</v>
      </c>
      <c r="R20" s="27">
        <v>2256</v>
      </c>
      <c r="S20" s="27">
        <v>5037.7142857142853</v>
      </c>
    </row>
    <row r="21" spans="1:19" x14ac:dyDescent="0.25">
      <c r="A21" t="s">
        <v>12</v>
      </c>
      <c r="B21" s="27">
        <v>9082</v>
      </c>
      <c r="C21" s="27">
        <v>39686</v>
      </c>
      <c r="D21" s="27">
        <v>29905</v>
      </c>
      <c r="E21" s="27">
        <v>37197</v>
      </c>
      <c r="F21" s="27">
        <v>21636</v>
      </c>
      <c r="G21" s="27">
        <v>8775</v>
      </c>
      <c r="H21" s="27">
        <v>8887</v>
      </c>
      <c r="I21" s="27">
        <v>155168</v>
      </c>
      <c r="K21" t="s">
        <v>12</v>
      </c>
      <c r="L21" s="27">
        <v>4541</v>
      </c>
      <c r="M21" s="27">
        <v>4409.5555555555557</v>
      </c>
      <c r="N21" s="27">
        <v>4984.166666666667</v>
      </c>
      <c r="O21" s="27">
        <v>4649.625</v>
      </c>
      <c r="P21" s="27">
        <v>3606</v>
      </c>
      <c r="Q21" s="27">
        <v>8775</v>
      </c>
      <c r="R21" s="27">
        <v>8887</v>
      </c>
      <c r="S21" s="27">
        <v>4702.060606060606</v>
      </c>
    </row>
    <row r="22" spans="1:19" x14ac:dyDescent="0.25">
      <c r="A22" t="s">
        <v>20</v>
      </c>
      <c r="B22" s="27">
        <v>10332</v>
      </c>
      <c r="C22" s="27">
        <v>40050</v>
      </c>
      <c r="D22" s="27"/>
      <c r="E22" s="27">
        <v>4390</v>
      </c>
      <c r="F22" s="27"/>
      <c r="G22" s="27"/>
      <c r="H22" s="27">
        <v>12010</v>
      </c>
      <c r="I22" s="27">
        <v>66782</v>
      </c>
      <c r="K22" t="s">
        <v>20</v>
      </c>
      <c r="L22" s="27">
        <v>5166</v>
      </c>
      <c r="M22" s="27">
        <v>5006.25</v>
      </c>
      <c r="N22" s="27"/>
      <c r="O22" s="27">
        <v>4390</v>
      </c>
      <c r="P22" s="27"/>
      <c r="Q22" s="27"/>
      <c r="R22" s="27">
        <v>4003.3333333333335</v>
      </c>
      <c r="S22" s="27">
        <v>4770.1428571428569</v>
      </c>
    </row>
    <row r="23" spans="1:19" x14ac:dyDescent="0.25">
      <c r="A23" t="s">
        <v>9</v>
      </c>
      <c r="B23" s="27">
        <v>17534</v>
      </c>
      <c r="C23" s="27">
        <v>42908</v>
      </c>
      <c r="D23" s="27">
        <v>5100</v>
      </c>
      <c r="E23" s="27">
        <v>38436</v>
      </c>
      <c r="F23" s="27">
        <v>41815</v>
      </c>
      <c r="G23" s="27">
        <v>5600</v>
      </c>
      <c r="H23" s="27">
        <v>21744</v>
      </c>
      <c r="I23" s="27">
        <v>173137</v>
      </c>
      <c r="K23" t="s">
        <v>9</v>
      </c>
      <c r="L23" s="27">
        <v>4383.5</v>
      </c>
      <c r="M23" s="27">
        <v>6129.7142857142853</v>
      </c>
      <c r="N23" s="27">
        <v>2550</v>
      </c>
      <c r="O23" s="27">
        <v>4804.5</v>
      </c>
      <c r="P23" s="27">
        <v>5973.5714285714284</v>
      </c>
      <c r="Q23" s="27">
        <v>5600</v>
      </c>
      <c r="R23" s="27">
        <v>4348.8</v>
      </c>
      <c r="S23" s="27">
        <v>5092.2647058823532</v>
      </c>
    </row>
    <row r="24" spans="1:19" x14ac:dyDescent="0.25">
      <c r="A24" t="s">
        <v>8</v>
      </c>
      <c r="B24" s="27">
        <v>28615</v>
      </c>
      <c r="C24" s="27">
        <v>95061</v>
      </c>
      <c r="D24" s="27">
        <v>7163</v>
      </c>
      <c r="E24" s="27">
        <v>26715</v>
      </c>
      <c r="F24" s="27">
        <v>56284</v>
      </c>
      <c r="G24" s="27">
        <v>22363</v>
      </c>
      <c r="H24" s="27">
        <v>30932</v>
      </c>
      <c r="I24" s="27">
        <v>267133</v>
      </c>
      <c r="K24" t="s">
        <v>8</v>
      </c>
      <c r="L24" s="27">
        <v>4769.166666666667</v>
      </c>
      <c r="M24" s="27">
        <v>4133.086956521739</v>
      </c>
      <c r="N24" s="27">
        <v>7163</v>
      </c>
      <c r="O24" s="27">
        <v>6678.75</v>
      </c>
      <c r="P24" s="27">
        <v>5628.4</v>
      </c>
      <c r="Q24" s="27">
        <v>4472.6000000000004</v>
      </c>
      <c r="R24" s="27">
        <v>3866.5</v>
      </c>
      <c r="S24" s="27">
        <v>4686.5438596491231</v>
      </c>
    </row>
    <row r="25" spans="1:19" x14ac:dyDescent="0.25">
      <c r="A25" t="s">
        <v>42</v>
      </c>
      <c r="B25" s="27">
        <v>191257</v>
      </c>
      <c r="C25" s="27">
        <v>340295</v>
      </c>
      <c r="D25" s="27">
        <v>57281</v>
      </c>
      <c r="E25" s="27">
        <v>142439</v>
      </c>
      <c r="F25" s="27">
        <v>136945</v>
      </c>
      <c r="G25" s="27">
        <v>57079</v>
      </c>
      <c r="H25" s="27">
        <v>104438</v>
      </c>
      <c r="I25" s="27">
        <v>1029734</v>
      </c>
      <c r="K25" t="s">
        <v>42</v>
      </c>
      <c r="L25" s="27">
        <v>4781.4250000000002</v>
      </c>
      <c r="M25" s="27">
        <v>4792.8873239436616</v>
      </c>
      <c r="N25" s="27">
        <v>4406.2307692307695</v>
      </c>
      <c r="O25" s="27">
        <v>5275.5185185185182</v>
      </c>
      <c r="P25" s="27">
        <v>5072.0370370370374</v>
      </c>
      <c r="Q25" s="27">
        <v>5189</v>
      </c>
      <c r="R25" s="27">
        <v>4351.583333333333</v>
      </c>
      <c r="S25" s="27">
        <v>4834.4319248826287</v>
      </c>
    </row>
    <row r="28" spans="1:19" x14ac:dyDescent="0.25">
      <c r="A28" s="26" t="s">
        <v>3</v>
      </c>
      <c r="B28" t="s">
        <v>52</v>
      </c>
    </row>
    <row r="30" spans="1:19" x14ac:dyDescent="0.25">
      <c r="A30" s="26" t="s">
        <v>47</v>
      </c>
      <c r="B30" s="26" t="s">
        <v>2</v>
      </c>
    </row>
    <row r="31" spans="1:19" x14ac:dyDescent="0.25">
      <c r="A31" s="26" t="s">
        <v>0</v>
      </c>
      <c r="B31" t="s">
        <v>14</v>
      </c>
      <c r="C31" t="s">
        <v>13</v>
      </c>
      <c r="D31" t="s">
        <v>18</v>
      </c>
      <c r="E31" t="s">
        <v>21</v>
      </c>
      <c r="F31" t="s">
        <v>17</v>
      </c>
      <c r="G31" t="s">
        <v>16</v>
      </c>
      <c r="H31" t="s">
        <v>15</v>
      </c>
      <c r="I31" t="s">
        <v>42</v>
      </c>
    </row>
    <row r="32" spans="1:19" x14ac:dyDescent="0.25">
      <c r="A32" s="28" t="s">
        <v>11</v>
      </c>
      <c r="B32" s="28">
        <v>4</v>
      </c>
      <c r="C32" s="28">
        <v>10</v>
      </c>
      <c r="D32" s="28">
        <v>3</v>
      </c>
      <c r="E32" s="28">
        <v>2</v>
      </c>
      <c r="F32" s="28">
        <v>3</v>
      </c>
      <c r="G32" s="28">
        <v>2</v>
      </c>
      <c r="H32" s="28">
        <v>3</v>
      </c>
      <c r="I32" s="28">
        <v>27</v>
      </c>
    </row>
    <row r="33" spans="1:9" x14ac:dyDescent="0.25">
      <c r="A33" s="28" t="s">
        <v>10</v>
      </c>
      <c r="B33" s="28">
        <v>6</v>
      </c>
      <c r="C33" s="28">
        <v>7</v>
      </c>
      <c r="D33" s="28"/>
      <c r="E33" s="28">
        <v>3</v>
      </c>
      <c r="F33" s="28"/>
      <c r="G33" s="28">
        <v>1</v>
      </c>
      <c r="H33" s="28">
        <v>3</v>
      </c>
      <c r="I33" s="28">
        <v>20</v>
      </c>
    </row>
    <row r="34" spans="1:9" x14ac:dyDescent="0.25">
      <c r="A34" s="28" t="s">
        <v>19</v>
      </c>
      <c r="B34" s="28">
        <v>16</v>
      </c>
      <c r="C34" s="28">
        <v>7</v>
      </c>
      <c r="D34" s="28">
        <v>1</v>
      </c>
      <c r="E34" s="28">
        <v>1</v>
      </c>
      <c r="F34" s="28">
        <v>1</v>
      </c>
      <c r="G34" s="28">
        <v>1</v>
      </c>
      <c r="H34" s="28">
        <v>1</v>
      </c>
      <c r="I34" s="28">
        <v>28</v>
      </c>
    </row>
    <row r="35" spans="1:9" x14ac:dyDescent="0.25">
      <c r="A35" s="28" t="s">
        <v>12</v>
      </c>
      <c r="B35" s="28">
        <v>2</v>
      </c>
      <c r="C35" s="28">
        <v>9</v>
      </c>
      <c r="D35" s="28">
        <v>6</v>
      </c>
      <c r="E35" s="28">
        <v>8</v>
      </c>
      <c r="F35" s="28">
        <v>6</v>
      </c>
      <c r="G35" s="28">
        <v>1</v>
      </c>
      <c r="H35" s="28">
        <v>1</v>
      </c>
      <c r="I35" s="28">
        <v>33</v>
      </c>
    </row>
    <row r="36" spans="1:9" x14ac:dyDescent="0.25">
      <c r="A36" s="28" t="s">
        <v>20</v>
      </c>
      <c r="B36" s="28">
        <v>2</v>
      </c>
      <c r="C36" s="28">
        <v>8</v>
      </c>
      <c r="D36" s="28"/>
      <c r="E36" s="28">
        <v>1</v>
      </c>
      <c r="F36" s="28"/>
      <c r="G36" s="28"/>
      <c r="H36" s="28">
        <v>3</v>
      </c>
      <c r="I36" s="28">
        <v>14</v>
      </c>
    </row>
    <row r="37" spans="1:9" x14ac:dyDescent="0.25">
      <c r="A37" s="28" t="s">
        <v>9</v>
      </c>
      <c r="B37" s="28">
        <v>4</v>
      </c>
      <c r="C37" s="28">
        <v>7</v>
      </c>
      <c r="D37" s="28">
        <v>2</v>
      </c>
      <c r="E37" s="28">
        <v>8</v>
      </c>
      <c r="F37" s="28">
        <v>7</v>
      </c>
      <c r="G37" s="28">
        <v>1</v>
      </c>
      <c r="H37" s="28">
        <v>5</v>
      </c>
      <c r="I37" s="28">
        <v>34</v>
      </c>
    </row>
    <row r="38" spans="1:9" x14ac:dyDescent="0.25">
      <c r="A38" s="28" t="s">
        <v>8</v>
      </c>
      <c r="B38" s="28">
        <v>6</v>
      </c>
      <c r="C38" s="28">
        <v>23</v>
      </c>
      <c r="D38" s="28">
        <v>1</v>
      </c>
      <c r="E38" s="28">
        <v>4</v>
      </c>
      <c r="F38" s="28">
        <v>10</v>
      </c>
      <c r="G38" s="28">
        <v>5</v>
      </c>
      <c r="H38" s="28">
        <v>8</v>
      </c>
      <c r="I38" s="28">
        <v>57</v>
      </c>
    </row>
    <row r="39" spans="1:9" x14ac:dyDescent="0.25">
      <c r="A39" s="28" t="s">
        <v>42</v>
      </c>
      <c r="B39" s="28">
        <v>40</v>
      </c>
      <c r="C39" s="28">
        <v>71</v>
      </c>
      <c r="D39" s="28">
        <v>13</v>
      </c>
      <c r="E39" s="28">
        <v>27</v>
      </c>
      <c r="F39" s="28">
        <v>27</v>
      </c>
      <c r="G39" s="28">
        <v>11</v>
      </c>
      <c r="H39" s="28">
        <v>24</v>
      </c>
      <c r="I39" s="28">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
  <sheetViews>
    <sheetView topLeftCell="A11" workbookViewId="0">
      <selection activeCell="I9" sqref="I9"/>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266B3-4723-4BFF-B48B-7CBBA73487F5}">
  <dimension ref="A1"/>
  <sheetViews>
    <sheetView showGridLines="0" tabSelected="1" zoomScale="78" zoomScaleNormal="78" workbookViewId="0">
      <selection activeCell="W16" sqref="W16"/>
    </sheetView>
  </sheetViews>
  <sheetFormatPr defaultRowHeight="15" x14ac:dyDescent="0.25"/>
  <cols>
    <col min="1" max="16384" width="9.140625" style="2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BLOSSOM ACADEMY</vt:lpstr>
      <vt:lpstr>Data</vt:lpstr>
      <vt:lpstr>Table</vt:lpstr>
      <vt:lpstr>One-dimensional Pivot Table</vt:lpstr>
      <vt:lpstr>Two-dimensional Pivot Table</vt:lpstr>
      <vt:lpstr>Charts</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George Antwi</cp:lastModifiedBy>
  <dcterms:created xsi:type="dcterms:W3CDTF">2012-06-12T18:34:12Z</dcterms:created>
  <dcterms:modified xsi:type="dcterms:W3CDTF">2024-09-13T16:43:42Z</dcterms:modified>
</cp:coreProperties>
</file>