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80"/>
  </bookViews>
  <sheets>
    <sheet name="DEC 2023" sheetId="7" r:id="rId1"/>
  </sheets>
  <definedNames>
    <definedName name="_xlnm._FilterDatabase" localSheetId="0" hidden="1">'DEC 2023'!$A$2:$AS$3</definedName>
  </definedNames>
  <calcPr calcId="144525"/>
</workbook>
</file>

<file path=xl/sharedStrings.xml><?xml version="1.0" encoding="utf-8"?>
<sst xmlns="http://schemas.openxmlformats.org/spreadsheetml/2006/main" count="219" uniqueCount="117">
  <si>
    <t>Vehicle offtake details - fill  from Opneing stock &amp; offtake sheets</t>
  </si>
  <si>
    <t>Retail details provide by Each ALSE</t>
  </si>
  <si>
    <t>Offtake details from other 2 sheets</t>
  </si>
  <si>
    <t>Retail inv &amp; offer details by ALSE</t>
  </si>
  <si>
    <t>For ASM Consolidation</t>
  </si>
  <si>
    <t xml:space="preserve">Outlet Name </t>
  </si>
  <si>
    <t xml:space="preserve">Vertical LH/ Tipper </t>
  </si>
  <si>
    <t xml:space="preserve">Sub-Seg </t>
  </si>
  <si>
    <t xml:space="preserve">Model </t>
  </si>
  <si>
    <t xml:space="preserve">Supp Inv Number </t>
  </si>
  <si>
    <t xml:space="preserve">Supp Inv Date </t>
  </si>
  <si>
    <t xml:space="preserve">Retail Inv Date </t>
  </si>
  <si>
    <t>DIN NO</t>
  </si>
  <si>
    <t>Sales person</t>
  </si>
  <si>
    <t>Customer</t>
  </si>
  <si>
    <t>Chassis No</t>
  </si>
  <si>
    <t>Vpart No</t>
  </si>
  <si>
    <t>Supp Inv Amt</t>
  </si>
  <si>
    <t>Additional support</t>
  </si>
  <si>
    <t>Tyre change ( Michelin add)</t>
  </si>
  <si>
    <t>Tyre change ( Michelin Removal)</t>
  </si>
  <si>
    <t xml:space="preserve">Additional DIN Passed on in this invoice if any </t>
  </si>
  <si>
    <t xml:space="preserve">Effective Landing cost </t>
  </si>
  <si>
    <t xml:space="preserve">Retail Invoice Price </t>
  </si>
  <si>
    <t xml:space="preserve">Customer payment </t>
  </si>
  <si>
    <t xml:space="preserve">End agreed  price customer </t>
  </si>
  <si>
    <t xml:space="preserve">Total Gross margin </t>
  </si>
  <si>
    <t xml:space="preserve">CN-  for excess Invoice </t>
  </si>
  <si>
    <t xml:space="preserve">CN TCS </t>
  </si>
  <si>
    <t>Refund</t>
  </si>
  <si>
    <t>CN -Temp</t>
  </si>
  <si>
    <t xml:space="preserve">CN _Insurance </t>
  </si>
  <si>
    <t>Diesel</t>
  </si>
  <si>
    <t>Transportation</t>
  </si>
  <si>
    <t>Service Products by TVS</t>
  </si>
  <si>
    <t>AMC</t>
  </si>
  <si>
    <t>EWP</t>
  </si>
  <si>
    <t>Tyre interchange /Paint</t>
  </si>
  <si>
    <t xml:space="preserve">Total Add on Cost </t>
  </si>
  <si>
    <t xml:space="preserve">Net Amount Realised by Dealer </t>
  </si>
  <si>
    <t>Dealer Full Margin</t>
  </si>
  <si>
    <t>Agreed Delaer margin for this deal</t>
  </si>
  <si>
    <t>Addl support for dealer offtake</t>
  </si>
  <si>
    <t>Price Increase  support to dealer</t>
  </si>
  <si>
    <t xml:space="preserve">Excess Amount available in Deal </t>
  </si>
  <si>
    <t xml:space="preserve">Remarks for Compensation deal details  </t>
  </si>
  <si>
    <t xml:space="preserve"> supports ( Apart from deals) amount</t>
  </si>
  <si>
    <t>Apart from deals support description</t>
  </si>
  <si>
    <t>Subvention for financier</t>
  </si>
  <si>
    <t>financier</t>
  </si>
  <si>
    <t>TVS Mob.-Villupuram</t>
  </si>
  <si>
    <t>C&amp;M</t>
  </si>
  <si>
    <t>8X4 TIPPER</t>
  </si>
  <si>
    <t>UJ3525/52 T TIP</t>
  </si>
  <si>
    <t>SRINIVASAN V.</t>
  </si>
  <si>
    <t>D.SEENURAJ</t>
  </si>
  <si>
    <t>MB1JJLHD8PRRR8357</t>
  </si>
  <si>
    <t>CTU352523B0011</t>
  </si>
  <si>
    <t>TVS Mob.-Pondicherry</t>
  </si>
  <si>
    <t>UE2825/39 T TIP</t>
  </si>
  <si>
    <t>S THANIGAIVELAN</t>
  </si>
  <si>
    <t>NAGAIYAN</t>
  </si>
  <si>
    <t>MB1JJLHD3RRPS8892</t>
  </si>
  <si>
    <t>INDUSIND BANK LIMITED</t>
  </si>
  <si>
    <t>6X4 TIPPER</t>
  </si>
  <si>
    <t>SEENUVASAN B</t>
  </si>
  <si>
    <t>S.RANJANI</t>
  </si>
  <si>
    <t>MB1H3LHD6RRPS1640</t>
  </si>
  <si>
    <t>CTU282516B0002</t>
  </si>
  <si>
    <t>HDFC BANK LIMITED</t>
  </si>
  <si>
    <t>MA1920/36 T TIP</t>
  </si>
  <si>
    <t>S SUNDHARAMOORTHY</t>
  </si>
  <si>
    <t>MB1JJLHD7RRPS8877</t>
  </si>
  <si>
    <t>HINDUJA LEYLAND FINANCE LIMITED</t>
  </si>
  <si>
    <t>4X2 FF TIPPER</t>
  </si>
  <si>
    <t>GA4620/34 TT CO</t>
  </si>
  <si>
    <t>M KALYANAKUMAR</t>
  </si>
  <si>
    <t>MB1G8DHD5RRMU4675</t>
  </si>
  <si>
    <t>CTG19208HB0004</t>
  </si>
  <si>
    <t>YES BANK LTD</t>
  </si>
  <si>
    <t>Long Haulage</t>
  </si>
  <si>
    <t>46T TRACTOR (4X2)</t>
  </si>
  <si>
    <t>GP4825/66 H CO</t>
  </si>
  <si>
    <t>SUGANTHI</t>
  </si>
  <si>
    <t>MB1TUCHD7RRPS9169</t>
  </si>
  <si>
    <t>CAC462002C0001</t>
  </si>
  <si>
    <t>10X2 MAV</t>
  </si>
  <si>
    <t>BALAKRISHNAN MURUGANANTHAM</t>
  </si>
  <si>
    <t>MB1NECHD0RRPS5356</t>
  </si>
  <si>
    <t>CHC482530C0002</t>
  </si>
  <si>
    <t>SUNDARAM FINANCE LTD.</t>
  </si>
  <si>
    <t>RAJA S</t>
  </si>
  <si>
    <t>MB1NECHD6RRPS4843</t>
  </si>
  <si>
    <t>VALLARASU A</t>
  </si>
  <si>
    <t>TPR BLUE METALS</t>
  </si>
  <si>
    <t>MB1H3LHD2RRNT7411</t>
  </si>
  <si>
    <t>MB1NECHD0RRPS5566</t>
  </si>
  <si>
    <t>MB1NECHD5RRPS4834</t>
  </si>
  <si>
    <t>GM4220/66 H CO</t>
  </si>
  <si>
    <t>MOHAN R</t>
  </si>
  <si>
    <t>MB1NECHD4RRPS5568</t>
  </si>
  <si>
    <t>A. SEETHARAMAN</t>
  </si>
  <si>
    <t>MB1NGCHD4RRNT7076</t>
  </si>
  <si>
    <t>CHC422030C0008</t>
  </si>
  <si>
    <t>MB1TUCHD3RRPS9170</t>
  </si>
  <si>
    <t>RAMAMOORTHY VIJAYRAM</t>
  </si>
  <si>
    <t>MB1NECHD3RRPS5223</t>
  </si>
  <si>
    <t>KANNAN KARTHIKEYAN</t>
  </si>
  <si>
    <t>MB1NECHD2RRPS5049</t>
  </si>
  <si>
    <t>GB2820/54 H CO</t>
  </si>
  <si>
    <t>MB1NECHD0RRPS5051</t>
  </si>
  <si>
    <t>6X2 MAV</t>
  </si>
  <si>
    <t>SRI KRISHNA PETROLEUM</t>
  </si>
  <si>
    <t>MB1CWCHD8RRMU4085</t>
  </si>
  <si>
    <t>CHC2820POC0004</t>
  </si>
  <si>
    <t>PRABHU</t>
  </si>
  <si>
    <t>MB1NGCHD4RRNT9989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</si>
</sst>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_(* #,##0.00_);_(* \(#,##0.00\);_(* &quot;-&quot;??_);_(@_)"/>
    <numFmt numFmtId="181" formatCode="dd/mm/yyyy"/>
  </numFmts>
  <fonts count="27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indexed="8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rgb="FF2B3748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8.25"/>
      <color indexed="8"/>
      <name val="Tahoma"/>
      <charset val="134"/>
    </font>
    <font>
      <sz val="10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180" fontId="25" fillId="0" borderId="0" applyFont="0" applyFill="0" applyBorder="0" applyAlignment="0" applyProtection="0"/>
    <xf numFmtId="0" fontId="26" fillId="0" borderId="0"/>
    <xf numFmtId="0" fontId="25" fillId="0" borderId="0"/>
    <xf numFmtId="0" fontId="26" fillId="0" borderId="0"/>
    <xf numFmtId="0" fontId="26" fillId="0" borderId="0"/>
  </cellStyleXfs>
  <cellXfs count="27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1" fillId="3" borderId="2" xfId="51" applyFont="1" applyFill="1" applyBorder="1" applyAlignment="1">
      <alignment horizontal="center" vertical="center" wrapText="1"/>
    </xf>
    <xf numFmtId="4" fontId="2" fillId="3" borderId="2" xfId="51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181" fontId="0" fillId="2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81" fontId="0" fillId="0" borderId="1" xfId="0" applyNumberFormat="1" applyBorder="1" applyAlignment="1">
      <alignment horizontal="center" vertical="center"/>
    </xf>
    <xf numFmtId="0" fontId="1" fillId="3" borderId="2" xfId="49" applyNumberFormat="1" applyFont="1" applyFill="1" applyBorder="1" applyAlignment="1">
      <alignment horizontal="center" vertical="center" wrapText="1"/>
    </xf>
    <xf numFmtId="4" fontId="0" fillId="2" borderId="1" xfId="0" applyNumberFormat="1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3" borderId="2" xfId="51" applyFont="1" applyFill="1" applyBorder="1" applyAlignment="1">
      <alignment horizontal="center" vertical="center" wrapText="1"/>
    </xf>
    <xf numFmtId="0" fontId="2" fillId="4" borderId="2" xfId="5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1" fontId="0" fillId="2" borderId="1" xfId="0" applyNumberFormat="1" applyFont="1" applyFill="1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4" fillId="0" borderId="0" xfId="0" applyFont="1"/>
    <xf numFmtId="0" fontId="3" fillId="3" borderId="2" xfId="0" applyNumberFormat="1" applyFont="1" applyFill="1" applyBorder="1" applyAlignment="1">
      <alignment horizontal="center" vertical="center" wrapText="1"/>
    </xf>
  </cellXfs>
  <cellStyles count="54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omma 2" xfId="49"/>
    <cellStyle name="Normal 2" xfId="50"/>
    <cellStyle name="Normal 3" xfId="51"/>
    <cellStyle name="Normal 4" xfId="52"/>
    <cellStyle name="Normal 5" xfId="5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21"/>
  <sheetViews>
    <sheetView tabSelected="1" zoomScale="115" zoomScaleNormal="115" topLeftCell="A2" workbookViewId="0">
      <selection activeCell="K21" sqref="K21"/>
    </sheetView>
  </sheetViews>
  <sheetFormatPr defaultColWidth="9" defaultRowHeight="15"/>
  <cols>
    <col min="1" max="1" width="19.5428571428571" style="3" customWidth="1"/>
    <col min="2" max="2" width="11.9047619047619" style="3" customWidth="1"/>
    <col min="3" max="3" width="14.7238095238095" style="3" customWidth="1"/>
    <col min="4" max="4" width="15.9047619047619" style="3" customWidth="1"/>
    <col min="5" max="5" width="16.0857142857143" style="3" customWidth="1"/>
    <col min="6" max="6" width="13.0857142857143" style="3" customWidth="1"/>
    <col min="7" max="7" width="13.6285714285714" style="3" customWidth="1"/>
    <col min="8" max="8" width="7.26666666666667" style="3" customWidth="1"/>
    <col min="9" max="9" width="30.1809523809524" style="3" customWidth="1"/>
    <col min="10" max="10" width="27.2666666666667" style="3" customWidth="1"/>
    <col min="11" max="11" width="20.4571428571429" style="3" customWidth="1"/>
    <col min="12" max="12" width="16.0857142857143" style="3" customWidth="1"/>
    <col min="13" max="13" width="30.2666666666667" style="3" customWidth="1"/>
    <col min="14" max="14" width="9.90476190476191" style="3" customWidth="1"/>
    <col min="15" max="15" width="28.2666666666667" style="3" customWidth="1"/>
    <col min="16" max="16" width="11.3619047619048" style="3" customWidth="1"/>
    <col min="17" max="17" width="10.3619047619048" style="3" customWidth="1"/>
    <col min="18" max="18" width="19.9047619047619" style="3" customWidth="1"/>
    <col min="19" max="19" width="17.5428571428571" style="3" customWidth="1"/>
    <col min="20" max="20" width="15.1428571428571" style="3" customWidth="1"/>
    <col min="21" max="21" width="12.5714285714286" style="3" customWidth="1"/>
    <col min="22" max="22" width="7.57142857142857" style="3" customWidth="1"/>
    <col min="23" max="23" width="11.7238095238095" style="3" customWidth="1"/>
    <col min="24" max="24" width="11.5428571428571" style="3" customWidth="1"/>
    <col min="25" max="25" width="7" style="3" customWidth="1"/>
    <col min="26" max="26" width="9.18095238095238" style="3" customWidth="1"/>
    <col min="27" max="27" width="13.1809523809524" style="3" customWidth="1"/>
    <col min="28" max="28" width="5.90476190476191" style="3" customWidth="1"/>
    <col min="29" max="29" width="11.5428571428571" style="3" customWidth="1"/>
    <col min="30" max="30" width="11.1809523809524" style="3" customWidth="1"/>
    <col min="31" max="31" width="4.90476190476191" style="3" customWidth="1"/>
    <col min="32" max="32" width="6.08571428571429" style="3" customWidth="1"/>
    <col min="33" max="33" width="10.1809523809524" style="3" customWidth="1"/>
    <col min="34" max="34" width="19.9047619047619" style="3" customWidth="1"/>
    <col min="35" max="35" width="11.5428571428571" style="3" customWidth="1"/>
    <col min="36" max="37" width="9.90476190476191" style="3" customWidth="1"/>
    <col min="38" max="38" width="9.26666666666667" style="3" customWidth="1"/>
    <col min="39" max="39" width="14.2666666666667" style="3" customWidth="1"/>
    <col min="40" max="40" width="10.7238095238095" style="3" customWidth="1"/>
    <col min="41" max="41" width="12.0857142857143" style="3" customWidth="1"/>
    <col min="42" max="42" width="10.4571428571429" style="3" customWidth="1"/>
    <col min="43" max="43" width="10.5428571428571" style="3" customWidth="1"/>
    <col min="44" max="44" width="10.8190476190476" style="3" customWidth="1"/>
    <col min="45" max="45" width="57.5428571428571" style="3" customWidth="1"/>
    <col min="46" max="16384" width="8.72380952380952" style="3"/>
  </cols>
  <sheetData>
    <row r="1" s="1" customFormat="1" spans="1:45">
      <c r="A1" s="4" t="s">
        <v>0</v>
      </c>
      <c r="B1" s="4"/>
      <c r="C1" s="4"/>
      <c r="D1" s="4"/>
      <c r="E1" s="4"/>
      <c r="F1" s="4"/>
      <c r="G1" s="4"/>
      <c r="H1" s="4"/>
      <c r="I1" s="4" t="s">
        <v>1</v>
      </c>
      <c r="J1" s="4"/>
      <c r="K1" s="4"/>
      <c r="L1" s="4"/>
      <c r="M1" s="4" t="s">
        <v>2</v>
      </c>
      <c r="N1" s="4"/>
      <c r="O1" s="4" t="s">
        <v>3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 t="s">
        <v>4</v>
      </c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</row>
    <row r="2" s="1" customFormat="1" ht="90" spans="1:45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6" t="s">
        <v>12</v>
      </c>
      <c r="I2" s="5" t="s">
        <v>13</v>
      </c>
      <c r="J2" s="5" t="s">
        <v>14</v>
      </c>
      <c r="K2" s="5" t="s">
        <v>15</v>
      </c>
      <c r="L2" s="5" t="s">
        <v>16</v>
      </c>
      <c r="M2" s="12" t="s">
        <v>17</v>
      </c>
      <c r="N2" s="12" t="s">
        <v>18</v>
      </c>
      <c r="O2" s="12" t="s">
        <v>19</v>
      </c>
      <c r="P2" s="12" t="s">
        <v>20</v>
      </c>
      <c r="Q2" s="12" t="s">
        <v>21</v>
      </c>
      <c r="R2" s="12" t="s">
        <v>22</v>
      </c>
      <c r="S2" s="19" t="s">
        <v>23</v>
      </c>
      <c r="T2" s="20" t="s">
        <v>24</v>
      </c>
      <c r="U2" s="20" t="s">
        <v>25</v>
      </c>
      <c r="V2" s="19" t="s">
        <v>26</v>
      </c>
      <c r="W2" s="21" t="s">
        <v>27</v>
      </c>
      <c r="X2" s="19" t="s">
        <v>28</v>
      </c>
      <c r="Y2" s="19" t="s">
        <v>29</v>
      </c>
      <c r="Z2" s="20" t="s">
        <v>30</v>
      </c>
      <c r="AA2" s="19" t="s">
        <v>31</v>
      </c>
      <c r="AB2" s="19" t="s">
        <v>32</v>
      </c>
      <c r="AC2" s="20" t="s">
        <v>33</v>
      </c>
      <c r="AD2" s="19" t="s">
        <v>34</v>
      </c>
      <c r="AE2" s="19" t="s">
        <v>35</v>
      </c>
      <c r="AF2" s="19" t="s">
        <v>36</v>
      </c>
      <c r="AG2" s="19" t="s">
        <v>37</v>
      </c>
      <c r="AH2" s="19" t="s">
        <v>38</v>
      </c>
      <c r="AI2" s="19" t="s">
        <v>39</v>
      </c>
      <c r="AJ2" s="24" t="s">
        <v>40</v>
      </c>
      <c r="AK2" s="21" t="s">
        <v>41</v>
      </c>
      <c r="AL2" s="21" t="s">
        <v>42</v>
      </c>
      <c r="AM2" s="21" t="s">
        <v>43</v>
      </c>
      <c r="AN2" s="19" t="s">
        <v>44</v>
      </c>
      <c r="AO2" s="19" t="s">
        <v>45</v>
      </c>
      <c r="AP2" s="21" t="s">
        <v>46</v>
      </c>
      <c r="AQ2" s="21" t="s">
        <v>47</v>
      </c>
      <c r="AR2" s="21" t="s">
        <v>48</v>
      </c>
      <c r="AS2" s="26" t="s">
        <v>49</v>
      </c>
    </row>
    <row r="3" spans="1:45">
      <c r="A3" s="7" t="s">
        <v>50</v>
      </c>
      <c r="B3" s="7" t="s">
        <v>51</v>
      </c>
      <c r="C3" s="7" t="s">
        <v>52</v>
      </c>
      <c r="D3" s="7" t="s">
        <v>53</v>
      </c>
      <c r="E3" s="8">
        <v>18224084</v>
      </c>
      <c r="F3" s="9"/>
      <c r="G3" s="9">
        <v>45329</v>
      </c>
      <c r="H3" s="7"/>
      <c r="I3" s="7" t="s">
        <v>54</v>
      </c>
      <c r="J3" s="7" t="s">
        <v>55</v>
      </c>
      <c r="K3" s="7" t="s">
        <v>56</v>
      </c>
      <c r="L3" s="7" t="s">
        <v>57</v>
      </c>
      <c r="M3" s="13">
        <v>4600000</v>
      </c>
      <c r="N3" s="14">
        <v>0</v>
      </c>
      <c r="O3" s="15">
        <v>0</v>
      </c>
      <c r="P3" s="15">
        <v>0</v>
      </c>
      <c r="Q3" s="15">
        <v>0</v>
      </c>
      <c r="R3" s="13">
        <v>4600000</v>
      </c>
      <c r="S3" s="13">
        <v>5030000</v>
      </c>
      <c r="T3" s="7">
        <v>4943000</v>
      </c>
      <c r="U3" s="7">
        <v>4943000</v>
      </c>
      <c r="V3" s="22">
        <f t="shared" ref="V3:V21" si="0">S3-R3</f>
        <v>430000</v>
      </c>
      <c r="W3" s="22">
        <f t="shared" ref="W3:W21" si="1">S3-T3</f>
        <v>87000</v>
      </c>
      <c r="X3" s="13">
        <v>49801.98</v>
      </c>
      <c r="Y3" s="7"/>
      <c r="Z3" s="7">
        <v>27000</v>
      </c>
      <c r="AA3" s="13">
        <v>93000</v>
      </c>
      <c r="AB3" s="22">
        <v>0</v>
      </c>
      <c r="AC3" s="7">
        <v>0</v>
      </c>
      <c r="AD3" s="22">
        <v>0</v>
      </c>
      <c r="AE3" s="22">
        <v>0</v>
      </c>
      <c r="AF3" s="22">
        <v>0</v>
      </c>
      <c r="AG3" s="22">
        <v>0</v>
      </c>
      <c r="AH3" s="22">
        <f>SUM(W3:AG3)</f>
        <v>256801.98</v>
      </c>
      <c r="AI3" s="22">
        <f t="shared" ref="AI3:AI21" si="2">V3-AH3</f>
        <v>173198.02</v>
      </c>
      <c r="AJ3" s="7">
        <v>102400</v>
      </c>
      <c r="AK3" s="7">
        <v>102400</v>
      </c>
      <c r="AL3" s="22">
        <v>0</v>
      </c>
      <c r="AM3" s="22">
        <v>0</v>
      </c>
      <c r="AN3" s="22">
        <f t="shared" ref="AN3" si="3">AI3-AK3-AL3-AM3</f>
        <v>70798.02</v>
      </c>
      <c r="AO3" s="15">
        <v>0</v>
      </c>
      <c r="AP3" s="15">
        <v>0</v>
      </c>
      <c r="AQ3" s="15">
        <v>0</v>
      </c>
      <c r="AR3" s="15">
        <v>0</v>
      </c>
      <c r="AS3" s="7"/>
    </row>
    <row r="4" spans="1:45">
      <c r="A4" s="1" t="s">
        <v>58</v>
      </c>
      <c r="B4" s="1" t="s">
        <v>51</v>
      </c>
      <c r="C4" s="1" t="s">
        <v>52</v>
      </c>
      <c r="D4" s="1" t="s">
        <v>59</v>
      </c>
      <c r="E4" s="10">
        <v>11915622</v>
      </c>
      <c r="F4" s="11">
        <v>45351</v>
      </c>
      <c r="G4" s="11">
        <v>45357</v>
      </c>
      <c r="H4" s="1"/>
      <c r="I4" s="1" t="s">
        <v>60</v>
      </c>
      <c r="J4" s="1" t="s">
        <v>61</v>
      </c>
      <c r="K4" s="1" t="s">
        <v>62</v>
      </c>
      <c r="L4" s="1" t="s">
        <v>57</v>
      </c>
      <c r="M4" s="16">
        <v>4700002</v>
      </c>
      <c r="N4" s="17">
        <v>0</v>
      </c>
      <c r="O4" s="18">
        <v>0</v>
      </c>
      <c r="P4" s="18">
        <v>0</v>
      </c>
      <c r="Q4" s="18">
        <v>0</v>
      </c>
      <c r="R4" s="16">
        <v>4700002</v>
      </c>
      <c r="S4" s="16">
        <v>5100000</v>
      </c>
      <c r="T4" s="16">
        <v>5050000</v>
      </c>
      <c r="U4" s="16">
        <v>5050000</v>
      </c>
      <c r="V4" s="23">
        <f t="shared" si="0"/>
        <v>399998</v>
      </c>
      <c r="W4" s="23">
        <f t="shared" si="1"/>
        <v>50000</v>
      </c>
      <c r="X4" s="16">
        <v>50495.05</v>
      </c>
      <c r="Y4" s="1"/>
      <c r="Z4" s="1">
        <v>24000</v>
      </c>
      <c r="AA4" s="16">
        <v>93000</v>
      </c>
      <c r="AB4" s="23">
        <v>0</v>
      </c>
      <c r="AC4" s="1">
        <v>12000</v>
      </c>
      <c r="AD4" s="23">
        <v>0</v>
      </c>
      <c r="AE4" s="23">
        <v>0</v>
      </c>
      <c r="AF4" s="23">
        <v>0</v>
      </c>
      <c r="AG4" s="23">
        <v>5000</v>
      </c>
      <c r="AH4" s="22">
        <f t="shared" ref="AH4:AH21" si="4">SUM(W4:AG4)</f>
        <v>234495.05</v>
      </c>
      <c r="AI4" s="23">
        <f t="shared" si="2"/>
        <v>165502.95</v>
      </c>
      <c r="AJ4" s="25">
        <v>102400</v>
      </c>
      <c r="AK4" s="25">
        <v>102400</v>
      </c>
      <c r="AL4" s="23">
        <v>0</v>
      </c>
      <c r="AM4" s="22">
        <v>0</v>
      </c>
      <c r="AN4" s="23">
        <f t="shared" ref="AN4:AN21" si="5">AI4-AK4-AL4-AM4</f>
        <v>63102.95</v>
      </c>
      <c r="AO4" s="18">
        <v>0</v>
      </c>
      <c r="AP4" s="18">
        <v>0</v>
      </c>
      <c r="AQ4" s="18">
        <v>0</v>
      </c>
      <c r="AR4" s="18">
        <v>0</v>
      </c>
      <c r="AS4" s="1" t="s">
        <v>63</v>
      </c>
    </row>
    <row r="5" spans="1:45">
      <c r="A5" s="1" t="s">
        <v>50</v>
      </c>
      <c r="B5" s="1" t="s">
        <v>51</v>
      </c>
      <c r="C5" s="1" t="s">
        <v>64</v>
      </c>
      <c r="D5" s="1" t="s">
        <v>53</v>
      </c>
      <c r="E5" s="10">
        <v>18224985</v>
      </c>
      <c r="F5" s="11">
        <v>45351</v>
      </c>
      <c r="G5" s="11">
        <v>45362</v>
      </c>
      <c r="H5" s="1"/>
      <c r="I5" s="1" t="s">
        <v>65</v>
      </c>
      <c r="J5" s="1" t="s">
        <v>66</v>
      </c>
      <c r="K5" s="1" t="s">
        <v>67</v>
      </c>
      <c r="L5" s="1" t="s">
        <v>68</v>
      </c>
      <c r="M5" s="16">
        <v>4131001</v>
      </c>
      <c r="N5" s="17">
        <v>0</v>
      </c>
      <c r="O5" s="18">
        <v>0</v>
      </c>
      <c r="P5" s="18">
        <v>0</v>
      </c>
      <c r="Q5" s="18">
        <v>0</v>
      </c>
      <c r="R5" s="16">
        <v>4131001</v>
      </c>
      <c r="S5" s="16">
        <v>4600000</v>
      </c>
      <c r="T5" s="16">
        <v>4400000</v>
      </c>
      <c r="U5" s="16">
        <v>4400000</v>
      </c>
      <c r="V5" s="23">
        <f t="shared" si="0"/>
        <v>468999</v>
      </c>
      <c r="W5" s="23">
        <f t="shared" si="1"/>
        <v>200000</v>
      </c>
      <c r="X5" s="16">
        <v>45544.55</v>
      </c>
      <c r="Y5" s="1"/>
      <c r="Z5" s="1">
        <v>28000</v>
      </c>
      <c r="AA5" s="16">
        <v>91000</v>
      </c>
      <c r="AB5" s="23">
        <v>0</v>
      </c>
      <c r="AC5" s="1">
        <v>0</v>
      </c>
      <c r="AD5" s="23">
        <v>0</v>
      </c>
      <c r="AE5" s="23">
        <v>0</v>
      </c>
      <c r="AF5" s="23">
        <v>0</v>
      </c>
      <c r="AG5" s="23">
        <v>5500</v>
      </c>
      <c r="AH5" s="22">
        <f t="shared" si="4"/>
        <v>370044.55</v>
      </c>
      <c r="AI5" s="23">
        <f t="shared" si="2"/>
        <v>98954.45</v>
      </c>
      <c r="AJ5" s="1">
        <v>96000</v>
      </c>
      <c r="AK5" s="1">
        <v>96000</v>
      </c>
      <c r="AL5" s="23">
        <v>0</v>
      </c>
      <c r="AM5" s="22">
        <v>0</v>
      </c>
      <c r="AN5" s="23">
        <f t="shared" si="5"/>
        <v>2954.45000000001</v>
      </c>
      <c r="AO5" s="18">
        <v>0</v>
      </c>
      <c r="AP5" s="18">
        <v>0</v>
      </c>
      <c r="AQ5" s="18">
        <v>0</v>
      </c>
      <c r="AR5" s="18">
        <v>0</v>
      </c>
      <c r="AS5" s="1" t="s">
        <v>69</v>
      </c>
    </row>
    <row r="6" spans="1:45">
      <c r="A6" s="1" t="s">
        <v>50</v>
      </c>
      <c r="B6" s="1" t="s">
        <v>51</v>
      </c>
      <c r="C6" s="1" t="s">
        <v>52</v>
      </c>
      <c r="D6" s="1" t="s">
        <v>70</v>
      </c>
      <c r="E6" s="10">
        <v>11915623</v>
      </c>
      <c r="F6" s="11">
        <v>45351</v>
      </c>
      <c r="G6" s="11">
        <v>45364</v>
      </c>
      <c r="H6" s="1"/>
      <c r="I6" s="1" t="s">
        <v>54</v>
      </c>
      <c r="J6" s="1" t="s">
        <v>71</v>
      </c>
      <c r="K6" s="1" t="s">
        <v>72</v>
      </c>
      <c r="L6" s="1" t="s">
        <v>57</v>
      </c>
      <c r="M6" s="16">
        <v>4700002</v>
      </c>
      <c r="N6" s="17">
        <v>0</v>
      </c>
      <c r="O6" s="18">
        <v>0</v>
      </c>
      <c r="P6" s="18">
        <v>0</v>
      </c>
      <c r="Q6" s="18">
        <v>0</v>
      </c>
      <c r="R6" s="16">
        <v>4700002</v>
      </c>
      <c r="S6" s="16">
        <v>5200000</v>
      </c>
      <c r="T6" s="1">
        <v>5030000</v>
      </c>
      <c r="U6" s="1">
        <v>5030000</v>
      </c>
      <c r="V6" s="23">
        <f t="shared" si="0"/>
        <v>499998</v>
      </c>
      <c r="W6" s="23">
        <f t="shared" si="1"/>
        <v>170000</v>
      </c>
      <c r="X6" s="16">
        <v>51485.14</v>
      </c>
      <c r="Y6" s="1"/>
      <c r="Z6" s="1">
        <v>30000</v>
      </c>
      <c r="AA6" s="16">
        <v>93000</v>
      </c>
      <c r="AB6" s="23">
        <v>0</v>
      </c>
      <c r="AC6" s="1">
        <v>15000</v>
      </c>
      <c r="AD6" s="23">
        <v>0</v>
      </c>
      <c r="AE6" s="23">
        <v>0</v>
      </c>
      <c r="AF6" s="23">
        <v>0</v>
      </c>
      <c r="AG6" s="23">
        <v>5500</v>
      </c>
      <c r="AH6" s="22">
        <f t="shared" si="4"/>
        <v>364985.14</v>
      </c>
      <c r="AI6" s="23">
        <f t="shared" si="2"/>
        <v>135012.86</v>
      </c>
      <c r="AJ6" s="1">
        <v>102400</v>
      </c>
      <c r="AK6" s="1">
        <v>102400</v>
      </c>
      <c r="AL6" s="23">
        <v>0</v>
      </c>
      <c r="AM6" s="22">
        <v>0</v>
      </c>
      <c r="AN6" s="23">
        <f t="shared" si="5"/>
        <v>32612.86</v>
      </c>
      <c r="AO6" s="18">
        <v>0</v>
      </c>
      <c r="AP6" s="18">
        <v>0</v>
      </c>
      <c r="AQ6" s="18">
        <v>0</v>
      </c>
      <c r="AR6" s="18">
        <v>0</v>
      </c>
      <c r="AS6" s="1" t="s">
        <v>73</v>
      </c>
    </row>
    <row r="7" spans="1:45">
      <c r="A7" s="1" t="s">
        <v>58</v>
      </c>
      <c r="B7" s="1" t="s">
        <v>51</v>
      </c>
      <c r="C7" s="1" t="s">
        <v>74</v>
      </c>
      <c r="D7" s="1" t="s">
        <v>75</v>
      </c>
      <c r="E7" s="10">
        <v>18225050</v>
      </c>
      <c r="F7" s="11">
        <v>45369</v>
      </c>
      <c r="G7" s="11">
        <v>45369</v>
      </c>
      <c r="H7" s="1"/>
      <c r="I7" s="1" t="s">
        <v>60</v>
      </c>
      <c r="J7" s="1" t="s">
        <v>76</v>
      </c>
      <c r="K7" s="1" t="s">
        <v>77</v>
      </c>
      <c r="L7" s="1" t="s">
        <v>78</v>
      </c>
      <c r="M7" s="16">
        <v>3010001</v>
      </c>
      <c r="N7" s="17">
        <v>0</v>
      </c>
      <c r="O7" s="18">
        <v>0</v>
      </c>
      <c r="P7" s="18">
        <v>0</v>
      </c>
      <c r="Q7" s="18">
        <v>0</v>
      </c>
      <c r="R7" s="16">
        <v>3010001</v>
      </c>
      <c r="S7" s="16">
        <v>3450000</v>
      </c>
      <c r="T7" s="16">
        <v>3350000</v>
      </c>
      <c r="U7" s="16">
        <v>3350000</v>
      </c>
      <c r="V7" s="23">
        <f t="shared" si="0"/>
        <v>439999</v>
      </c>
      <c r="W7" s="23">
        <f t="shared" si="1"/>
        <v>100000</v>
      </c>
      <c r="X7" s="16">
        <v>34158.42</v>
      </c>
      <c r="Y7" s="1"/>
      <c r="Z7" s="1">
        <v>28000</v>
      </c>
      <c r="AA7" s="16">
        <v>65000</v>
      </c>
      <c r="AB7" s="23">
        <v>0</v>
      </c>
      <c r="AC7" s="1">
        <v>3000</v>
      </c>
      <c r="AD7" s="23">
        <v>0</v>
      </c>
      <c r="AE7" s="23">
        <v>0</v>
      </c>
      <c r="AF7" s="23">
        <v>0</v>
      </c>
      <c r="AG7" s="23">
        <v>5500</v>
      </c>
      <c r="AH7" s="22">
        <f t="shared" si="4"/>
        <v>235658.42</v>
      </c>
      <c r="AI7" s="23">
        <f t="shared" si="2"/>
        <v>204340.58</v>
      </c>
      <c r="AJ7" s="1">
        <v>71680</v>
      </c>
      <c r="AK7" s="1">
        <v>71680</v>
      </c>
      <c r="AL7" s="23">
        <v>0</v>
      </c>
      <c r="AM7" s="22">
        <v>0</v>
      </c>
      <c r="AN7" s="23">
        <f t="shared" si="5"/>
        <v>132660.58</v>
      </c>
      <c r="AO7" s="18">
        <v>0</v>
      </c>
      <c r="AP7" s="18">
        <v>0</v>
      </c>
      <c r="AQ7" s="18">
        <v>0</v>
      </c>
      <c r="AR7" s="18">
        <v>0</v>
      </c>
      <c r="AS7" s="1" t="s">
        <v>79</v>
      </c>
    </row>
    <row r="8" spans="1:45">
      <c r="A8" s="1" t="s">
        <v>50</v>
      </c>
      <c r="B8" s="1" t="s">
        <v>80</v>
      </c>
      <c r="C8" s="1" t="s">
        <v>81</v>
      </c>
      <c r="D8" s="1" t="s">
        <v>82</v>
      </c>
      <c r="E8" s="10">
        <v>18224407</v>
      </c>
      <c r="F8" s="11">
        <v>45322</v>
      </c>
      <c r="G8" s="11">
        <v>45372</v>
      </c>
      <c r="H8" s="1"/>
      <c r="I8" s="1" t="s">
        <v>54</v>
      </c>
      <c r="J8" s="1" t="s">
        <v>83</v>
      </c>
      <c r="K8" s="1" t="s">
        <v>84</v>
      </c>
      <c r="L8" s="1" t="s">
        <v>85</v>
      </c>
      <c r="M8" s="16">
        <v>2489950</v>
      </c>
      <c r="N8" s="17">
        <v>0</v>
      </c>
      <c r="O8" s="18">
        <v>0</v>
      </c>
      <c r="P8" s="18">
        <v>0</v>
      </c>
      <c r="Q8" s="18">
        <v>0</v>
      </c>
      <c r="R8" s="16">
        <v>2489950</v>
      </c>
      <c r="S8" s="16">
        <v>2950000</v>
      </c>
      <c r="T8" s="16">
        <v>2900000</v>
      </c>
      <c r="U8" s="16">
        <v>2900000</v>
      </c>
      <c r="V8" s="23">
        <f t="shared" si="0"/>
        <v>460050</v>
      </c>
      <c r="W8" s="23">
        <f t="shared" si="1"/>
        <v>50000</v>
      </c>
      <c r="X8" s="16">
        <v>29207.92</v>
      </c>
      <c r="Y8" s="1"/>
      <c r="Z8" s="1">
        <v>30000</v>
      </c>
      <c r="AA8" s="16">
        <v>88000</v>
      </c>
      <c r="AB8" s="23">
        <v>0</v>
      </c>
      <c r="AC8" s="1">
        <v>0</v>
      </c>
      <c r="AD8" s="23">
        <v>0</v>
      </c>
      <c r="AE8" s="23">
        <v>0</v>
      </c>
      <c r="AF8" s="23">
        <v>0</v>
      </c>
      <c r="AG8" s="23">
        <v>1500</v>
      </c>
      <c r="AH8" s="22">
        <f t="shared" si="4"/>
        <v>198707.92</v>
      </c>
      <c r="AI8" s="23">
        <f t="shared" si="2"/>
        <v>261342.08</v>
      </c>
      <c r="AJ8" s="1">
        <v>71680</v>
      </c>
      <c r="AK8" s="1">
        <v>71680</v>
      </c>
      <c r="AL8" s="23">
        <v>0</v>
      </c>
      <c r="AM8" s="22">
        <v>0</v>
      </c>
      <c r="AN8" s="23">
        <f t="shared" si="5"/>
        <v>189662.08</v>
      </c>
      <c r="AO8" s="18">
        <v>0</v>
      </c>
      <c r="AP8" s="18">
        <v>0</v>
      </c>
      <c r="AQ8" s="18">
        <v>0</v>
      </c>
      <c r="AR8" s="18">
        <v>0</v>
      </c>
      <c r="AS8" s="1" t="s">
        <v>69</v>
      </c>
    </row>
    <row r="9" s="2" customFormat="1" spans="1:45">
      <c r="A9" s="7" t="s">
        <v>50</v>
      </c>
      <c r="B9" s="7" t="s">
        <v>80</v>
      </c>
      <c r="C9" s="7" t="s">
        <v>86</v>
      </c>
      <c r="D9" s="7" t="s">
        <v>82</v>
      </c>
      <c r="E9" s="8">
        <v>18224398</v>
      </c>
      <c r="F9" s="9">
        <v>45322</v>
      </c>
      <c r="G9" s="9">
        <v>45372</v>
      </c>
      <c r="H9" s="7"/>
      <c r="I9" s="7" t="s">
        <v>54</v>
      </c>
      <c r="J9" s="7" t="s">
        <v>87</v>
      </c>
      <c r="K9" s="7" t="s">
        <v>88</v>
      </c>
      <c r="L9" s="7" t="s">
        <v>89</v>
      </c>
      <c r="M9" s="13">
        <v>4050001</v>
      </c>
      <c r="N9" s="14">
        <v>0</v>
      </c>
      <c r="O9" s="15">
        <v>0</v>
      </c>
      <c r="P9" s="15">
        <v>0</v>
      </c>
      <c r="Q9" s="15">
        <v>0</v>
      </c>
      <c r="R9" s="13">
        <v>4050001</v>
      </c>
      <c r="S9" s="13">
        <v>4550000</v>
      </c>
      <c r="T9" s="13">
        <v>4400000</v>
      </c>
      <c r="U9" s="13">
        <v>4400000</v>
      </c>
      <c r="V9" s="22">
        <f t="shared" si="0"/>
        <v>499999</v>
      </c>
      <c r="W9" s="22">
        <f t="shared" si="1"/>
        <v>150000</v>
      </c>
      <c r="X9" s="13">
        <v>45049.5</v>
      </c>
      <c r="Y9" s="7"/>
      <c r="Z9" s="7">
        <v>31500</v>
      </c>
      <c r="AA9" s="13">
        <v>90000</v>
      </c>
      <c r="AB9" s="22">
        <v>0</v>
      </c>
      <c r="AC9" s="7">
        <v>0</v>
      </c>
      <c r="AD9" s="22">
        <v>0</v>
      </c>
      <c r="AE9" s="22">
        <v>0</v>
      </c>
      <c r="AF9" s="22">
        <v>0</v>
      </c>
      <c r="AG9" s="7">
        <v>1500</v>
      </c>
      <c r="AH9" s="22">
        <f t="shared" si="4"/>
        <v>318049.5</v>
      </c>
      <c r="AI9" s="22">
        <f t="shared" si="2"/>
        <v>181949.5</v>
      </c>
      <c r="AJ9" s="7">
        <v>89600</v>
      </c>
      <c r="AK9" s="7">
        <v>89600</v>
      </c>
      <c r="AL9" s="22">
        <v>0</v>
      </c>
      <c r="AM9" s="22">
        <v>0</v>
      </c>
      <c r="AN9" s="22">
        <f t="shared" si="5"/>
        <v>92349.5</v>
      </c>
      <c r="AO9" s="15">
        <v>0</v>
      </c>
      <c r="AP9" s="15">
        <v>0</v>
      </c>
      <c r="AQ9" s="15">
        <v>0</v>
      </c>
      <c r="AR9" s="15">
        <v>0</v>
      </c>
      <c r="AS9" s="7" t="s">
        <v>90</v>
      </c>
    </row>
    <row r="10" spans="1:45">
      <c r="A10" s="1" t="s">
        <v>50</v>
      </c>
      <c r="B10" s="1" t="s">
        <v>80</v>
      </c>
      <c r="C10" s="1" t="s">
        <v>86</v>
      </c>
      <c r="D10" s="1" t="s">
        <v>59</v>
      </c>
      <c r="E10" s="10">
        <v>18224395</v>
      </c>
      <c r="F10" s="11">
        <v>45322</v>
      </c>
      <c r="G10" s="11">
        <v>45372</v>
      </c>
      <c r="H10" s="1"/>
      <c r="I10" s="1" t="s">
        <v>54</v>
      </c>
      <c r="J10" s="1" t="s">
        <v>91</v>
      </c>
      <c r="K10" s="1" t="s">
        <v>92</v>
      </c>
      <c r="L10" s="1" t="s">
        <v>89</v>
      </c>
      <c r="M10" s="16">
        <v>4050001</v>
      </c>
      <c r="N10" s="17">
        <v>0</v>
      </c>
      <c r="O10" s="18">
        <v>0</v>
      </c>
      <c r="P10" s="18">
        <v>0</v>
      </c>
      <c r="Q10" s="18">
        <v>0</v>
      </c>
      <c r="R10" s="16">
        <v>4050001</v>
      </c>
      <c r="S10" s="16">
        <v>4550000</v>
      </c>
      <c r="T10" s="16">
        <v>4400000</v>
      </c>
      <c r="U10" s="16">
        <v>4400000</v>
      </c>
      <c r="V10" s="23">
        <f t="shared" si="0"/>
        <v>499999</v>
      </c>
      <c r="W10" s="23">
        <f t="shared" si="1"/>
        <v>150000</v>
      </c>
      <c r="X10" s="16">
        <v>45049.5</v>
      </c>
      <c r="Y10" s="1"/>
      <c r="Z10" s="1">
        <v>31500</v>
      </c>
      <c r="AA10" s="16">
        <v>90000</v>
      </c>
      <c r="AB10" s="23">
        <v>0</v>
      </c>
      <c r="AC10" s="1">
        <v>0</v>
      </c>
      <c r="AD10" s="23">
        <v>0</v>
      </c>
      <c r="AE10" s="23">
        <v>0</v>
      </c>
      <c r="AF10" s="23">
        <v>0</v>
      </c>
      <c r="AG10" s="1">
        <v>1500</v>
      </c>
      <c r="AH10" s="22">
        <f t="shared" si="4"/>
        <v>318049.5</v>
      </c>
      <c r="AI10" s="23">
        <f t="shared" si="2"/>
        <v>181949.5</v>
      </c>
      <c r="AJ10" s="1">
        <v>89600</v>
      </c>
      <c r="AK10" s="1">
        <v>89600</v>
      </c>
      <c r="AL10" s="23">
        <v>0</v>
      </c>
      <c r="AM10" s="22">
        <v>0</v>
      </c>
      <c r="AN10" s="23">
        <f t="shared" si="5"/>
        <v>92349.5</v>
      </c>
      <c r="AO10" s="18">
        <v>0</v>
      </c>
      <c r="AP10" s="18">
        <v>0</v>
      </c>
      <c r="AQ10" s="18">
        <v>0</v>
      </c>
      <c r="AR10" s="18">
        <v>0</v>
      </c>
      <c r="AS10" s="1" t="s">
        <v>90</v>
      </c>
    </row>
    <row r="11" spans="1:45">
      <c r="A11" s="1" t="s">
        <v>50</v>
      </c>
      <c r="B11" s="1" t="s">
        <v>51</v>
      </c>
      <c r="C11" s="1" t="s">
        <v>64</v>
      </c>
      <c r="D11" s="1" t="s">
        <v>82</v>
      </c>
      <c r="E11" s="10">
        <v>11915747</v>
      </c>
      <c r="F11" s="11">
        <v>45351</v>
      </c>
      <c r="G11" s="11">
        <v>45372</v>
      </c>
      <c r="H11" s="1"/>
      <c r="I11" s="1" t="s">
        <v>93</v>
      </c>
      <c r="J11" s="1" t="s">
        <v>94</v>
      </c>
      <c r="K11" s="1" t="s">
        <v>95</v>
      </c>
      <c r="L11" s="1" t="s">
        <v>68</v>
      </c>
      <c r="M11" s="16">
        <v>4100002</v>
      </c>
      <c r="N11" s="17">
        <v>0</v>
      </c>
      <c r="O11" s="18">
        <v>0</v>
      </c>
      <c r="P11" s="18">
        <v>0</v>
      </c>
      <c r="Q11" s="18">
        <v>0</v>
      </c>
      <c r="R11" s="16">
        <v>4100002</v>
      </c>
      <c r="S11" s="16">
        <v>4550000</v>
      </c>
      <c r="T11" s="16">
        <v>4400000</v>
      </c>
      <c r="U11" s="16">
        <v>4400000</v>
      </c>
      <c r="V11" s="23">
        <f t="shared" si="0"/>
        <v>449998</v>
      </c>
      <c r="W11" s="23">
        <f t="shared" si="1"/>
        <v>150000</v>
      </c>
      <c r="X11" s="16">
        <v>45049.5</v>
      </c>
      <c r="Y11" s="1"/>
      <c r="Z11" s="1">
        <v>32500</v>
      </c>
      <c r="AA11" s="16">
        <v>90000</v>
      </c>
      <c r="AB11" s="23">
        <v>0</v>
      </c>
      <c r="AC11" s="1">
        <v>5500</v>
      </c>
      <c r="AD11" s="23">
        <v>0</v>
      </c>
      <c r="AE11" s="23">
        <v>0</v>
      </c>
      <c r="AF11" s="23">
        <v>0</v>
      </c>
      <c r="AG11" s="23">
        <v>5500</v>
      </c>
      <c r="AH11" s="22">
        <f t="shared" si="4"/>
        <v>328549.5</v>
      </c>
      <c r="AI11" s="23">
        <f t="shared" si="2"/>
        <v>121448.5</v>
      </c>
      <c r="AJ11" s="1">
        <v>96000</v>
      </c>
      <c r="AK11" s="1">
        <v>96000</v>
      </c>
      <c r="AL11" s="23">
        <v>0</v>
      </c>
      <c r="AM11" s="22">
        <v>0</v>
      </c>
      <c r="AN11" s="23">
        <f t="shared" si="5"/>
        <v>25448.5</v>
      </c>
      <c r="AO11" s="18">
        <v>0</v>
      </c>
      <c r="AP11" s="18">
        <v>0</v>
      </c>
      <c r="AQ11" s="18">
        <v>0</v>
      </c>
      <c r="AR11" s="18">
        <v>0</v>
      </c>
      <c r="AS11" s="1" t="s">
        <v>90</v>
      </c>
    </row>
    <row r="12" spans="1:45">
      <c r="A12" s="1" t="s">
        <v>50</v>
      </c>
      <c r="B12" s="1" t="s">
        <v>80</v>
      </c>
      <c r="C12" s="1" t="s">
        <v>86</v>
      </c>
      <c r="D12" s="1" t="s">
        <v>82</v>
      </c>
      <c r="E12" s="10">
        <v>18224396</v>
      </c>
      <c r="F12" s="11">
        <v>45322</v>
      </c>
      <c r="G12" s="11">
        <v>45372</v>
      </c>
      <c r="H12" s="1"/>
      <c r="I12" s="1" t="s">
        <v>54</v>
      </c>
      <c r="J12" s="1" t="s">
        <v>91</v>
      </c>
      <c r="K12" s="1" t="s">
        <v>96</v>
      </c>
      <c r="L12" s="1" t="s">
        <v>89</v>
      </c>
      <c r="M12" s="16">
        <v>4050001</v>
      </c>
      <c r="N12" s="17">
        <v>0</v>
      </c>
      <c r="O12" s="18">
        <v>0</v>
      </c>
      <c r="P12" s="18">
        <v>0</v>
      </c>
      <c r="Q12" s="18">
        <v>0</v>
      </c>
      <c r="R12" s="16">
        <v>4050001</v>
      </c>
      <c r="S12" s="16">
        <v>4550000</v>
      </c>
      <c r="T12" s="16">
        <v>4400000</v>
      </c>
      <c r="U12" s="16">
        <v>4400000</v>
      </c>
      <c r="V12" s="23">
        <f t="shared" si="0"/>
        <v>499999</v>
      </c>
      <c r="W12" s="23">
        <f t="shared" si="1"/>
        <v>150000</v>
      </c>
      <c r="X12" s="16">
        <v>45049.5</v>
      </c>
      <c r="Y12" s="1"/>
      <c r="Z12" s="1">
        <v>31500</v>
      </c>
      <c r="AA12" s="16">
        <v>90000</v>
      </c>
      <c r="AB12" s="23">
        <v>0</v>
      </c>
      <c r="AC12" s="1">
        <v>0</v>
      </c>
      <c r="AD12" s="23">
        <v>0</v>
      </c>
      <c r="AE12" s="23">
        <v>0</v>
      </c>
      <c r="AF12" s="23">
        <v>0</v>
      </c>
      <c r="AG12" s="1">
        <v>1500</v>
      </c>
      <c r="AH12" s="22">
        <f t="shared" si="4"/>
        <v>318049.5</v>
      </c>
      <c r="AI12" s="23">
        <f t="shared" si="2"/>
        <v>181949.5</v>
      </c>
      <c r="AJ12" s="1">
        <v>89600</v>
      </c>
      <c r="AK12" s="1">
        <v>89600</v>
      </c>
      <c r="AL12" s="23">
        <v>0</v>
      </c>
      <c r="AM12" s="22">
        <v>0</v>
      </c>
      <c r="AN12" s="23">
        <f t="shared" si="5"/>
        <v>92349.5</v>
      </c>
      <c r="AO12" s="18">
        <v>0</v>
      </c>
      <c r="AP12" s="18">
        <v>0</v>
      </c>
      <c r="AQ12" s="18">
        <v>0</v>
      </c>
      <c r="AR12" s="18">
        <v>0</v>
      </c>
      <c r="AS12" s="1" t="s">
        <v>90</v>
      </c>
    </row>
    <row r="13" spans="1:45">
      <c r="A13" s="1" t="s">
        <v>50</v>
      </c>
      <c r="B13" s="1" t="s">
        <v>80</v>
      </c>
      <c r="C13" s="1" t="s">
        <v>86</v>
      </c>
      <c r="D13" s="1" t="s">
        <v>82</v>
      </c>
      <c r="E13" s="10">
        <v>18224399</v>
      </c>
      <c r="F13" s="11">
        <v>45322</v>
      </c>
      <c r="G13" s="11">
        <v>45372</v>
      </c>
      <c r="H13" s="1"/>
      <c r="I13" s="1" t="s">
        <v>54</v>
      </c>
      <c r="J13" s="1" t="s">
        <v>87</v>
      </c>
      <c r="K13" s="1" t="s">
        <v>97</v>
      </c>
      <c r="L13" s="1" t="s">
        <v>89</v>
      </c>
      <c r="M13" s="16">
        <v>4050001</v>
      </c>
      <c r="N13" s="17">
        <v>0</v>
      </c>
      <c r="O13" s="18">
        <v>0</v>
      </c>
      <c r="P13" s="18">
        <v>0</v>
      </c>
      <c r="Q13" s="18">
        <v>0</v>
      </c>
      <c r="R13" s="16">
        <v>4050001</v>
      </c>
      <c r="S13" s="16">
        <v>4550000</v>
      </c>
      <c r="T13" s="13">
        <v>4400000</v>
      </c>
      <c r="U13" s="13">
        <v>4400000</v>
      </c>
      <c r="V13" s="23">
        <f t="shared" si="0"/>
        <v>499999</v>
      </c>
      <c r="W13" s="23">
        <f t="shared" si="1"/>
        <v>150000</v>
      </c>
      <c r="X13" s="16">
        <v>45049.5</v>
      </c>
      <c r="Y13" s="1"/>
      <c r="Z13" s="7">
        <v>31500</v>
      </c>
      <c r="AA13" s="16">
        <v>90000</v>
      </c>
      <c r="AB13" s="23">
        <v>0</v>
      </c>
      <c r="AC13" s="1">
        <v>0</v>
      </c>
      <c r="AD13" s="23">
        <v>0</v>
      </c>
      <c r="AE13" s="23">
        <v>0</v>
      </c>
      <c r="AF13" s="23">
        <v>0</v>
      </c>
      <c r="AG13" s="7">
        <v>1500</v>
      </c>
      <c r="AH13" s="22">
        <f t="shared" si="4"/>
        <v>318049.5</v>
      </c>
      <c r="AI13" s="23">
        <f t="shared" si="2"/>
        <v>181949.5</v>
      </c>
      <c r="AJ13" s="7">
        <v>89600</v>
      </c>
      <c r="AK13" s="7">
        <v>89600</v>
      </c>
      <c r="AL13" s="23">
        <v>0</v>
      </c>
      <c r="AM13" s="22">
        <v>0</v>
      </c>
      <c r="AN13" s="23">
        <f t="shared" si="5"/>
        <v>92349.5</v>
      </c>
      <c r="AO13" s="18">
        <v>0</v>
      </c>
      <c r="AP13" s="18">
        <v>0</v>
      </c>
      <c r="AQ13" s="18">
        <v>0</v>
      </c>
      <c r="AR13" s="18">
        <v>0</v>
      </c>
      <c r="AS13" s="1" t="s">
        <v>90</v>
      </c>
    </row>
    <row r="14" spans="1:45">
      <c r="A14" s="1" t="s">
        <v>50</v>
      </c>
      <c r="B14" s="1" t="s">
        <v>80</v>
      </c>
      <c r="C14" s="1" t="s">
        <v>86</v>
      </c>
      <c r="D14" s="1" t="s">
        <v>98</v>
      </c>
      <c r="E14" s="10">
        <v>18224413</v>
      </c>
      <c r="F14" s="11">
        <v>45322</v>
      </c>
      <c r="G14" s="11">
        <v>45372</v>
      </c>
      <c r="H14" s="1"/>
      <c r="I14" s="1" t="s">
        <v>65</v>
      </c>
      <c r="J14" s="1" t="s">
        <v>99</v>
      </c>
      <c r="K14" s="1" t="s">
        <v>100</v>
      </c>
      <c r="L14" s="1" t="s">
        <v>89</v>
      </c>
      <c r="M14" s="16">
        <v>4050001</v>
      </c>
      <c r="N14" s="17">
        <v>0</v>
      </c>
      <c r="O14" s="18">
        <v>0</v>
      </c>
      <c r="P14" s="18">
        <v>0</v>
      </c>
      <c r="Q14" s="18">
        <v>0</v>
      </c>
      <c r="R14" s="16">
        <v>4050001</v>
      </c>
      <c r="S14" s="16">
        <v>4700000</v>
      </c>
      <c r="T14" s="13">
        <v>4450000</v>
      </c>
      <c r="U14" s="13">
        <v>4450000</v>
      </c>
      <c r="V14" s="23">
        <f t="shared" si="0"/>
        <v>649999</v>
      </c>
      <c r="W14" s="23">
        <f t="shared" si="1"/>
        <v>250000</v>
      </c>
      <c r="X14" s="16">
        <v>46534.65</v>
      </c>
      <c r="Y14" s="1"/>
      <c r="Z14" s="7">
        <v>31500</v>
      </c>
      <c r="AA14" s="16">
        <v>90000</v>
      </c>
      <c r="AB14" s="23">
        <v>0</v>
      </c>
      <c r="AC14" s="1">
        <v>0</v>
      </c>
      <c r="AD14" s="23">
        <v>0</v>
      </c>
      <c r="AE14" s="23">
        <v>0</v>
      </c>
      <c r="AF14" s="23">
        <v>0</v>
      </c>
      <c r="AG14" s="7">
        <v>1500</v>
      </c>
      <c r="AH14" s="22">
        <f t="shared" si="4"/>
        <v>419534.65</v>
      </c>
      <c r="AI14" s="23">
        <f t="shared" si="2"/>
        <v>230464.35</v>
      </c>
      <c r="AJ14" s="7">
        <v>89600</v>
      </c>
      <c r="AK14" s="7">
        <v>89600</v>
      </c>
      <c r="AL14" s="23">
        <v>0</v>
      </c>
      <c r="AM14" s="22">
        <v>0</v>
      </c>
      <c r="AN14" s="23">
        <f t="shared" si="5"/>
        <v>140864.35</v>
      </c>
      <c r="AO14" s="18">
        <v>0</v>
      </c>
      <c r="AP14" s="18">
        <v>0</v>
      </c>
      <c r="AQ14" s="18">
        <v>0</v>
      </c>
      <c r="AR14" s="18">
        <v>0</v>
      </c>
      <c r="AS14" s="1" t="s">
        <v>69</v>
      </c>
    </row>
    <row r="15" spans="1:45">
      <c r="A15" s="1" t="s">
        <v>50</v>
      </c>
      <c r="B15" s="1" t="s">
        <v>80</v>
      </c>
      <c r="C15" s="1" t="s">
        <v>86</v>
      </c>
      <c r="D15" s="1" t="s">
        <v>75</v>
      </c>
      <c r="E15" s="10">
        <v>18224976</v>
      </c>
      <c r="F15" s="11">
        <v>45351</v>
      </c>
      <c r="G15" s="11">
        <v>45372</v>
      </c>
      <c r="H15" s="1"/>
      <c r="I15" s="1" t="s">
        <v>65</v>
      </c>
      <c r="J15" s="1" t="s">
        <v>101</v>
      </c>
      <c r="K15" s="1" t="s">
        <v>102</v>
      </c>
      <c r="L15" s="1" t="s">
        <v>103</v>
      </c>
      <c r="M15" s="16">
        <v>3660001</v>
      </c>
      <c r="N15" s="17">
        <v>0</v>
      </c>
      <c r="O15" s="18">
        <v>0</v>
      </c>
      <c r="P15" s="18">
        <v>0</v>
      </c>
      <c r="Q15" s="18">
        <v>0</v>
      </c>
      <c r="R15" s="16">
        <v>3660001</v>
      </c>
      <c r="S15" s="16">
        <v>4350000</v>
      </c>
      <c r="T15" s="13">
        <v>4050000</v>
      </c>
      <c r="U15" s="13">
        <v>4050000</v>
      </c>
      <c r="V15" s="23">
        <f t="shared" si="0"/>
        <v>689999</v>
      </c>
      <c r="W15" s="23">
        <f t="shared" si="1"/>
        <v>300000</v>
      </c>
      <c r="X15" s="16">
        <v>43069.31</v>
      </c>
      <c r="Y15" s="1"/>
      <c r="Z15" s="1">
        <v>28500</v>
      </c>
      <c r="AA15" s="16">
        <v>89000</v>
      </c>
      <c r="AB15" s="23">
        <v>0</v>
      </c>
      <c r="AC15" s="1">
        <v>0</v>
      </c>
      <c r="AD15" s="23">
        <v>0</v>
      </c>
      <c r="AE15" s="23">
        <v>0</v>
      </c>
      <c r="AF15" s="23">
        <v>0</v>
      </c>
      <c r="AG15" s="7">
        <v>1500</v>
      </c>
      <c r="AH15" s="22">
        <f t="shared" si="4"/>
        <v>462069.31</v>
      </c>
      <c r="AI15" s="23">
        <f t="shared" si="2"/>
        <v>227929.69</v>
      </c>
      <c r="AJ15" s="1">
        <v>85760</v>
      </c>
      <c r="AK15" s="1">
        <v>85760</v>
      </c>
      <c r="AL15" s="23">
        <v>0</v>
      </c>
      <c r="AM15" s="22">
        <v>0</v>
      </c>
      <c r="AN15" s="23">
        <f t="shared" si="5"/>
        <v>142169.69</v>
      </c>
      <c r="AO15" s="18">
        <v>0</v>
      </c>
      <c r="AP15" s="18">
        <v>0</v>
      </c>
      <c r="AQ15" s="18">
        <v>0</v>
      </c>
      <c r="AR15" s="18">
        <v>0</v>
      </c>
      <c r="AS15" s="1" t="s">
        <v>90</v>
      </c>
    </row>
    <row r="16" spans="1:45">
      <c r="A16" s="1" t="s">
        <v>50</v>
      </c>
      <c r="B16" s="1" t="s">
        <v>80</v>
      </c>
      <c r="C16" s="1" t="s">
        <v>81</v>
      </c>
      <c r="D16" s="1" t="s">
        <v>82</v>
      </c>
      <c r="E16" s="10">
        <v>18224362</v>
      </c>
      <c r="F16" s="11">
        <v>45322</v>
      </c>
      <c r="G16" s="11">
        <v>45372</v>
      </c>
      <c r="H16" s="1"/>
      <c r="I16" s="1" t="s">
        <v>54</v>
      </c>
      <c r="J16" s="1" t="s">
        <v>83</v>
      </c>
      <c r="K16" s="1" t="s">
        <v>104</v>
      </c>
      <c r="L16" s="1" t="s">
        <v>85</v>
      </c>
      <c r="M16" s="16">
        <v>2489950</v>
      </c>
      <c r="N16" s="17">
        <v>0</v>
      </c>
      <c r="O16" s="18">
        <v>0</v>
      </c>
      <c r="P16" s="18">
        <v>0</v>
      </c>
      <c r="Q16" s="18">
        <v>0</v>
      </c>
      <c r="R16" s="16">
        <v>2489950</v>
      </c>
      <c r="S16" s="16">
        <v>2950000</v>
      </c>
      <c r="T16" s="16">
        <v>2900000</v>
      </c>
      <c r="U16" s="16">
        <v>2900000</v>
      </c>
      <c r="V16" s="23">
        <f t="shared" si="0"/>
        <v>460050</v>
      </c>
      <c r="W16" s="23">
        <f t="shared" si="1"/>
        <v>50000</v>
      </c>
      <c r="X16" s="16">
        <v>29207.92</v>
      </c>
      <c r="Y16" s="1"/>
      <c r="Z16" s="1">
        <v>30000</v>
      </c>
      <c r="AA16" s="16">
        <v>88000</v>
      </c>
      <c r="AB16" s="23">
        <v>0</v>
      </c>
      <c r="AC16" s="1">
        <v>0</v>
      </c>
      <c r="AD16" s="23">
        <v>0</v>
      </c>
      <c r="AE16" s="23">
        <v>0</v>
      </c>
      <c r="AF16" s="23">
        <v>0</v>
      </c>
      <c r="AG16" s="7">
        <v>1500</v>
      </c>
      <c r="AH16" s="22">
        <f t="shared" si="4"/>
        <v>198707.92</v>
      </c>
      <c r="AI16" s="23">
        <f t="shared" si="2"/>
        <v>261342.08</v>
      </c>
      <c r="AJ16" s="1">
        <v>71680</v>
      </c>
      <c r="AK16" s="1">
        <v>71680</v>
      </c>
      <c r="AL16" s="23">
        <v>0</v>
      </c>
      <c r="AM16" s="22">
        <v>0</v>
      </c>
      <c r="AN16" s="23">
        <f t="shared" si="5"/>
        <v>189662.08</v>
      </c>
      <c r="AO16" s="18">
        <v>0</v>
      </c>
      <c r="AP16" s="18">
        <v>0</v>
      </c>
      <c r="AQ16" s="18">
        <v>0</v>
      </c>
      <c r="AR16" s="18">
        <v>0</v>
      </c>
      <c r="AS16" s="1" t="s">
        <v>69</v>
      </c>
    </row>
    <row r="17" spans="1:45">
      <c r="A17" s="1" t="s">
        <v>50</v>
      </c>
      <c r="B17" s="1" t="s">
        <v>80</v>
      </c>
      <c r="C17" s="1" t="s">
        <v>86</v>
      </c>
      <c r="D17" s="1" t="s">
        <v>82</v>
      </c>
      <c r="E17" s="10">
        <v>18224391</v>
      </c>
      <c r="F17" s="11">
        <v>45322</v>
      </c>
      <c r="G17" s="11">
        <v>45373</v>
      </c>
      <c r="H17" s="1"/>
      <c r="I17" s="1" t="s">
        <v>54</v>
      </c>
      <c r="J17" s="1" t="s">
        <v>105</v>
      </c>
      <c r="K17" s="1" t="s">
        <v>106</v>
      </c>
      <c r="L17" s="1" t="s">
        <v>89</v>
      </c>
      <c r="M17" s="16">
        <v>4050001</v>
      </c>
      <c r="N17" s="17">
        <v>0</v>
      </c>
      <c r="O17" s="18">
        <v>0</v>
      </c>
      <c r="P17" s="18">
        <v>0</v>
      </c>
      <c r="Q17" s="18">
        <v>0</v>
      </c>
      <c r="R17" s="16">
        <v>4050001</v>
      </c>
      <c r="S17" s="16">
        <v>4550000</v>
      </c>
      <c r="T17" s="13">
        <v>4400000</v>
      </c>
      <c r="U17" s="13">
        <v>4400000</v>
      </c>
      <c r="V17" s="23">
        <f t="shared" si="0"/>
        <v>499999</v>
      </c>
      <c r="W17" s="23">
        <f t="shared" si="1"/>
        <v>150000</v>
      </c>
      <c r="X17" s="16">
        <v>45049.5</v>
      </c>
      <c r="Y17" s="1"/>
      <c r="Z17" s="7">
        <v>31500</v>
      </c>
      <c r="AA17" s="16">
        <v>90000</v>
      </c>
      <c r="AB17" s="23">
        <v>0</v>
      </c>
      <c r="AC17" s="1">
        <v>0</v>
      </c>
      <c r="AD17" s="23">
        <v>0</v>
      </c>
      <c r="AE17" s="23">
        <v>0</v>
      </c>
      <c r="AF17" s="23">
        <v>0</v>
      </c>
      <c r="AG17" s="1">
        <v>1500</v>
      </c>
      <c r="AH17" s="22">
        <f t="shared" si="4"/>
        <v>318049.5</v>
      </c>
      <c r="AI17" s="23">
        <f t="shared" si="2"/>
        <v>181949.5</v>
      </c>
      <c r="AJ17" s="7">
        <v>89600</v>
      </c>
      <c r="AK17" s="7">
        <v>89600</v>
      </c>
      <c r="AL17" s="23">
        <v>0</v>
      </c>
      <c r="AM17" s="22">
        <v>0</v>
      </c>
      <c r="AN17" s="23">
        <f t="shared" si="5"/>
        <v>92349.5</v>
      </c>
      <c r="AO17" s="18">
        <v>0</v>
      </c>
      <c r="AP17" s="18">
        <v>0</v>
      </c>
      <c r="AQ17" s="18">
        <v>0</v>
      </c>
      <c r="AR17" s="18">
        <v>0</v>
      </c>
      <c r="AS17" s="1" t="s">
        <v>90</v>
      </c>
    </row>
    <row r="18" spans="1:45">
      <c r="A18" s="1" t="s">
        <v>50</v>
      </c>
      <c r="B18" s="1" t="s">
        <v>80</v>
      </c>
      <c r="C18" s="1" t="s">
        <v>86</v>
      </c>
      <c r="D18" s="1" t="s">
        <v>82</v>
      </c>
      <c r="E18" s="10">
        <v>18224394</v>
      </c>
      <c r="F18" s="11">
        <v>45322</v>
      </c>
      <c r="G18" s="11">
        <v>45374</v>
      </c>
      <c r="H18" s="1"/>
      <c r="I18" s="1" t="s">
        <v>54</v>
      </c>
      <c r="J18" s="1" t="s">
        <v>107</v>
      </c>
      <c r="K18" s="1" t="s">
        <v>108</v>
      </c>
      <c r="L18" s="1" t="s">
        <v>89</v>
      </c>
      <c r="M18" s="16">
        <v>4050001</v>
      </c>
      <c r="N18" s="17">
        <v>0</v>
      </c>
      <c r="O18" s="18">
        <v>0</v>
      </c>
      <c r="P18" s="18">
        <v>0</v>
      </c>
      <c r="Q18" s="18">
        <v>0</v>
      </c>
      <c r="R18" s="16">
        <v>4050001</v>
      </c>
      <c r="S18" s="16">
        <v>4800000</v>
      </c>
      <c r="T18" s="13">
        <v>4400000</v>
      </c>
      <c r="U18" s="13">
        <v>4400000</v>
      </c>
      <c r="V18" s="23">
        <f t="shared" si="0"/>
        <v>749999</v>
      </c>
      <c r="W18" s="23">
        <f t="shared" si="1"/>
        <v>400000</v>
      </c>
      <c r="X18" s="16">
        <v>47524.75</v>
      </c>
      <c r="Y18" s="1"/>
      <c r="Z18" s="7">
        <v>31500</v>
      </c>
      <c r="AA18" s="16">
        <v>90000</v>
      </c>
      <c r="AB18" s="23">
        <v>0</v>
      </c>
      <c r="AC18" s="1">
        <v>0</v>
      </c>
      <c r="AD18" s="23">
        <v>0</v>
      </c>
      <c r="AE18" s="23">
        <v>0</v>
      </c>
      <c r="AF18" s="23">
        <v>0</v>
      </c>
      <c r="AG18" s="1">
        <v>1500</v>
      </c>
      <c r="AH18" s="22">
        <f t="shared" si="4"/>
        <v>570524.75</v>
      </c>
      <c r="AI18" s="23">
        <f t="shared" si="2"/>
        <v>179474.25</v>
      </c>
      <c r="AJ18" s="7">
        <v>89600</v>
      </c>
      <c r="AK18" s="7">
        <v>89600</v>
      </c>
      <c r="AL18" s="23">
        <v>0</v>
      </c>
      <c r="AM18" s="22">
        <v>0</v>
      </c>
      <c r="AN18" s="23">
        <f t="shared" si="5"/>
        <v>89874.25</v>
      </c>
      <c r="AO18" s="18">
        <v>0</v>
      </c>
      <c r="AP18" s="18">
        <v>0</v>
      </c>
      <c r="AQ18" s="18">
        <v>0</v>
      </c>
      <c r="AR18" s="18">
        <v>0</v>
      </c>
      <c r="AS18" s="1" t="s">
        <v>69</v>
      </c>
    </row>
    <row r="19" spans="1:45">
      <c r="A19" s="1" t="s">
        <v>50</v>
      </c>
      <c r="B19" s="1" t="s">
        <v>80</v>
      </c>
      <c r="C19" s="1" t="s">
        <v>86</v>
      </c>
      <c r="D19" s="1" t="s">
        <v>109</v>
      </c>
      <c r="E19" s="10">
        <v>18224392</v>
      </c>
      <c r="F19" s="11">
        <v>45322</v>
      </c>
      <c r="G19" s="11">
        <v>45376</v>
      </c>
      <c r="H19" s="1"/>
      <c r="I19" s="1" t="s">
        <v>54</v>
      </c>
      <c r="J19" s="1" t="s">
        <v>107</v>
      </c>
      <c r="K19" s="1" t="s">
        <v>110</v>
      </c>
      <c r="L19" s="1" t="s">
        <v>89</v>
      </c>
      <c r="M19" s="16">
        <v>4050001</v>
      </c>
      <c r="N19" s="17">
        <v>0</v>
      </c>
      <c r="O19" s="18">
        <v>0</v>
      </c>
      <c r="P19" s="18">
        <v>0</v>
      </c>
      <c r="Q19" s="18">
        <v>0</v>
      </c>
      <c r="R19" s="16">
        <v>4050001</v>
      </c>
      <c r="S19" s="16">
        <v>4800000</v>
      </c>
      <c r="T19" s="13">
        <v>4400000</v>
      </c>
      <c r="U19" s="13">
        <v>4400000</v>
      </c>
      <c r="V19" s="23">
        <f t="shared" si="0"/>
        <v>749999</v>
      </c>
      <c r="W19" s="23">
        <f t="shared" si="1"/>
        <v>400000</v>
      </c>
      <c r="X19" s="16">
        <v>47524.75</v>
      </c>
      <c r="Y19" s="1"/>
      <c r="Z19" s="7">
        <v>31500</v>
      </c>
      <c r="AA19" s="16">
        <v>90000</v>
      </c>
      <c r="AB19" s="23">
        <v>0</v>
      </c>
      <c r="AC19" s="1">
        <v>0</v>
      </c>
      <c r="AD19" s="23">
        <v>0</v>
      </c>
      <c r="AE19" s="23">
        <v>0</v>
      </c>
      <c r="AF19" s="23">
        <v>0</v>
      </c>
      <c r="AG19" s="1">
        <v>1500</v>
      </c>
      <c r="AH19" s="22">
        <f t="shared" si="4"/>
        <v>570524.75</v>
      </c>
      <c r="AI19" s="23">
        <f t="shared" si="2"/>
        <v>179474.25</v>
      </c>
      <c r="AJ19" s="7">
        <v>89600</v>
      </c>
      <c r="AK19" s="7">
        <v>89600</v>
      </c>
      <c r="AL19" s="23">
        <v>0</v>
      </c>
      <c r="AM19" s="22">
        <v>0</v>
      </c>
      <c r="AN19" s="23">
        <f t="shared" si="5"/>
        <v>89874.25</v>
      </c>
      <c r="AO19" s="18">
        <v>0</v>
      </c>
      <c r="AP19" s="18">
        <v>0</v>
      </c>
      <c r="AQ19" s="18">
        <v>0</v>
      </c>
      <c r="AR19" s="18">
        <v>0</v>
      </c>
      <c r="AS19" s="1" t="s">
        <v>69</v>
      </c>
    </row>
    <row r="20" spans="1:45">
      <c r="A20" s="1" t="s">
        <v>50</v>
      </c>
      <c r="B20" s="1" t="s">
        <v>80</v>
      </c>
      <c r="C20" s="1" t="s">
        <v>111</v>
      </c>
      <c r="D20" s="1" t="s">
        <v>98</v>
      </c>
      <c r="E20" s="10">
        <v>18225164</v>
      </c>
      <c r="F20" s="11">
        <v>45376</v>
      </c>
      <c r="G20" s="11">
        <v>45377</v>
      </c>
      <c r="H20" s="1"/>
      <c r="I20" s="1" t="s">
        <v>65</v>
      </c>
      <c r="J20" s="1" t="s">
        <v>112</v>
      </c>
      <c r="K20" s="1" t="s">
        <v>113</v>
      </c>
      <c r="L20" s="1" t="s">
        <v>114</v>
      </c>
      <c r="M20" s="16">
        <v>3010001</v>
      </c>
      <c r="N20" s="17">
        <v>0</v>
      </c>
      <c r="O20" s="18">
        <v>0</v>
      </c>
      <c r="P20" s="18">
        <v>0</v>
      </c>
      <c r="Q20" s="18">
        <v>0</v>
      </c>
      <c r="R20" s="16">
        <v>3010001</v>
      </c>
      <c r="S20" s="16">
        <v>3500000</v>
      </c>
      <c r="T20" s="16">
        <v>3415000</v>
      </c>
      <c r="U20" s="16">
        <v>3415000</v>
      </c>
      <c r="V20" s="23">
        <f t="shared" si="0"/>
        <v>489999</v>
      </c>
      <c r="W20" s="23">
        <f t="shared" si="1"/>
        <v>85000</v>
      </c>
      <c r="X20" s="16">
        <v>34653.46</v>
      </c>
      <c r="Y20" s="1"/>
      <c r="Z20" s="1">
        <v>27500</v>
      </c>
      <c r="AA20" s="16">
        <v>80000</v>
      </c>
      <c r="AB20" s="23">
        <v>0</v>
      </c>
      <c r="AC20" s="1">
        <v>0</v>
      </c>
      <c r="AD20" s="23">
        <v>0</v>
      </c>
      <c r="AE20" s="23">
        <v>0</v>
      </c>
      <c r="AF20" s="23">
        <v>0</v>
      </c>
      <c r="AG20" s="1">
        <v>1500</v>
      </c>
      <c r="AH20" s="22">
        <f t="shared" si="4"/>
        <v>228653.46</v>
      </c>
      <c r="AI20" s="23">
        <f t="shared" si="2"/>
        <v>261345.54</v>
      </c>
      <c r="AJ20" s="1">
        <v>70400</v>
      </c>
      <c r="AK20" s="1">
        <v>70400</v>
      </c>
      <c r="AL20" s="23">
        <v>0</v>
      </c>
      <c r="AM20" s="22">
        <v>0</v>
      </c>
      <c r="AN20" s="23">
        <f t="shared" si="5"/>
        <v>190945.54</v>
      </c>
      <c r="AO20" s="18">
        <v>0</v>
      </c>
      <c r="AP20" s="18">
        <v>0</v>
      </c>
      <c r="AQ20" s="18">
        <v>0</v>
      </c>
      <c r="AR20" s="18">
        <v>0</v>
      </c>
      <c r="AS20" s="1" t="s">
        <v>90</v>
      </c>
    </row>
    <row r="21" spans="1:45">
      <c r="A21" s="1" t="s">
        <v>50</v>
      </c>
      <c r="B21" s="1" t="s">
        <v>80</v>
      </c>
      <c r="C21" s="1" t="s">
        <v>86</v>
      </c>
      <c r="D21" s="1"/>
      <c r="E21" s="10">
        <v>18225001</v>
      </c>
      <c r="F21" s="11">
        <v>45351</v>
      </c>
      <c r="G21" s="11">
        <v>45379</v>
      </c>
      <c r="H21" s="1"/>
      <c r="I21" s="1" t="s">
        <v>65</v>
      </c>
      <c r="J21" s="1" t="s">
        <v>115</v>
      </c>
      <c r="K21" s="1" t="s">
        <v>116</v>
      </c>
      <c r="L21" s="1" t="s">
        <v>103</v>
      </c>
      <c r="M21" s="16">
        <v>3800000</v>
      </c>
      <c r="N21" s="17">
        <v>0</v>
      </c>
      <c r="O21" s="18">
        <v>0</v>
      </c>
      <c r="P21" s="18">
        <v>0</v>
      </c>
      <c r="Q21" s="18">
        <v>0</v>
      </c>
      <c r="R21" s="16">
        <v>3800000</v>
      </c>
      <c r="S21" s="16">
        <v>4320000</v>
      </c>
      <c r="T21" s="1"/>
      <c r="U21" s="1"/>
      <c r="V21" s="23">
        <f t="shared" si="0"/>
        <v>520000</v>
      </c>
      <c r="W21" s="23">
        <f t="shared" si="1"/>
        <v>4320000</v>
      </c>
      <c r="X21" s="16">
        <v>42772.28</v>
      </c>
      <c r="Y21" s="1"/>
      <c r="Z21" s="1"/>
      <c r="AA21" s="16">
        <v>89000</v>
      </c>
      <c r="AB21" s="23">
        <v>0</v>
      </c>
      <c r="AC21" s="1">
        <v>0</v>
      </c>
      <c r="AD21" s="23">
        <v>0</v>
      </c>
      <c r="AE21" s="23">
        <v>0</v>
      </c>
      <c r="AF21" s="23">
        <v>0</v>
      </c>
      <c r="AG21" s="23">
        <v>0</v>
      </c>
      <c r="AH21" s="22">
        <f t="shared" si="4"/>
        <v>4451772.28</v>
      </c>
      <c r="AI21" s="23">
        <f t="shared" si="2"/>
        <v>-3931772.28</v>
      </c>
      <c r="AJ21" s="1"/>
      <c r="AK21" s="1"/>
      <c r="AL21" s="23">
        <v>0</v>
      </c>
      <c r="AM21" s="22">
        <v>0</v>
      </c>
      <c r="AN21" s="23">
        <f t="shared" si="5"/>
        <v>-3931772.28</v>
      </c>
      <c r="AO21" s="18">
        <v>0</v>
      </c>
      <c r="AP21" s="18">
        <v>0</v>
      </c>
      <c r="AQ21" s="18">
        <v>0</v>
      </c>
      <c r="AR21" s="18">
        <v>0</v>
      </c>
      <c r="AS21" s="1" t="s">
        <v>90</v>
      </c>
    </row>
  </sheetData>
  <mergeCells count="1">
    <mergeCell ref="A1:G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DEC 2023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Vijayakanth K (MDV Trucks - Sankagiri Field)</dc:creator>
  <cp:lastModifiedBy>George</cp:lastModifiedBy>
  <dcterms:created xsi:type="dcterms:W3CDTF">2019-08-20T14:10:00Z</dcterms:created>
  <dcterms:modified xsi:type="dcterms:W3CDTF">2024-03-29T05:47:22Z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D402F0727C824B69B81B71177455506A_12</vt:lpwstr>
  </property>
  <property fmtid="{D5CDD505-2E9C-101B-9397-08002B2CF9AE}" pid="3" name="KSOProductBuildVer">
    <vt:lpwstr>1033-12.2.0.13489</vt:lpwstr>
  </property>
</Properties>
</file>