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1562" documentId="11_0B1D56BE9CDCCE836B02CE7A5FB0D4A9BBFD1C62" xr6:coauthVersionLast="47" xr6:coauthVersionMax="47" xr10:uidLastSave="{913C216F-9146-414D-B23A-DC7BD6AE2455}"/>
  <bookViews>
    <workbookView xWindow="240" yWindow="105" windowWidth="14805" windowHeight="8010" firstSheet="1" xr2:uid="{00000000-000D-0000-FFFF-FFFF00000000}"/>
  </bookViews>
  <sheets>
    <sheet name="QPR seasons" sheetId="1" r:id="rId1"/>
    <sheet name="QPR manager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3" i="1"/>
  <c r="O4" i="2"/>
  <c r="O5" i="2"/>
  <c r="O6" i="2"/>
  <c r="O7" i="2"/>
  <c r="O8" i="2"/>
  <c r="O9" i="2"/>
  <c r="O10" i="2"/>
  <c r="O11" i="2"/>
  <c r="O12" i="2"/>
  <c r="L3" i="1"/>
  <c r="M4" i="2"/>
  <c r="M6" i="2"/>
  <c r="M9" i="2"/>
  <c r="L4" i="2"/>
  <c r="S5" i="2"/>
  <c r="S6" i="2"/>
  <c r="S7" i="2"/>
  <c r="S8" i="2"/>
  <c r="S9" i="2"/>
  <c r="S10" i="2"/>
  <c r="S11" i="2"/>
  <c r="S12" i="2"/>
  <c r="S4" i="2"/>
  <c r="P5" i="2"/>
  <c r="P6" i="2"/>
  <c r="P7" i="2"/>
  <c r="P8" i="2"/>
  <c r="P9" i="2"/>
  <c r="P10" i="2"/>
  <c r="P11" i="2"/>
  <c r="P12" i="2"/>
  <c r="P4" i="2"/>
  <c r="M5" i="2"/>
  <c r="M7" i="2"/>
  <c r="M8" i="2"/>
  <c r="M10" i="2"/>
  <c r="M11" i="2"/>
  <c r="M12" i="2"/>
  <c r="L5" i="2"/>
  <c r="L6" i="2"/>
  <c r="L7" i="2"/>
  <c r="L8" i="2"/>
  <c r="L9" i="2"/>
  <c r="L10" i="2"/>
  <c r="L11" i="2"/>
  <c r="L12" i="2"/>
  <c r="I5" i="2"/>
  <c r="I6" i="2"/>
  <c r="I7" i="2"/>
  <c r="I8" i="2"/>
  <c r="I9" i="2"/>
  <c r="I10" i="2"/>
  <c r="I11" i="2"/>
  <c r="I12" i="2"/>
  <c r="I4" i="2"/>
  <c r="L15" i="1"/>
  <c r="L16" i="1"/>
  <c r="L17" i="1"/>
  <c r="L18" i="1"/>
  <c r="L19" i="1"/>
  <c r="L20" i="1"/>
  <c r="L21" i="1"/>
  <c r="L22" i="1"/>
  <c r="L23" i="1"/>
  <c r="L24" i="1"/>
  <c r="L27" i="1"/>
  <c r="L28" i="1"/>
  <c r="L29" i="1"/>
  <c r="L30" i="1"/>
  <c r="L31" i="1"/>
  <c r="L32" i="1"/>
  <c r="L33" i="1"/>
  <c r="L34" i="1"/>
  <c r="L35" i="1"/>
  <c r="L36" i="1"/>
  <c r="L39" i="1"/>
  <c r="L40" i="1"/>
  <c r="L41" i="1"/>
  <c r="L42" i="1"/>
  <c r="L43" i="1"/>
  <c r="L44" i="1"/>
  <c r="L45" i="1"/>
  <c r="L46" i="1"/>
  <c r="L47" i="1"/>
  <c r="L48" i="1"/>
  <c r="L51" i="1"/>
  <c r="L52" i="1"/>
  <c r="L53" i="1"/>
  <c r="L54" i="1"/>
  <c r="L55" i="1"/>
  <c r="L56" i="1"/>
  <c r="L57" i="1"/>
  <c r="L58" i="1"/>
  <c r="L61" i="1"/>
  <c r="L62" i="1"/>
  <c r="L64" i="1"/>
  <c r="L65" i="1"/>
  <c r="L66" i="1"/>
  <c r="L67" i="1"/>
  <c r="L68" i="1"/>
  <c r="L69" i="1"/>
  <c r="L70" i="1"/>
  <c r="L71" i="1"/>
  <c r="L72" i="1"/>
  <c r="L75" i="1"/>
  <c r="L76" i="1"/>
  <c r="L77" i="1"/>
  <c r="L78" i="1"/>
  <c r="L79" i="1"/>
  <c r="L80" i="1"/>
  <c r="L81" i="1"/>
  <c r="L82" i="1"/>
  <c r="L83" i="1"/>
  <c r="L84" i="1"/>
  <c r="L87" i="1"/>
  <c r="L88" i="1"/>
  <c r="L89" i="1"/>
  <c r="L90" i="1"/>
  <c r="L91" i="1"/>
  <c r="L92" i="1"/>
  <c r="L93" i="1"/>
  <c r="L94" i="1"/>
  <c r="L95" i="1"/>
  <c r="L96" i="1"/>
  <c r="L99" i="1"/>
  <c r="L100" i="1"/>
  <c r="L101" i="1"/>
  <c r="L102" i="1"/>
  <c r="L103" i="1"/>
  <c r="L104" i="1"/>
  <c r="L105" i="1"/>
  <c r="L106" i="1"/>
  <c r="L107" i="1"/>
  <c r="L108" i="1"/>
  <c r="L4" i="1"/>
  <c r="L5" i="1"/>
  <c r="L6" i="1"/>
  <c r="L7" i="1"/>
  <c r="L8" i="1"/>
  <c r="L9" i="1"/>
  <c r="L10" i="1"/>
  <c r="L11" i="1"/>
  <c r="L12" i="1"/>
  <c r="K75" i="1"/>
  <c r="H30" i="1"/>
  <c r="H31" i="1"/>
  <c r="K4" i="1"/>
  <c r="K5" i="1"/>
  <c r="K6" i="1"/>
  <c r="K7" i="1"/>
  <c r="K8" i="1"/>
  <c r="K9" i="1"/>
  <c r="K10" i="1"/>
  <c r="K11" i="1"/>
  <c r="K12" i="1"/>
  <c r="K15" i="1"/>
  <c r="K16" i="1"/>
  <c r="K17" i="1"/>
  <c r="K18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9" i="1"/>
  <c r="K40" i="1"/>
  <c r="K41" i="1"/>
  <c r="K42" i="1"/>
  <c r="K43" i="1"/>
  <c r="K44" i="1"/>
  <c r="K45" i="1"/>
  <c r="K46" i="1"/>
  <c r="K47" i="1"/>
  <c r="K48" i="1"/>
  <c r="K51" i="1"/>
  <c r="K52" i="1"/>
  <c r="K53" i="1"/>
  <c r="K54" i="1"/>
  <c r="K55" i="1"/>
  <c r="K56" i="1"/>
  <c r="K57" i="1"/>
  <c r="K58" i="1"/>
  <c r="K61" i="1"/>
  <c r="K62" i="1"/>
  <c r="K64" i="1"/>
  <c r="K65" i="1"/>
  <c r="K66" i="1"/>
  <c r="K67" i="1"/>
  <c r="K68" i="1"/>
  <c r="K69" i="1"/>
  <c r="K70" i="1"/>
  <c r="K71" i="1"/>
  <c r="K72" i="1"/>
  <c r="K76" i="1"/>
  <c r="K77" i="1"/>
  <c r="K78" i="1"/>
  <c r="K79" i="1"/>
  <c r="K80" i="1"/>
  <c r="K81" i="1"/>
  <c r="K82" i="1"/>
  <c r="K83" i="1"/>
  <c r="K84" i="1"/>
  <c r="K87" i="1"/>
  <c r="K88" i="1"/>
  <c r="K89" i="1"/>
  <c r="K90" i="1"/>
  <c r="K91" i="1"/>
  <c r="K92" i="1"/>
  <c r="K93" i="1"/>
  <c r="K94" i="1"/>
  <c r="K95" i="1"/>
  <c r="K96" i="1"/>
  <c r="K99" i="1"/>
  <c r="K100" i="1"/>
  <c r="K101" i="1"/>
  <c r="K102" i="1"/>
  <c r="K103" i="1"/>
  <c r="K104" i="1"/>
  <c r="K105" i="1"/>
  <c r="K106" i="1"/>
  <c r="K107" i="1"/>
  <c r="K108" i="1"/>
  <c r="H5" i="1"/>
  <c r="H6" i="1"/>
  <c r="H7" i="1"/>
  <c r="H8" i="1"/>
  <c r="H9" i="1"/>
  <c r="H10" i="1"/>
  <c r="H11" i="1"/>
  <c r="H12" i="1"/>
  <c r="H15" i="1"/>
  <c r="H16" i="1"/>
  <c r="H17" i="1"/>
  <c r="H18" i="1"/>
  <c r="H19" i="1"/>
  <c r="H20" i="1"/>
  <c r="H21" i="1"/>
  <c r="H22" i="1"/>
  <c r="H23" i="1"/>
  <c r="H24" i="1"/>
  <c r="H27" i="1"/>
  <c r="H28" i="1"/>
  <c r="H29" i="1"/>
  <c r="H32" i="1"/>
  <c r="H33" i="1"/>
  <c r="H34" i="1"/>
  <c r="H35" i="1"/>
  <c r="H36" i="1"/>
  <c r="H39" i="1"/>
  <c r="H40" i="1"/>
  <c r="H41" i="1"/>
  <c r="H42" i="1"/>
  <c r="H43" i="1"/>
  <c r="H44" i="1"/>
  <c r="H45" i="1"/>
  <c r="H46" i="1"/>
  <c r="H47" i="1"/>
  <c r="H48" i="1"/>
  <c r="H51" i="1"/>
  <c r="H52" i="1"/>
  <c r="H53" i="1"/>
  <c r="H54" i="1"/>
  <c r="H55" i="1"/>
  <c r="H56" i="1"/>
  <c r="H57" i="1"/>
  <c r="H58" i="1"/>
  <c r="H61" i="1"/>
  <c r="H62" i="1"/>
  <c r="H64" i="1"/>
  <c r="H65" i="1"/>
  <c r="H66" i="1"/>
  <c r="H67" i="1"/>
  <c r="H68" i="1"/>
  <c r="H69" i="1"/>
  <c r="H70" i="1"/>
  <c r="H71" i="1"/>
  <c r="H72" i="1"/>
  <c r="H75" i="1"/>
  <c r="H76" i="1"/>
  <c r="H77" i="1"/>
  <c r="H78" i="1"/>
  <c r="H79" i="1"/>
  <c r="H80" i="1"/>
  <c r="H81" i="1"/>
  <c r="H82" i="1"/>
  <c r="H83" i="1"/>
  <c r="H84" i="1"/>
  <c r="H87" i="1"/>
  <c r="H88" i="1"/>
  <c r="H89" i="1"/>
  <c r="H90" i="1"/>
  <c r="H91" i="1"/>
  <c r="H92" i="1"/>
  <c r="H93" i="1"/>
  <c r="H94" i="1"/>
  <c r="H95" i="1"/>
  <c r="H96" i="1"/>
  <c r="H99" i="1"/>
  <c r="H100" i="1"/>
  <c r="H101" i="1"/>
  <c r="H102" i="1"/>
  <c r="H103" i="1"/>
  <c r="H104" i="1"/>
  <c r="H105" i="1"/>
  <c r="H106" i="1"/>
  <c r="H107" i="1"/>
  <c r="H108" i="1"/>
  <c r="H4" i="1"/>
  <c r="K3" i="1"/>
  <c r="H3" i="1"/>
</calcChain>
</file>

<file path=xl/sharedStrings.xml><?xml version="1.0" encoding="utf-8"?>
<sst xmlns="http://schemas.openxmlformats.org/spreadsheetml/2006/main" count="45" uniqueCount="35">
  <si>
    <t xml:space="preserve">Month Commencing </t>
  </si>
  <si>
    <t>Games</t>
  </si>
  <si>
    <t>Games Won</t>
  </si>
  <si>
    <t>Games Drawn</t>
  </si>
  <si>
    <t>Games Lost</t>
  </si>
  <si>
    <t>Points Won</t>
  </si>
  <si>
    <t>GF</t>
  </si>
  <si>
    <t>GA</t>
  </si>
  <si>
    <t>GD</t>
  </si>
  <si>
    <t xml:space="preserve"> PPG</t>
  </si>
  <si>
    <t>Clean Sheets</t>
  </si>
  <si>
    <t>Win %</t>
  </si>
  <si>
    <t>Manager Name</t>
  </si>
  <si>
    <t>Start Date</t>
  </si>
  <si>
    <t>End Date</t>
  </si>
  <si>
    <t>PPG</t>
  </si>
  <si>
    <t>CS per game</t>
  </si>
  <si>
    <t>Money spent</t>
  </si>
  <si>
    <t>Money received</t>
  </si>
  <si>
    <t>Net Profit</t>
  </si>
  <si>
    <t>Chris Ramsey</t>
  </si>
  <si>
    <t>J.F Hasselbaink</t>
  </si>
  <si>
    <t>Ian Holloway</t>
  </si>
  <si>
    <t>Steve McClaren</t>
  </si>
  <si>
    <t>18/5/2018</t>
  </si>
  <si>
    <t>Mark Warburton</t>
  </si>
  <si>
    <t>Michael Beale</t>
  </si>
  <si>
    <t>28/11/2022</t>
  </si>
  <si>
    <t>Neil Critchley</t>
  </si>
  <si>
    <t>19/2/2023</t>
  </si>
  <si>
    <t>Gareth Ainsworth</t>
  </si>
  <si>
    <t>21/2/2023</t>
  </si>
  <si>
    <t>28/10/2023</t>
  </si>
  <si>
    <t>Marti Cifuentes</t>
  </si>
  <si>
    <t>30/11/2023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</si>
</sst>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6" formatCode="m/d/yy\ h:mm;@"/>
  </numFmts>
  <fonts count="2">
    <font>
      <sz val="11"/>
      <color theme="1"/>
      <name val="Aptos Narrow"/>
      <family val="2"/>
      <scheme val="minor"/>
    </font>
    <font>
      <sz val="11"/>
      <color rgb="FF444444"/>
      <name val="Aptos Narrow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20"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'QPR seasons'!$L$2</c:f>
              <c:strCache>
                <c:ptCount val="1"/>
                <c:pt idx="0">
                  <c:v> PPG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name>Moving average trendline 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trendline>
            <c:name>Linear trendline</c:name>
            <c:spPr>
              <a:ln w="19050" cap="rnd">
                <a:solidFill>
                  <a:srgbClr val="D86DCD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'QPR seasons'!$L$3:$L$111</c:f>
              <c:numCache>
                <c:formatCode>General</c:formatCode>
                <c:ptCount val="109"/>
                <c:pt idx="0">
                  <c:v>2</c:v>
                </c:pt>
                <c:pt idx="1">
                  <c:v>0.5</c:v>
                </c:pt>
                <c:pt idx="2">
                  <c:v>1.4</c:v>
                </c:pt>
                <c:pt idx="3">
                  <c:v>1</c:v>
                </c:pt>
                <c:pt idx="4">
                  <c:v>1.17</c:v>
                </c:pt>
                <c:pt idx="5">
                  <c:v>1.2</c:v>
                </c:pt>
                <c:pt idx="6">
                  <c:v>1.6</c:v>
                </c:pt>
                <c:pt idx="7">
                  <c:v>1.75</c:v>
                </c:pt>
                <c:pt idx="8">
                  <c:v>1</c:v>
                </c:pt>
                <c:pt idx="9">
                  <c:v>1.5</c:v>
                </c:pt>
                <c:pt idx="10">
                  <c:v>#N/A</c:v>
                </c:pt>
                <c:pt idx="11">
                  <c:v>#N/A</c:v>
                </c:pt>
                <c:pt idx="12">
                  <c:v>1.8</c:v>
                </c:pt>
                <c:pt idx="13">
                  <c:v>0.6</c:v>
                </c:pt>
                <c:pt idx="14">
                  <c:v>1.4</c:v>
                </c:pt>
                <c:pt idx="15">
                  <c:v>1.33</c:v>
                </c:pt>
                <c:pt idx="16">
                  <c:v>0.5</c:v>
                </c:pt>
                <c:pt idx="17">
                  <c:v>1.75</c:v>
                </c:pt>
                <c:pt idx="18">
                  <c:v>1.17</c:v>
                </c:pt>
                <c:pt idx="19">
                  <c:v>2</c:v>
                </c:pt>
                <c:pt idx="20">
                  <c:v>0.5</c:v>
                </c:pt>
                <c:pt idx="21">
                  <c:v>0</c:v>
                </c:pt>
                <c:pt idx="22">
                  <c:v>#N/A</c:v>
                </c:pt>
                <c:pt idx="23">
                  <c:v>#N/A</c:v>
                </c:pt>
                <c:pt idx="24">
                  <c:v>1.4</c:v>
                </c:pt>
                <c:pt idx="25">
                  <c:v>1</c:v>
                </c:pt>
                <c:pt idx="26">
                  <c:v>2</c:v>
                </c:pt>
                <c:pt idx="27">
                  <c:v>0.25</c:v>
                </c:pt>
                <c:pt idx="28">
                  <c:v>0.83</c:v>
                </c:pt>
                <c:pt idx="29">
                  <c:v>1.5</c:v>
                </c:pt>
                <c:pt idx="30">
                  <c:v>1.2</c:v>
                </c:pt>
                <c:pt idx="31">
                  <c:v>1.6</c:v>
                </c:pt>
                <c:pt idx="32">
                  <c:v>1.5</c:v>
                </c:pt>
                <c:pt idx="33">
                  <c:v>0</c:v>
                </c:pt>
                <c:pt idx="34">
                  <c:v>#N/A</c:v>
                </c:pt>
                <c:pt idx="35">
                  <c:v>#N/A</c:v>
                </c:pt>
                <c:pt idx="36">
                  <c:v>0.6</c:v>
                </c:pt>
                <c:pt idx="37">
                  <c:v>1.4</c:v>
                </c:pt>
                <c:pt idx="38">
                  <c:v>2.6</c:v>
                </c:pt>
                <c:pt idx="39">
                  <c:v>1.25</c:v>
                </c:pt>
                <c:pt idx="40">
                  <c:v>1.67</c:v>
                </c:pt>
                <c:pt idx="41">
                  <c:v>0.33</c:v>
                </c:pt>
                <c:pt idx="42">
                  <c:v>0.5</c:v>
                </c:pt>
                <c:pt idx="43">
                  <c:v>0.4</c:v>
                </c:pt>
                <c:pt idx="44">
                  <c:v>0.67</c:v>
                </c:pt>
                <c:pt idx="45">
                  <c:v>3</c:v>
                </c:pt>
                <c:pt idx="46">
                  <c:v>#N/A</c:v>
                </c:pt>
                <c:pt idx="47">
                  <c:v>#N/A</c:v>
                </c:pt>
                <c:pt idx="48">
                  <c:v>1.67</c:v>
                </c:pt>
                <c:pt idx="49">
                  <c:v>2</c:v>
                </c:pt>
                <c:pt idx="50">
                  <c:v>1.4</c:v>
                </c:pt>
                <c:pt idx="51">
                  <c:v>0.4</c:v>
                </c:pt>
                <c:pt idx="52">
                  <c:v>1.17</c:v>
                </c:pt>
                <c:pt idx="53">
                  <c:v>1.5</c:v>
                </c:pt>
                <c:pt idx="54">
                  <c:v>1.29</c:v>
                </c:pt>
                <c:pt idx="55">
                  <c:v>3</c:v>
                </c:pt>
                <c:pt idx="56">
                  <c:v>#N/A</c:v>
                </c:pt>
                <c:pt idx="57">
                  <c:v>#N/A</c:v>
                </c:pt>
                <c:pt idx="58">
                  <c:v>0</c:v>
                </c:pt>
                <c:pt idx="59">
                  <c:v>1.33</c:v>
                </c:pt>
                <c:pt idx="60">
                  <c:v>#N/A</c:v>
                </c:pt>
                <c:pt idx="61">
                  <c:v>1.33</c:v>
                </c:pt>
                <c:pt idx="62">
                  <c:v>1</c:v>
                </c:pt>
                <c:pt idx="63">
                  <c:v>1.4</c:v>
                </c:pt>
                <c:pt idx="64">
                  <c:v>0.5</c:v>
                </c:pt>
                <c:pt idx="65">
                  <c:v>2</c:v>
                </c:pt>
                <c:pt idx="66">
                  <c:v>2.17</c:v>
                </c:pt>
                <c:pt idx="67">
                  <c:v>1.67</c:v>
                </c:pt>
                <c:pt idx="68">
                  <c:v>1.71</c:v>
                </c:pt>
                <c:pt idx="69">
                  <c:v>3</c:v>
                </c:pt>
                <c:pt idx="70">
                  <c:v>#N/A</c:v>
                </c:pt>
                <c:pt idx="71">
                  <c:v>#N/A</c:v>
                </c:pt>
                <c:pt idx="72">
                  <c:v>2.2000000000000002</c:v>
                </c:pt>
                <c:pt idx="73">
                  <c:v>0.8</c:v>
                </c:pt>
                <c:pt idx="74">
                  <c:v>1.4</c:v>
                </c:pt>
                <c:pt idx="75">
                  <c:v>2.6</c:v>
                </c:pt>
                <c:pt idx="76">
                  <c:v>1</c:v>
                </c:pt>
                <c:pt idx="77">
                  <c:v>2.6</c:v>
                </c:pt>
                <c:pt idx="78">
                  <c:v>0.83</c:v>
                </c:pt>
                <c:pt idx="79">
                  <c:v>0.75</c:v>
                </c:pt>
                <c:pt idx="80">
                  <c:v>0.56999999999999995</c:v>
                </c:pt>
                <c:pt idx="81">
                  <c:v>3</c:v>
                </c:pt>
                <c:pt idx="82">
                  <c:v>#N/A</c:v>
                </c:pt>
                <c:pt idx="83">
                  <c:v>#N/A</c:v>
                </c:pt>
                <c:pt idx="84">
                  <c:v>1.57</c:v>
                </c:pt>
                <c:pt idx="85">
                  <c:v>1.33</c:v>
                </c:pt>
                <c:pt idx="86">
                  <c:v>2.14</c:v>
                </c:pt>
                <c:pt idx="87">
                  <c:v>0.25</c:v>
                </c:pt>
                <c:pt idx="88">
                  <c:v>1</c:v>
                </c:pt>
                <c:pt idx="89">
                  <c:v>0.75</c:v>
                </c:pt>
                <c:pt idx="90">
                  <c:v>0.2</c:v>
                </c:pt>
                <c:pt idx="91">
                  <c:v>0.75</c:v>
                </c:pt>
                <c:pt idx="92">
                  <c:v>1.1399999999999999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0.75</c:v>
                </c:pt>
                <c:pt idx="97">
                  <c:v>1</c:v>
                </c:pt>
                <c:pt idx="98">
                  <c:v>0</c:v>
                </c:pt>
                <c:pt idx="99">
                  <c:v>1.25</c:v>
                </c:pt>
                <c:pt idx="100">
                  <c:v>1.1399999999999999</c:v>
                </c:pt>
                <c:pt idx="101">
                  <c:v>1</c:v>
                </c:pt>
                <c:pt idx="102">
                  <c:v>2</c:v>
                </c:pt>
                <c:pt idx="103">
                  <c:v>1.6</c:v>
                </c:pt>
                <c:pt idx="104">
                  <c:v>1.67</c:v>
                </c:pt>
                <c:pt idx="105">
                  <c:v>3</c:v>
                </c:pt>
                <c:pt idx="106">
                  <c:v>#N/A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F3D3-46C5-B165-6060F5BD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878599"/>
        <c:axId val="1296888839"/>
      </c:lineChart>
      <c:catAx>
        <c:axId val="1296878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after August 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88839"/>
        <c:crosses val="autoZero"/>
        <c:auto val="1"/>
        <c:lblAlgn val="ctr"/>
        <c:lblOffset val="100"/>
        <c:noMultiLvlLbl val="0"/>
      </c:catAx>
      <c:valAx>
        <c:axId val="129688883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78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Managed as QPR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'QPR managers'!$E$3</c:f>
              <c:strCache>
                <c:ptCount val="1"/>
                <c:pt idx="0">
                  <c:v>Games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00-41D3-97E6-81AAEA38BD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00-41D3-97E6-81AAEA38BD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00-41D3-97E6-81AAEA38BD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00-41D3-97E6-81AAEA38BD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00-41D3-97E6-81AAEA38BD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00-41D3-97E6-81AAEA38BD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00-41D3-97E6-81AAEA38BD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00-41D3-97E6-81AAEA38BD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00-41D3-97E6-81AAEA38BD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'QPR managers'!$B$4:$B$12</c:f>
              <c:strCache>
                <c:ptCount val="9"/>
                <c:pt idx="0">
                  <c:v>Chris Ramsey</c:v>
                </c:pt>
                <c:pt idx="1">
                  <c:v>J.F Hasselbaink</c:v>
                </c:pt>
                <c:pt idx="2">
                  <c:v>Ian Holloway</c:v>
                </c:pt>
                <c:pt idx="3">
                  <c:v>Steve McClaren</c:v>
                </c:pt>
                <c:pt idx="4">
                  <c:v>Mark Warburton</c:v>
                </c:pt>
                <c:pt idx="5">
                  <c:v>Michael Beale</c:v>
                </c:pt>
                <c:pt idx="6">
                  <c:v>Neil Critchley</c:v>
                </c:pt>
                <c:pt idx="7">
                  <c:v>Gareth Ainsworth</c:v>
                </c:pt>
                <c:pt idx="8">
                  <c:v>Marti Cifuentes</c:v>
                </c:pt>
              </c:strCache>
            </c:strRef>
          </c:cat>
          <c:val>
            <c:numRef>
              <c:f>'QPR managers'!$E$4:$E$12</c:f>
              <c:numCache>
                <c:formatCode>General</c:formatCode>
                <c:ptCount val="9"/>
                <c:pt idx="0">
                  <c:v>15</c:v>
                </c:pt>
                <c:pt idx="1">
                  <c:v>43</c:v>
                </c:pt>
                <c:pt idx="2">
                  <c:v>76</c:v>
                </c:pt>
                <c:pt idx="3">
                  <c:v>39</c:v>
                </c:pt>
                <c:pt idx="4">
                  <c:v>138</c:v>
                </c:pt>
                <c:pt idx="5">
                  <c:v>21</c:v>
                </c:pt>
                <c:pt idx="6">
                  <c:v>11</c:v>
                </c:pt>
                <c:pt idx="7">
                  <c:v>27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07F-9127-E0954DDC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Won as QPR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'QPR managers'!$I$3</c:f>
              <c:strCache>
                <c:ptCount val="1"/>
                <c:pt idx="0">
                  <c:v>Points Won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8-4C0B-8F7F-1930AA4EA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8-4C0B-8F7F-1930AA4EA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8-4C0B-8F7F-1930AA4EA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8-4C0B-8F7F-1930AA4EA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8-4C0B-8F7F-1930AA4EA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8-4C0B-8F7F-1930AA4EA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48-4C0B-8F7F-1930AA4EA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48-4C0B-8F7F-1930AA4EAC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48-4C0B-8F7F-1930AA4EAC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'QPR managers'!$B$4:$B$12</c:f>
              <c:strCache>
                <c:ptCount val="9"/>
                <c:pt idx="0">
                  <c:v>Chris Ramsey</c:v>
                </c:pt>
                <c:pt idx="1">
                  <c:v>J.F Hasselbaink</c:v>
                </c:pt>
                <c:pt idx="2">
                  <c:v>Ian Holloway</c:v>
                </c:pt>
                <c:pt idx="3">
                  <c:v>Steve McClaren</c:v>
                </c:pt>
                <c:pt idx="4">
                  <c:v>Mark Warburton</c:v>
                </c:pt>
                <c:pt idx="5">
                  <c:v>Michael Beale</c:v>
                </c:pt>
                <c:pt idx="6">
                  <c:v>Neil Critchley</c:v>
                </c:pt>
                <c:pt idx="7">
                  <c:v>Gareth Ainsworth</c:v>
                </c:pt>
                <c:pt idx="8">
                  <c:v>Marti Cifuentes</c:v>
                </c:pt>
              </c:strCache>
            </c:strRef>
          </c:cat>
          <c:val>
            <c:numRef>
              <c:f>'QPR managers'!$I$4:$I$12</c:f>
              <c:numCache>
                <c:formatCode>General</c:formatCode>
                <c:ptCount val="9"/>
                <c:pt idx="0">
                  <c:v>19</c:v>
                </c:pt>
                <c:pt idx="1">
                  <c:v>54</c:v>
                </c:pt>
                <c:pt idx="2">
                  <c:v>89</c:v>
                </c:pt>
                <c:pt idx="3">
                  <c:v>44</c:v>
                </c:pt>
                <c:pt idx="4">
                  <c:v>192</c:v>
                </c:pt>
                <c:pt idx="5">
                  <c:v>31</c:v>
                </c:pt>
                <c:pt idx="6">
                  <c:v>8</c:v>
                </c:pt>
                <c:pt idx="7">
                  <c:v>19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0-465B-B761-30DA77D0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Percentage vs 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'QPR managers'!$S$3</c:f>
              <c:strCache>
                <c:ptCount val="1"/>
                <c:pt idx="0">
                  <c:v>Net 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'QPR managers'!$O$4:$O$12</c:f>
              <c:numCache>
                <c:formatCode>General</c:formatCode>
                <c:ptCount val="9"/>
                <c:pt idx="0">
                  <c:v>0.33300000000000002</c:v>
                </c:pt>
                <c:pt idx="1">
                  <c:v>0.27900000000000003</c:v>
                </c:pt>
                <c:pt idx="2">
                  <c:v>0.32900000000000001</c:v>
                </c:pt>
                <c:pt idx="3">
                  <c:v>0.308</c:v>
                </c:pt>
                <c:pt idx="4">
                  <c:v>0.39100000000000001</c:v>
                </c:pt>
                <c:pt idx="5">
                  <c:v>0.42899999999999999</c:v>
                </c:pt>
                <c:pt idx="6">
                  <c:v>9.0999999999999998E-2</c:v>
                </c:pt>
                <c:pt idx="7">
                  <c:v>0.185</c:v>
                </c:pt>
                <c:pt idx="8">
                  <c:v>0.40600000000000003</c:v>
                </c:pt>
              </c:numCache>
            </c:numRef>
          </c:xVal>
          <c:yVal>
            <c:numRef>
              <c:f>'QPR managers'!$S$4:$S$12</c:f>
              <c:numCache>
                <c:formatCode>_([$€-2]\ * #,##0.00_);_([$€-2]\ * \(#,##0.00\);_([$€-2]\ * "-"??_);_(@_)</c:formatCode>
                <c:ptCount val="9"/>
                <c:pt idx="0">
                  <c:v>-6530000</c:v>
                </c:pt>
                <c:pt idx="1">
                  <c:v>4190000</c:v>
                </c:pt>
                <c:pt idx="2">
                  <c:v>30000</c:v>
                </c:pt>
                <c:pt idx="3">
                  <c:v>4000000</c:v>
                </c:pt>
                <c:pt idx="4">
                  <c:v>17976000</c:v>
                </c:pt>
                <c:pt idx="5">
                  <c:v>900000</c:v>
                </c:pt>
                <c:pt idx="6">
                  <c:v>0</c:v>
                </c:pt>
                <c:pt idx="7">
                  <c:v>3110000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E-4BA0-A9FE-57E783BD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90439"/>
        <c:axId val="243732488"/>
      </c:scatterChart>
      <c:valAx>
        <c:axId val="121909043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2488"/>
        <c:crosses val="autoZero"/>
        <c:crossBetween val="midCat"/>
      </c:valAx>
      <c:valAx>
        <c:axId val="2437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90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Clean Sheets per game vs 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'QPR managers'!$S$3</c:f>
              <c:strCache>
                <c:ptCount val="1"/>
                <c:pt idx="0">
                  <c:v>Net 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'QPR managers'!$P$4:$P$12</c:f>
              <c:numCache>
                <c:formatCode>General</c:formatCode>
                <c:ptCount val="9"/>
                <c:pt idx="0">
                  <c:v>0.2</c:v>
                </c:pt>
                <c:pt idx="1">
                  <c:v>0.30199999999999999</c:v>
                </c:pt>
                <c:pt idx="2">
                  <c:v>0.13200000000000001</c:v>
                </c:pt>
                <c:pt idx="3">
                  <c:v>0.308</c:v>
                </c:pt>
                <c:pt idx="4">
                  <c:v>0.23200000000000001</c:v>
                </c:pt>
                <c:pt idx="5">
                  <c:v>0.23799999999999999</c:v>
                </c:pt>
                <c:pt idx="6">
                  <c:v>0.182</c:v>
                </c:pt>
                <c:pt idx="7">
                  <c:v>0.14799999999999999</c:v>
                </c:pt>
                <c:pt idx="8">
                  <c:v>0.34399999999999997</c:v>
                </c:pt>
              </c:numCache>
            </c:numRef>
          </c:xVal>
          <c:yVal>
            <c:numRef>
              <c:f>'QPR managers'!$S$4:$S$12</c:f>
              <c:numCache>
                <c:formatCode>_([$€-2]\ * #,##0.00_);_([$€-2]\ * \(#,##0.00\);_([$€-2]\ * "-"??_);_(@_)</c:formatCode>
                <c:ptCount val="9"/>
                <c:pt idx="0">
                  <c:v>-6530000</c:v>
                </c:pt>
                <c:pt idx="1">
                  <c:v>4190000</c:v>
                </c:pt>
                <c:pt idx="2">
                  <c:v>30000</c:v>
                </c:pt>
                <c:pt idx="3">
                  <c:v>4000000</c:v>
                </c:pt>
                <c:pt idx="4">
                  <c:v>17976000</c:v>
                </c:pt>
                <c:pt idx="5">
                  <c:v>900000</c:v>
                </c:pt>
                <c:pt idx="6">
                  <c:v>0</c:v>
                </c:pt>
                <c:pt idx="7">
                  <c:v>3110000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D-49E9-8A13-3801AD35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78728"/>
        <c:axId val="322084872"/>
      </c:scatterChart>
      <c:valAx>
        <c:axId val="32207872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 Sheets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4872"/>
        <c:crosses val="autoZero"/>
        <c:crossBetween val="midCat"/>
      </c:valAx>
      <c:valAx>
        <c:axId val="3220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7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'QPR seasons'!$N$2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name>Moving average trendline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trendline>
            <c:name>Linear trendline</c:name>
            <c:spPr>
              <a:ln w="19050" cap="rnd">
                <a:solidFill>
                  <a:srgbClr val="D86DCD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'QPR seasons'!$N$3:$N$111</c:f>
              <c:numCache>
                <c:formatCode>General</c:formatCode>
                <c:ptCount val="109"/>
                <c:pt idx="0">
                  <c:v>0.6</c:v>
                </c:pt>
                <c:pt idx="1">
                  <c:v>0</c:v>
                </c:pt>
                <c:pt idx="2">
                  <c:v>0.4</c:v>
                </c:pt>
                <c:pt idx="3">
                  <c:v>0.25</c:v>
                </c:pt>
                <c:pt idx="4">
                  <c:v>0.17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0.17</c:v>
                </c:pt>
                <c:pt idx="9">
                  <c:v>0.5</c:v>
                </c:pt>
                <c:pt idx="10">
                  <c:v>#N/A</c:v>
                </c:pt>
                <c:pt idx="11">
                  <c:v>#N/A</c:v>
                </c:pt>
                <c:pt idx="12">
                  <c:v>0.6</c:v>
                </c:pt>
                <c:pt idx="13">
                  <c:v>0</c:v>
                </c:pt>
                <c:pt idx="14">
                  <c:v>0.4</c:v>
                </c:pt>
                <c:pt idx="15">
                  <c:v>0.33</c:v>
                </c:pt>
                <c:pt idx="16">
                  <c:v>0.17</c:v>
                </c:pt>
                <c:pt idx="17">
                  <c:v>0.5</c:v>
                </c:pt>
                <c:pt idx="18">
                  <c:v>0.33</c:v>
                </c:pt>
                <c:pt idx="19">
                  <c:v>0.6</c:v>
                </c:pt>
                <c:pt idx="20">
                  <c:v>0.17</c:v>
                </c:pt>
                <c:pt idx="21">
                  <c:v>0</c:v>
                </c:pt>
                <c:pt idx="22">
                  <c:v>#N/A</c:v>
                </c:pt>
                <c:pt idx="23">
                  <c:v>#N/A</c:v>
                </c:pt>
                <c:pt idx="24">
                  <c:v>0.4</c:v>
                </c:pt>
                <c:pt idx="25">
                  <c:v>0.17</c:v>
                </c:pt>
                <c:pt idx="26">
                  <c:v>0.5</c:v>
                </c:pt>
                <c:pt idx="27">
                  <c:v>0</c:v>
                </c:pt>
                <c:pt idx="28">
                  <c:v>0.17</c:v>
                </c:pt>
                <c:pt idx="29">
                  <c:v>0.5</c:v>
                </c:pt>
                <c:pt idx="30">
                  <c:v>0.4</c:v>
                </c:pt>
                <c:pt idx="31">
                  <c:v>0.4</c:v>
                </c:pt>
                <c:pt idx="32">
                  <c:v>0.5</c:v>
                </c:pt>
                <c:pt idx="33">
                  <c:v>0</c:v>
                </c:pt>
                <c:pt idx="34">
                  <c:v>#N/A</c:v>
                </c:pt>
                <c:pt idx="35">
                  <c:v>#N/A</c:v>
                </c:pt>
                <c:pt idx="36">
                  <c:v>0.2</c:v>
                </c:pt>
                <c:pt idx="37">
                  <c:v>0.4</c:v>
                </c:pt>
                <c:pt idx="38">
                  <c:v>0.8</c:v>
                </c:pt>
                <c:pt idx="39">
                  <c:v>0.25</c:v>
                </c:pt>
                <c:pt idx="40">
                  <c:v>0.5</c:v>
                </c:pt>
                <c:pt idx="41">
                  <c:v>0</c:v>
                </c:pt>
                <c:pt idx="42">
                  <c:v>0.17</c:v>
                </c:pt>
                <c:pt idx="43">
                  <c:v>0</c:v>
                </c:pt>
                <c:pt idx="44">
                  <c:v>0.17</c:v>
                </c:pt>
                <c:pt idx="45">
                  <c:v>1</c:v>
                </c:pt>
                <c:pt idx="46">
                  <c:v>#N/A</c:v>
                </c:pt>
                <c:pt idx="47">
                  <c:v>#N/A</c:v>
                </c:pt>
                <c:pt idx="48">
                  <c:v>0.5</c:v>
                </c:pt>
                <c:pt idx="49">
                  <c:v>0.67</c:v>
                </c:pt>
                <c:pt idx="50">
                  <c:v>0.4</c:v>
                </c:pt>
                <c:pt idx="51">
                  <c:v>0</c:v>
                </c:pt>
                <c:pt idx="52">
                  <c:v>0.33</c:v>
                </c:pt>
                <c:pt idx="53">
                  <c:v>0.5</c:v>
                </c:pt>
                <c:pt idx="54">
                  <c:v>0.28999999999999998</c:v>
                </c:pt>
                <c:pt idx="55">
                  <c:v>1</c:v>
                </c:pt>
                <c:pt idx="56">
                  <c:v>#N/A</c:v>
                </c:pt>
                <c:pt idx="57">
                  <c:v>#N/A</c:v>
                </c:pt>
                <c:pt idx="58">
                  <c:v>0</c:v>
                </c:pt>
                <c:pt idx="59">
                  <c:v>0.33</c:v>
                </c:pt>
                <c:pt idx="60">
                  <c:v>#N/A</c:v>
                </c:pt>
                <c:pt idx="61">
                  <c:v>0.33</c:v>
                </c:pt>
                <c:pt idx="62">
                  <c:v>0.17</c:v>
                </c:pt>
                <c:pt idx="63">
                  <c:v>0.4</c:v>
                </c:pt>
                <c:pt idx="64">
                  <c:v>0</c:v>
                </c:pt>
                <c:pt idx="65">
                  <c:v>0.67</c:v>
                </c:pt>
                <c:pt idx="66">
                  <c:v>0.67</c:v>
                </c:pt>
                <c:pt idx="67">
                  <c:v>0.5</c:v>
                </c:pt>
                <c:pt idx="68">
                  <c:v>0.56999999999999995</c:v>
                </c:pt>
                <c:pt idx="69">
                  <c:v>1</c:v>
                </c:pt>
                <c:pt idx="70">
                  <c:v>#N/A</c:v>
                </c:pt>
                <c:pt idx="71">
                  <c:v>#N/A</c:v>
                </c:pt>
                <c:pt idx="72">
                  <c:v>0.6</c:v>
                </c:pt>
                <c:pt idx="73">
                  <c:v>0.2</c:v>
                </c:pt>
                <c:pt idx="74">
                  <c:v>0.4</c:v>
                </c:pt>
                <c:pt idx="75">
                  <c:v>0.8</c:v>
                </c:pt>
                <c:pt idx="76">
                  <c:v>0.33</c:v>
                </c:pt>
                <c:pt idx="77">
                  <c:v>0.8</c:v>
                </c:pt>
                <c:pt idx="78">
                  <c:v>0.17</c:v>
                </c:pt>
                <c:pt idx="79">
                  <c:v>0.25</c:v>
                </c:pt>
                <c:pt idx="80">
                  <c:v>0.14000000000000001</c:v>
                </c:pt>
                <c:pt idx="81">
                  <c:v>1</c:v>
                </c:pt>
                <c:pt idx="82">
                  <c:v>#N/A</c:v>
                </c:pt>
                <c:pt idx="83">
                  <c:v>#N/A</c:v>
                </c:pt>
                <c:pt idx="84">
                  <c:v>0.43</c:v>
                </c:pt>
                <c:pt idx="85">
                  <c:v>0.33</c:v>
                </c:pt>
                <c:pt idx="86">
                  <c:v>0.71</c:v>
                </c:pt>
                <c:pt idx="87">
                  <c:v>0</c:v>
                </c:pt>
                <c:pt idx="88">
                  <c:v>0.25</c:v>
                </c:pt>
                <c:pt idx="89">
                  <c:v>0</c:v>
                </c:pt>
                <c:pt idx="90">
                  <c:v>0</c:v>
                </c:pt>
                <c:pt idx="91">
                  <c:v>0.25</c:v>
                </c:pt>
                <c:pt idx="92">
                  <c:v>0.28999999999999998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0.25</c:v>
                </c:pt>
                <c:pt idx="97">
                  <c:v>0.2</c:v>
                </c:pt>
                <c:pt idx="98">
                  <c:v>0</c:v>
                </c:pt>
                <c:pt idx="99">
                  <c:v>0.25</c:v>
                </c:pt>
                <c:pt idx="100">
                  <c:v>0.28999999999999998</c:v>
                </c:pt>
                <c:pt idx="101">
                  <c:v>0.25</c:v>
                </c:pt>
                <c:pt idx="102">
                  <c:v>0.6</c:v>
                </c:pt>
                <c:pt idx="103">
                  <c:v>0.4</c:v>
                </c:pt>
                <c:pt idx="104">
                  <c:v>0.5</c:v>
                </c:pt>
                <c:pt idx="105">
                  <c:v>1</c:v>
                </c:pt>
                <c:pt idx="106">
                  <c:v>#N/A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C-416E-9927-AC78442C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97896"/>
        <c:axId val="314600456"/>
      </c:lineChart>
      <c:catAx>
        <c:axId val="31459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after August 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00456"/>
        <c:crosses val="autoZero"/>
        <c:auto val="1"/>
        <c:lblAlgn val="ctr"/>
        <c:lblOffset val="100"/>
        <c:noMultiLvlLbl val="0"/>
      </c:catAx>
      <c:valAx>
        <c:axId val="314600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PPG vs Clean Sheets per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'QPR managers'!$M$4:$M$12</c:f>
              <c:numCache>
                <c:formatCode>General</c:formatCode>
                <c:ptCount val="9"/>
                <c:pt idx="0">
                  <c:v>1.27</c:v>
                </c:pt>
                <c:pt idx="1">
                  <c:v>1.26</c:v>
                </c:pt>
                <c:pt idx="2">
                  <c:v>1.17</c:v>
                </c:pt>
                <c:pt idx="3">
                  <c:v>1.1299999999999999</c:v>
                </c:pt>
                <c:pt idx="4">
                  <c:v>1.39</c:v>
                </c:pt>
                <c:pt idx="5">
                  <c:v>1.48</c:v>
                </c:pt>
                <c:pt idx="6">
                  <c:v>0.73</c:v>
                </c:pt>
                <c:pt idx="7">
                  <c:v>0.7</c:v>
                </c:pt>
                <c:pt idx="8">
                  <c:v>1.5</c:v>
                </c:pt>
              </c:numCache>
            </c:numRef>
          </c:xVal>
          <c:yVal>
            <c:numRef>
              <c:f>'QPR managers'!$P$4:$P$12</c:f>
              <c:numCache>
                <c:formatCode>General</c:formatCode>
                <c:ptCount val="9"/>
                <c:pt idx="0">
                  <c:v>0.2</c:v>
                </c:pt>
                <c:pt idx="1">
                  <c:v>0.30199999999999999</c:v>
                </c:pt>
                <c:pt idx="2">
                  <c:v>0.13200000000000001</c:v>
                </c:pt>
                <c:pt idx="3">
                  <c:v>0.308</c:v>
                </c:pt>
                <c:pt idx="4">
                  <c:v>0.23200000000000001</c:v>
                </c:pt>
                <c:pt idx="5">
                  <c:v>0.23799999999999999</c:v>
                </c:pt>
                <c:pt idx="6">
                  <c:v>0.182</c:v>
                </c:pt>
                <c:pt idx="7">
                  <c:v>0.14799999999999999</c:v>
                </c:pt>
                <c:pt idx="8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C-48FD-B37C-B7F42F8A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8999"/>
        <c:axId val="50711559"/>
      </c:scatterChart>
      <c:valAx>
        <c:axId val="5070899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1559"/>
        <c:crosses val="autoZero"/>
        <c:crossBetween val="midCat"/>
        <c:majorUnit val="0.25"/>
      </c:valAx>
      <c:valAx>
        <c:axId val="507115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 Sheets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Percentage vs Clean Sheets per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'QPR managers'!$O$4:$O$12</c:f>
              <c:numCache>
                <c:formatCode>General</c:formatCode>
                <c:ptCount val="9"/>
                <c:pt idx="0">
                  <c:v>0.33300000000000002</c:v>
                </c:pt>
                <c:pt idx="1">
                  <c:v>0.27900000000000003</c:v>
                </c:pt>
                <c:pt idx="2">
                  <c:v>0.32900000000000001</c:v>
                </c:pt>
                <c:pt idx="3">
                  <c:v>0.308</c:v>
                </c:pt>
                <c:pt idx="4">
                  <c:v>0.39100000000000001</c:v>
                </c:pt>
                <c:pt idx="5">
                  <c:v>0.42899999999999999</c:v>
                </c:pt>
                <c:pt idx="6">
                  <c:v>9.0999999999999998E-2</c:v>
                </c:pt>
                <c:pt idx="7">
                  <c:v>0.185</c:v>
                </c:pt>
                <c:pt idx="8">
                  <c:v>0.40600000000000003</c:v>
                </c:pt>
              </c:numCache>
            </c:numRef>
          </c:xVal>
          <c:yVal>
            <c:numRef>
              <c:f>'QPR managers'!$P$4:$P$12</c:f>
              <c:numCache>
                <c:formatCode>General</c:formatCode>
                <c:ptCount val="9"/>
                <c:pt idx="0">
                  <c:v>0.2</c:v>
                </c:pt>
                <c:pt idx="1">
                  <c:v>0.30199999999999999</c:v>
                </c:pt>
                <c:pt idx="2">
                  <c:v>0.13200000000000001</c:v>
                </c:pt>
                <c:pt idx="3">
                  <c:v>0.308</c:v>
                </c:pt>
                <c:pt idx="4">
                  <c:v>0.23200000000000001</c:v>
                </c:pt>
                <c:pt idx="5">
                  <c:v>0.23799999999999999</c:v>
                </c:pt>
                <c:pt idx="6">
                  <c:v>0.182</c:v>
                </c:pt>
                <c:pt idx="7">
                  <c:v>0.14799999999999999</c:v>
                </c:pt>
                <c:pt idx="8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965-44D5-9134-75A052E0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99527"/>
        <c:axId val="683501575"/>
      </c:scatterChart>
      <c:valAx>
        <c:axId val="683499527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1575"/>
        <c:crosses val="autoZero"/>
        <c:crossBetween val="midCat"/>
        <c:majorUnit val="0.05"/>
      </c:valAx>
      <c:valAx>
        <c:axId val="68350157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 Sheets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99527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PPG vs Win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'QPR managers'!$M$4:$M$12</c:f>
              <c:numCache>
                <c:formatCode>General</c:formatCode>
                <c:ptCount val="9"/>
                <c:pt idx="0">
                  <c:v>1.27</c:v>
                </c:pt>
                <c:pt idx="1">
                  <c:v>1.26</c:v>
                </c:pt>
                <c:pt idx="2">
                  <c:v>1.17</c:v>
                </c:pt>
                <c:pt idx="3">
                  <c:v>1.1299999999999999</c:v>
                </c:pt>
                <c:pt idx="4">
                  <c:v>1.39</c:v>
                </c:pt>
                <c:pt idx="5">
                  <c:v>1.48</c:v>
                </c:pt>
                <c:pt idx="6">
                  <c:v>0.73</c:v>
                </c:pt>
                <c:pt idx="7">
                  <c:v>0.7</c:v>
                </c:pt>
                <c:pt idx="8">
                  <c:v>1.5</c:v>
                </c:pt>
              </c:numCache>
            </c:numRef>
          </c:xVal>
          <c:yVal>
            <c:numRef>
              <c:f>'QPR managers'!$O$4:$O$12</c:f>
              <c:numCache>
                <c:formatCode>General</c:formatCode>
                <c:ptCount val="9"/>
                <c:pt idx="0">
                  <c:v>0.33300000000000002</c:v>
                </c:pt>
                <c:pt idx="1">
                  <c:v>0.27900000000000003</c:v>
                </c:pt>
                <c:pt idx="2">
                  <c:v>0.32900000000000001</c:v>
                </c:pt>
                <c:pt idx="3">
                  <c:v>0.308</c:v>
                </c:pt>
                <c:pt idx="4">
                  <c:v>0.39100000000000001</c:v>
                </c:pt>
                <c:pt idx="5">
                  <c:v>0.42899999999999999</c:v>
                </c:pt>
                <c:pt idx="6">
                  <c:v>9.0999999999999998E-2</c:v>
                </c:pt>
                <c:pt idx="7">
                  <c:v>0.185</c:v>
                </c:pt>
                <c:pt idx="8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42-4B85-B528-8B577A86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95175"/>
        <c:axId val="2015512583"/>
      </c:scatterChart>
      <c:valAx>
        <c:axId val="2015495175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12583"/>
        <c:crosses val="autoZero"/>
        <c:crossBetween val="midCat"/>
        <c:majorUnit val="0.25"/>
      </c:valAx>
      <c:valAx>
        <c:axId val="201551258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95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PPG vs 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'QPR managers'!$M$4:$M$12</c:f>
              <c:numCache>
                <c:formatCode>General</c:formatCode>
                <c:ptCount val="9"/>
                <c:pt idx="0">
                  <c:v>1.27</c:v>
                </c:pt>
                <c:pt idx="1">
                  <c:v>1.26</c:v>
                </c:pt>
                <c:pt idx="2">
                  <c:v>1.17</c:v>
                </c:pt>
                <c:pt idx="3">
                  <c:v>1.1299999999999999</c:v>
                </c:pt>
                <c:pt idx="4">
                  <c:v>1.39</c:v>
                </c:pt>
                <c:pt idx="5">
                  <c:v>1.48</c:v>
                </c:pt>
                <c:pt idx="6">
                  <c:v>0.73</c:v>
                </c:pt>
                <c:pt idx="7">
                  <c:v>0.7</c:v>
                </c:pt>
                <c:pt idx="8">
                  <c:v>1.5</c:v>
                </c:pt>
              </c:numCache>
            </c:numRef>
          </c:xVal>
          <c:yVal>
            <c:numRef>
              <c:f>'QPR managers'!$S$4:$S$12</c:f>
              <c:numCache>
                <c:formatCode>_([$€-2]\ * #,##0.00_);_([$€-2]\ * \(#,##0.00\);_([$€-2]\ * "-"??_);_(@_)</c:formatCode>
                <c:ptCount val="9"/>
                <c:pt idx="0">
                  <c:v>-6530000</c:v>
                </c:pt>
                <c:pt idx="1">
                  <c:v>4190000</c:v>
                </c:pt>
                <c:pt idx="2">
                  <c:v>30000</c:v>
                </c:pt>
                <c:pt idx="3">
                  <c:v>4000000</c:v>
                </c:pt>
                <c:pt idx="4">
                  <c:v>17976000</c:v>
                </c:pt>
                <c:pt idx="5">
                  <c:v>900000</c:v>
                </c:pt>
                <c:pt idx="6">
                  <c:v>0</c:v>
                </c:pt>
                <c:pt idx="7">
                  <c:v>3110000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5-4FBB-A540-5F30539E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6360"/>
        <c:axId val="83238408"/>
      </c:scatterChart>
      <c:valAx>
        <c:axId val="8323636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8408"/>
        <c:crosses val="autoZero"/>
        <c:crossBetween val="midCat"/>
        <c:majorUnit val="0.25"/>
      </c:valAx>
      <c:valAx>
        <c:axId val="832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PPG per QPR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'QPR managers'!$M$3</c:f>
              <c:strCache>
                <c:ptCount val="1"/>
                <c:pt idx="0">
                  <c:v>PPG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'QPR managers'!$B$4:$B$12</c:f>
              <c:strCache>
                <c:ptCount val="9"/>
                <c:pt idx="0">
                  <c:v>Chris Ramsey</c:v>
                </c:pt>
                <c:pt idx="1">
                  <c:v>J.F Hasselbaink</c:v>
                </c:pt>
                <c:pt idx="2">
                  <c:v>Ian Holloway</c:v>
                </c:pt>
                <c:pt idx="3">
                  <c:v>Steve McClaren</c:v>
                </c:pt>
                <c:pt idx="4">
                  <c:v>Mark Warburton</c:v>
                </c:pt>
                <c:pt idx="5">
                  <c:v>Michael Beale</c:v>
                </c:pt>
                <c:pt idx="6">
                  <c:v>Neil Critchley</c:v>
                </c:pt>
                <c:pt idx="7">
                  <c:v>Gareth Ainsworth</c:v>
                </c:pt>
                <c:pt idx="8">
                  <c:v>Marti Cifuentes</c:v>
                </c:pt>
              </c:strCache>
            </c:strRef>
          </c:cat>
          <c:val>
            <c:numRef>
              <c:f>'QPR managers'!$M$4:$M$12</c:f>
              <c:numCache>
                <c:formatCode>General</c:formatCode>
                <c:ptCount val="9"/>
                <c:pt idx="0">
                  <c:v>1.27</c:v>
                </c:pt>
                <c:pt idx="1">
                  <c:v>1.26</c:v>
                </c:pt>
                <c:pt idx="2">
                  <c:v>1.17</c:v>
                </c:pt>
                <c:pt idx="3">
                  <c:v>1.1299999999999999</c:v>
                </c:pt>
                <c:pt idx="4">
                  <c:v>1.39</c:v>
                </c:pt>
                <c:pt idx="5">
                  <c:v>1.48</c:v>
                </c:pt>
                <c:pt idx="6">
                  <c:v>0.73</c:v>
                </c:pt>
                <c:pt idx="7">
                  <c:v>0.7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9-4F13-91DC-65E37F758D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772552"/>
        <c:axId val="1342956040"/>
      </c:barChart>
      <c:catAx>
        <c:axId val="52177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56040"/>
        <c:crosses val="autoZero"/>
        <c:auto val="1"/>
        <c:lblAlgn val="ctr"/>
        <c:lblOffset val="100"/>
        <c:noMultiLvlLbl val="0"/>
      </c:catAx>
      <c:valAx>
        <c:axId val="13429560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25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 spent on transfers per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'QPR managers'!$Q$3</c:f>
              <c:strCache>
                <c:ptCount val="1"/>
                <c:pt idx="0">
                  <c:v>Money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6-4425-8A9A-7A8CD1E710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6-4425-8A9A-7A8CD1E710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56-4425-8A9A-7A8CD1E710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56-4425-8A9A-7A8CD1E710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56-4425-8A9A-7A8CD1E710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56-4425-8A9A-7A8CD1E7107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56-4425-8A9A-7A8CD1E7107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56-4425-8A9A-7A8CD1E7107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56-4425-8A9A-7A8CD1E710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'QPR managers'!$B$4:$B$12</c:f>
              <c:strCache>
                <c:ptCount val="9"/>
                <c:pt idx="0">
                  <c:v>Chris Ramsey</c:v>
                </c:pt>
                <c:pt idx="1">
                  <c:v>J.F Hasselbaink</c:v>
                </c:pt>
                <c:pt idx="2">
                  <c:v>Ian Holloway</c:v>
                </c:pt>
                <c:pt idx="3">
                  <c:v>Steve McClaren</c:v>
                </c:pt>
                <c:pt idx="4">
                  <c:v>Mark Warburton</c:v>
                </c:pt>
                <c:pt idx="5">
                  <c:v>Michael Beale</c:v>
                </c:pt>
                <c:pt idx="6">
                  <c:v>Neil Critchley</c:v>
                </c:pt>
                <c:pt idx="7">
                  <c:v>Gareth Ainsworth</c:v>
                </c:pt>
                <c:pt idx="8">
                  <c:v>Marti Cifuentes</c:v>
                </c:pt>
              </c:strCache>
            </c:strRef>
          </c:cat>
          <c:val>
            <c:numRef>
              <c:f>'QPR managers'!$Q$4:$Q$12</c:f>
              <c:numCache>
                <c:formatCode>_([$€-2]\ * #,##0.00_);_([$€-2]\ * \(#,##0.00\);_([$€-2]\ * "-"??_);_(@_)</c:formatCode>
                <c:ptCount val="9"/>
                <c:pt idx="0">
                  <c:v>13130000</c:v>
                </c:pt>
                <c:pt idx="1">
                  <c:v>13640000</c:v>
                </c:pt>
                <c:pt idx="2">
                  <c:v>4220000</c:v>
                </c:pt>
                <c:pt idx="3">
                  <c:v>0</c:v>
                </c:pt>
                <c:pt idx="4">
                  <c:v>9010000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8-48D7-AC4A-ED555F6C7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 received on transfers per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'QPR managers'!$R$3</c:f>
              <c:strCache>
                <c:ptCount val="1"/>
                <c:pt idx="0">
                  <c:v>Money received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5-4532-8A2D-33EB6CCC4B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5-4532-8A2D-33EB6CCC4B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5-4532-8A2D-33EB6CCC4B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45-4532-8A2D-33EB6CCC4B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45-4532-8A2D-33EB6CCC4B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45-4532-8A2D-33EB6CCC4B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45-4532-8A2D-33EB6CCC4B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45-4532-8A2D-33EB6CCC4B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45-4532-8A2D-33EB6CCC4B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'QPR managers'!$B$4:$B$12</c:f>
              <c:strCache>
                <c:ptCount val="9"/>
                <c:pt idx="0">
                  <c:v>Chris Ramsey</c:v>
                </c:pt>
                <c:pt idx="1">
                  <c:v>J.F Hasselbaink</c:v>
                </c:pt>
                <c:pt idx="2">
                  <c:v>Ian Holloway</c:v>
                </c:pt>
                <c:pt idx="3">
                  <c:v>Steve McClaren</c:v>
                </c:pt>
                <c:pt idx="4">
                  <c:v>Mark Warburton</c:v>
                </c:pt>
                <c:pt idx="5">
                  <c:v>Michael Beale</c:v>
                </c:pt>
                <c:pt idx="6">
                  <c:v>Neil Critchley</c:v>
                </c:pt>
                <c:pt idx="7">
                  <c:v>Gareth Ainsworth</c:v>
                </c:pt>
                <c:pt idx="8">
                  <c:v>Marti Cifuentes</c:v>
                </c:pt>
              </c:strCache>
            </c:strRef>
          </c:cat>
          <c:val>
            <c:numRef>
              <c:f>'QPR managers'!$R$4:$R$12</c:f>
              <c:numCache>
                <c:formatCode>_([$€-2]\ * #,##0.00_);_([$€-2]\ * \(#,##0.00\);_([$€-2]\ * "-"??_);_(@_)</c:formatCode>
                <c:ptCount val="9"/>
                <c:pt idx="0">
                  <c:v>6600000</c:v>
                </c:pt>
                <c:pt idx="1">
                  <c:v>17830000</c:v>
                </c:pt>
                <c:pt idx="2">
                  <c:v>4250000</c:v>
                </c:pt>
                <c:pt idx="3">
                  <c:v>4000000</c:v>
                </c:pt>
                <c:pt idx="4">
                  <c:v>26986000</c:v>
                </c:pt>
                <c:pt idx="5">
                  <c:v>900000</c:v>
                </c:pt>
                <c:pt idx="6">
                  <c:v>0</c:v>
                </c:pt>
                <c:pt idx="7">
                  <c:v>3110000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0-4BCA-8AFE-36ED957B7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180975</xdr:rowOff>
    </xdr:from>
    <xdr:to>
      <xdr:col>22</xdr:col>
      <xdr:colOff>295275</xdr:colOff>
      <xdr:row>13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478819-963B-BE8D-C505-A268C05FF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14</xdr:row>
      <xdr:rowOff>0</xdr:rowOff>
    </xdr:from>
    <xdr:to>
      <xdr:col>22</xdr:col>
      <xdr:colOff>295275</xdr:colOff>
      <xdr:row>26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3F425A-2F0F-1504-D083-C8ED00ACA02D}"/>
            </a:ext>
            <a:ext uri="{147F2762-F138-4A5C-976F-8EAC2B608ADB}">
              <a16:predDERef xmlns:a16="http://schemas.microsoft.com/office/drawing/2014/main" pred="{D6478819-963B-BE8D-C505-A268C05FF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914400</xdr:colOff>
      <xdr:row>45</xdr:row>
      <xdr:rowOff>180975</xdr:rowOff>
    </xdr:from>
    <xdr:to>
      <xdr:col>15</xdr:col>
      <xdr:colOff>962025</xdr:colOff>
      <xdr:row>62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19E770D-AF52-50B1-D6CC-C8BA85D22D4D}"/>
            </a:ext>
            <a:ext uri="{147F2762-F138-4A5C-976F-8EAC2B608ADB}">
              <a16:predDERef xmlns:a16="http://schemas.microsoft.com/office/drawing/2014/main" pred="{08570D5D-A9B4-8F98-DED6-5CCE9DEE7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161925</xdr:rowOff>
    </xdr:from>
    <xdr:to>
      <xdr:col>15</xdr:col>
      <xdr:colOff>952500</xdr:colOff>
      <xdr:row>29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C67116-0B28-D2B2-8630-EFCE7E854E10}"/>
            </a:ext>
            <a:ext uri="{147F2762-F138-4A5C-976F-8EAC2B608ADB}">
              <a16:predDERef xmlns:a16="http://schemas.microsoft.com/office/drawing/2014/main" pred="{019E770D-AF52-50B1-D6CC-C8BA85D2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914400</xdr:colOff>
      <xdr:row>29</xdr:row>
      <xdr:rowOff>9525</xdr:rowOff>
    </xdr:from>
    <xdr:to>
      <xdr:col>15</xdr:col>
      <xdr:colOff>952500</xdr:colOff>
      <xdr:row>46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570D5D-A9B4-8F98-DED6-5CCE9DEE7B5E}"/>
            </a:ext>
            <a:ext uri="{147F2762-F138-4A5C-976F-8EAC2B608ADB}">
              <a16:predDERef xmlns:a16="http://schemas.microsoft.com/office/drawing/2014/main" pred="{12C67116-0B28-D2B2-8630-EFCE7E854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962025</xdr:colOff>
      <xdr:row>12</xdr:row>
      <xdr:rowOff>180975</xdr:rowOff>
    </xdr:from>
    <xdr:to>
      <xdr:col>23</xdr:col>
      <xdr:colOff>57150</xdr:colOff>
      <xdr:row>28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C721B60-2FEF-23CB-9A30-ED24908195F0}"/>
            </a:ext>
            <a:ext uri="{147F2762-F138-4A5C-976F-8EAC2B608ADB}">
              <a16:predDERef xmlns:a16="http://schemas.microsoft.com/office/drawing/2014/main" pred="{08570D5D-A9B4-8F98-DED6-5CCE9DEE7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12</xdr:row>
      <xdr:rowOff>180975</xdr:rowOff>
    </xdr:from>
    <xdr:to>
      <xdr:col>7</xdr:col>
      <xdr:colOff>866775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5E558-A4AF-7EE4-959D-4D23CAC4607D}"/>
            </a:ext>
            <a:ext uri="{147F2762-F138-4A5C-976F-8EAC2B608ADB}">
              <a16:predDERef xmlns:a16="http://schemas.microsoft.com/office/drawing/2014/main" pred="{F138A16D-A729-43FB-981C-599B621B9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28</xdr:row>
      <xdr:rowOff>161925</xdr:rowOff>
    </xdr:from>
    <xdr:to>
      <xdr:col>7</xdr:col>
      <xdr:colOff>866775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DDC63-FAA2-9DA3-375F-CB9C6FDE3C1E}"/>
            </a:ext>
            <a:ext uri="{147F2762-F138-4A5C-976F-8EAC2B608ADB}">
              <a16:predDERef xmlns:a16="http://schemas.microsoft.com/office/drawing/2014/main" pred="{7E35E558-A4AF-7EE4-959D-4D23CAC4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46</xdr:row>
      <xdr:rowOff>9525</xdr:rowOff>
    </xdr:from>
    <xdr:to>
      <xdr:col>7</xdr:col>
      <xdr:colOff>857250</xdr:colOff>
      <xdr:row>62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85642-43DC-1ECC-13C1-67BDC6363323}"/>
            </a:ext>
            <a:ext uri="{147F2762-F138-4A5C-976F-8EAC2B608ADB}">
              <a16:predDERef xmlns:a16="http://schemas.microsoft.com/office/drawing/2014/main" pred="{D8DDDC63-FAA2-9DA3-375F-CB9C6FDE3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62</xdr:row>
      <xdr:rowOff>161925</xdr:rowOff>
    </xdr:from>
    <xdr:to>
      <xdr:col>7</xdr:col>
      <xdr:colOff>847725</xdr:colOff>
      <xdr:row>78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3B6B94-DB6C-E185-6A2D-7CE28AC8FD61}"/>
            </a:ext>
            <a:ext uri="{147F2762-F138-4A5C-976F-8EAC2B608ADB}">
              <a16:predDERef xmlns:a16="http://schemas.microsoft.com/office/drawing/2014/main" pred="{57A85642-43DC-1ECC-13C1-67BDC6363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79</xdr:row>
      <xdr:rowOff>0</xdr:rowOff>
    </xdr:from>
    <xdr:to>
      <xdr:col>7</xdr:col>
      <xdr:colOff>847725</xdr:colOff>
      <xdr:row>95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E1A6B5-F829-1DF3-32DD-F19F19A38446}"/>
            </a:ext>
            <a:ext uri="{147F2762-F138-4A5C-976F-8EAC2B608ADB}">
              <a16:predDERef xmlns:a16="http://schemas.microsoft.com/office/drawing/2014/main" pred="{1D3B6B94-DB6C-E185-6A2D-7CE28AC8F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962025</xdr:colOff>
      <xdr:row>29</xdr:row>
      <xdr:rowOff>28575</xdr:rowOff>
    </xdr:from>
    <xdr:to>
      <xdr:col>23</xdr:col>
      <xdr:colOff>28575</xdr:colOff>
      <xdr:row>46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3253CC-CD84-9968-4021-3A6FCC4E2C3B}"/>
            </a:ext>
            <a:ext uri="{147F2762-F138-4A5C-976F-8EAC2B608ADB}">
              <a16:predDERef xmlns:a16="http://schemas.microsoft.com/office/drawing/2014/main" pred="{0EE1A6B5-F829-1DF3-32DD-F19F19A38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46</xdr:row>
      <xdr:rowOff>76200</xdr:rowOff>
    </xdr:from>
    <xdr:to>
      <xdr:col>23</xdr:col>
      <xdr:colOff>28575</xdr:colOff>
      <xdr:row>62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F78134-76E2-7314-F1E0-1B09038ABDDF}"/>
            </a:ext>
            <a:ext uri="{147F2762-F138-4A5C-976F-8EAC2B608ADB}">
              <a16:predDERef xmlns:a16="http://schemas.microsoft.com/office/drawing/2014/main" pred="{9D3253CC-CD84-9968-4021-3A6FCC4E2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2DC8E-1DB4-4CB9-B231-55CA7988E2C8}" name="Table1" displayName="Table1" ref="B3:S12" totalsRowShown="0" headerRowDxfId="19" dataDxfId="18">
  <autoFilter ref="B3:S12" xr:uid="{3342DC8E-1DB4-4CB9-B231-55CA7988E2C8}"/>
  <tableColumns count="18">
    <tableColumn id="1" xr3:uid="{9848C778-9446-4900-8366-867CBDD40CD7}" name="Manager Name" dataDxfId="17"/>
    <tableColumn id="2" xr3:uid="{A28D90D2-455E-46B0-9E7D-B8572AF8A55A}" name="Start Date" dataDxfId="16"/>
    <tableColumn id="3" xr3:uid="{36A70328-F728-4D64-AC38-9027FB69FC56}" name="End Date" dataDxfId="15"/>
    <tableColumn id="4" xr3:uid="{8720E666-504F-4281-B7F0-B9C3E597D51D}" name="Games" dataDxfId="14"/>
    <tableColumn id="5" xr3:uid="{A1B22D54-3581-4E31-9574-6CE3D05360F7}" name="Games Won" dataDxfId="13"/>
    <tableColumn id="6" xr3:uid="{A810F826-6702-410C-A386-0529571FC90F}" name="Games Drawn" dataDxfId="12"/>
    <tableColumn id="7" xr3:uid="{6E106B08-FF60-4834-ACF2-26AE23B466CC}" name="Games Lost" dataDxfId="11"/>
    <tableColumn id="8" xr3:uid="{CE9A33E8-F3A3-4F01-BBD2-8880AE36AC9D}" name="Points Won" dataDxfId="10">
      <calculatedColumnFormula>(3*F4)+(1*G4)+(0*H4)</calculatedColumnFormula>
    </tableColumn>
    <tableColumn id="9" xr3:uid="{154AE0EE-A304-4FA8-A490-110F24848B89}" name="GF" dataDxfId="9"/>
    <tableColumn id="10" xr3:uid="{F80BB103-8353-48FA-AD7B-7D836F5D337F}" name="GA" dataDxfId="8"/>
    <tableColumn id="11" xr3:uid="{CBE61562-6D91-4A95-ABCD-DD279970A8DF}" name="GD" dataDxfId="7">
      <calculatedColumnFormula>J4-K4</calculatedColumnFormula>
    </tableColumn>
    <tableColumn id="12" xr3:uid="{A5D4217A-BC8E-4714-952A-167A925AD970}" name="PPG" dataDxfId="6">
      <calculatedColumnFormula>ROUND(I4/E4,2)</calculatedColumnFormula>
    </tableColumn>
    <tableColumn id="13" xr3:uid="{DF4FDE12-9354-47CF-AC1A-CC5B6018EB2A}" name="Clean Sheets" dataDxfId="5"/>
    <tableColumn id="14" xr3:uid="{DC9711A8-714E-4E6B-AD71-835F9A077C37}" name="Win %" dataDxfId="4">
      <calculatedColumnFormula>ROUND((F4/E4),3)</calculatedColumnFormula>
    </tableColumn>
    <tableColumn id="15" xr3:uid="{84715955-7065-4062-B60F-9C09EDA40826}" name="CS per game" dataDxfId="3">
      <calculatedColumnFormula>ROUND(N4/E4,3)</calculatedColumnFormula>
    </tableColumn>
    <tableColumn id="16" xr3:uid="{BC5DD064-A3B6-4E9D-807E-BDC50D6D5095}" name="Money spent" dataDxfId="2"/>
    <tableColumn id="17" xr3:uid="{E94D22EF-1E99-4B01-9967-AE08FC5C972B}" name="Money received" dataDxfId="1"/>
    <tableColumn id="18" xr3:uid="{ADF6BED7-575D-43E4-82B6-9940876169FC}" name="Net Profit" dataDxfId="0">
      <calculatedColumnFormula>R4-Q4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10"/>
  <sheetViews>
    <sheetView tabSelected="1" topLeftCell="C1" workbookViewId="0">
      <selection activeCell="O16" sqref="O16"/>
    </sheetView>
  </sheetViews>
  <sheetFormatPr defaultRowHeight="15"/>
  <cols>
    <col min="3" max="3" width="18.28515625" customWidth="1"/>
    <col min="5" max="5" width="11.7109375" customWidth="1"/>
    <col min="6" max="6" width="12.5703125" customWidth="1"/>
    <col min="7" max="7" width="10.7109375" customWidth="1"/>
    <col min="8" max="8" width="10" customWidth="1"/>
    <col min="13" max="13" width="11.7109375" customWidth="1"/>
  </cols>
  <sheetData>
    <row r="2" spans="3:14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3:14">
      <c r="C3" s="8">
        <v>42012</v>
      </c>
      <c r="D3" s="1">
        <v>5</v>
      </c>
      <c r="E3" s="1">
        <v>3</v>
      </c>
      <c r="F3" s="1">
        <v>1</v>
      </c>
      <c r="G3" s="1">
        <v>1</v>
      </c>
      <c r="H3" s="1">
        <f>(3*E3)+(1*F3)+(0*G3)</f>
        <v>10</v>
      </c>
      <c r="I3" s="1">
        <v>9</v>
      </c>
      <c r="J3" s="1">
        <v>6</v>
      </c>
      <c r="K3" s="1">
        <f>I3-J3</f>
        <v>3</v>
      </c>
      <c r="L3" s="1">
        <f>ROUND(H3/D3,2)</f>
        <v>2</v>
      </c>
      <c r="M3" s="1">
        <v>1</v>
      </c>
      <c r="N3" s="1">
        <f>ROUND((E3/D3),2)</f>
        <v>0.6</v>
      </c>
    </row>
    <row r="4" spans="3:14">
      <c r="C4" s="8">
        <v>42013</v>
      </c>
      <c r="D4" s="1">
        <v>4</v>
      </c>
      <c r="E4" s="1">
        <v>0</v>
      </c>
      <c r="F4" s="1">
        <v>2</v>
      </c>
      <c r="G4" s="1">
        <v>2</v>
      </c>
      <c r="H4" s="1">
        <f>(3*E4)+(1*F4)+(0*G4)</f>
        <v>2</v>
      </c>
      <c r="I4" s="1">
        <v>4</v>
      </c>
      <c r="J4" s="1">
        <v>9</v>
      </c>
      <c r="K4" s="1">
        <f t="shared" ref="K4:K67" si="0">I4-J4</f>
        <v>-5</v>
      </c>
      <c r="L4" s="1">
        <f t="shared" ref="L4:L67" si="1">ROUND(H4/D4,2)</f>
        <v>0.5</v>
      </c>
      <c r="M4" s="1">
        <v>0</v>
      </c>
      <c r="N4" s="1">
        <f t="shared" ref="N4:N67" si="2">ROUND((E4/D4),2)</f>
        <v>0</v>
      </c>
    </row>
    <row r="5" spans="3:14">
      <c r="C5" s="8">
        <v>42014</v>
      </c>
      <c r="D5" s="1">
        <v>5</v>
      </c>
      <c r="E5" s="1">
        <v>2</v>
      </c>
      <c r="F5" s="1">
        <v>1</v>
      </c>
      <c r="G5" s="1">
        <v>2</v>
      </c>
      <c r="H5" s="1">
        <f t="shared" ref="H5:H68" si="3">(3*E5)+(1*F5)+(0*G5)</f>
        <v>7</v>
      </c>
      <c r="I5" s="1">
        <v>9</v>
      </c>
      <c r="J5" s="1">
        <v>5</v>
      </c>
      <c r="K5" s="1">
        <f t="shared" si="0"/>
        <v>4</v>
      </c>
      <c r="L5" s="1">
        <f t="shared" si="1"/>
        <v>1.4</v>
      </c>
      <c r="M5" s="1">
        <v>2</v>
      </c>
      <c r="N5" s="1">
        <f t="shared" si="2"/>
        <v>0.4</v>
      </c>
    </row>
    <row r="6" spans="3:14">
      <c r="C6" s="8">
        <v>42015</v>
      </c>
      <c r="D6" s="1">
        <v>4</v>
      </c>
      <c r="E6" s="1">
        <v>1</v>
      </c>
      <c r="F6" s="1">
        <v>1</v>
      </c>
      <c r="G6" s="1">
        <v>2</v>
      </c>
      <c r="H6" s="1">
        <f t="shared" si="3"/>
        <v>4</v>
      </c>
      <c r="I6" s="1">
        <v>1</v>
      </c>
      <c r="J6" s="1">
        <v>2</v>
      </c>
      <c r="K6" s="1">
        <f t="shared" si="0"/>
        <v>-1</v>
      </c>
      <c r="L6" s="1">
        <f t="shared" si="1"/>
        <v>1</v>
      </c>
      <c r="M6" s="1">
        <v>2</v>
      </c>
      <c r="N6" s="1">
        <f t="shared" si="2"/>
        <v>0.25</v>
      </c>
    </row>
    <row r="7" spans="3:14">
      <c r="C7" s="8">
        <v>42016</v>
      </c>
      <c r="D7" s="1">
        <v>6</v>
      </c>
      <c r="E7" s="1">
        <v>1</v>
      </c>
      <c r="F7" s="1">
        <v>4</v>
      </c>
      <c r="G7" s="1">
        <v>1</v>
      </c>
      <c r="H7" s="1">
        <f t="shared" si="3"/>
        <v>7</v>
      </c>
      <c r="I7" s="1">
        <v>6</v>
      </c>
      <c r="J7" s="1">
        <v>6</v>
      </c>
      <c r="K7" s="1">
        <f t="shared" si="0"/>
        <v>0</v>
      </c>
      <c r="L7" s="1">
        <f t="shared" si="1"/>
        <v>1.17</v>
      </c>
      <c r="M7" s="1">
        <v>2</v>
      </c>
      <c r="N7" s="1">
        <f t="shared" si="2"/>
        <v>0.17</v>
      </c>
    </row>
    <row r="8" spans="3:14">
      <c r="C8" s="8">
        <v>42370</v>
      </c>
      <c r="D8" s="1">
        <v>5</v>
      </c>
      <c r="E8" s="1">
        <v>1</v>
      </c>
      <c r="F8" s="1">
        <v>3</v>
      </c>
      <c r="G8" s="1">
        <v>1</v>
      </c>
      <c r="H8" s="1">
        <f t="shared" si="3"/>
        <v>6</v>
      </c>
      <c r="I8" s="1">
        <v>6</v>
      </c>
      <c r="J8" s="1">
        <v>3</v>
      </c>
      <c r="K8" s="1">
        <f t="shared" si="0"/>
        <v>3</v>
      </c>
      <c r="L8" s="1">
        <f t="shared" si="1"/>
        <v>1.2</v>
      </c>
      <c r="M8" s="1">
        <v>2</v>
      </c>
      <c r="N8" s="1">
        <f t="shared" si="2"/>
        <v>0.2</v>
      </c>
    </row>
    <row r="9" spans="3:14">
      <c r="C9" s="8">
        <v>42371</v>
      </c>
      <c r="D9" s="1">
        <v>5</v>
      </c>
      <c r="E9" s="1">
        <v>2</v>
      </c>
      <c r="F9" s="1">
        <v>2</v>
      </c>
      <c r="G9" s="1">
        <v>1</v>
      </c>
      <c r="H9" s="1">
        <f t="shared" si="3"/>
        <v>8</v>
      </c>
      <c r="I9" s="1">
        <v>6</v>
      </c>
      <c r="J9" s="1">
        <v>5</v>
      </c>
      <c r="K9" s="1">
        <f t="shared" si="0"/>
        <v>1</v>
      </c>
      <c r="L9" s="1">
        <f t="shared" si="1"/>
        <v>1.6</v>
      </c>
      <c r="M9" s="1">
        <v>2</v>
      </c>
      <c r="N9" s="1">
        <f t="shared" si="2"/>
        <v>0.4</v>
      </c>
    </row>
    <row r="10" spans="3:14">
      <c r="C10" s="8">
        <v>42372</v>
      </c>
      <c r="D10" s="1">
        <v>4</v>
      </c>
      <c r="E10" s="1">
        <v>2</v>
      </c>
      <c r="F10" s="1">
        <v>1</v>
      </c>
      <c r="G10" s="1">
        <v>1</v>
      </c>
      <c r="H10" s="1">
        <f t="shared" si="3"/>
        <v>7</v>
      </c>
      <c r="I10" s="1">
        <v>6</v>
      </c>
      <c r="J10" s="1">
        <v>3</v>
      </c>
      <c r="K10" s="1">
        <f t="shared" si="0"/>
        <v>3</v>
      </c>
      <c r="L10" s="1">
        <f t="shared" si="1"/>
        <v>1.75</v>
      </c>
      <c r="M10" s="1">
        <v>2</v>
      </c>
      <c r="N10" s="1">
        <f t="shared" si="2"/>
        <v>0.5</v>
      </c>
    </row>
    <row r="11" spans="3:14">
      <c r="C11" s="8">
        <v>42373</v>
      </c>
      <c r="D11" s="1">
        <v>6</v>
      </c>
      <c r="E11" s="1">
        <v>1</v>
      </c>
      <c r="F11" s="1">
        <v>3</v>
      </c>
      <c r="G11" s="1">
        <v>2</v>
      </c>
      <c r="H11" s="1">
        <f t="shared" si="3"/>
        <v>6</v>
      </c>
      <c r="I11" s="1">
        <v>6</v>
      </c>
      <c r="J11" s="1">
        <v>10</v>
      </c>
      <c r="K11" s="1">
        <f t="shared" si="0"/>
        <v>-4</v>
      </c>
      <c r="L11" s="1">
        <f t="shared" si="1"/>
        <v>1</v>
      </c>
      <c r="M11" s="1">
        <v>1</v>
      </c>
      <c r="N11" s="1">
        <f t="shared" si="2"/>
        <v>0.17</v>
      </c>
    </row>
    <row r="12" spans="3:14">
      <c r="C12" s="8">
        <v>42374</v>
      </c>
      <c r="D12" s="1">
        <v>2</v>
      </c>
      <c r="E12" s="1">
        <v>1</v>
      </c>
      <c r="F12" s="1">
        <v>0</v>
      </c>
      <c r="G12" s="1">
        <v>1</v>
      </c>
      <c r="H12" s="1">
        <f t="shared" si="3"/>
        <v>3</v>
      </c>
      <c r="I12" s="1">
        <v>1</v>
      </c>
      <c r="J12" s="1">
        <v>1</v>
      </c>
      <c r="K12" s="1">
        <f t="shared" si="0"/>
        <v>0</v>
      </c>
      <c r="L12" s="1">
        <f t="shared" si="1"/>
        <v>1.5</v>
      </c>
      <c r="M12" s="1">
        <v>1</v>
      </c>
      <c r="N12" s="1">
        <f t="shared" si="2"/>
        <v>0.5</v>
      </c>
    </row>
    <row r="13" spans="3:14">
      <c r="C13" s="8">
        <v>42375</v>
      </c>
      <c r="D13" s="1" t="e">
        <v>#N/A</v>
      </c>
      <c r="E13" s="5" t="e">
        <v>#N/A</v>
      </c>
      <c r="F13" s="5" t="e">
        <v>#N/A</v>
      </c>
      <c r="G13" s="5" t="e">
        <v>#N/A</v>
      </c>
      <c r="H13" s="5" t="e">
        <v>#N/A</v>
      </c>
      <c r="I13" s="5" t="e">
        <v>#N/A</v>
      </c>
      <c r="J13" s="5" t="e">
        <v>#N/A</v>
      </c>
      <c r="K13" s="5" t="e">
        <v>#N/A</v>
      </c>
      <c r="L13" s="5" t="e">
        <v>#N/A</v>
      </c>
      <c r="M13" s="5" t="e">
        <v>#N/A</v>
      </c>
      <c r="N13" s="1" t="e">
        <f t="shared" si="2"/>
        <v>#N/A</v>
      </c>
    </row>
    <row r="14" spans="3:14">
      <c r="C14" s="9">
        <v>42376</v>
      </c>
      <c r="D14" s="6" t="e">
        <v>#N/A</v>
      </c>
      <c r="E14" s="6" t="e">
        <v>#N/A</v>
      </c>
      <c r="F14" s="6" t="e">
        <v>#N/A</v>
      </c>
      <c r="G14" s="6" t="e">
        <v>#N/A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N14" s="3" t="e">
        <f t="shared" si="2"/>
        <v>#N/A</v>
      </c>
    </row>
    <row r="15" spans="3:14">
      <c r="C15" s="8">
        <v>42377</v>
      </c>
      <c r="D15" s="1">
        <v>5</v>
      </c>
      <c r="E15" s="1">
        <v>3</v>
      </c>
      <c r="F15" s="1">
        <v>0</v>
      </c>
      <c r="G15" s="1">
        <v>2</v>
      </c>
      <c r="H15" s="1">
        <f t="shared" si="3"/>
        <v>9</v>
      </c>
      <c r="I15" s="1">
        <v>8</v>
      </c>
      <c r="J15" s="1">
        <v>5</v>
      </c>
      <c r="K15" s="1">
        <f t="shared" si="0"/>
        <v>3</v>
      </c>
      <c r="L15" s="1">
        <f t="shared" si="1"/>
        <v>1.8</v>
      </c>
      <c r="M15" s="1">
        <v>3</v>
      </c>
      <c r="N15" s="1">
        <f t="shared" si="2"/>
        <v>0.6</v>
      </c>
    </row>
    <row r="16" spans="3:14">
      <c r="C16" s="8">
        <v>42378</v>
      </c>
      <c r="D16" s="1">
        <v>5</v>
      </c>
      <c r="E16" s="1">
        <v>0</v>
      </c>
      <c r="F16" s="1">
        <v>3</v>
      </c>
      <c r="G16" s="1">
        <v>2</v>
      </c>
      <c r="H16" s="1">
        <f t="shared" si="3"/>
        <v>3</v>
      </c>
      <c r="I16" s="1">
        <v>4</v>
      </c>
      <c r="J16" s="1">
        <v>11</v>
      </c>
      <c r="K16" s="1">
        <f t="shared" si="0"/>
        <v>-7</v>
      </c>
      <c r="L16" s="1">
        <f t="shared" si="1"/>
        <v>0.6</v>
      </c>
      <c r="M16" s="1">
        <v>0</v>
      </c>
      <c r="N16" s="1">
        <f t="shared" si="2"/>
        <v>0</v>
      </c>
    </row>
    <row r="17" spans="3:14">
      <c r="C17" s="8">
        <v>42379</v>
      </c>
      <c r="D17" s="1">
        <v>5</v>
      </c>
      <c r="E17" s="1">
        <v>2</v>
      </c>
      <c r="F17" s="1">
        <v>1</v>
      </c>
      <c r="G17" s="1">
        <v>2</v>
      </c>
      <c r="H17" s="1">
        <f t="shared" si="3"/>
        <v>7</v>
      </c>
      <c r="I17" s="1">
        <v>4</v>
      </c>
      <c r="J17" s="1">
        <v>5</v>
      </c>
      <c r="K17" s="1">
        <f t="shared" si="0"/>
        <v>-1</v>
      </c>
      <c r="L17" s="1">
        <f t="shared" si="1"/>
        <v>1.4</v>
      </c>
      <c r="M17" s="1">
        <v>1</v>
      </c>
      <c r="N17" s="1">
        <f t="shared" si="2"/>
        <v>0.4</v>
      </c>
    </row>
    <row r="18" spans="3:14">
      <c r="C18" s="8">
        <v>42380</v>
      </c>
      <c r="D18" s="1">
        <v>3</v>
      </c>
      <c r="E18" s="1">
        <v>1</v>
      </c>
      <c r="F18" s="1">
        <v>1</v>
      </c>
      <c r="G18" s="1">
        <v>1</v>
      </c>
      <c r="H18" s="1">
        <f t="shared" si="3"/>
        <v>4</v>
      </c>
      <c r="I18" s="1">
        <v>3</v>
      </c>
      <c r="J18" s="1">
        <v>5</v>
      </c>
      <c r="K18" s="1">
        <f t="shared" si="0"/>
        <v>-2</v>
      </c>
      <c r="L18" s="1">
        <f t="shared" si="1"/>
        <v>1.33</v>
      </c>
      <c r="M18" s="1">
        <v>0</v>
      </c>
      <c r="N18" s="1">
        <f t="shared" si="2"/>
        <v>0.33</v>
      </c>
    </row>
    <row r="19" spans="3:14">
      <c r="C19" s="8">
        <v>42381</v>
      </c>
      <c r="D19" s="1">
        <v>6</v>
      </c>
      <c r="E19" s="1">
        <v>1</v>
      </c>
      <c r="F19" s="1">
        <v>0</v>
      </c>
      <c r="G19" s="1">
        <v>5</v>
      </c>
      <c r="H19" s="1">
        <f t="shared" si="3"/>
        <v>3</v>
      </c>
      <c r="I19" s="1">
        <v>3</v>
      </c>
      <c r="J19" s="1">
        <v>9</v>
      </c>
      <c r="K19" s="1">
        <f t="shared" si="0"/>
        <v>-6</v>
      </c>
      <c r="L19" s="1">
        <f t="shared" si="1"/>
        <v>0.5</v>
      </c>
      <c r="M19" s="1">
        <v>0</v>
      </c>
      <c r="N19" s="1">
        <f t="shared" si="2"/>
        <v>0.17</v>
      </c>
    </row>
    <row r="20" spans="3:14">
      <c r="C20" s="8">
        <v>42736</v>
      </c>
      <c r="D20" s="1">
        <v>4</v>
      </c>
      <c r="E20" s="1">
        <v>2</v>
      </c>
      <c r="F20" s="1">
        <v>1</v>
      </c>
      <c r="G20" s="1">
        <v>1</v>
      </c>
      <c r="H20" s="1">
        <f t="shared" si="3"/>
        <v>7</v>
      </c>
      <c r="I20" s="1">
        <v>5</v>
      </c>
      <c r="J20" s="1">
        <v>4</v>
      </c>
      <c r="K20" s="1">
        <f t="shared" si="0"/>
        <v>1</v>
      </c>
      <c r="L20" s="1">
        <f t="shared" si="1"/>
        <v>1.75</v>
      </c>
      <c r="M20" s="1">
        <v>1</v>
      </c>
      <c r="N20" s="1">
        <f t="shared" si="2"/>
        <v>0.5</v>
      </c>
    </row>
    <row r="21" spans="3:14">
      <c r="C21" s="8">
        <v>42737</v>
      </c>
      <c r="D21" s="1">
        <v>6</v>
      </c>
      <c r="E21" s="1">
        <v>2</v>
      </c>
      <c r="F21" s="1">
        <v>1</v>
      </c>
      <c r="G21" s="1">
        <v>3</v>
      </c>
      <c r="H21" s="1">
        <f t="shared" si="3"/>
        <v>7</v>
      </c>
      <c r="I21" s="1">
        <v>10</v>
      </c>
      <c r="J21" s="1">
        <v>9</v>
      </c>
      <c r="K21" s="1">
        <f t="shared" si="0"/>
        <v>1</v>
      </c>
      <c r="L21" s="1">
        <f t="shared" si="1"/>
        <v>1.17</v>
      </c>
      <c r="M21" s="1">
        <v>0</v>
      </c>
      <c r="N21" s="1">
        <f t="shared" si="2"/>
        <v>0.33</v>
      </c>
    </row>
    <row r="22" spans="3:14">
      <c r="C22" s="8">
        <v>42738</v>
      </c>
      <c r="D22" s="1">
        <v>5</v>
      </c>
      <c r="E22" s="1">
        <v>3</v>
      </c>
      <c r="F22" s="1">
        <v>1</v>
      </c>
      <c r="G22" s="1">
        <v>1</v>
      </c>
      <c r="H22" s="1">
        <f t="shared" si="3"/>
        <v>10</v>
      </c>
      <c r="I22" s="1">
        <v>9</v>
      </c>
      <c r="J22" s="1">
        <v>4</v>
      </c>
      <c r="K22" s="1">
        <f t="shared" si="0"/>
        <v>5</v>
      </c>
      <c r="L22" s="1">
        <f t="shared" si="1"/>
        <v>2</v>
      </c>
      <c r="M22" s="1">
        <v>1</v>
      </c>
      <c r="N22" s="1">
        <f t="shared" si="2"/>
        <v>0.6</v>
      </c>
    </row>
    <row r="23" spans="3:14">
      <c r="C23" s="8">
        <v>42739</v>
      </c>
      <c r="D23" s="1">
        <v>6</v>
      </c>
      <c r="E23" s="1">
        <v>1</v>
      </c>
      <c r="F23" s="1">
        <v>0</v>
      </c>
      <c r="G23" s="1">
        <v>5</v>
      </c>
      <c r="H23" s="1">
        <f t="shared" si="3"/>
        <v>3</v>
      </c>
      <c r="I23" s="1">
        <v>6</v>
      </c>
      <c r="J23" s="1">
        <v>10</v>
      </c>
      <c r="K23" s="1">
        <f t="shared" si="0"/>
        <v>-4</v>
      </c>
      <c r="L23" s="1">
        <f t="shared" si="1"/>
        <v>0.5</v>
      </c>
      <c r="M23" s="1">
        <v>1</v>
      </c>
      <c r="N23" s="1">
        <f t="shared" si="2"/>
        <v>0.17</v>
      </c>
    </row>
    <row r="24" spans="3:14">
      <c r="C24" s="8">
        <v>42740</v>
      </c>
      <c r="D24" s="1">
        <v>1</v>
      </c>
      <c r="E24" s="1">
        <v>0</v>
      </c>
      <c r="F24" s="1">
        <v>0</v>
      </c>
      <c r="G24" s="1">
        <v>1</v>
      </c>
      <c r="H24" s="1">
        <f t="shared" si="3"/>
        <v>0</v>
      </c>
      <c r="I24" s="1">
        <v>0</v>
      </c>
      <c r="J24" s="1">
        <v>4</v>
      </c>
      <c r="K24" s="1">
        <f t="shared" si="0"/>
        <v>-4</v>
      </c>
      <c r="L24" s="1">
        <f t="shared" si="1"/>
        <v>0</v>
      </c>
      <c r="M24" s="1">
        <v>0</v>
      </c>
      <c r="N24" s="1">
        <f t="shared" si="2"/>
        <v>0</v>
      </c>
    </row>
    <row r="25" spans="3:14">
      <c r="C25" s="8">
        <v>42741</v>
      </c>
      <c r="D25" s="1" t="e">
        <v>#N/A</v>
      </c>
      <c r="E25" s="5" t="e">
        <v>#N/A</v>
      </c>
      <c r="F25" s="5" t="e">
        <v>#N/A</v>
      </c>
      <c r="G25" s="5" t="e">
        <v>#N/A</v>
      </c>
      <c r="H25" s="5" t="e">
        <v>#N/A</v>
      </c>
      <c r="I25" s="5" t="e">
        <v>#N/A</v>
      </c>
      <c r="J25" s="5" t="e">
        <v>#N/A</v>
      </c>
      <c r="K25" s="5" t="e">
        <v>#N/A</v>
      </c>
      <c r="L25" s="5" t="e">
        <v>#N/A</v>
      </c>
      <c r="M25" s="5" t="e">
        <v>#N/A</v>
      </c>
      <c r="N25" s="1" t="e">
        <f t="shared" si="2"/>
        <v>#N/A</v>
      </c>
    </row>
    <row r="26" spans="3:14">
      <c r="C26" s="9">
        <v>42742</v>
      </c>
      <c r="D26" s="6" t="e">
        <v>#N/A</v>
      </c>
      <c r="E26" s="6" t="e">
        <v>#N/A</v>
      </c>
      <c r="F26" s="6" t="e">
        <v>#N/A</v>
      </c>
      <c r="G26" s="6" t="e">
        <v>#N/A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N26" s="3" t="e">
        <f t="shared" si="2"/>
        <v>#N/A</v>
      </c>
    </row>
    <row r="27" spans="3:14">
      <c r="C27" s="8">
        <v>42743</v>
      </c>
      <c r="D27" s="1">
        <v>5</v>
      </c>
      <c r="E27" s="1">
        <v>2</v>
      </c>
      <c r="F27" s="1">
        <v>1</v>
      </c>
      <c r="G27" s="1">
        <v>2</v>
      </c>
      <c r="H27" s="1">
        <f t="shared" si="3"/>
        <v>7</v>
      </c>
      <c r="I27" s="1">
        <v>6</v>
      </c>
      <c r="J27" s="1">
        <v>6</v>
      </c>
      <c r="K27" s="1">
        <f t="shared" si="0"/>
        <v>0</v>
      </c>
      <c r="L27" s="1">
        <f t="shared" si="1"/>
        <v>1.4</v>
      </c>
      <c r="M27" s="1">
        <v>1</v>
      </c>
      <c r="N27" s="1">
        <f t="shared" si="2"/>
        <v>0.4</v>
      </c>
    </row>
    <row r="28" spans="3:14">
      <c r="C28" s="8">
        <v>42744</v>
      </c>
      <c r="D28" s="1">
        <v>6</v>
      </c>
      <c r="E28" s="1">
        <v>1</v>
      </c>
      <c r="F28" s="1">
        <v>3</v>
      </c>
      <c r="G28" s="1">
        <v>2</v>
      </c>
      <c r="H28" s="1">
        <f t="shared" si="3"/>
        <v>6</v>
      </c>
      <c r="I28" s="1">
        <v>8</v>
      </c>
      <c r="J28" s="1">
        <v>9</v>
      </c>
      <c r="K28" s="1">
        <f t="shared" si="0"/>
        <v>-1</v>
      </c>
      <c r="L28" s="1">
        <f t="shared" si="1"/>
        <v>1</v>
      </c>
      <c r="M28" s="1">
        <v>1</v>
      </c>
      <c r="N28" s="1">
        <f t="shared" si="2"/>
        <v>0.17</v>
      </c>
    </row>
    <row r="29" spans="3:14">
      <c r="C29" s="8">
        <v>42745</v>
      </c>
      <c r="D29" s="1">
        <v>4</v>
      </c>
      <c r="E29" s="1">
        <v>2</v>
      </c>
      <c r="F29" s="1">
        <v>2</v>
      </c>
      <c r="G29" s="1">
        <v>0</v>
      </c>
      <c r="H29" s="1">
        <f t="shared" si="3"/>
        <v>8</v>
      </c>
      <c r="I29" s="1">
        <v>5</v>
      </c>
      <c r="J29" s="1">
        <v>4</v>
      </c>
      <c r="K29" s="1">
        <f t="shared" si="0"/>
        <v>1</v>
      </c>
      <c r="L29" s="1">
        <f t="shared" si="1"/>
        <v>2</v>
      </c>
      <c r="M29" s="1">
        <v>1</v>
      </c>
      <c r="N29" s="1">
        <f t="shared" si="2"/>
        <v>0.5</v>
      </c>
    </row>
    <row r="30" spans="3:14">
      <c r="C30" s="8">
        <v>42746</v>
      </c>
      <c r="D30" s="1">
        <v>4</v>
      </c>
      <c r="E30" s="1">
        <v>0</v>
      </c>
      <c r="F30" s="1">
        <v>1</v>
      </c>
      <c r="G30" s="1">
        <v>3</v>
      </c>
      <c r="H30" s="1">
        <f t="shared" si="3"/>
        <v>1</v>
      </c>
      <c r="I30" s="1">
        <v>3</v>
      </c>
      <c r="J30" s="1">
        <v>10</v>
      </c>
      <c r="K30" s="1">
        <f t="shared" si="0"/>
        <v>-7</v>
      </c>
      <c r="L30" s="1">
        <f t="shared" si="1"/>
        <v>0.25</v>
      </c>
      <c r="M30" s="1">
        <v>0</v>
      </c>
      <c r="N30" s="1">
        <f t="shared" si="2"/>
        <v>0</v>
      </c>
    </row>
    <row r="31" spans="3:14">
      <c r="C31" s="8">
        <v>42747</v>
      </c>
      <c r="D31" s="1">
        <v>6</v>
      </c>
      <c r="E31" s="1">
        <v>1</v>
      </c>
      <c r="F31" s="1">
        <v>2</v>
      </c>
      <c r="G31" s="1">
        <v>3</v>
      </c>
      <c r="H31" s="1">
        <f t="shared" si="3"/>
        <v>5</v>
      </c>
      <c r="I31" s="1">
        <v>4</v>
      </c>
      <c r="J31" s="1">
        <v>7</v>
      </c>
      <c r="K31" s="1">
        <f t="shared" si="0"/>
        <v>-3</v>
      </c>
      <c r="L31" s="1">
        <f t="shared" si="1"/>
        <v>0.83</v>
      </c>
      <c r="M31" s="1">
        <v>1</v>
      </c>
      <c r="N31" s="1">
        <f t="shared" si="2"/>
        <v>0.17</v>
      </c>
    </row>
    <row r="32" spans="3:14">
      <c r="C32" s="8">
        <v>43101</v>
      </c>
      <c r="D32" s="1">
        <v>4</v>
      </c>
      <c r="E32" s="1">
        <v>2</v>
      </c>
      <c r="F32" s="1">
        <v>0</v>
      </c>
      <c r="G32" s="1">
        <v>2</v>
      </c>
      <c r="H32" s="1">
        <f t="shared" si="3"/>
        <v>6</v>
      </c>
      <c r="I32" s="1">
        <v>5</v>
      </c>
      <c r="J32" s="1">
        <v>7</v>
      </c>
      <c r="K32" s="1">
        <f t="shared" si="0"/>
        <v>-2</v>
      </c>
      <c r="L32" s="1">
        <f t="shared" si="1"/>
        <v>1.5</v>
      </c>
      <c r="M32" s="1">
        <v>0</v>
      </c>
      <c r="N32" s="1">
        <f t="shared" si="2"/>
        <v>0.5</v>
      </c>
    </row>
    <row r="33" spans="3:14">
      <c r="C33" s="8">
        <v>43102</v>
      </c>
      <c r="D33" s="1">
        <v>5</v>
      </c>
      <c r="E33" s="1">
        <v>2</v>
      </c>
      <c r="F33" s="1">
        <v>0</v>
      </c>
      <c r="G33" s="1">
        <v>3</v>
      </c>
      <c r="H33" s="1">
        <f t="shared" si="3"/>
        <v>6</v>
      </c>
      <c r="I33" s="1">
        <v>7</v>
      </c>
      <c r="J33" s="1">
        <v>9</v>
      </c>
      <c r="K33" s="1">
        <f t="shared" si="0"/>
        <v>-2</v>
      </c>
      <c r="L33" s="1">
        <f t="shared" si="1"/>
        <v>1.2</v>
      </c>
      <c r="M33" s="1">
        <v>2</v>
      </c>
      <c r="N33" s="1">
        <f t="shared" si="2"/>
        <v>0.4</v>
      </c>
    </row>
    <row r="34" spans="3:14">
      <c r="C34" s="8">
        <v>43103</v>
      </c>
      <c r="D34" s="1">
        <v>5</v>
      </c>
      <c r="E34" s="1">
        <v>2</v>
      </c>
      <c r="F34" s="1">
        <v>2</v>
      </c>
      <c r="G34" s="1">
        <v>1</v>
      </c>
      <c r="H34" s="1">
        <f t="shared" si="3"/>
        <v>8</v>
      </c>
      <c r="I34" s="1">
        <v>7</v>
      </c>
      <c r="J34" s="1">
        <v>5</v>
      </c>
      <c r="K34" s="1">
        <f t="shared" si="0"/>
        <v>2</v>
      </c>
      <c r="L34" s="1">
        <f t="shared" si="1"/>
        <v>1.6</v>
      </c>
      <c r="M34" s="1">
        <v>1</v>
      </c>
      <c r="N34" s="1">
        <f t="shared" si="2"/>
        <v>0.4</v>
      </c>
    </row>
    <row r="35" spans="3:14">
      <c r="C35" s="8">
        <v>43104</v>
      </c>
      <c r="D35" s="1">
        <v>6</v>
      </c>
      <c r="E35" s="1">
        <v>3</v>
      </c>
      <c r="F35" s="1">
        <v>0</v>
      </c>
      <c r="G35" s="1">
        <v>3</v>
      </c>
      <c r="H35" s="1">
        <f t="shared" si="3"/>
        <v>9</v>
      </c>
      <c r="I35" s="1">
        <v>13</v>
      </c>
      <c r="J35" s="1">
        <v>12</v>
      </c>
      <c r="K35" s="1">
        <f t="shared" si="0"/>
        <v>1</v>
      </c>
      <c r="L35" s="1">
        <f t="shared" si="1"/>
        <v>1.5</v>
      </c>
      <c r="M35" s="1">
        <v>0</v>
      </c>
      <c r="N35" s="1">
        <f t="shared" si="2"/>
        <v>0.5</v>
      </c>
    </row>
    <row r="36" spans="3:14">
      <c r="C36" s="8">
        <v>43105</v>
      </c>
      <c r="D36" s="1">
        <v>1</v>
      </c>
      <c r="E36" s="1">
        <v>0</v>
      </c>
      <c r="F36" s="1">
        <v>0</v>
      </c>
      <c r="G36" s="1">
        <v>1</v>
      </c>
      <c r="H36" s="1">
        <f t="shared" si="3"/>
        <v>0</v>
      </c>
      <c r="I36" s="1">
        <v>0</v>
      </c>
      <c r="J36" s="1">
        <v>2</v>
      </c>
      <c r="K36" s="1">
        <f t="shared" si="0"/>
        <v>-2</v>
      </c>
      <c r="L36" s="1">
        <f t="shared" si="1"/>
        <v>0</v>
      </c>
      <c r="M36" s="1">
        <v>0</v>
      </c>
      <c r="N36" s="1">
        <f t="shared" si="2"/>
        <v>0</v>
      </c>
    </row>
    <row r="37" spans="3:14">
      <c r="C37" s="8">
        <v>43106</v>
      </c>
      <c r="D37" s="1" t="e">
        <v>#N/A</v>
      </c>
      <c r="E37" s="5" t="e">
        <v>#N/A</v>
      </c>
      <c r="F37" s="5" t="e">
        <v>#N/A</v>
      </c>
      <c r="G37" s="5" t="e">
        <v>#N/A</v>
      </c>
      <c r="H37" s="5" t="e">
        <v>#N/A</v>
      </c>
      <c r="I37" s="5" t="e">
        <v>#N/A</v>
      </c>
      <c r="J37" s="5" t="e">
        <v>#N/A</v>
      </c>
      <c r="K37" s="5" t="e">
        <v>#N/A</v>
      </c>
      <c r="L37" s="5" t="e">
        <v>#N/A</v>
      </c>
      <c r="M37" s="5" t="e">
        <v>#N/A</v>
      </c>
      <c r="N37" s="1" t="e">
        <f t="shared" si="2"/>
        <v>#N/A</v>
      </c>
    </row>
    <row r="38" spans="3:14">
      <c r="C38" s="9">
        <v>43107</v>
      </c>
      <c r="D38" s="6" t="e">
        <v>#N/A</v>
      </c>
      <c r="E38" s="6" t="e">
        <v>#N/A</v>
      </c>
      <c r="F38" s="6" t="e">
        <v>#N/A</v>
      </c>
      <c r="G38" s="6" t="e">
        <v>#N/A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  <c r="N38" s="3" t="e">
        <f t="shared" si="2"/>
        <v>#N/A</v>
      </c>
    </row>
    <row r="39" spans="3:14">
      <c r="C39" s="8">
        <v>43108</v>
      </c>
      <c r="D39" s="1">
        <v>5</v>
      </c>
      <c r="E39" s="1">
        <v>1</v>
      </c>
      <c r="F39" s="1">
        <v>0</v>
      </c>
      <c r="G39" s="1">
        <v>4</v>
      </c>
      <c r="H39" s="1">
        <f t="shared" si="3"/>
        <v>3</v>
      </c>
      <c r="I39" s="1">
        <v>3</v>
      </c>
      <c r="J39" s="1">
        <v>13</v>
      </c>
      <c r="K39" s="1">
        <f t="shared" si="0"/>
        <v>-10</v>
      </c>
      <c r="L39" s="1">
        <f t="shared" si="1"/>
        <v>0.6</v>
      </c>
      <c r="M39" s="1">
        <v>1</v>
      </c>
      <c r="N39" s="1">
        <f t="shared" si="2"/>
        <v>0.2</v>
      </c>
    </row>
    <row r="40" spans="3:14">
      <c r="C40" s="8">
        <v>43109</v>
      </c>
      <c r="D40" s="1">
        <v>5</v>
      </c>
      <c r="E40" s="1">
        <v>2</v>
      </c>
      <c r="F40" s="1">
        <v>1</v>
      </c>
      <c r="G40" s="1">
        <v>2</v>
      </c>
      <c r="H40" s="1">
        <f t="shared" si="3"/>
        <v>7</v>
      </c>
      <c r="I40" s="1">
        <v>4</v>
      </c>
      <c r="J40" s="1">
        <v>5</v>
      </c>
      <c r="K40" s="1">
        <f t="shared" si="0"/>
        <v>-1</v>
      </c>
      <c r="L40" s="1">
        <f t="shared" si="1"/>
        <v>1.4</v>
      </c>
      <c r="M40" s="1">
        <v>2</v>
      </c>
      <c r="N40" s="1">
        <f t="shared" si="2"/>
        <v>0.4</v>
      </c>
    </row>
    <row r="41" spans="3:14">
      <c r="C41" s="8">
        <v>43110</v>
      </c>
      <c r="D41" s="1">
        <v>5</v>
      </c>
      <c r="E41" s="1">
        <v>4</v>
      </c>
      <c r="F41" s="1">
        <v>1</v>
      </c>
      <c r="G41" s="1">
        <v>0</v>
      </c>
      <c r="H41" s="1">
        <f t="shared" si="3"/>
        <v>13</v>
      </c>
      <c r="I41" s="1">
        <v>8</v>
      </c>
      <c r="J41" s="1">
        <v>1</v>
      </c>
      <c r="K41" s="1">
        <f t="shared" si="0"/>
        <v>7</v>
      </c>
      <c r="L41" s="1">
        <f t="shared" si="1"/>
        <v>2.6</v>
      </c>
      <c r="M41" s="1">
        <v>4</v>
      </c>
      <c r="N41" s="1">
        <f t="shared" si="2"/>
        <v>0.8</v>
      </c>
    </row>
    <row r="42" spans="3:14">
      <c r="C42" s="8">
        <v>43111</v>
      </c>
      <c r="D42" s="1">
        <v>4</v>
      </c>
      <c r="E42" s="1">
        <v>1</v>
      </c>
      <c r="F42" s="1">
        <v>2</v>
      </c>
      <c r="G42" s="1">
        <v>1</v>
      </c>
      <c r="H42" s="1">
        <f t="shared" si="3"/>
        <v>5</v>
      </c>
      <c r="I42" s="1">
        <v>7</v>
      </c>
      <c r="J42" s="1">
        <v>7</v>
      </c>
      <c r="K42" s="1">
        <f t="shared" si="0"/>
        <v>0</v>
      </c>
      <c r="L42" s="1">
        <f t="shared" si="1"/>
        <v>1.25</v>
      </c>
      <c r="M42" s="1">
        <v>0</v>
      </c>
      <c r="N42" s="1">
        <f t="shared" si="2"/>
        <v>0.25</v>
      </c>
    </row>
    <row r="43" spans="3:14">
      <c r="C43" s="8">
        <v>43112</v>
      </c>
      <c r="D43" s="1">
        <v>6</v>
      </c>
      <c r="E43" s="1">
        <v>3</v>
      </c>
      <c r="F43" s="1">
        <v>1</v>
      </c>
      <c r="G43" s="1">
        <v>2</v>
      </c>
      <c r="H43" s="1">
        <f t="shared" si="3"/>
        <v>10</v>
      </c>
      <c r="I43" s="1">
        <v>9</v>
      </c>
      <c r="J43" s="1">
        <v>6</v>
      </c>
      <c r="K43" s="1">
        <f t="shared" si="0"/>
        <v>3</v>
      </c>
      <c r="L43" s="1">
        <f t="shared" si="1"/>
        <v>1.67</v>
      </c>
      <c r="M43" s="1">
        <v>3</v>
      </c>
      <c r="N43" s="1">
        <f t="shared" si="2"/>
        <v>0.5</v>
      </c>
    </row>
    <row r="44" spans="3:14">
      <c r="C44" s="8">
        <v>43466</v>
      </c>
      <c r="D44" s="1">
        <v>3</v>
      </c>
      <c r="E44" s="1">
        <v>0</v>
      </c>
      <c r="F44" s="1">
        <v>1</v>
      </c>
      <c r="G44" s="1">
        <v>2</v>
      </c>
      <c r="H44" s="1">
        <f t="shared" si="3"/>
        <v>1</v>
      </c>
      <c r="I44" s="1">
        <v>3</v>
      </c>
      <c r="J44" s="1">
        <v>7</v>
      </c>
      <c r="K44" s="1">
        <f t="shared" si="0"/>
        <v>-4</v>
      </c>
      <c r="L44" s="1">
        <f t="shared" si="1"/>
        <v>0.33</v>
      </c>
      <c r="M44" s="1">
        <v>0</v>
      </c>
      <c r="N44" s="1">
        <f t="shared" si="2"/>
        <v>0</v>
      </c>
    </row>
    <row r="45" spans="3:14">
      <c r="C45" s="8">
        <v>43467</v>
      </c>
      <c r="D45" s="1">
        <v>6</v>
      </c>
      <c r="E45" s="1">
        <v>1</v>
      </c>
      <c r="F45" s="1">
        <v>0</v>
      </c>
      <c r="G45" s="1">
        <v>5</v>
      </c>
      <c r="H45" s="1">
        <f t="shared" si="3"/>
        <v>3</v>
      </c>
      <c r="I45" s="1">
        <v>8</v>
      </c>
      <c r="J45" s="1">
        <v>13</v>
      </c>
      <c r="K45" s="1">
        <f t="shared" si="0"/>
        <v>-5</v>
      </c>
      <c r="L45" s="1">
        <f t="shared" si="1"/>
        <v>0.5</v>
      </c>
      <c r="M45" s="1">
        <v>1</v>
      </c>
      <c r="N45" s="1">
        <f t="shared" si="2"/>
        <v>0.17</v>
      </c>
    </row>
    <row r="46" spans="3:14">
      <c r="C46" s="8">
        <v>43468</v>
      </c>
      <c r="D46" s="1">
        <v>5</v>
      </c>
      <c r="E46" s="1">
        <v>0</v>
      </c>
      <c r="F46" s="1">
        <v>2</v>
      </c>
      <c r="G46" s="1">
        <v>3</v>
      </c>
      <c r="H46" s="1">
        <f t="shared" si="3"/>
        <v>2</v>
      </c>
      <c r="I46" s="1">
        <v>4</v>
      </c>
      <c r="J46" s="1">
        <v>9</v>
      </c>
      <c r="K46" s="1">
        <f t="shared" si="0"/>
        <v>-5</v>
      </c>
      <c r="L46" s="1">
        <f t="shared" si="1"/>
        <v>0.4</v>
      </c>
      <c r="M46" s="1">
        <v>1</v>
      </c>
      <c r="N46" s="1">
        <f t="shared" si="2"/>
        <v>0</v>
      </c>
    </row>
    <row r="47" spans="3:14">
      <c r="C47" s="8">
        <v>43469</v>
      </c>
      <c r="D47" s="1">
        <v>6</v>
      </c>
      <c r="E47" s="1">
        <v>1</v>
      </c>
      <c r="F47" s="1">
        <v>1</v>
      </c>
      <c r="G47" s="1">
        <v>4</v>
      </c>
      <c r="H47" s="1">
        <f t="shared" si="3"/>
        <v>4</v>
      </c>
      <c r="I47" s="1">
        <v>5</v>
      </c>
      <c r="J47" s="1">
        <v>9</v>
      </c>
      <c r="K47" s="1">
        <f t="shared" si="0"/>
        <v>-4</v>
      </c>
      <c r="L47" s="1">
        <f t="shared" si="1"/>
        <v>0.67</v>
      </c>
      <c r="M47" s="1">
        <v>2</v>
      </c>
      <c r="N47" s="1">
        <f t="shared" si="2"/>
        <v>0.17</v>
      </c>
    </row>
    <row r="48" spans="3:14">
      <c r="C48" s="8">
        <v>43470</v>
      </c>
      <c r="D48" s="1">
        <v>1</v>
      </c>
      <c r="E48" s="1">
        <v>1</v>
      </c>
      <c r="F48" s="1">
        <v>0</v>
      </c>
      <c r="G48" s="1">
        <v>0</v>
      </c>
      <c r="H48" s="1">
        <f t="shared" si="3"/>
        <v>3</v>
      </c>
      <c r="I48" s="1">
        <v>2</v>
      </c>
      <c r="J48" s="1">
        <v>1</v>
      </c>
      <c r="K48" s="1">
        <f t="shared" si="0"/>
        <v>1</v>
      </c>
      <c r="L48" s="1">
        <f t="shared" si="1"/>
        <v>3</v>
      </c>
      <c r="M48" s="1">
        <v>0</v>
      </c>
      <c r="N48" s="1">
        <f t="shared" si="2"/>
        <v>1</v>
      </c>
    </row>
    <row r="49" spans="3:14">
      <c r="C49" s="8">
        <v>43471</v>
      </c>
      <c r="D49" s="1" t="e">
        <v>#N/A</v>
      </c>
      <c r="E49" s="5" t="e">
        <v>#N/A</v>
      </c>
      <c r="F49" s="5" t="e">
        <v>#N/A</v>
      </c>
      <c r="G49" s="5" t="e">
        <v>#N/A</v>
      </c>
      <c r="H49" s="5" t="e">
        <v>#N/A</v>
      </c>
      <c r="I49" s="5" t="e">
        <v>#N/A</v>
      </c>
      <c r="J49" s="5" t="e">
        <v>#N/A</v>
      </c>
      <c r="K49" s="5" t="e">
        <v>#N/A</v>
      </c>
      <c r="L49" s="5" t="e">
        <v>#N/A</v>
      </c>
      <c r="M49" s="5" t="e">
        <v>#N/A</v>
      </c>
      <c r="N49" s="1" t="e">
        <f t="shared" si="2"/>
        <v>#N/A</v>
      </c>
    </row>
    <row r="50" spans="3:14">
      <c r="C50" s="9">
        <v>43472</v>
      </c>
      <c r="D50" s="6" t="e">
        <v>#N/A</v>
      </c>
      <c r="E50" s="6" t="e">
        <v>#N/A</v>
      </c>
      <c r="F50" s="6" t="e">
        <v>#N/A</v>
      </c>
      <c r="G50" s="6" t="e">
        <v>#N/A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  <c r="N50" s="3" t="e">
        <f t="shared" si="2"/>
        <v>#N/A</v>
      </c>
    </row>
    <row r="51" spans="3:14">
      <c r="C51" s="8">
        <v>43473</v>
      </c>
      <c r="D51" s="1">
        <v>6</v>
      </c>
      <c r="E51" s="1">
        <v>3</v>
      </c>
      <c r="F51" s="1">
        <v>1</v>
      </c>
      <c r="G51" s="1">
        <v>2</v>
      </c>
      <c r="H51" s="1">
        <f t="shared" si="3"/>
        <v>10</v>
      </c>
      <c r="I51" s="1">
        <v>9</v>
      </c>
      <c r="J51" s="1">
        <v>9</v>
      </c>
      <c r="K51" s="1">
        <f t="shared" si="0"/>
        <v>0</v>
      </c>
      <c r="L51" s="1">
        <f t="shared" si="1"/>
        <v>1.67</v>
      </c>
      <c r="M51" s="1">
        <v>0</v>
      </c>
      <c r="N51" s="1">
        <f t="shared" si="2"/>
        <v>0.5</v>
      </c>
    </row>
    <row r="52" spans="3:14">
      <c r="C52" s="8">
        <v>43474</v>
      </c>
      <c r="D52" s="1">
        <v>3</v>
      </c>
      <c r="E52" s="1">
        <v>2</v>
      </c>
      <c r="F52" s="1">
        <v>0</v>
      </c>
      <c r="G52" s="1">
        <v>1</v>
      </c>
      <c r="H52" s="1">
        <f t="shared" si="3"/>
        <v>6</v>
      </c>
      <c r="I52" s="1">
        <v>5</v>
      </c>
      <c r="J52" s="1">
        <v>5</v>
      </c>
      <c r="K52" s="1">
        <f t="shared" si="0"/>
        <v>0</v>
      </c>
      <c r="L52" s="1">
        <f t="shared" si="1"/>
        <v>2</v>
      </c>
      <c r="M52" s="1">
        <v>0</v>
      </c>
      <c r="N52" s="1">
        <f t="shared" si="2"/>
        <v>0.67</v>
      </c>
    </row>
    <row r="53" spans="3:14">
      <c r="C53" s="8">
        <v>43475</v>
      </c>
      <c r="D53" s="1">
        <v>5</v>
      </c>
      <c r="E53" s="1">
        <v>2</v>
      </c>
      <c r="F53" s="1">
        <v>1</v>
      </c>
      <c r="G53" s="1">
        <v>2</v>
      </c>
      <c r="H53" s="1">
        <f t="shared" si="3"/>
        <v>7</v>
      </c>
      <c r="I53" s="1">
        <v>10</v>
      </c>
      <c r="J53" s="1">
        <v>12</v>
      </c>
      <c r="K53" s="1">
        <f t="shared" si="0"/>
        <v>-2</v>
      </c>
      <c r="L53" s="1">
        <f t="shared" si="1"/>
        <v>1.4</v>
      </c>
      <c r="M53" s="1">
        <v>0</v>
      </c>
      <c r="N53" s="1">
        <f t="shared" si="2"/>
        <v>0.4</v>
      </c>
    </row>
    <row r="54" spans="3:14">
      <c r="C54" s="8">
        <v>43476</v>
      </c>
      <c r="D54" s="1">
        <v>5</v>
      </c>
      <c r="E54" s="1">
        <v>0</v>
      </c>
      <c r="F54" s="1">
        <v>2</v>
      </c>
      <c r="G54" s="1">
        <v>3</v>
      </c>
      <c r="H54" s="1">
        <f t="shared" si="3"/>
        <v>2</v>
      </c>
      <c r="I54" s="1">
        <v>4</v>
      </c>
      <c r="J54" s="1">
        <v>11</v>
      </c>
      <c r="K54" s="1">
        <f t="shared" si="0"/>
        <v>-7</v>
      </c>
      <c r="L54" s="1">
        <f t="shared" si="1"/>
        <v>0.4</v>
      </c>
      <c r="M54" s="1">
        <v>0</v>
      </c>
      <c r="N54" s="1">
        <f t="shared" si="2"/>
        <v>0</v>
      </c>
    </row>
    <row r="55" spans="3:14">
      <c r="C55" s="8">
        <v>43477</v>
      </c>
      <c r="D55" s="1">
        <v>6</v>
      </c>
      <c r="E55" s="1">
        <v>2</v>
      </c>
      <c r="F55" s="1">
        <v>1</v>
      </c>
      <c r="G55" s="1">
        <v>3</v>
      </c>
      <c r="H55" s="1">
        <f t="shared" si="3"/>
        <v>7</v>
      </c>
      <c r="I55" s="1">
        <v>10</v>
      </c>
      <c r="J55" s="1">
        <v>10</v>
      </c>
      <c r="K55" s="1">
        <f t="shared" si="0"/>
        <v>0</v>
      </c>
      <c r="L55" s="1">
        <f t="shared" si="1"/>
        <v>1.17</v>
      </c>
      <c r="M55" s="1">
        <v>2</v>
      </c>
      <c r="N55" s="1">
        <f t="shared" si="2"/>
        <v>0.33</v>
      </c>
    </row>
    <row r="56" spans="3:14">
      <c r="C56" s="8">
        <v>43831</v>
      </c>
      <c r="D56" s="1">
        <v>4</v>
      </c>
      <c r="E56" s="1">
        <v>2</v>
      </c>
      <c r="F56" s="1">
        <v>0</v>
      </c>
      <c r="G56" s="1">
        <v>2</v>
      </c>
      <c r="H56" s="1">
        <f t="shared" si="3"/>
        <v>6</v>
      </c>
      <c r="I56" s="1">
        <v>9</v>
      </c>
      <c r="J56" s="1">
        <v>6</v>
      </c>
      <c r="K56" s="1">
        <f t="shared" si="0"/>
        <v>3</v>
      </c>
      <c r="L56" s="1">
        <f t="shared" si="1"/>
        <v>1.5</v>
      </c>
      <c r="M56" s="1">
        <v>1</v>
      </c>
      <c r="N56" s="1">
        <f t="shared" si="2"/>
        <v>0.5</v>
      </c>
    </row>
    <row r="57" spans="3:14">
      <c r="C57" s="8">
        <v>43832</v>
      </c>
      <c r="D57" s="1">
        <v>7</v>
      </c>
      <c r="E57" s="1">
        <v>2</v>
      </c>
      <c r="F57" s="1">
        <v>3</v>
      </c>
      <c r="G57" s="1">
        <v>2</v>
      </c>
      <c r="H57" s="1">
        <f t="shared" si="3"/>
        <v>9</v>
      </c>
      <c r="I57" s="1">
        <v>11</v>
      </c>
      <c r="J57" s="1">
        <v>9</v>
      </c>
      <c r="K57" s="1">
        <f t="shared" si="0"/>
        <v>2</v>
      </c>
      <c r="L57" s="1">
        <f t="shared" si="1"/>
        <v>1.29</v>
      </c>
      <c r="M57" s="1">
        <v>2</v>
      </c>
      <c r="N57" s="1">
        <f t="shared" si="2"/>
        <v>0.28999999999999998</v>
      </c>
    </row>
    <row r="58" spans="3:14">
      <c r="C58" s="8">
        <v>43833</v>
      </c>
      <c r="D58" s="1">
        <v>1</v>
      </c>
      <c r="E58" s="1">
        <v>1</v>
      </c>
      <c r="F58" s="1">
        <v>0</v>
      </c>
      <c r="G58" s="1">
        <v>0</v>
      </c>
      <c r="H58" s="1">
        <f t="shared" si="3"/>
        <v>3</v>
      </c>
      <c r="I58" s="1">
        <v>3</v>
      </c>
      <c r="J58" s="1">
        <v>1</v>
      </c>
      <c r="K58" s="1">
        <f t="shared" si="0"/>
        <v>2</v>
      </c>
      <c r="L58" s="1">
        <f t="shared" si="1"/>
        <v>3</v>
      </c>
      <c r="M58" s="1">
        <v>0</v>
      </c>
      <c r="N58" s="1">
        <f t="shared" si="2"/>
        <v>1</v>
      </c>
    </row>
    <row r="59" spans="3:14">
      <c r="C59" s="8">
        <v>43834</v>
      </c>
      <c r="D59" s="1" t="e">
        <v>#N/A</v>
      </c>
      <c r="E59" s="5" t="e">
        <v>#N/A</v>
      </c>
      <c r="F59" s="5" t="e">
        <v>#N/A</v>
      </c>
      <c r="G59" s="5" t="e">
        <v>#N/A</v>
      </c>
      <c r="H59" s="5" t="e">
        <v>#N/A</v>
      </c>
      <c r="I59" s="5" t="e">
        <v>#N/A</v>
      </c>
      <c r="J59" s="5" t="e">
        <v>#N/A</v>
      </c>
      <c r="K59" s="5" t="e">
        <v>#N/A</v>
      </c>
      <c r="L59" s="5" t="e">
        <v>#N/A</v>
      </c>
      <c r="M59" s="5" t="e">
        <v>#N/A</v>
      </c>
      <c r="N59" s="1" t="e">
        <f t="shared" si="2"/>
        <v>#N/A</v>
      </c>
    </row>
    <row r="60" spans="3:14">
      <c r="C60" s="8">
        <v>43835</v>
      </c>
      <c r="D60" s="7" t="e">
        <v>#N/A</v>
      </c>
      <c r="E60" s="7" t="e">
        <v>#N/A</v>
      </c>
      <c r="F60" s="7" t="e">
        <v>#N/A</v>
      </c>
      <c r="G60" s="7" t="e">
        <v>#N/A</v>
      </c>
      <c r="H60" s="7" t="e">
        <v>#N/A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  <c r="N60" s="1" t="e">
        <f t="shared" si="2"/>
        <v>#N/A</v>
      </c>
    </row>
    <row r="61" spans="3:14">
      <c r="C61" s="8">
        <v>43836</v>
      </c>
      <c r="D61" s="1">
        <v>3</v>
      </c>
      <c r="E61" s="1">
        <v>0</v>
      </c>
      <c r="F61" s="1">
        <v>0</v>
      </c>
      <c r="G61" s="1">
        <v>3</v>
      </c>
      <c r="H61" s="1">
        <f t="shared" si="3"/>
        <v>0</v>
      </c>
      <c r="I61" s="1">
        <v>1</v>
      </c>
      <c r="J61" s="1">
        <v>4</v>
      </c>
      <c r="K61" s="1">
        <f t="shared" si="0"/>
        <v>-3</v>
      </c>
      <c r="L61" s="1">
        <f t="shared" si="1"/>
        <v>0</v>
      </c>
      <c r="M61" s="1">
        <v>0</v>
      </c>
      <c r="N61" s="1">
        <f t="shared" si="2"/>
        <v>0</v>
      </c>
    </row>
    <row r="62" spans="3:14">
      <c r="C62" s="9">
        <v>43837</v>
      </c>
      <c r="D62" s="3">
        <v>6</v>
      </c>
      <c r="E62" s="3">
        <v>2</v>
      </c>
      <c r="F62" s="3">
        <v>2</v>
      </c>
      <c r="G62" s="3">
        <v>2</v>
      </c>
      <c r="H62" s="3">
        <f t="shared" si="3"/>
        <v>8</v>
      </c>
      <c r="I62" s="3">
        <v>8</v>
      </c>
      <c r="J62" s="3">
        <v>10</v>
      </c>
      <c r="K62" s="3">
        <f t="shared" si="0"/>
        <v>-2</v>
      </c>
      <c r="L62" s="3">
        <f t="shared" si="1"/>
        <v>1.33</v>
      </c>
      <c r="M62" s="3">
        <v>1</v>
      </c>
      <c r="N62" s="3">
        <f t="shared" si="2"/>
        <v>0.33</v>
      </c>
    </row>
    <row r="63" spans="3:14">
      <c r="C63" s="8">
        <v>43838</v>
      </c>
      <c r="D63" s="1" t="e">
        <v>#N/A</v>
      </c>
      <c r="E63" s="5" t="e">
        <v>#N/A</v>
      </c>
      <c r="F63" s="5" t="e">
        <v>#N/A</v>
      </c>
      <c r="G63" s="5" t="e">
        <v>#N/A</v>
      </c>
      <c r="H63" s="5" t="e">
        <v>#N/A</v>
      </c>
      <c r="I63" s="5" t="e">
        <v>#N/A</v>
      </c>
      <c r="J63" s="5" t="e">
        <v>#N/A</v>
      </c>
      <c r="K63" s="5" t="e">
        <v>#N/A</v>
      </c>
      <c r="L63" s="5" t="e">
        <v>#N/A</v>
      </c>
      <c r="M63" s="5" t="e">
        <v>#N/A</v>
      </c>
      <c r="N63" s="1" t="e">
        <f t="shared" si="2"/>
        <v>#N/A</v>
      </c>
    </row>
    <row r="64" spans="3:14">
      <c r="C64" s="8">
        <v>43839</v>
      </c>
      <c r="D64" s="1">
        <v>3</v>
      </c>
      <c r="E64" s="1">
        <v>1</v>
      </c>
      <c r="F64" s="1">
        <v>1</v>
      </c>
      <c r="G64" s="1">
        <v>1</v>
      </c>
      <c r="H64" s="1">
        <f t="shared" si="3"/>
        <v>4</v>
      </c>
      <c r="I64" s="1">
        <v>5</v>
      </c>
      <c r="J64" s="1">
        <v>4</v>
      </c>
      <c r="K64" s="1">
        <f t="shared" si="0"/>
        <v>1</v>
      </c>
      <c r="L64" s="1">
        <f t="shared" si="1"/>
        <v>1.33</v>
      </c>
      <c r="M64" s="1">
        <v>1</v>
      </c>
      <c r="N64" s="1">
        <f t="shared" si="2"/>
        <v>0.33</v>
      </c>
    </row>
    <row r="65" spans="3:14">
      <c r="C65" s="8">
        <v>43840</v>
      </c>
      <c r="D65" s="1">
        <v>6</v>
      </c>
      <c r="E65" s="1">
        <v>1</v>
      </c>
      <c r="F65" s="1">
        <v>3</v>
      </c>
      <c r="G65" s="1">
        <v>2</v>
      </c>
      <c r="H65" s="1">
        <f t="shared" si="3"/>
        <v>6</v>
      </c>
      <c r="I65" s="1">
        <v>4</v>
      </c>
      <c r="J65" s="1">
        <v>8</v>
      </c>
      <c r="K65" s="1">
        <f t="shared" si="0"/>
        <v>-4</v>
      </c>
      <c r="L65" s="1">
        <f t="shared" si="1"/>
        <v>1</v>
      </c>
      <c r="M65" s="1">
        <v>2</v>
      </c>
      <c r="N65" s="1">
        <f t="shared" si="2"/>
        <v>0.17</v>
      </c>
    </row>
    <row r="66" spans="3:14">
      <c r="C66" s="8">
        <v>43841</v>
      </c>
      <c r="D66" s="1">
        <v>5</v>
      </c>
      <c r="E66" s="1">
        <v>2</v>
      </c>
      <c r="F66" s="1">
        <v>1</v>
      </c>
      <c r="G66" s="1">
        <v>2</v>
      </c>
      <c r="H66" s="1">
        <f t="shared" si="3"/>
        <v>7</v>
      </c>
      <c r="I66" s="1">
        <v>7</v>
      </c>
      <c r="J66" s="1">
        <v>8</v>
      </c>
      <c r="K66" s="1">
        <f t="shared" si="0"/>
        <v>-1</v>
      </c>
      <c r="L66" s="1">
        <f t="shared" si="1"/>
        <v>1.4</v>
      </c>
      <c r="M66" s="1">
        <v>1</v>
      </c>
      <c r="N66" s="1">
        <f t="shared" si="2"/>
        <v>0.4</v>
      </c>
    </row>
    <row r="67" spans="3:14">
      <c r="C67" s="8">
        <v>43842</v>
      </c>
      <c r="D67" s="1">
        <v>8</v>
      </c>
      <c r="E67" s="1">
        <v>0</v>
      </c>
      <c r="F67" s="1">
        <v>4</v>
      </c>
      <c r="G67" s="1">
        <v>4</v>
      </c>
      <c r="H67" s="1">
        <f t="shared" si="3"/>
        <v>4</v>
      </c>
      <c r="I67" s="1">
        <v>4</v>
      </c>
      <c r="J67" s="1">
        <v>10</v>
      </c>
      <c r="K67" s="1">
        <f t="shared" si="0"/>
        <v>-6</v>
      </c>
      <c r="L67" s="1">
        <f t="shared" si="1"/>
        <v>0.5</v>
      </c>
      <c r="M67" s="1">
        <v>1</v>
      </c>
      <c r="N67" s="1">
        <f t="shared" si="2"/>
        <v>0</v>
      </c>
    </row>
    <row r="68" spans="3:14">
      <c r="C68" s="8">
        <v>44197</v>
      </c>
      <c r="D68" s="1">
        <v>3</v>
      </c>
      <c r="E68" s="1">
        <v>2</v>
      </c>
      <c r="F68" s="1">
        <v>0</v>
      </c>
      <c r="G68" s="1">
        <v>1</v>
      </c>
      <c r="H68" s="1">
        <f t="shared" si="3"/>
        <v>6</v>
      </c>
      <c r="I68" s="1">
        <v>3</v>
      </c>
      <c r="J68" s="1">
        <v>1</v>
      </c>
      <c r="K68" s="1">
        <f t="shared" ref="K68:K110" si="4">I68-J68</f>
        <v>2</v>
      </c>
      <c r="L68" s="1">
        <f t="shared" ref="L68:L110" si="5">ROUND(H68/D68,2)</f>
        <v>2</v>
      </c>
      <c r="M68" s="1">
        <v>2</v>
      </c>
      <c r="N68" s="1">
        <f t="shared" ref="N68:N110" si="6">ROUND((E68/D68),2)</f>
        <v>0.67</v>
      </c>
    </row>
    <row r="69" spans="3:14">
      <c r="C69" s="8">
        <v>44198</v>
      </c>
      <c r="D69" s="1">
        <v>6</v>
      </c>
      <c r="E69" s="1">
        <v>4</v>
      </c>
      <c r="F69" s="1">
        <v>1</v>
      </c>
      <c r="G69" s="1">
        <v>1</v>
      </c>
      <c r="H69" s="1">
        <f t="shared" ref="H69:H110" si="7">(3*E69)+(1*F69)+(0*G69)</f>
        <v>13</v>
      </c>
      <c r="I69" s="1">
        <v>8</v>
      </c>
      <c r="J69" s="1">
        <v>5</v>
      </c>
      <c r="K69" s="1">
        <f t="shared" si="4"/>
        <v>3</v>
      </c>
      <c r="L69" s="1">
        <f t="shared" si="5"/>
        <v>2.17</v>
      </c>
      <c r="M69" s="1">
        <v>2</v>
      </c>
      <c r="N69" s="1">
        <f t="shared" si="6"/>
        <v>0.67</v>
      </c>
    </row>
    <row r="70" spans="3:14">
      <c r="C70" s="8">
        <v>44199</v>
      </c>
      <c r="D70" s="1">
        <v>6</v>
      </c>
      <c r="E70" s="1">
        <v>3</v>
      </c>
      <c r="F70" s="1">
        <v>1</v>
      </c>
      <c r="G70" s="1">
        <v>2</v>
      </c>
      <c r="H70" s="1">
        <f t="shared" si="7"/>
        <v>10</v>
      </c>
      <c r="I70" s="1">
        <v>8</v>
      </c>
      <c r="J70" s="1">
        <v>7</v>
      </c>
      <c r="K70" s="1">
        <f t="shared" si="4"/>
        <v>1</v>
      </c>
      <c r="L70" s="1">
        <f t="shared" si="5"/>
        <v>1.67</v>
      </c>
      <c r="M70" s="1">
        <v>2</v>
      </c>
      <c r="N70" s="1">
        <f t="shared" si="6"/>
        <v>0.5</v>
      </c>
    </row>
    <row r="71" spans="3:14">
      <c r="C71" s="8">
        <v>44200</v>
      </c>
      <c r="D71" s="1">
        <v>7</v>
      </c>
      <c r="E71" s="1">
        <v>4</v>
      </c>
      <c r="F71" s="1">
        <v>0</v>
      </c>
      <c r="G71" s="1">
        <v>3</v>
      </c>
      <c r="H71" s="1">
        <f t="shared" si="7"/>
        <v>12</v>
      </c>
      <c r="I71" s="1">
        <v>13</v>
      </c>
      <c r="J71" s="1">
        <v>11</v>
      </c>
      <c r="K71" s="1">
        <f t="shared" si="4"/>
        <v>2</v>
      </c>
      <c r="L71" s="1">
        <f t="shared" si="5"/>
        <v>1.71</v>
      </c>
      <c r="M71" s="1">
        <v>2</v>
      </c>
      <c r="N71" s="1">
        <f t="shared" si="6"/>
        <v>0.56999999999999995</v>
      </c>
    </row>
    <row r="72" spans="3:14">
      <c r="C72" s="8">
        <v>44201</v>
      </c>
      <c r="D72" s="1">
        <v>2</v>
      </c>
      <c r="E72" s="1">
        <v>2</v>
      </c>
      <c r="F72" s="1">
        <v>0</v>
      </c>
      <c r="G72" s="1">
        <v>0</v>
      </c>
      <c r="H72" s="1">
        <f t="shared" si="7"/>
        <v>6</v>
      </c>
      <c r="I72" s="1">
        <v>5</v>
      </c>
      <c r="J72" s="1">
        <v>1</v>
      </c>
      <c r="K72" s="1">
        <f t="shared" si="4"/>
        <v>4</v>
      </c>
      <c r="L72" s="1">
        <f t="shared" si="5"/>
        <v>3</v>
      </c>
      <c r="M72" s="1">
        <v>1</v>
      </c>
      <c r="N72" s="1">
        <f t="shared" si="6"/>
        <v>1</v>
      </c>
    </row>
    <row r="73" spans="3:14">
      <c r="C73" s="8">
        <v>44202</v>
      </c>
      <c r="D73" s="1" t="e">
        <v>#N/A</v>
      </c>
      <c r="E73" s="5" t="e">
        <v>#N/A</v>
      </c>
      <c r="F73" s="5" t="e">
        <v>#N/A</v>
      </c>
      <c r="G73" s="5" t="e">
        <v>#N/A</v>
      </c>
      <c r="H73" s="5" t="e">
        <v>#N/A</v>
      </c>
      <c r="I73" s="5" t="e">
        <v>#N/A</v>
      </c>
      <c r="J73" s="5" t="e">
        <v>#N/A</v>
      </c>
      <c r="K73" s="5" t="e">
        <v>#N/A</v>
      </c>
      <c r="L73" s="5" t="e">
        <v>#N/A</v>
      </c>
      <c r="M73" s="5" t="e">
        <v>#N/A</v>
      </c>
      <c r="N73" s="1" t="e">
        <f t="shared" si="6"/>
        <v>#N/A</v>
      </c>
    </row>
    <row r="74" spans="3:14">
      <c r="C74" s="9">
        <v>44203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e">
        <v>#N/A</v>
      </c>
      <c r="M74" s="6" t="e">
        <v>#N/A</v>
      </c>
      <c r="N74" s="3" t="e">
        <f t="shared" si="6"/>
        <v>#N/A</v>
      </c>
    </row>
    <row r="75" spans="3:14">
      <c r="C75" s="8">
        <v>44204</v>
      </c>
      <c r="D75" s="1">
        <v>5</v>
      </c>
      <c r="E75" s="1">
        <v>3</v>
      </c>
      <c r="F75" s="1">
        <v>2</v>
      </c>
      <c r="G75" s="1">
        <v>0</v>
      </c>
      <c r="H75" s="1">
        <f t="shared" si="7"/>
        <v>11</v>
      </c>
      <c r="I75" s="1">
        <v>11</v>
      </c>
      <c r="J75" s="1">
        <v>5</v>
      </c>
      <c r="K75" s="1">
        <f>I75-J75</f>
        <v>6</v>
      </c>
      <c r="L75" s="1">
        <f t="shared" si="5"/>
        <v>2.2000000000000002</v>
      </c>
      <c r="M75" s="1">
        <v>2</v>
      </c>
      <c r="N75" s="1">
        <f t="shared" si="6"/>
        <v>0.6</v>
      </c>
    </row>
    <row r="76" spans="3:14">
      <c r="C76" s="8">
        <v>44205</v>
      </c>
      <c r="D76" s="1">
        <v>5</v>
      </c>
      <c r="E76" s="1">
        <v>1</v>
      </c>
      <c r="F76" s="1">
        <v>1</v>
      </c>
      <c r="G76" s="1">
        <v>3</v>
      </c>
      <c r="H76" s="1">
        <f t="shared" si="7"/>
        <v>4</v>
      </c>
      <c r="I76" s="1">
        <v>8</v>
      </c>
      <c r="J76" s="1">
        <v>9</v>
      </c>
      <c r="K76" s="1">
        <f t="shared" si="4"/>
        <v>-1</v>
      </c>
      <c r="L76" s="1">
        <f t="shared" si="5"/>
        <v>0.8</v>
      </c>
      <c r="M76" s="1">
        <v>1</v>
      </c>
      <c r="N76" s="1">
        <f t="shared" si="6"/>
        <v>0.2</v>
      </c>
    </row>
    <row r="77" spans="3:14">
      <c r="C77" s="8">
        <v>44206</v>
      </c>
      <c r="D77" s="1">
        <v>5</v>
      </c>
      <c r="E77" s="1">
        <v>2</v>
      </c>
      <c r="F77" s="1">
        <v>1</v>
      </c>
      <c r="G77" s="1">
        <v>2</v>
      </c>
      <c r="H77" s="1">
        <f t="shared" si="7"/>
        <v>7</v>
      </c>
      <c r="I77" s="1">
        <v>7</v>
      </c>
      <c r="J77" s="1">
        <v>9</v>
      </c>
      <c r="K77" s="1">
        <f t="shared" si="4"/>
        <v>-2</v>
      </c>
      <c r="L77" s="1">
        <f t="shared" si="5"/>
        <v>1.4</v>
      </c>
      <c r="M77" s="1">
        <v>1</v>
      </c>
      <c r="N77" s="1">
        <f t="shared" si="6"/>
        <v>0.4</v>
      </c>
    </row>
    <row r="78" spans="3:14">
      <c r="C78" s="8">
        <v>44207</v>
      </c>
      <c r="D78" s="1">
        <v>5</v>
      </c>
      <c r="E78" s="1">
        <v>4</v>
      </c>
      <c r="F78" s="1">
        <v>1</v>
      </c>
      <c r="G78" s="1">
        <v>0</v>
      </c>
      <c r="H78" s="1">
        <f t="shared" si="7"/>
        <v>13</v>
      </c>
      <c r="I78" s="1">
        <v>7</v>
      </c>
      <c r="J78" s="1">
        <v>2</v>
      </c>
      <c r="K78" s="1">
        <f t="shared" si="4"/>
        <v>5</v>
      </c>
      <c r="L78" s="1">
        <f t="shared" si="5"/>
        <v>2.6</v>
      </c>
      <c r="M78" s="1">
        <v>3</v>
      </c>
      <c r="N78" s="1">
        <f t="shared" si="6"/>
        <v>0.8</v>
      </c>
    </row>
    <row r="79" spans="3:14">
      <c r="C79" s="8">
        <v>44208</v>
      </c>
      <c r="D79" s="1">
        <v>3</v>
      </c>
      <c r="E79" s="1">
        <v>1</v>
      </c>
      <c r="F79" s="1">
        <v>0</v>
      </c>
      <c r="G79" s="1">
        <v>2</v>
      </c>
      <c r="H79" s="1">
        <f t="shared" si="7"/>
        <v>3</v>
      </c>
      <c r="I79" s="1">
        <v>2</v>
      </c>
      <c r="J79" s="1">
        <v>4</v>
      </c>
      <c r="K79" s="1">
        <f t="shared" si="4"/>
        <v>-2</v>
      </c>
      <c r="L79" s="1">
        <f t="shared" si="5"/>
        <v>1</v>
      </c>
      <c r="M79" s="1">
        <v>0</v>
      </c>
      <c r="N79" s="1">
        <f t="shared" si="6"/>
        <v>0.33</v>
      </c>
    </row>
    <row r="80" spans="3:14">
      <c r="C80" s="8">
        <v>44562</v>
      </c>
      <c r="D80" s="1">
        <v>5</v>
      </c>
      <c r="E80" s="1">
        <v>4</v>
      </c>
      <c r="F80" s="1">
        <v>1</v>
      </c>
      <c r="G80" s="1">
        <v>0</v>
      </c>
      <c r="H80" s="1">
        <f t="shared" si="7"/>
        <v>13</v>
      </c>
      <c r="I80" s="1">
        <v>9</v>
      </c>
      <c r="J80" s="1">
        <v>2</v>
      </c>
      <c r="K80" s="1">
        <f t="shared" si="4"/>
        <v>7</v>
      </c>
      <c r="L80" s="1">
        <f t="shared" si="5"/>
        <v>2.6</v>
      </c>
      <c r="M80" s="1">
        <v>3</v>
      </c>
      <c r="N80" s="1">
        <f t="shared" si="6"/>
        <v>0.8</v>
      </c>
    </row>
    <row r="81" spans="3:14">
      <c r="C81" s="8">
        <v>44563</v>
      </c>
      <c r="D81" s="1">
        <v>6</v>
      </c>
      <c r="E81" s="1">
        <v>1</v>
      </c>
      <c r="F81" s="1">
        <v>2</v>
      </c>
      <c r="G81" s="1">
        <v>3</v>
      </c>
      <c r="H81" s="1">
        <f t="shared" si="7"/>
        <v>5</v>
      </c>
      <c r="I81" s="1">
        <v>5</v>
      </c>
      <c r="J81" s="1">
        <v>8</v>
      </c>
      <c r="K81" s="1">
        <f t="shared" si="4"/>
        <v>-3</v>
      </c>
      <c r="L81" s="1">
        <f t="shared" si="5"/>
        <v>0.83</v>
      </c>
      <c r="M81" s="1">
        <v>0</v>
      </c>
      <c r="N81" s="1">
        <f t="shared" si="6"/>
        <v>0.17</v>
      </c>
    </row>
    <row r="82" spans="3:14">
      <c r="C82" s="8">
        <v>44564</v>
      </c>
      <c r="D82" s="1">
        <v>4</v>
      </c>
      <c r="E82" s="1">
        <v>1</v>
      </c>
      <c r="F82" s="1">
        <v>0</v>
      </c>
      <c r="G82" s="1">
        <v>3</v>
      </c>
      <c r="H82" s="1">
        <f t="shared" si="7"/>
        <v>3</v>
      </c>
      <c r="I82" s="1">
        <v>5</v>
      </c>
      <c r="J82" s="1">
        <v>9</v>
      </c>
      <c r="K82" s="1">
        <f t="shared" si="4"/>
        <v>-4</v>
      </c>
      <c r="L82" s="1">
        <f t="shared" si="5"/>
        <v>0.75</v>
      </c>
      <c r="M82" s="1">
        <v>0</v>
      </c>
      <c r="N82" s="1">
        <f t="shared" si="6"/>
        <v>0.25</v>
      </c>
    </row>
    <row r="83" spans="3:14">
      <c r="C83" s="8">
        <v>44565</v>
      </c>
      <c r="D83" s="1">
        <v>7</v>
      </c>
      <c r="E83" s="1">
        <v>1</v>
      </c>
      <c r="F83" s="1">
        <v>1</v>
      </c>
      <c r="G83" s="1">
        <v>5</v>
      </c>
      <c r="H83" s="1">
        <f t="shared" si="7"/>
        <v>4</v>
      </c>
      <c r="I83" s="1">
        <v>5</v>
      </c>
      <c r="J83" s="1">
        <v>11</v>
      </c>
      <c r="K83" s="1">
        <f t="shared" si="4"/>
        <v>-6</v>
      </c>
      <c r="L83" s="1">
        <f t="shared" si="5"/>
        <v>0.56999999999999995</v>
      </c>
      <c r="M83" s="1">
        <v>1</v>
      </c>
      <c r="N83" s="1">
        <f t="shared" si="6"/>
        <v>0.14000000000000001</v>
      </c>
    </row>
    <row r="84" spans="3:14">
      <c r="C84" s="8">
        <v>44566</v>
      </c>
      <c r="D84" s="1">
        <v>1</v>
      </c>
      <c r="E84" s="1">
        <v>1</v>
      </c>
      <c r="F84" s="1">
        <v>0</v>
      </c>
      <c r="G84" s="1">
        <v>0</v>
      </c>
      <c r="H84" s="1">
        <f t="shared" si="7"/>
        <v>3</v>
      </c>
      <c r="I84" s="1">
        <v>1</v>
      </c>
      <c r="J84" s="1">
        <v>0</v>
      </c>
      <c r="K84" s="1">
        <f t="shared" si="4"/>
        <v>1</v>
      </c>
      <c r="L84" s="1">
        <f t="shared" si="5"/>
        <v>3</v>
      </c>
      <c r="M84" s="1">
        <v>1</v>
      </c>
      <c r="N84" s="1">
        <f t="shared" si="6"/>
        <v>1</v>
      </c>
    </row>
    <row r="85" spans="3:14">
      <c r="C85" s="8">
        <v>44567</v>
      </c>
      <c r="D85" s="1" t="e">
        <v>#N/A</v>
      </c>
      <c r="E85" s="5" t="e">
        <v>#N/A</v>
      </c>
      <c r="F85" s="5" t="e">
        <v>#N/A</v>
      </c>
      <c r="G85" s="5" t="e">
        <v>#N/A</v>
      </c>
      <c r="H85" s="5" t="e">
        <v>#N/A</v>
      </c>
      <c r="I85" s="5" t="e">
        <v>#N/A</v>
      </c>
      <c r="J85" s="5" t="e">
        <v>#N/A</v>
      </c>
      <c r="K85" s="5" t="e">
        <v>#N/A</v>
      </c>
      <c r="L85" s="5" t="e">
        <v>#N/A</v>
      </c>
      <c r="M85" s="5" t="e">
        <v>#N/A</v>
      </c>
      <c r="N85" s="1" t="e">
        <f t="shared" si="6"/>
        <v>#N/A</v>
      </c>
    </row>
    <row r="86" spans="3:14">
      <c r="C86" s="9">
        <v>44568</v>
      </c>
      <c r="D86" s="6" t="e">
        <v>#N/A</v>
      </c>
      <c r="E86" s="6" t="e">
        <v>#N/A</v>
      </c>
      <c r="F86" s="6" t="e">
        <v>#N/A</v>
      </c>
      <c r="G86" s="6" t="e">
        <v>#N/A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  <c r="N86" s="3" t="e">
        <f t="shared" si="6"/>
        <v>#N/A</v>
      </c>
    </row>
    <row r="87" spans="3:14">
      <c r="C87" s="8">
        <v>44569</v>
      </c>
      <c r="D87" s="1">
        <v>7</v>
      </c>
      <c r="E87" s="1">
        <v>3</v>
      </c>
      <c r="F87" s="1">
        <v>2</v>
      </c>
      <c r="G87" s="1">
        <v>2</v>
      </c>
      <c r="H87" s="1">
        <f t="shared" si="7"/>
        <v>11</v>
      </c>
      <c r="I87" s="1">
        <v>12</v>
      </c>
      <c r="J87" s="1">
        <v>10</v>
      </c>
      <c r="K87" s="1">
        <f t="shared" si="4"/>
        <v>2</v>
      </c>
      <c r="L87" s="1">
        <f t="shared" si="5"/>
        <v>1.57</v>
      </c>
      <c r="M87" s="1">
        <v>0</v>
      </c>
      <c r="N87" s="1">
        <f t="shared" si="6"/>
        <v>0.43</v>
      </c>
    </row>
    <row r="88" spans="3:14">
      <c r="C88" s="8">
        <v>44570</v>
      </c>
      <c r="D88" s="1">
        <v>3</v>
      </c>
      <c r="E88" s="1">
        <v>1</v>
      </c>
      <c r="F88" s="1">
        <v>1</v>
      </c>
      <c r="G88" s="1">
        <v>1</v>
      </c>
      <c r="H88" s="1">
        <f t="shared" si="7"/>
        <v>4</v>
      </c>
      <c r="I88" s="1">
        <v>2</v>
      </c>
      <c r="J88" s="1">
        <v>1</v>
      </c>
      <c r="K88" s="1">
        <f t="shared" si="4"/>
        <v>1</v>
      </c>
      <c r="L88" s="1">
        <f t="shared" si="5"/>
        <v>1.33</v>
      </c>
      <c r="M88" s="1">
        <v>0</v>
      </c>
      <c r="N88" s="1">
        <f t="shared" si="6"/>
        <v>0.33</v>
      </c>
    </row>
    <row r="89" spans="3:14">
      <c r="C89" s="8">
        <v>44571</v>
      </c>
      <c r="D89" s="1">
        <v>7</v>
      </c>
      <c r="E89" s="1">
        <v>5</v>
      </c>
      <c r="F89" s="1">
        <v>0</v>
      </c>
      <c r="G89" s="1">
        <v>2</v>
      </c>
      <c r="H89" s="1">
        <f t="shared" si="7"/>
        <v>15</v>
      </c>
      <c r="I89" s="1">
        <v>11</v>
      </c>
      <c r="J89" s="1">
        <v>8</v>
      </c>
      <c r="K89" s="1">
        <f t="shared" si="4"/>
        <v>3</v>
      </c>
      <c r="L89" s="1">
        <f t="shared" si="5"/>
        <v>2.14</v>
      </c>
      <c r="M89" s="1">
        <v>2</v>
      </c>
      <c r="N89" s="1">
        <f t="shared" si="6"/>
        <v>0.71</v>
      </c>
    </row>
    <row r="90" spans="3:14">
      <c r="C90" s="8">
        <v>44572</v>
      </c>
      <c r="D90" s="1">
        <v>4</v>
      </c>
      <c r="E90" s="1">
        <v>0</v>
      </c>
      <c r="F90" s="1">
        <v>1</v>
      </c>
      <c r="G90" s="1">
        <v>3</v>
      </c>
      <c r="H90" s="1">
        <f t="shared" si="7"/>
        <v>1</v>
      </c>
      <c r="I90" s="1">
        <v>1</v>
      </c>
      <c r="J90" s="1">
        <v>5</v>
      </c>
      <c r="K90" s="1">
        <f t="shared" si="4"/>
        <v>-4</v>
      </c>
      <c r="L90" s="1">
        <f t="shared" si="5"/>
        <v>0.25</v>
      </c>
      <c r="M90" s="1">
        <v>1</v>
      </c>
      <c r="N90" s="1">
        <f t="shared" si="6"/>
        <v>0</v>
      </c>
    </row>
    <row r="91" spans="3:14">
      <c r="C91" s="8">
        <v>44573</v>
      </c>
      <c r="D91" s="1">
        <v>4</v>
      </c>
      <c r="E91" s="1">
        <v>1</v>
      </c>
      <c r="F91" s="1">
        <v>1</v>
      </c>
      <c r="G91" s="1">
        <v>2</v>
      </c>
      <c r="H91" s="1">
        <f t="shared" si="7"/>
        <v>4</v>
      </c>
      <c r="I91" s="1">
        <v>1</v>
      </c>
      <c r="J91" s="1">
        <v>6</v>
      </c>
      <c r="K91" s="1">
        <f t="shared" si="4"/>
        <v>-5</v>
      </c>
      <c r="L91" s="1">
        <f t="shared" si="5"/>
        <v>1</v>
      </c>
      <c r="M91" s="1">
        <v>2</v>
      </c>
      <c r="N91" s="1">
        <f t="shared" si="6"/>
        <v>0.25</v>
      </c>
    </row>
    <row r="92" spans="3:14">
      <c r="C92" s="8">
        <v>44927</v>
      </c>
      <c r="D92" s="1">
        <v>4</v>
      </c>
      <c r="E92" s="1">
        <v>0</v>
      </c>
      <c r="F92" s="1">
        <v>3</v>
      </c>
      <c r="G92" s="1">
        <v>1</v>
      </c>
      <c r="H92" s="1">
        <f t="shared" si="7"/>
        <v>3</v>
      </c>
      <c r="I92" s="1">
        <v>4</v>
      </c>
      <c r="J92" s="1">
        <v>7</v>
      </c>
      <c r="K92" s="1">
        <f t="shared" si="4"/>
        <v>-3</v>
      </c>
      <c r="L92" s="1">
        <f t="shared" si="5"/>
        <v>0.75</v>
      </c>
      <c r="M92" s="1">
        <v>0</v>
      </c>
      <c r="N92" s="1">
        <f t="shared" si="6"/>
        <v>0</v>
      </c>
    </row>
    <row r="93" spans="3:14">
      <c r="C93" s="8">
        <v>44928</v>
      </c>
      <c r="D93" s="1">
        <v>5</v>
      </c>
      <c r="E93" s="1">
        <v>0</v>
      </c>
      <c r="F93" s="1">
        <v>1</v>
      </c>
      <c r="G93" s="1">
        <v>4</v>
      </c>
      <c r="H93" s="1">
        <f t="shared" si="7"/>
        <v>1</v>
      </c>
      <c r="I93" s="1">
        <v>4</v>
      </c>
      <c r="J93" s="1">
        <v>12</v>
      </c>
      <c r="K93" s="1">
        <f t="shared" si="4"/>
        <v>-8</v>
      </c>
      <c r="L93" s="1">
        <f t="shared" si="5"/>
        <v>0.2</v>
      </c>
      <c r="M93" s="1">
        <v>0</v>
      </c>
      <c r="N93" s="1">
        <f t="shared" si="6"/>
        <v>0</v>
      </c>
    </row>
    <row r="94" spans="3:14">
      <c r="C94" s="8">
        <v>44929</v>
      </c>
      <c r="D94" s="1">
        <v>4</v>
      </c>
      <c r="E94" s="1">
        <v>1</v>
      </c>
      <c r="F94" s="1">
        <v>0</v>
      </c>
      <c r="G94" s="1">
        <v>3</v>
      </c>
      <c r="H94" s="1">
        <f t="shared" si="7"/>
        <v>3</v>
      </c>
      <c r="I94" s="1">
        <v>3</v>
      </c>
      <c r="J94" s="1">
        <v>10</v>
      </c>
      <c r="K94" s="1">
        <f t="shared" si="4"/>
        <v>-7</v>
      </c>
      <c r="L94" s="1">
        <f t="shared" si="5"/>
        <v>0.75</v>
      </c>
      <c r="M94" s="1">
        <v>1</v>
      </c>
      <c r="N94" s="1">
        <f t="shared" si="6"/>
        <v>0.25</v>
      </c>
    </row>
    <row r="95" spans="3:14">
      <c r="C95" s="8">
        <v>44930</v>
      </c>
      <c r="D95" s="1">
        <v>7</v>
      </c>
      <c r="E95" s="1">
        <v>2</v>
      </c>
      <c r="F95" s="1">
        <v>2</v>
      </c>
      <c r="G95" s="1">
        <v>3</v>
      </c>
      <c r="H95" s="1">
        <f t="shared" si="7"/>
        <v>8</v>
      </c>
      <c r="I95" s="1">
        <v>6</v>
      </c>
      <c r="J95" s="1">
        <v>10</v>
      </c>
      <c r="K95" s="1">
        <f t="shared" si="4"/>
        <v>-4</v>
      </c>
      <c r="L95" s="1">
        <f t="shared" si="5"/>
        <v>1.1399999999999999</v>
      </c>
      <c r="M95" s="1">
        <v>0</v>
      </c>
      <c r="N95" s="1">
        <f t="shared" si="6"/>
        <v>0.28999999999999998</v>
      </c>
    </row>
    <row r="96" spans="3:14">
      <c r="C96" s="8">
        <v>44931</v>
      </c>
      <c r="D96" s="1">
        <v>1</v>
      </c>
      <c r="E96" s="1">
        <v>0</v>
      </c>
      <c r="F96" s="1">
        <v>0</v>
      </c>
      <c r="G96" s="1">
        <v>1</v>
      </c>
      <c r="H96" s="1">
        <f t="shared" si="7"/>
        <v>0</v>
      </c>
      <c r="I96" s="1">
        <v>0</v>
      </c>
      <c r="J96" s="1">
        <v>2</v>
      </c>
      <c r="K96" s="1">
        <f t="shared" si="4"/>
        <v>-2</v>
      </c>
      <c r="L96" s="1">
        <f t="shared" si="5"/>
        <v>0</v>
      </c>
      <c r="M96" s="1">
        <v>0</v>
      </c>
      <c r="N96" s="1">
        <f t="shared" si="6"/>
        <v>0</v>
      </c>
    </row>
    <row r="97" spans="3:14">
      <c r="C97" s="8">
        <v>44932</v>
      </c>
      <c r="D97" s="1" t="e">
        <v>#N/A</v>
      </c>
      <c r="E97" s="5" t="e">
        <v>#N/A</v>
      </c>
      <c r="F97" s="5" t="e">
        <v>#N/A</v>
      </c>
      <c r="G97" s="5" t="e">
        <v>#N/A</v>
      </c>
      <c r="H97" s="5" t="e">
        <v>#N/A</v>
      </c>
      <c r="I97" s="5" t="e">
        <v>#N/A</v>
      </c>
      <c r="J97" s="5" t="e">
        <v>#N/A</v>
      </c>
      <c r="K97" s="5" t="e">
        <v>#N/A</v>
      </c>
      <c r="L97" s="5" t="e">
        <v>#N/A</v>
      </c>
      <c r="M97" s="5" t="e">
        <v>#N/A</v>
      </c>
      <c r="N97" s="1" t="e">
        <f t="shared" si="6"/>
        <v>#N/A</v>
      </c>
    </row>
    <row r="98" spans="3:14">
      <c r="C98" s="9">
        <v>44933</v>
      </c>
      <c r="D98" s="6" t="e">
        <v>#N/A</v>
      </c>
      <c r="E98" s="6" t="e">
        <v>#N/A</v>
      </c>
      <c r="F98" s="6" t="e">
        <v>#N/A</v>
      </c>
      <c r="G98" s="6" t="e">
        <v>#N/A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  <c r="N98" s="3" t="e">
        <f t="shared" si="6"/>
        <v>#N/A</v>
      </c>
    </row>
    <row r="99" spans="3:14">
      <c r="C99" s="8">
        <v>44934</v>
      </c>
      <c r="D99" s="1">
        <v>4</v>
      </c>
      <c r="E99" s="1">
        <v>1</v>
      </c>
      <c r="F99" s="1">
        <v>0</v>
      </c>
      <c r="G99" s="1">
        <v>3</v>
      </c>
      <c r="H99" s="1">
        <f t="shared" si="7"/>
        <v>3</v>
      </c>
      <c r="I99" s="1">
        <v>3</v>
      </c>
      <c r="J99" s="1">
        <v>8</v>
      </c>
      <c r="K99" s="1">
        <f t="shared" si="4"/>
        <v>-5</v>
      </c>
      <c r="L99" s="1">
        <f t="shared" si="5"/>
        <v>0.75</v>
      </c>
      <c r="M99" s="1">
        <v>0</v>
      </c>
      <c r="N99" s="1">
        <f t="shared" si="6"/>
        <v>0.25</v>
      </c>
    </row>
    <row r="100" spans="3:14">
      <c r="C100" s="8">
        <v>44935</v>
      </c>
      <c r="D100" s="1">
        <v>5</v>
      </c>
      <c r="E100" s="1">
        <v>1</v>
      </c>
      <c r="F100" s="1">
        <v>2</v>
      </c>
      <c r="G100" s="1">
        <v>2</v>
      </c>
      <c r="H100" s="1">
        <f t="shared" si="7"/>
        <v>5</v>
      </c>
      <c r="I100" s="1">
        <v>5</v>
      </c>
      <c r="J100" s="1">
        <v>7</v>
      </c>
      <c r="K100" s="1">
        <f t="shared" si="4"/>
        <v>-2</v>
      </c>
      <c r="L100" s="1">
        <f t="shared" si="5"/>
        <v>1</v>
      </c>
      <c r="M100" s="1">
        <v>2</v>
      </c>
      <c r="N100" s="1">
        <f t="shared" si="6"/>
        <v>0.2</v>
      </c>
    </row>
    <row r="101" spans="3:14">
      <c r="C101" s="8">
        <v>44936</v>
      </c>
      <c r="D101" s="1">
        <v>5</v>
      </c>
      <c r="E101" s="1">
        <v>0</v>
      </c>
      <c r="F101" s="1">
        <v>0</v>
      </c>
      <c r="G101" s="1">
        <v>5</v>
      </c>
      <c r="H101" s="1">
        <f t="shared" si="7"/>
        <v>0</v>
      </c>
      <c r="I101" s="1">
        <v>2</v>
      </c>
      <c r="J101" s="1">
        <v>11</v>
      </c>
      <c r="K101" s="1">
        <f t="shared" si="4"/>
        <v>-9</v>
      </c>
      <c r="L101" s="1">
        <f t="shared" si="5"/>
        <v>0</v>
      </c>
      <c r="M101" s="1">
        <v>0</v>
      </c>
      <c r="N101" s="1">
        <f t="shared" si="6"/>
        <v>0</v>
      </c>
    </row>
    <row r="102" spans="3:14">
      <c r="C102" s="8">
        <v>44937</v>
      </c>
      <c r="D102" s="1">
        <v>4</v>
      </c>
      <c r="E102" s="1">
        <v>1</v>
      </c>
      <c r="F102" s="1">
        <v>2</v>
      </c>
      <c r="G102" s="1">
        <v>1</v>
      </c>
      <c r="H102" s="1">
        <f t="shared" si="7"/>
        <v>5</v>
      </c>
      <c r="I102" s="1">
        <v>5</v>
      </c>
      <c r="J102" s="1">
        <v>4</v>
      </c>
      <c r="K102" s="1">
        <f t="shared" si="4"/>
        <v>1</v>
      </c>
      <c r="L102" s="1">
        <f t="shared" si="5"/>
        <v>1.25</v>
      </c>
      <c r="M102" s="1">
        <v>1</v>
      </c>
      <c r="N102" s="1">
        <f t="shared" si="6"/>
        <v>0.25</v>
      </c>
    </row>
    <row r="103" spans="3:14">
      <c r="C103" s="8">
        <v>44938</v>
      </c>
      <c r="D103" s="1">
        <v>7</v>
      </c>
      <c r="E103" s="1">
        <v>2</v>
      </c>
      <c r="F103" s="1">
        <v>2</v>
      </c>
      <c r="G103" s="1">
        <v>3</v>
      </c>
      <c r="H103" s="1">
        <f t="shared" si="7"/>
        <v>8</v>
      </c>
      <c r="I103" s="1">
        <v>5</v>
      </c>
      <c r="J103" s="1">
        <v>5</v>
      </c>
      <c r="K103" s="1">
        <f t="shared" si="4"/>
        <v>0</v>
      </c>
      <c r="L103" s="1">
        <f t="shared" si="5"/>
        <v>1.1399999999999999</v>
      </c>
      <c r="M103" s="1">
        <v>4</v>
      </c>
      <c r="N103" s="1">
        <f t="shared" si="6"/>
        <v>0.28999999999999998</v>
      </c>
    </row>
    <row r="104" spans="3:14">
      <c r="C104" s="8">
        <v>45292</v>
      </c>
      <c r="D104" s="1">
        <v>4</v>
      </c>
      <c r="E104" s="1">
        <v>1</v>
      </c>
      <c r="F104" s="1">
        <v>1</v>
      </c>
      <c r="G104" s="1">
        <v>2</v>
      </c>
      <c r="H104" s="1">
        <f t="shared" si="7"/>
        <v>4</v>
      </c>
      <c r="I104" s="1">
        <v>5</v>
      </c>
      <c r="J104" s="1">
        <v>5</v>
      </c>
      <c r="K104" s="1">
        <f t="shared" si="4"/>
        <v>0</v>
      </c>
      <c r="L104" s="1">
        <f t="shared" si="5"/>
        <v>1</v>
      </c>
      <c r="M104" s="1">
        <v>1</v>
      </c>
      <c r="N104" s="1">
        <f t="shared" si="6"/>
        <v>0.25</v>
      </c>
    </row>
    <row r="105" spans="3:14">
      <c r="C105" s="8">
        <v>45293</v>
      </c>
      <c r="D105" s="1">
        <v>5</v>
      </c>
      <c r="E105" s="1">
        <v>3</v>
      </c>
      <c r="F105" s="1">
        <v>1</v>
      </c>
      <c r="G105" s="1">
        <v>1</v>
      </c>
      <c r="H105" s="1">
        <f t="shared" si="7"/>
        <v>10</v>
      </c>
      <c r="I105" s="1">
        <v>7</v>
      </c>
      <c r="J105" s="1">
        <v>5</v>
      </c>
      <c r="K105" s="1">
        <f t="shared" si="4"/>
        <v>2</v>
      </c>
      <c r="L105" s="1">
        <f t="shared" si="5"/>
        <v>2</v>
      </c>
      <c r="M105" s="1">
        <v>1</v>
      </c>
      <c r="N105" s="1">
        <f t="shared" si="6"/>
        <v>0.6</v>
      </c>
    </row>
    <row r="106" spans="3:14">
      <c r="C106" s="8">
        <v>45294</v>
      </c>
      <c r="D106" s="1">
        <v>5</v>
      </c>
      <c r="E106" s="1">
        <v>2</v>
      </c>
      <c r="F106" s="1">
        <v>2</v>
      </c>
      <c r="G106" s="1">
        <v>1</v>
      </c>
      <c r="H106" s="1">
        <f t="shared" si="7"/>
        <v>8</v>
      </c>
      <c r="I106" s="1">
        <v>6</v>
      </c>
      <c r="J106" s="1">
        <v>6</v>
      </c>
      <c r="K106" s="1">
        <f t="shared" si="4"/>
        <v>0</v>
      </c>
      <c r="L106" s="1">
        <f t="shared" si="5"/>
        <v>1.6</v>
      </c>
      <c r="M106" s="1">
        <v>1</v>
      </c>
      <c r="N106" s="1">
        <f t="shared" si="6"/>
        <v>0.4</v>
      </c>
    </row>
    <row r="107" spans="3:14">
      <c r="C107" s="8">
        <v>45295</v>
      </c>
      <c r="D107" s="1">
        <v>6</v>
      </c>
      <c r="E107" s="1">
        <v>3</v>
      </c>
      <c r="F107" s="1">
        <v>1</v>
      </c>
      <c r="G107" s="1">
        <v>2</v>
      </c>
      <c r="H107" s="1">
        <f t="shared" si="7"/>
        <v>10</v>
      </c>
      <c r="I107" s="1">
        <v>7</v>
      </c>
      <c r="J107" s="1">
        <v>6</v>
      </c>
      <c r="K107" s="1">
        <f t="shared" si="4"/>
        <v>1</v>
      </c>
      <c r="L107" s="1">
        <f t="shared" si="5"/>
        <v>1.67</v>
      </c>
      <c r="M107" s="1">
        <v>3</v>
      </c>
      <c r="N107" s="1">
        <f t="shared" si="6"/>
        <v>0.5</v>
      </c>
    </row>
    <row r="108" spans="3:14">
      <c r="C108" s="8">
        <v>45296</v>
      </c>
      <c r="D108" s="1">
        <v>1</v>
      </c>
      <c r="E108" s="1">
        <v>1</v>
      </c>
      <c r="F108" s="1">
        <v>0</v>
      </c>
      <c r="G108" s="1">
        <v>0</v>
      </c>
      <c r="H108" s="1">
        <f t="shared" si="7"/>
        <v>3</v>
      </c>
      <c r="I108" s="1">
        <v>2</v>
      </c>
      <c r="J108" s="1">
        <v>1</v>
      </c>
      <c r="K108" s="1">
        <f t="shared" si="4"/>
        <v>1</v>
      </c>
      <c r="L108" s="1">
        <f t="shared" si="5"/>
        <v>3</v>
      </c>
      <c r="M108" s="1">
        <v>0</v>
      </c>
      <c r="N108" s="1">
        <f t="shared" si="6"/>
        <v>1</v>
      </c>
    </row>
    <row r="109" spans="3:14">
      <c r="C109" s="8">
        <v>45297</v>
      </c>
      <c r="D109" s="1" t="e">
        <v>#N/A</v>
      </c>
      <c r="E109" s="5" t="e">
        <v>#N/A</v>
      </c>
      <c r="F109" s="5" t="e">
        <v>#N/A</v>
      </c>
      <c r="G109" s="5" t="e">
        <v>#N/A</v>
      </c>
      <c r="H109" s="5" t="e">
        <v>#N/A</v>
      </c>
      <c r="I109" s="5" t="e">
        <v>#N/A</v>
      </c>
      <c r="J109" s="5" t="e">
        <v>#N/A</v>
      </c>
      <c r="K109" s="5" t="e">
        <v>#N/A</v>
      </c>
      <c r="L109" s="5" t="e">
        <v>#N/A</v>
      </c>
      <c r="M109" s="5" t="e">
        <v>#N/A</v>
      </c>
      <c r="N109" s="1" t="e">
        <f t="shared" si="6"/>
        <v>#N/A</v>
      </c>
    </row>
    <row r="110" spans="3:14">
      <c r="C110" s="9">
        <v>45298</v>
      </c>
      <c r="D110" s="6" t="e">
        <v>#N/A</v>
      </c>
      <c r="E110" s="6" t="e">
        <v>#N/A</v>
      </c>
      <c r="F110" s="6" t="e">
        <v>#N/A</v>
      </c>
      <c r="G110" s="6" t="e">
        <v>#N/A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  <c r="N110" s="3" t="e">
        <f t="shared" si="6"/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05D1-63B6-4E85-9B83-F5E6CDFBF056}">
  <dimension ref="B3:S12"/>
  <sheetViews>
    <sheetView topLeftCell="P35" workbookViewId="0">
      <selection activeCell="O5" sqref="O4:O12"/>
    </sheetView>
  </sheetViews>
  <sheetFormatPr defaultRowHeight="15"/>
  <cols>
    <col min="2" max="2" width="16.85546875" bestFit="1" customWidth="1"/>
    <col min="3" max="3" width="12.28515625" bestFit="1" customWidth="1"/>
    <col min="4" max="4" width="11.42578125" bestFit="1" customWidth="1"/>
    <col min="5" max="5" width="10.28515625" customWidth="1"/>
    <col min="6" max="6" width="14.140625" bestFit="1" customWidth="1"/>
    <col min="7" max="7" width="15.85546875" bestFit="1" customWidth="1"/>
    <col min="8" max="8" width="13.85546875" bestFit="1" customWidth="1"/>
    <col min="9" max="9" width="13.42578125" bestFit="1" customWidth="1"/>
    <col min="14" max="14" width="15.140625" bestFit="1" customWidth="1"/>
    <col min="16" max="16" width="14.5703125" bestFit="1" customWidth="1"/>
    <col min="17" max="17" width="16.140625" bestFit="1" customWidth="1"/>
    <col min="18" max="18" width="17.42578125" bestFit="1" customWidth="1"/>
    <col min="19" max="19" width="16.140625" bestFit="1" customWidth="1"/>
  </cols>
  <sheetData>
    <row r="3" spans="2:19">
      <c r="B3" s="1" t="s">
        <v>12</v>
      </c>
      <c r="C3" s="1" t="s">
        <v>13</v>
      </c>
      <c r="D3" s="1" t="s">
        <v>14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15</v>
      </c>
      <c r="N3" s="1" t="s">
        <v>10</v>
      </c>
      <c r="O3" s="1" t="s">
        <v>11</v>
      </c>
      <c r="P3" s="1" t="s">
        <v>16</v>
      </c>
      <c r="Q3" s="1" t="s">
        <v>17</v>
      </c>
      <c r="R3" s="1" t="s">
        <v>18</v>
      </c>
      <c r="S3" s="1" t="s">
        <v>19</v>
      </c>
    </row>
    <row r="4" spans="2:19">
      <c r="B4" s="1" t="s">
        <v>20</v>
      </c>
      <c r="C4" s="2">
        <v>42193</v>
      </c>
      <c r="D4" s="2">
        <v>42105</v>
      </c>
      <c r="E4" s="1">
        <v>15</v>
      </c>
      <c r="F4" s="1">
        <v>5</v>
      </c>
      <c r="G4" s="1">
        <v>4</v>
      </c>
      <c r="H4" s="1">
        <v>6</v>
      </c>
      <c r="I4" s="1">
        <f>(3*F4)+(1*G4)+(0*H4)</f>
        <v>19</v>
      </c>
      <c r="J4" s="1">
        <v>22</v>
      </c>
      <c r="K4" s="1">
        <v>24</v>
      </c>
      <c r="L4" s="1">
        <f>J4-K4</f>
        <v>-2</v>
      </c>
      <c r="M4" s="1">
        <f>ROUND(I4/E4,2)</f>
        <v>1.27</v>
      </c>
      <c r="N4" s="1">
        <v>3</v>
      </c>
      <c r="O4" s="1">
        <f t="shared" ref="O4:O12" si="0">ROUND((F4/E4),3)</f>
        <v>0.33300000000000002</v>
      </c>
      <c r="P4" s="1">
        <f>ROUND(N4/E4,3)</f>
        <v>0.2</v>
      </c>
      <c r="Q4" s="4">
        <v>13130000</v>
      </c>
      <c r="R4" s="4">
        <v>6600000</v>
      </c>
      <c r="S4" s="4">
        <f>R4-Q4</f>
        <v>-6530000</v>
      </c>
    </row>
    <row r="5" spans="2:19">
      <c r="B5" s="1" t="s">
        <v>21</v>
      </c>
      <c r="C5" s="2">
        <v>42106</v>
      </c>
      <c r="D5" s="2">
        <v>42501</v>
      </c>
      <c r="E5" s="1">
        <v>43</v>
      </c>
      <c r="F5" s="1">
        <v>12</v>
      </c>
      <c r="G5" s="1">
        <v>18</v>
      </c>
      <c r="H5" s="1">
        <v>13</v>
      </c>
      <c r="I5" s="1">
        <f t="shared" ref="I5:I12" si="1">(3*F5)+(1*G5)+(0*H5)</f>
        <v>54</v>
      </c>
      <c r="J5" s="1">
        <v>47</v>
      </c>
      <c r="K5" s="1">
        <v>51</v>
      </c>
      <c r="L5" s="1">
        <f t="shared" ref="L5:L12" si="2">J5-K5</f>
        <v>-4</v>
      </c>
      <c r="M5" s="1">
        <f t="shared" ref="M5:M12" si="3">ROUND(I5/E5,2)</f>
        <v>1.26</v>
      </c>
      <c r="N5" s="1">
        <v>13</v>
      </c>
      <c r="O5" s="1">
        <f t="shared" si="0"/>
        <v>0.27900000000000003</v>
      </c>
      <c r="P5" s="1">
        <f t="shared" ref="P5:P12" si="4">ROUND(N5/E5,3)</f>
        <v>0.30199999999999999</v>
      </c>
      <c r="Q5" s="4">
        <v>13640000</v>
      </c>
      <c r="R5" s="4">
        <v>17830000</v>
      </c>
      <c r="S5" s="4">
        <f t="shared" ref="S5:S12" si="5">R5-Q5</f>
        <v>4190000</v>
      </c>
    </row>
    <row r="6" spans="2:19">
      <c r="B6" s="1" t="s">
        <v>22</v>
      </c>
      <c r="C6" s="2">
        <v>42685</v>
      </c>
      <c r="D6" s="2">
        <v>43378</v>
      </c>
      <c r="E6" s="1">
        <v>76</v>
      </c>
      <c r="F6" s="1">
        <v>25</v>
      </c>
      <c r="G6" s="1">
        <v>14</v>
      </c>
      <c r="H6" s="1">
        <v>37</v>
      </c>
      <c r="I6" s="1">
        <f t="shared" si="1"/>
        <v>89</v>
      </c>
      <c r="J6" s="1">
        <v>93</v>
      </c>
      <c r="K6" s="1">
        <v>114</v>
      </c>
      <c r="L6" s="1">
        <f t="shared" si="2"/>
        <v>-21</v>
      </c>
      <c r="M6" s="1">
        <f t="shared" si="3"/>
        <v>1.17</v>
      </c>
      <c r="N6" s="1">
        <v>10</v>
      </c>
      <c r="O6" s="1">
        <f t="shared" si="0"/>
        <v>0.32900000000000001</v>
      </c>
      <c r="P6" s="1">
        <f t="shared" si="4"/>
        <v>0.13200000000000001</v>
      </c>
      <c r="Q6" s="4">
        <v>4220000</v>
      </c>
      <c r="R6" s="4">
        <v>4250000</v>
      </c>
      <c r="S6" s="4">
        <f t="shared" si="5"/>
        <v>30000</v>
      </c>
    </row>
    <row r="7" spans="2:19">
      <c r="B7" s="1" t="s">
        <v>23</v>
      </c>
      <c r="C7" s="1" t="s">
        <v>24</v>
      </c>
      <c r="D7" s="2">
        <v>43469</v>
      </c>
      <c r="E7" s="1">
        <v>39</v>
      </c>
      <c r="F7" s="1">
        <v>12</v>
      </c>
      <c r="G7" s="1">
        <v>8</v>
      </c>
      <c r="H7" s="1">
        <v>19</v>
      </c>
      <c r="I7" s="1">
        <f t="shared" si="1"/>
        <v>44</v>
      </c>
      <c r="J7" s="1">
        <v>46</v>
      </c>
      <c r="K7" s="1">
        <v>61</v>
      </c>
      <c r="L7" s="1">
        <f t="shared" si="2"/>
        <v>-15</v>
      </c>
      <c r="M7" s="1">
        <f t="shared" si="3"/>
        <v>1.1299999999999999</v>
      </c>
      <c r="N7" s="1">
        <v>12</v>
      </c>
      <c r="O7" s="1">
        <f t="shared" si="0"/>
        <v>0.308</v>
      </c>
      <c r="P7" s="1">
        <f t="shared" si="4"/>
        <v>0.308</v>
      </c>
      <c r="Q7" s="4">
        <v>0</v>
      </c>
      <c r="R7" s="4">
        <v>4000000</v>
      </c>
      <c r="S7" s="4">
        <f t="shared" si="5"/>
        <v>4000000</v>
      </c>
    </row>
    <row r="8" spans="2:19">
      <c r="B8" s="1" t="s">
        <v>25</v>
      </c>
      <c r="C8" s="2">
        <v>43682</v>
      </c>
      <c r="D8" s="2">
        <v>44567</v>
      </c>
      <c r="E8" s="1">
        <v>138</v>
      </c>
      <c r="F8" s="1">
        <v>54</v>
      </c>
      <c r="G8" s="1">
        <v>30</v>
      </c>
      <c r="H8" s="1">
        <v>54</v>
      </c>
      <c r="I8" s="1">
        <f t="shared" si="1"/>
        <v>192</v>
      </c>
      <c r="J8" s="1">
        <v>184</v>
      </c>
      <c r="K8" s="1">
        <v>190</v>
      </c>
      <c r="L8" s="1">
        <f t="shared" si="2"/>
        <v>-6</v>
      </c>
      <c r="M8" s="1">
        <f t="shared" si="3"/>
        <v>1.39</v>
      </c>
      <c r="N8" s="1">
        <v>32</v>
      </c>
      <c r="O8" s="1">
        <f t="shared" si="0"/>
        <v>0.39100000000000001</v>
      </c>
      <c r="P8" s="1">
        <f t="shared" si="4"/>
        <v>0.23200000000000001</v>
      </c>
      <c r="Q8" s="4">
        <v>9010000</v>
      </c>
      <c r="R8" s="4">
        <v>26986000</v>
      </c>
      <c r="S8" s="4">
        <f t="shared" si="5"/>
        <v>17976000</v>
      </c>
    </row>
    <row r="9" spans="2:19">
      <c r="B9" s="1" t="s">
        <v>26</v>
      </c>
      <c r="C9" s="2">
        <v>44567</v>
      </c>
      <c r="D9" s="1" t="s">
        <v>27</v>
      </c>
      <c r="E9" s="1">
        <v>21</v>
      </c>
      <c r="F9" s="1">
        <v>9</v>
      </c>
      <c r="G9" s="1">
        <v>4</v>
      </c>
      <c r="H9" s="1">
        <v>8</v>
      </c>
      <c r="I9" s="1">
        <f t="shared" si="1"/>
        <v>31</v>
      </c>
      <c r="J9" s="1">
        <v>26</v>
      </c>
      <c r="K9" s="1">
        <v>24</v>
      </c>
      <c r="L9" s="1">
        <f t="shared" si="2"/>
        <v>2</v>
      </c>
      <c r="M9" s="1">
        <f t="shared" si="3"/>
        <v>1.48</v>
      </c>
      <c r="N9" s="1">
        <v>5</v>
      </c>
      <c r="O9" s="1">
        <f t="shared" si="0"/>
        <v>0.42899999999999999</v>
      </c>
      <c r="P9" s="1">
        <f t="shared" si="4"/>
        <v>0.23799999999999999</v>
      </c>
      <c r="Q9" s="4">
        <v>0</v>
      </c>
      <c r="R9" s="4">
        <v>900000</v>
      </c>
      <c r="S9" s="4">
        <f t="shared" si="5"/>
        <v>900000</v>
      </c>
    </row>
    <row r="10" spans="2:19">
      <c r="B10" s="1" t="s">
        <v>28</v>
      </c>
      <c r="C10" s="2">
        <v>44877</v>
      </c>
      <c r="D10" s="1" t="s">
        <v>29</v>
      </c>
      <c r="E10" s="1">
        <v>11</v>
      </c>
      <c r="F10" s="1">
        <v>1</v>
      </c>
      <c r="G10" s="1">
        <v>5</v>
      </c>
      <c r="H10" s="1">
        <v>5</v>
      </c>
      <c r="I10" s="1">
        <f t="shared" si="1"/>
        <v>8</v>
      </c>
      <c r="J10" s="1">
        <v>8</v>
      </c>
      <c r="K10" s="1">
        <v>19</v>
      </c>
      <c r="L10" s="1">
        <f t="shared" si="2"/>
        <v>-11</v>
      </c>
      <c r="M10" s="1">
        <f t="shared" si="3"/>
        <v>0.73</v>
      </c>
      <c r="N10" s="1">
        <v>2</v>
      </c>
      <c r="O10" s="1">
        <f t="shared" si="0"/>
        <v>9.0999999999999998E-2</v>
      </c>
      <c r="P10" s="1">
        <f t="shared" si="4"/>
        <v>0.182</v>
      </c>
      <c r="Q10" s="4">
        <v>0</v>
      </c>
      <c r="R10" s="4">
        <v>0</v>
      </c>
      <c r="S10" s="4">
        <f t="shared" si="5"/>
        <v>0</v>
      </c>
    </row>
    <row r="11" spans="2:19">
      <c r="B11" s="1" t="s">
        <v>30</v>
      </c>
      <c r="C11" s="1" t="s">
        <v>31</v>
      </c>
      <c r="D11" s="1" t="s">
        <v>32</v>
      </c>
      <c r="E11" s="1">
        <v>27</v>
      </c>
      <c r="F11" s="1">
        <v>5</v>
      </c>
      <c r="G11" s="1">
        <v>4</v>
      </c>
      <c r="H11" s="1">
        <v>18</v>
      </c>
      <c r="I11" s="1">
        <f t="shared" si="1"/>
        <v>19</v>
      </c>
      <c r="J11" s="1">
        <v>20</v>
      </c>
      <c r="K11" s="1">
        <v>51</v>
      </c>
      <c r="L11" s="1">
        <f t="shared" si="2"/>
        <v>-31</v>
      </c>
      <c r="M11" s="1">
        <f t="shared" si="3"/>
        <v>0.7</v>
      </c>
      <c r="N11" s="1">
        <v>4</v>
      </c>
      <c r="O11" s="1">
        <f t="shared" si="0"/>
        <v>0.185</v>
      </c>
      <c r="P11" s="1">
        <f t="shared" si="4"/>
        <v>0.14799999999999999</v>
      </c>
      <c r="Q11" s="4">
        <v>0</v>
      </c>
      <c r="R11" s="4">
        <v>3110000</v>
      </c>
      <c r="S11" s="4">
        <f t="shared" si="5"/>
        <v>3110000</v>
      </c>
    </row>
    <row r="12" spans="2:19">
      <c r="B12" s="1" t="s">
        <v>33</v>
      </c>
      <c r="C12" s="1" t="s">
        <v>34</v>
      </c>
      <c r="D12" s="2">
        <v>45417</v>
      </c>
      <c r="E12" s="1">
        <v>32</v>
      </c>
      <c r="F12" s="1">
        <v>13</v>
      </c>
      <c r="G12" s="1">
        <v>9</v>
      </c>
      <c r="H12" s="1">
        <v>10</v>
      </c>
      <c r="I12" s="1">
        <f t="shared" si="1"/>
        <v>48</v>
      </c>
      <c r="J12" s="1">
        <v>37</v>
      </c>
      <c r="K12" s="1">
        <v>32</v>
      </c>
      <c r="L12" s="1">
        <f t="shared" si="2"/>
        <v>5</v>
      </c>
      <c r="M12" s="1">
        <f t="shared" si="3"/>
        <v>1.5</v>
      </c>
      <c r="N12" s="1">
        <v>11</v>
      </c>
      <c r="O12" s="1">
        <f t="shared" si="0"/>
        <v>0.40600000000000003</v>
      </c>
      <c r="P12" s="1">
        <f t="shared" si="4"/>
        <v>0.34399999999999997</v>
      </c>
      <c r="Q12" s="4">
        <v>0</v>
      </c>
      <c r="R12" s="4">
        <v>0</v>
      </c>
      <c r="S12" s="4">
        <f t="shared" si="5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George McNamara</cp:lastModifiedBy>
  <cp:revision/>
  <dcterms:created xsi:type="dcterms:W3CDTF">2024-05-23T12:11:42Z</dcterms:created>
  <dcterms:modified xsi:type="dcterms:W3CDTF">2024-06-06T12:14:24Z</dcterms:modified>
  <cp:category/>
  <cp:contentStatus/>
</cp:coreProperties>
</file>