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0ff6a812066170/Desktop/"/>
    </mc:Choice>
  </mc:AlternateContent>
  <xr:revisionPtr revIDLastSave="0" documentId="8_{687A4BF6-02CC-43B4-9A4D-EA96D60E02AD}" xr6:coauthVersionLast="47" xr6:coauthVersionMax="47" xr10:uidLastSave="{00000000-0000-0000-0000-000000000000}"/>
  <bookViews>
    <workbookView xWindow="-120" yWindow="-120" windowWidth="29040" windowHeight="15720" xr2:uid="{F075E976-FE1F-4C71-ABA8-F6418EFA0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" i="1" l="1"/>
  <c r="J40" i="1"/>
  <c r="L39" i="1"/>
  <c r="J39" i="1"/>
  <c r="L38" i="1"/>
  <c r="J38" i="1"/>
  <c r="L37" i="1"/>
  <c r="L36" i="1"/>
  <c r="J36" i="1"/>
  <c r="L35" i="1"/>
  <c r="L34" i="1"/>
  <c r="J34" i="1"/>
  <c r="L33" i="1"/>
  <c r="L32" i="1"/>
  <c r="J32" i="1"/>
  <c r="L31" i="1"/>
  <c r="K31" i="1"/>
  <c r="J31" i="1"/>
  <c r="L30" i="1"/>
  <c r="J30" i="1"/>
  <c r="G30" i="1"/>
  <c r="K30" i="1" s="1"/>
  <c r="D30" i="1"/>
  <c r="L29" i="1"/>
  <c r="L28" i="1"/>
  <c r="G28" i="1"/>
  <c r="D28" i="1"/>
  <c r="K28" i="1" s="1"/>
  <c r="L27" i="1"/>
  <c r="K27" i="1"/>
  <c r="G27" i="1"/>
  <c r="D27" i="1"/>
  <c r="L26" i="1"/>
  <c r="J26" i="1"/>
  <c r="G26" i="1"/>
  <c r="K26" i="1" s="1"/>
  <c r="D26" i="1"/>
  <c r="L25" i="1"/>
  <c r="L24" i="1"/>
  <c r="J24" i="1"/>
  <c r="G24" i="1"/>
  <c r="K24" i="1" s="1"/>
  <c r="D24" i="1"/>
  <c r="L23" i="1"/>
  <c r="K23" i="1"/>
  <c r="J23" i="1"/>
  <c r="L22" i="1"/>
  <c r="L21" i="1"/>
  <c r="L20" i="1"/>
  <c r="L19" i="1"/>
  <c r="J19" i="1"/>
  <c r="G19" i="1"/>
  <c r="D19" i="1"/>
  <c r="K19" i="1" s="1"/>
  <c r="L18" i="1"/>
  <c r="L17" i="1"/>
  <c r="L16" i="1"/>
  <c r="L15" i="1"/>
  <c r="J15" i="1"/>
  <c r="K15" i="1" s="1"/>
  <c r="G15" i="1"/>
  <c r="D15" i="1"/>
  <c r="L14" i="1"/>
  <c r="L13" i="1"/>
  <c r="D13" i="1"/>
  <c r="K13" i="1" s="1"/>
  <c r="L12" i="1"/>
  <c r="J12" i="1"/>
  <c r="K12" i="1" s="1"/>
  <c r="G12" i="1"/>
  <c r="D12" i="1"/>
  <c r="L11" i="1"/>
  <c r="G11" i="1"/>
  <c r="K11" i="1" s="1"/>
  <c r="L10" i="1"/>
  <c r="L9" i="1"/>
  <c r="K9" i="1"/>
  <c r="J9" i="1"/>
  <c r="D9" i="1"/>
  <c r="L8" i="1"/>
  <c r="J8" i="1"/>
  <c r="K8" i="1" s="1"/>
  <c r="D8" i="1"/>
  <c r="L7" i="1"/>
  <c r="L6" i="1"/>
  <c r="L5" i="1"/>
  <c r="L4" i="1"/>
  <c r="J4" i="1"/>
  <c r="K4" i="1" s="1"/>
  <c r="G4" i="1"/>
  <c r="D4" i="1"/>
  <c r="L3" i="1"/>
  <c r="L2" i="1"/>
  <c r="Q36" i="1" l="1" a="1"/>
  <c r="Q36" i="1" s="1"/>
  <c r="Q9" i="1" a="1"/>
  <c r="Q9" i="1" s="1"/>
  <c r="Q28" i="1" a="1"/>
  <c r="Q28" i="1" s="1"/>
  <c r="Q40" i="1" a="1"/>
  <c r="Q40" i="1" s="1"/>
  <c r="Q38" i="1" a="1"/>
  <c r="Q38" i="1" s="1"/>
  <c r="Q30" i="1" a="1"/>
  <c r="Q30" i="1" s="1"/>
  <c r="Q32" i="1" a="1"/>
  <c r="Q32" i="1" s="1"/>
  <c r="Q11" i="1" a="1"/>
  <c r="Q11" i="1" s="1"/>
  <c r="Q12" i="1" a="1"/>
  <c r="Q12" i="1" s="1"/>
  <c r="Q34" i="1" a="1"/>
  <c r="Q34" i="1" s="1"/>
  <c r="Q23" i="1" a="1"/>
  <c r="Q23" i="1" s="1"/>
  <c r="Q19" i="1" a="1"/>
  <c r="Q19" i="1" s="1"/>
  <c r="Q26" i="1" a="1"/>
  <c r="Q26" i="1" s="1"/>
  <c r="Q39" i="1" a="1"/>
  <c r="Q39" i="1" s="1"/>
  <c r="Q37" i="1" a="1"/>
  <c r="Q37" i="1" s="1"/>
  <c r="Q24" i="1" a="1"/>
  <c r="Q24" i="1" s="1"/>
  <c r="Q15" i="1" a="1"/>
  <c r="Q15" i="1" s="1"/>
  <c r="Q13" i="1" a="1"/>
  <c r="Q13" i="1" s="1"/>
  <c r="Q27" i="1" a="1"/>
  <c r="Q27" i="1" s="1"/>
  <c r="Q4" i="1" a="1"/>
  <c r="Q4" i="1" s="1"/>
  <c r="Q8" i="1" a="1"/>
  <c r="Q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<sst xmlns="http://schemas.openxmlformats.org/spreadsheetml/2006/main" count="260" uniqueCount="20">
  <si>
    <t>strainNum</t>
  </si>
  <si>
    <t>colonyDiam1</t>
  </si>
  <si>
    <t>clearDiam1</t>
  </si>
  <si>
    <t>diff1</t>
  </si>
  <si>
    <t>colonyDiam2</t>
  </si>
  <si>
    <t>clearDiam2</t>
  </si>
  <si>
    <t>diff2</t>
  </si>
  <si>
    <t>colonyDiam3</t>
  </si>
  <si>
    <t>clearDiam3</t>
  </si>
  <si>
    <t>diff3</t>
  </si>
  <si>
    <t>meanDiff</t>
  </si>
  <si>
    <t>meanDiam</t>
  </si>
  <si>
    <t>media</t>
  </si>
  <si>
    <t>cellCount</t>
  </si>
  <si>
    <t>uniqueGenes</t>
  </si>
  <si>
    <t>sumGenes</t>
  </si>
  <si>
    <t>SD</t>
  </si>
  <si>
    <t>NA</t>
  </si>
  <si>
    <t>TSA</t>
  </si>
  <si>
    <t>NFB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</si>
</sst>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00E9-8926-4849-957C-476DE6231F5C}">
  <dimension ref="A1:Q40"/>
  <sheetViews>
    <sheetView tabSelected="1" workbookViewId="0">
      <selection activeCell="S28" sqref="S2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6.4</v>
      </c>
      <c r="C2" t="s">
        <v>17</v>
      </c>
      <c r="D2" t="s">
        <v>17</v>
      </c>
      <c r="E2">
        <v>5.97</v>
      </c>
      <c r="F2" t="s">
        <v>17</v>
      </c>
      <c r="G2" t="s">
        <v>17</v>
      </c>
      <c r="H2">
        <v>7.4</v>
      </c>
      <c r="I2" t="s">
        <v>17</v>
      </c>
      <c r="J2" t="s">
        <v>17</v>
      </c>
      <c r="K2" t="s">
        <v>17</v>
      </c>
      <c r="L2">
        <f>AVERAGE(B2,E2,H2)</f>
        <v>6.5900000000000007</v>
      </c>
      <c r="M2" t="s">
        <v>18</v>
      </c>
      <c r="N2">
        <v>175000000</v>
      </c>
      <c r="O2">
        <v>122</v>
      </c>
      <c r="P2">
        <v>257</v>
      </c>
      <c r="Q2" t="s">
        <v>17</v>
      </c>
    </row>
    <row r="3" spans="1:17" x14ac:dyDescent="0.25">
      <c r="A3">
        <v>4</v>
      </c>
      <c r="B3">
        <v>6.35</v>
      </c>
      <c r="C3" t="s">
        <v>17</v>
      </c>
      <c r="D3" t="s">
        <v>17</v>
      </c>
      <c r="E3">
        <v>8.08</v>
      </c>
      <c r="F3" t="s">
        <v>17</v>
      </c>
      <c r="G3" t="s">
        <v>17</v>
      </c>
      <c r="H3">
        <v>7.02</v>
      </c>
      <c r="I3" t="s">
        <v>17</v>
      </c>
      <c r="J3" t="s">
        <v>17</v>
      </c>
      <c r="K3" t="s">
        <v>17</v>
      </c>
      <c r="L3">
        <f t="shared" ref="L3:L40" si="0">AVERAGE(B3,E3,H3)</f>
        <v>7.1499999999999995</v>
      </c>
      <c r="M3" t="s">
        <v>18</v>
      </c>
      <c r="N3">
        <v>36666666.666666664</v>
      </c>
      <c r="O3">
        <v>119</v>
      </c>
      <c r="P3">
        <v>248</v>
      </c>
      <c r="Q3" t="s">
        <v>17</v>
      </c>
    </row>
    <row r="4" spans="1:17" x14ac:dyDescent="0.25">
      <c r="A4">
        <v>5</v>
      </c>
      <c r="B4">
        <v>9.8000000000000007</v>
      </c>
      <c r="C4">
        <v>18.13</v>
      </c>
      <c r="D4">
        <f>C4/B4</f>
        <v>1.8499999999999999</v>
      </c>
      <c r="E4">
        <v>8.1999999999999993</v>
      </c>
      <c r="F4">
        <v>15.32</v>
      </c>
      <c r="G4">
        <f>F4/E4</f>
        <v>1.8682926829268294</v>
      </c>
      <c r="H4">
        <v>9.15</v>
      </c>
      <c r="I4">
        <v>19.72</v>
      </c>
      <c r="J4">
        <f>I4/H4</f>
        <v>2.1551912568306011</v>
      </c>
      <c r="K4">
        <f t="shared" ref="K4:K31" si="1">AVERAGE(J4,G4,D4)</f>
        <v>1.9578279799191434</v>
      </c>
      <c r="L4">
        <f t="shared" si="0"/>
        <v>9.0499999999999989</v>
      </c>
      <c r="M4" t="s">
        <v>18</v>
      </c>
      <c r="N4">
        <v>17500000</v>
      </c>
      <c r="O4">
        <v>136</v>
      </c>
      <c r="P4">
        <v>298</v>
      </c>
      <c r="Q4" cm="1">
        <f t="array" ref="Q4">IF(COUNTIF(A:A, A4) &gt; 1, _xlfn.STDEV.S(IF(A:A=A4, K:K)), NA())</f>
        <v>0.2258312224585404</v>
      </c>
    </row>
    <row r="5" spans="1:17" x14ac:dyDescent="0.25">
      <c r="A5">
        <v>8</v>
      </c>
      <c r="B5">
        <v>7</v>
      </c>
      <c r="C5" t="s">
        <v>17</v>
      </c>
      <c r="D5" t="s">
        <v>17</v>
      </c>
      <c r="E5">
        <v>5.8</v>
      </c>
      <c r="F5" t="s">
        <v>17</v>
      </c>
      <c r="G5" t="s">
        <v>17</v>
      </c>
      <c r="H5">
        <v>7.24</v>
      </c>
      <c r="I5" t="s">
        <v>17</v>
      </c>
      <c r="J5" t="s">
        <v>17</v>
      </c>
      <c r="K5" t="s">
        <v>17</v>
      </c>
      <c r="L5">
        <f t="shared" si="0"/>
        <v>6.68</v>
      </c>
      <c r="M5" t="s">
        <v>18</v>
      </c>
      <c r="N5">
        <v>26666666.666666668</v>
      </c>
      <c r="O5">
        <v>115</v>
      </c>
      <c r="P5">
        <v>255</v>
      </c>
      <c r="Q5" t="s">
        <v>17</v>
      </c>
    </row>
    <row r="6" spans="1:17" x14ac:dyDescent="0.25">
      <c r="A6">
        <v>9</v>
      </c>
      <c r="B6">
        <v>5.49</v>
      </c>
      <c r="C6" t="s">
        <v>17</v>
      </c>
      <c r="D6" t="s">
        <v>17</v>
      </c>
      <c r="E6">
        <v>5.59</v>
      </c>
      <c r="F6" t="s">
        <v>17</v>
      </c>
      <c r="G6" t="s">
        <v>17</v>
      </c>
      <c r="H6">
        <v>6.31</v>
      </c>
      <c r="I6" t="s">
        <v>17</v>
      </c>
      <c r="J6" t="s">
        <v>17</v>
      </c>
      <c r="K6" t="s">
        <v>17</v>
      </c>
      <c r="L6">
        <f t="shared" si="0"/>
        <v>5.7966666666666669</v>
      </c>
      <c r="M6" t="s">
        <v>18</v>
      </c>
      <c r="N6">
        <v>20000000</v>
      </c>
      <c r="O6">
        <v>121</v>
      </c>
      <c r="P6">
        <v>254</v>
      </c>
      <c r="Q6" t="s">
        <v>17</v>
      </c>
    </row>
    <row r="7" spans="1:17" x14ac:dyDescent="0.25">
      <c r="A7">
        <v>13</v>
      </c>
      <c r="B7">
        <v>5.57</v>
      </c>
      <c r="C7" t="s">
        <v>17</v>
      </c>
      <c r="D7" t="s">
        <v>17</v>
      </c>
      <c r="E7">
        <v>5.92</v>
      </c>
      <c r="F7" t="s">
        <v>17</v>
      </c>
      <c r="G7" t="s">
        <v>17</v>
      </c>
      <c r="H7">
        <v>5.81</v>
      </c>
      <c r="I7" t="s">
        <v>17</v>
      </c>
      <c r="J7" t="s">
        <v>17</v>
      </c>
      <c r="K7" t="s">
        <v>17</v>
      </c>
      <c r="L7">
        <f t="shared" si="0"/>
        <v>5.7666666666666666</v>
      </c>
      <c r="M7" t="s">
        <v>18</v>
      </c>
      <c r="N7">
        <v>100000000</v>
      </c>
      <c r="O7">
        <v>110</v>
      </c>
      <c r="P7">
        <v>253</v>
      </c>
      <c r="Q7" t="s">
        <v>17</v>
      </c>
    </row>
    <row r="8" spans="1:17" x14ac:dyDescent="0.25">
      <c r="A8">
        <v>14</v>
      </c>
      <c r="B8">
        <v>5.18</v>
      </c>
      <c r="C8">
        <v>6.21</v>
      </c>
      <c r="D8">
        <f t="shared" ref="D8:D9" si="2">C8/B8</f>
        <v>1.198841698841699</v>
      </c>
      <c r="E8">
        <v>5.15</v>
      </c>
      <c r="F8" t="s">
        <v>17</v>
      </c>
      <c r="G8" t="s">
        <v>17</v>
      </c>
      <c r="H8">
        <v>5.58</v>
      </c>
      <c r="I8">
        <v>6</v>
      </c>
      <c r="J8">
        <f t="shared" ref="J8:J40" si="3">I8/H8</f>
        <v>1.075268817204301</v>
      </c>
      <c r="K8">
        <f t="shared" ref="K8:K35" si="4">AVERAGE(J8,G8,D8)</f>
        <v>1.137055258023</v>
      </c>
      <c r="L8">
        <f t="shared" si="0"/>
        <v>5.3033333333333337</v>
      </c>
      <c r="M8" t="s">
        <v>18</v>
      </c>
      <c r="N8">
        <v>26666666.666666668</v>
      </c>
      <c r="O8">
        <v>140</v>
      </c>
      <c r="P8">
        <v>301</v>
      </c>
      <c r="Q8" cm="1">
        <f t="array" ref="Q8">IF(COUNTIF(A:A, A8) &gt; 1, _xlfn.STDEV.S(IF(A:A=A8, K:K)), NA())</f>
        <v>6.8328740591682854E-2</v>
      </c>
    </row>
    <row r="9" spans="1:17" x14ac:dyDescent="0.25">
      <c r="A9">
        <v>15</v>
      </c>
      <c r="B9">
        <v>5.34</v>
      </c>
      <c r="C9">
        <v>7.25</v>
      </c>
      <c r="D9">
        <f t="shared" si="2"/>
        <v>1.3576779026217229</v>
      </c>
      <c r="E9">
        <v>5.05</v>
      </c>
      <c r="F9" t="s">
        <v>17</v>
      </c>
      <c r="G9" t="s">
        <v>17</v>
      </c>
      <c r="H9">
        <v>5.71</v>
      </c>
      <c r="I9">
        <v>6.22</v>
      </c>
      <c r="J9">
        <f t="shared" si="3"/>
        <v>1.0893169877408055</v>
      </c>
      <c r="K9">
        <f t="shared" si="4"/>
        <v>1.2234974451812644</v>
      </c>
      <c r="L9">
        <f t="shared" si="0"/>
        <v>5.3666666666666671</v>
      </c>
      <c r="M9" t="s">
        <v>18</v>
      </c>
      <c r="N9">
        <v>11666666.666666666</v>
      </c>
      <c r="O9">
        <v>127</v>
      </c>
      <c r="P9">
        <v>260</v>
      </c>
      <c r="Q9" cm="1">
        <f t="array" ref="Q9">IF(COUNTIF(A:A, A9) &gt; 1, _xlfn.STDEV.S(IF(A:A=A9, K:K)), NA())</f>
        <v>1.1634715132046393E-2</v>
      </c>
    </row>
    <row r="10" spans="1:17" x14ac:dyDescent="0.25">
      <c r="A10">
        <v>23</v>
      </c>
      <c r="B10">
        <v>4.88</v>
      </c>
      <c r="C10" t="s">
        <v>17</v>
      </c>
      <c r="D10" t="s">
        <v>17</v>
      </c>
      <c r="E10">
        <v>6.88</v>
      </c>
      <c r="F10" t="s">
        <v>17</v>
      </c>
      <c r="G10" t="s">
        <v>17</v>
      </c>
      <c r="H10">
        <v>4.76</v>
      </c>
      <c r="I10" t="s">
        <v>17</v>
      </c>
      <c r="J10" t="s">
        <v>17</v>
      </c>
      <c r="K10" t="s">
        <v>17</v>
      </c>
      <c r="L10">
        <f t="shared" si="0"/>
        <v>5.5066666666666668</v>
      </c>
      <c r="M10" t="s">
        <v>18</v>
      </c>
      <c r="N10" t="s">
        <v>17</v>
      </c>
      <c r="O10" t="s">
        <v>17</v>
      </c>
      <c r="P10" t="s">
        <v>17</v>
      </c>
      <c r="Q10" t="s">
        <v>17</v>
      </c>
    </row>
    <row r="11" spans="1:17" x14ac:dyDescent="0.25">
      <c r="A11">
        <v>25</v>
      </c>
      <c r="B11">
        <v>18.14</v>
      </c>
      <c r="C11" t="s">
        <v>17</v>
      </c>
      <c r="D11" t="s">
        <v>17</v>
      </c>
      <c r="E11">
        <v>9.2899999999999991</v>
      </c>
      <c r="F11">
        <v>12.28</v>
      </c>
      <c r="G11">
        <f t="shared" ref="G11:G12" si="5">F11/E11</f>
        <v>1.3218514531754575</v>
      </c>
      <c r="H11">
        <v>18.059999999999999</v>
      </c>
      <c r="I11" t="s">
        <v>17</v>
      </c>
      <c r="J11" t="s">
        <v>17</v>
      </c>
      <c r="K11">
        <f t="shared" ref="K11:K38" si="6">AVERAGE(J11,G11,D11)</f>
        <v>1.3218514531754575</v>
      </c>
      <c r="L11">
        <f t="shared" si="0"/>
        <v>15.163333333333332</v>
      </c>
      <c r="M11" t="s">
        <v>18</v>
      </c>
      <c r="N11">
        <v>33333333.333333336</v>
      </c>
      <c r="O11">
        <v>135</v>
      </c>
      <c r="P11">
        <v>250</v>
      </c>
      <c r="Q11" cm="1">
        <f t="array" ref="Q11">IF(COUNTIF(A:A, A11) &gt; 1, _xlfn.STDEV.S(IF(A:A=A11, K:K)), NA())</f>
        <v>0.11593425069050764</v>
      </c>
    </row>
    <row r="12" spans="1:17" x14ac:dyDescent="0.25">
      <c r="A12">
        <v>33</v>
      </c>
      <c r="B12">
        <v>4.68</v>
      </c>
      <c r="C12">
        <v>6.16</v>
      </c>
      <c r="D12">
        <f t="shared" ref="D12:D13" si="7">C12/B12</f>
        <v>1.3162393162393164</v>
      </c>
      <c r="E12">
        <v>4.72</v>
      </c>
      <c r="F12">
        <v>6.78</v>
      </c>
      <c r="G12">
        <f t="shared" si="5"/>
        <v>1.4364406779661019</v>
      </c>
      <c r="H12">
        <v>5.63</v>
      </c>
      <c r="I12">
        <v>6.22</v>
      </c>
      <c r="J12">
        <f t="shared" ref="J12:J40" si="8">I12/H12</f>
        <v>1.1047957371225576</v>
      </c>
      <c r="K12">
        <f t="shared" si="6"/>
        <v>1.2858252437759921</v>
      </c>
      <c r="L12">
        <f t="shared" si="0"/>
        <v>5.0099999999999989</v>
      </c>
      <c r="M12" t="s">
        <v>18</v>
      </c>
      <c r="N12">
        <v>35000000</v>
      </c>
      <c r="O12">
        <v>141</v>
      </c>
      <c r="P12">
        <v>302</v>
      </c>
      <c r="Q12" cm="1">
        <f t="array" ref="Q12">IF(COUNTIF(A:A, A12) &gt; 1, _xlfn.STDEV.S(IF(A:A=A12, K:K)), NA())</f>
        <v>8.5152362815218374E-2</v>
      </c>
    </row>
    <row r="13" spans="1:17" x14ac:dyDescent="0.25">
      <c r="A13">
        <v>37</v>
      </c>
      <c r="B13">
        <v>4.6900000000000004</v>
      </c>
      <c r="C13">
        <v>6.39</v>
      </c>
      <c r="D13">
        <f t="shared" si="7"/>
        <v>1.3624733475479742</v>
      </c>
      <c r="E13">
        <v>4.9000000000000004</v>
      </c>
      <c r="F13" t="s">
        <v>17</v>
      </c>
      <c r="G13" t="s">
        <v>17</v>
      </c>
      <c r="H13">
        <v>4.92</v>
      </c>
      <c r="I13" t="s">
        <v>17</v>
      </c>
      <c r="J13" t="s">
        <v>17</v>
      </c>
      <c r="K13">
        <f t="shared" si="6"/>
        <v>1.3624733475479742</v>
      </c>
      <c r="L13">
        <f t="shared" si="0"/>
        <v>4.8366666666666669</v>
      </c>
      <c r="M13" t="s">
        <v>18</v>
      </c>
      <c r="N13" t="s">
        <v>17</v>
      </c>
      <c r="O13" t="s">
        <v>17</v>
      </c>
      <c r="P13" t="s">
        <v>17</v>
      </c>
      <c r="Q13" cm="1">
        <f t="array" ref="Q13">IF(COUNTIF(A:A, A13) &gt; 1, _xlfn.STDEV.S(IF(A:A=A13, K:K)), NA())</f>
        <v>0.10748186594404181</v>
      </c>
    </row>
    <row r="14" spans="1:17" x14ac:dyDescent="0.25">
      <c r="A14">
        <v>48</v>
      </c>
      <c r="B14">
        <v>8.6</v>
      </c>
      <c r="C14" t="s">
        <v>17</v>
      </c>
      <c r="D14" t="s">
        <v>17</v>
      </c>
      <c r="E14">
        <v>9.14</v>
      </c>
      <c r="F14" t="s">
        <v>17</v>
      </c>
      <c r="G14" t="s">
        <v>17</v>
      </c>
      <c r="H14">
        <v>8.9600000000000009</v>
      </c>
      <c r="I14" t="s">
        <v>17</v>
      </c>
      <c r="J14" t="s">
        <v>17</v>
      </c>
      <c r="K14" t="s">
        <v>17</v>
      </c>
      <c r="L14">
        <f t="shared" si="0"/>
        <v>8.9</v>
      </c>
      <c r="M14" t="s">
        <v>18</v>
      </c>
      <c r="N14">
        <v>38333333.333333336</v>
      </c>
      <c r="O14">
        <v>126</v>
      </c>
      <c r="P14">
        <v>259</v>
      </c>
      <c r="Q14" t="s">
        <v>17</v>
      </c>
    </row>
    <row r="15" spans="1:17" x14ac:dyDescent="0.25">
      <c r="A15">
        <v>55</v>
      </c>
      <c r="B15">
        <v>20.23</v>
      </c>
      <c r="C15">
        <v>25.12</v>
      </c>
      <c r="D15">
        <f>C15/B15</f>
        <v>1.2417202174987643</v>
      </c>
      <c r="E15">
        <v>18.87</v>
      </c>
      <c r="F15">
        <v>25.25</v>
      </c>
      <c r="G15">
        <f>F15/E15</f>
        <v>1.3381028086910438</v>
      </c>
      <c r="H15">
        <v>21.78</v>
      </c>
      <c r="I15">
        <v>24.9</v>
      </c>
      <c r="J15">
        <f t="shared" ref="J15:J40" si="9">I15/H15</f>
        <v>1.1432506887052341</v>
      </c>
      <c r="K15">
        <f t="shared" ref="K15:K40" si="10">AVERAGE(J15,G15,D15)</f>
        <v>1.2410245716316808</v>
      </c>
      <c r="L15">
        <f t="shared" si="0"/>
        <v>20.293333333333333</v>
      </c>
      <c r="M15" t="s">
        <v>18</v>
      </c>
      <c r="N15">
        <v>70000000</v>
      </c>
      <c r="O15" t="s">
        <v>17</v>
      </c>
      <c r="P15" t="s">
        <v>17</v>
      </c>
      <c r="Q15" cm="1">
        <f t="array" ref="Q15">IF(COUNTIF(A:A, A15) &gt; 1, _xlfn.STDEV.S(IF(A:A=A15, K:K)), NA())</f>
        <v>0.14099460963629917</v>
      </c>
    </row>
    <row r="16" spans="1:17" x14ac:dyDescent="0.25">
      <c r="A16">
        <v>102</v>
      </c>
      <c r="B16">
        <v>9.56</v>
      </c>
      <c r="C16" t="s">
        <v>17</v>
      </c>
      <c r="D16" t="s">
        <v>17</v>
      </c>
      <c r="E16">
        <v>4.6900000000000004</v>
      </c>
      <c r="F16" t="s">
        <v>17</v>
      </c>
      <c r="G16" t="s">
        <v>17</v>
      </c>
      <c r="H16">
        <v>7.81</v>
      </c>
      <c r="I16" t="s">
        <v>17</v>
      </c>
      <c r="J16" t="s">
        <v>17</v>
      </c>
      <c r="K16" t="s">
        <v>17</v>
      </c>
      <c r="L16">
        <f t="shared" si="0"/>
        <v>7.3533333333333326</v>
      </c>
      <c r="M16" t="s">
        <v>18</v>
      </c>
      <c r="N16">
        <v>41666666.666666664</v>
      </c>
      <c r="O16">
        <v>126</v>
      </c>
      <c r="P16">
        <v>259</v>
      </c>
      <c r="Q16" t="s">
        <v>17</v>
      </c>
    </row>
    <row r="17" spans="1:17" x14ac:dyDescent="0.25">
      <c r="A17">
        <v>1</v>
      </c>
      <c r="B17">
        <v>7.31</v>
      </c>
      <c r="C17" t="s">
        <v>17</v>
      </c>
      <c r="D17" t="s">
        <v>17</v>
      </c>
      <c r="E17">
        <v>5.05</v>
      </c>
      <c r="F17" t="s">
        <v>17</v>
      </c>
      <c r="G17" t="s">
        <v>17</v>
      </c>
      <c r="H17">
        <v>6.78</v>
      </c>
      <c r="I17" t="s">
        <v>17</v>
      </c>
      <c r="J17" t="s">
        <v>17</v>
      </c>
      <c r="K17" t="s">
        <v>17</v>
      </c>
      <c r="L17">
        <f t="shared" si="0"/>
        <v>6.38</v>
      </c>
      <c r="M17" t="s">
        <v>19</v>
      </c>
      <c r="N17">
        <v>3000000</v>
      </c>
      <c r="O17">
        <v>122</v>
      </c>
      <c r="P17">
        <v>257</v>
      </c>
      <c r="Q17" t="s">
        <v>17</v>
      </c>
    </row>
    <row r="18" spans="1:17" x14ac:dyDescent="0.25">
      <c r="A18">
        <v>4</v>
      </c>
      <c r="B18">
        <v>7.99</v>
      </c>
      <c r="C18" t="s">
        <v>17</v>
      </c>
      <c r="D18" t="s">
        <v>17</v>
      </c>
      <c r="E18">
        <v>6.3</v>
      </c>
      <c r="F18" t="s">
        <v>17</v>
      </c>
      <c r="G18" t="s">
        <v>17</v>
      </c>
      <c r="H18">
        <v>6.8</v>
      </c>
      <c r="I18" t="s">
        <v>17</v>
      </c>
      <c r="J18" t="s">
        <v>17</v>
      </c>
      <c r="K18" t="s">
        <v>17</v>
      </c>
      <c r="L18">
        <f t="shared" si="0"/>
        <v>7.03</v>
      </c>
      <c r="M18" t="s">
        <v>19</v>
      </c>
      <c r="N18">
        <v>40000000</v>
      </c>
      <c r="O18">
        <v>119</v>
      </c>
      <c r="P18">
        <v>248</v>
      </c>
      <c r="Q18" t="s">
        <v>17</v>
      </c>
    </row>
    <row r="19" spans="1:17" x14ac:dyDescent="0.25">
      <c r="A19">
        <v>5</v>
      </c>
      <c r="B19">
        <v>8.92</v>
      </c>
      <c r="C19">
        <v>17.27</v>
      </c>
      <c r="D19">
        <f>C19/B19</f>
        <v>1.9360986547085202</v>
      </c>
      <c r="E19">
        <v>7.79</v>
      </c>
      <c r="F19">
        <v>14.77</v>
      </c>
      <c r="G19">
        <f>F19/E19</f>
        <v>1.8960205391527598</v>
      </c>
      <c r="H19">
        <v>5.71</v>
      </c>
      <c r="I19">
        <v>12.68</v>
      </c>
      <c r="J19">
        <f t="shared" ref="J19:J40" si="11">I19/H19</f>
        <v>2.2206654991243431</v>
      </c>
      <c r="K19">
        <f t="shared" ref="K19:K40" si="12">AVERAGE(J19,G19,D19)</f>
        <v>2.0175948976618745</v>
      </c>
      <c r="L19">
        <f t="shared" si="0"/>
        <v>7.4733333333333336</v>
      </c>
      <c r="M19" t="s">
        <v>19</v>
      </c>
      <c r="N19">
        <v>50000</v>
      </c>
      <c r="O19">
        <v>136</v>
      </c>
      <c r="P19">
        <v>298</v>
      </c>
      <c r="Q19" cm="1">
        <f t="array" ref="Q19">IF(COUNTIF(A:A, A19) &gt; 1, _xlfn.STDEV.S(IF(A:A=A19, K:K)), NA())</f>
        <v>0.2258312224585404</v>
      </c>
    </row>
    <row r="20" spans="1:17" x14ac:dyDescent="0.25">
      <c r="A20">
        <v>8</v>
      </c>
      <c r="B20">
        <v>6.91</v>
      </c>
      <c r="C20" t="s">
        <v>17</v>
      </c>
      <c r="D20" t="s">
        <v>17</v>
      </c>
      <c r="E20">
        <v>8.18</v>
      </c>
      <c r="F20" t="s">
        <v>17</v>
      </c>
      <c r="G20" t="s">
        <v>17</v>
      </c>
      <c r="H20">
        <v>5.24</v>
      </c>
      <c r="I20" t="s">
        <v>17</v>
      </c>
      <c r="J20" t="s">
        <v>17</v>
      </c>
      <c r="K20" t="s">
        <v>17</v>
      </c>
      <c r="L20">
        <f t="shared" si="0"/>
        <v>6.7766666666666664</v>
      </c>
      <c r="M20" t="s">
        <v>19</v>
      </c>
      <c r="N20">
        <v>4166666.666666667</v>
      </c>
      <c r="O20">
        <v>115</v>
      </c>
      <c r="P20">
        <v>255</v>
      </c>
      <c r="Q20" t="s">
        <v>17</v>
      </c>
    </row>
    <row r="21" spans="1:17" x14ac:dyDescent="0.25">
      <c r="A21">
        <v>9</v>
      </c>
      <c r="B21">
        <v>7.87</v>
      </c>
      <c r="C21" t="s">
        <v>17</v>
      </c>
      <c r="D21" t="s">
        <v>17</v>
      </c>
      <c r="E21">
        <v>7.3</v>
      </c>
      <c r="F21" t="s">
        <v>17</v>
      </c>
      <c r="G21" t="s">
        <v>17</v>
      </c>
      <c r="H21">
        <v>4.75</v>
      </c>
      <c r="I21" t="s">
        <v>17</v>
      </c>
      <c r="J21" t="s">
        <v>17</v>
      </c>
      <c r="K21" t="s">
        <v>17</v>
      </c>
      <c r="L21">
        <f t="shared" si="0"/>
        <v>6.6400000000000006</v>
      </c>
      <c r="M21" t="s">
        <v>19</v>
      </c>
      <c r="N21">
        <v>2000000</v>
      </c>
      <c r="O21">
        <v>121</v>
      </c>
      <c r="P21">
        <v>254</v>
      </c>
      <c r="Q21" t="s">
        <v>17</v>
      </c>
    </row>
    <row r="22" spans="1:17" x14ac:dyDescent="0.25">
      <c r="A22">
        <v>13</v>
      </c>
      <c r="B22">
        <v>4.58</v>
      </c>
      <c r="C22" t="s">
        <v>17</v>
      </c>
      <c r="D22" t="s">
        <v>17</v>
      </c>
      <c r="E22">
        <v>7.28</v>
      </c>
      <c r="F22" t="s">
        <v>17</v>
      </c>
      <c r="G22" t="s">
        <v>17</v>
      </c>
      <c r="H22">
        <v>4.72</v>
      </c>
      <c r="I22" t="s">
        <v>17</v>
      </c>
      <c r="J22" t="s">
        <v>17</v>
      </c>
      <c r="K22" t="s">
        <v>17</v>
      </c>
      <c r="L22">
        <f t="shared" si="0"/>
        <v>5.5266666666666664</v>
      </c>
      <c r="M22" t="s">
        <v>19</v>
      </c>
      <c r="N22">
        <v>550000000</v>
      </c>
      <c r="O22">
        <v>110</v>
      </c>
      <c r="P22">
        <v>253</v>
      </c>
      <c r="Q22" t="s">
        <v>17</v>
      </c>
    </row>
    <row r="23" spans="1:17" x14ac:dyDescent="0.25">
      <c r="A23">
        <v>14</v>
      </c>
      <c r="B23">
        <v>4.8600000000000003</v>
      </c>
      <c r="C23" t="s">
        <v>17</v>
      </c>
      <c r="D23" t="s">
        <v>17</v>
      </c>
      <c r="E23">
        <v>5.38</v>
      </c>
      <c r="F23" t="s">
        <v>17</v>
      </c>
      <c r="G23" t="s">
        <v>17</v>
      </c>
      <c r="H23">
        <v>4.99</v>
      </c>
      <c r="I23">
        <v>6.35</v>
      </c>
      <c r="J23">
        <f t="shared" ref="J23:J40" si="13">I23/H23</f>
        <v>1.2725450901803605</v>
      </c>
      <c r="K23">
        <f t="shared" ref="K23:K40" si="14">AVERAGE(J23,G23,D23)</f>
        <v>1.2725450901803605</v>
      </c>
      <c r="L23">
        <f t="shared" si="0"/>
        <v>5.0766666666666671</v>
      </c>
      <c r="M23" t="s">
        <v>19</v>
      </c>
      <c r="N23">
        <v>18333333.333333332</v>
      </c>
      <c r="O23">
        <v>140</v>
      </c>
      <c r="P23">
        <v>301</v>
      </c>
      <c r="Q23" cm="1">
        <f t="array" ref="Q23">IF(COUNTIF(A:A, A23) &gt; 1, _xlfn.STDEV.S(IF(A:A=A23, K:K)), NA())</f>
        <v>6.8328740591682854E-2</v>
      </c>
    </row>
    <row r="24" spans="1:17" x14ac:dyDescent="0.25">
      <c r="A24">
        <v>15</v>
      </c>
      <c r="B24">
        <v>4.8600000000000003</v>
      </c>
      <c r="C24">
        <v>6.04</v>
      </c>
      <c r="D24">
        <f t="shared" ref="D24" si="15">C24/B24</f>
        <v>1.2427983539094649</v>
      </c>
      <c r="E24">
        <v>5.92</v>
      </c>
      <c r="F24">
        <v>6.81</v>
      </c>
      <c r="G24">
        <f t="shared" ref="G24" si="16">F24/E24</f>
        <v>1.1503378378378377</v>
      </c>
      <c r="H24">
        <v>6.93</v>
      </c>
      <c r="I24">
        <v>8.51</v>
      </c>
      <c r="J24">
        <f t="shared" si="13"/>
        <v>1.227994227994228</v>
      </c>
      <c r="K24">
        <f t="shared" si="14"/>
        <v>1.2070434732471769</v>
      </c>
      <c r="L24">
        <f t="shared" si="0"/>
        <v>5.9033333333333333</v>
      </c>
      <c r="M24" t="s">
        <v>19</v>
      </c>
      <c r="N24">
        <v>5333333.333333333</v>
      </c>
      <c r="O24">
        <v>127</v>
      </c>
      <c r="P24">
        <v>260</v>
      </c>
      <c r="Q24" cm="1">
        <f t="array" ref="Q24">IF(COUNTIF(A:A, A24) &gt; 1, _xlfn.STDEV.S(IF(A:A=A24, K:K)), NA())</f>
        <v>1.1634715132046393E-2</v>
      </c>
    </row>
    <row r="25" spans="1:17" x14ac:dyDescent="0.25">
      <c r="A25">
        <v>23</v>
      </c>
      <c r="B25">
        <v>6.61</v>
      </c>
      <c r="C25" t="s">
        <v>17</v>
      </c>
      <c r="D25" t="s">
        <v>17</v>
      </c>
      <c r="E25">
        <v>5.72</v>
      </c>
      <c r="F25" t="s">
        <v>17</v>
      </c>
      <c r="G25" t="s">
        <v>17</v>
      </c>
      <c r="H25">
        <v>4.92</v>
      </c>
      <c r="I25" t="s">
        <v>17</v>
      </c>
      <c r="J25" t="s">
        <v>17</v>
      </c>
      <c r="K25" t="s">
        <v>17</v>
      </c>
      <c r="L25">
        <f t="shared" si="0"/>
        <v>5.75</v>
      </c>
      <c r="M25" t="s">
        <v>19</v>
      </c>
      <c r="N25" t="s">
        <v>17</v>
      </c>
      <c r="O25" t="s">
        <v>17</v>
      </c>
      <c r="P25" t="s">
        <v>17</v>
      </c>
      <c r="Q25" t="s">
        <v>17</v>
      </c>
    </row>
    <row r="26" spans="1:17" x14ac:dyDescent="0.25">
      <c r="A26">
        <v>25</v>
      </c>
      <c r="B26">
        <v>12.31</v>
      </c>
      <c r="C26">
        <v>14.09</v>
      </c>
      <c r="D26">
        <f t="shared" ref="D26:D28" si="17">C26/B26</f>
        <v>1.1445978878960195</v>
      </c>
      <c r="E26">
        <v>10.92</v>
      </c>
      <c r="F26">
        <v>12.48</v>
      </c>
      <c r="G26">
        <f t="shared" ref="G26:G28" si="18">F26/E26</f>
        <v>1.1428571428571428</v>
      </c>
      <c r="H26">
        <v>9.32</v>
      </c>
      <c r="I26">
        <v>11.91</v>
      </c>
      <c r="J26">
        <f t="shared" ref="J26:J40" si="19">I26/H26</f>
        <v>1.2778969957081545</v>
      </c>
      <c r="K26">
        <f t="shared" ref="K26:K40" si="20">AVERAGE(J26,G26,D26)</f>
        <v>1.1884506754871056</v>
      </c>
      <c r="L26">
        <f t="shared" si="0"/>
        <v>10.85</v>
      </c>
      <c r="M26" t="s">
        <v>19</v>
      </c>
      <c r="N26">
        <v>2500000</v>
      </c>
      <c r="O26">
        <v>135</v>
      </c>
      <c r="P26">
        <v>250</v>
      </c>
      <c r="Q26" cm="1">
        <f t="array" ref="Q26">IF(COUNTIF(A:A, A26) &gt; 1, _xlfn.STDEV.S(IF(A:A=A26, K:K)), NA())</f>
        <v>0.11593425069050764</v>
      </c>
    </row>
    <row r="27" spans="1:17" x14ac:dyDescent="0.25">
      <c r="A27">
        <v>33</v>
      </c>
      <c r="B27">
        <v>7.55</v>
      </c>
      <c r="C27">
        <v>8.35</v>
      </c>
      <c r="D27">
        <f t="shared" si="17"/>
        <v>1.1059602649006621</v>
      </c>
      <c r="E27">
        <v>5.91</v>
      </c>
      <c r="F27">
        <v>6.87</v>
      </c>
      <c r="G27">
        <f t="shared" si="18"/>
        <v>1.1624365482233503</v>
      </c>
      <c r="H27">
        <v>5.84</v>
      </c>
      <c r="I27" t="s">
        <v>17</v>
      </c>
      <c r="J27" t="s">
        <v>17</v>
      </c>
      <c r="K27">
        <f t="shared" si="20"/>
        <v>1.1341984065620063</v>
      </c>
      <c r="L27">
        <f t="shared" si="0"/>
        <v>6.4333333333333336</v>
      </c>
      <c r="M27" t="s">
        <v>19</v>
      </c>
      <c r="N27">
        <v>83333333.333333328</v>
      </c>
      <c r="O27">
        <v>141</v>
      </c>
      <c r="P27">
        <v>302</v>
      </c>
      <c r="Q27" cm="1">
        <f t="array" ref="Q27">IF(COUNTIF(A:A, A27) &gt; 1, _xlfn.STDEV.S(IF(A:A=A27, K:K)), NA())</f>
        <v>8.5152362815218374E-2</v>
      </c>
    </row>
    <row r="28" spans="1:17" x14ac:dyDescent="0.25">
      <c r="A28">
        <v>37</v>
      </c>
      <c r="B28">
        <v>7.39</v>
      </c>
      <c r="C28">
        <v>8.41</v>
      </c>
      <c r="D28">
        <f t="shared" si="17"/>
        <v>1.138024357239513</v>
      </c>
      <c r="E28">
        <v>5.62</v>
      </c>
      <c r="F28">
        <v>6.33</v>
      </c>
      <c r="G28">
        <f t="shared" si="18"/>
        <v>1.1263345195729537</v>
      </c>
      <c r="H28">
        <v>4.92</v>
      </c>
      <c r="I28" t="s">
        <v>17</v>
      </c>
      <c r="J28" t="s">
        <v>17</v>
      </c>
      <c r="K28">
        <f t="shared" si="20"/>
        <v>1.1321794384062334</v>
      </c>
      <c r="L28">
        <f t="shared" si="0"/>
        <v>5.9766666666666666</v>
      </c>
      <c r="M28" t="s">
        <v>19</v>
      </c>
      <c r="N28" t="s">
        <v>17</v>
      </c>
      <c r="O28" t="s">
        <v>17</v>
      </c>
      <c r="P28" t="s">
        <v>17</v>
      </c>
      <c r="Q28" cm="1">
        <f t="array" ref="Q28">IF(COUNTIF(A:A, A28) &gt; 1, _xlfn.STDEV.S(IF(A:A=A28, K:K)), NA())</f>
        <v>0.10748186594404181</v>
      </c>
    </row>
    <row r="29" spans="1:17" x14ac:dyDescent="0.25">
      <c r="A29">
        <v>48</v>
      </c>
      <c r="B29">
        <v>8.57</v>
      </c>
      <c r="C29" t="s">
        <v>17</v>
      </c>
      <c r="D29" t="s">
        <v>17</v>
      </c>
      <c r="E29">
        <v>7.46</v>
      </c>
      <c r="F29" t="s">
        <v>17</v>
      </c>
      <c r="G29" t="s">
        <v>17</v>
      </c>
      <c r="H29">
        <v>9.27</v>
      </c>
      <c r="I29" t="s">
        <v>17</v>
      </c>
      <c r="J29" t="s">
        <v>17</v>
      </c>
      <c r="K29" t="s">
        <v>17</v>
      </c>
      <c r="L29">
        <f t="shared" si="0"/>
        <v>8.4333333333333336</v>
      </c>
      <c r="M29" t="s">
        <v>19</v>
      </c>
      <c r="N29">
        <v>1833333.3333333333</v>
      </c>
      <c r="O29">
        <v>126</v>
      </c>
      <c r="P29">
        <v>259</v>
      </c>
      <c r="Q29" t="s">
        <v>17</v>
      </c>
    </row>
    <row r="30" spans="1:17" x14ac:dyDescent="0.25">
      <c r="A30">
        <v>55</v>
      </c>
      <c r="B30">
        <v>19.46</v>
      </c>
      <c r="C30">
        <v>24.36</v>
      </c>
      <c r="D30">
        <f t="shared" ref="D30" si="21">C30/B30</f>
        <v>1.2517985611510791</v>
      </c>
      <c r="E30">
        <v>19.95</v>
      </c>
      <c r="F30">
        <v>23.17</v>
      </c>
      <c r="G30">
        <f t="shared" ref="G30" si="22">F30/E30</f>
        <v>1.1614035087719299</v>
      </c>
      <c r="H30">
        <v>14.73</v>
      </c>
      <c r="I30">
        <v>23.17</v>
      </c>
      <c r="J30">
        <f t="shared" ref="J30:J40" si="23">I30/H30</f>
        <v>1.5729803122878481</v>
      </c>
      <c r="K30">
        <f t="shared" ref="K30:K40" si="24">AVERAGE(J30,G30,D30)</f>
        <v>1.3287274607369524</v>
      </c>
      <c r="L30">
        <f t="shared" si="0"/>
        <v>18.046666666666667</v>
      </c>
      <c r="M30" t="s">
        <v>19</v>
      </c>
      <c r="N30">
        <v>133333333.33333334</v>
      </c>
      <c r="O30" t="s">
        <v>17</v>
      </c>
      <c r="P30" t="s">
        <v>17</v>
      </c>
      <c r="Q30" cm="1">
        <f t="array" ref="Q30">IF(COUNTIF(A:A, A30) &gt; 1, _xlfn.STDEV.S(IF(A:A=A30, K:K)), NA())</f>
        <v>0.14099460963629917</v>
      </c>
    </row>
    <row r="31" spans="1:17" x14ac:dyDescent="0.25">
      <c r="A31">
        <v>102</v>
      </c>
      <c r="B31">
        <v>8.89</v>
      </c>
      <c r="C31" t="s">
        <v>17</v>
      </c>
      <c r="D31" t="s">
        <v>17</v>
      </c>
      <c r="E31">
        <v>8.57</v>
      </c>
      <c r="F31" t="s">
        <v>17</v>
      </c>
      <c r="G31" t="s">
        <v>17</v>
      </c>
      <c r="H31">
        <v>8.42</v>
      </c>
      <c r="I31">
        <v>17.8</v>
      </c>
      <c r="J31">
        <f t="shared" si="23"/>
        <v>2.1140142517814726</v>
      </c>
      <c r="K31">
        <f t="shared" si="24"/>
        <v>2.1140142517814726</v>
      </c>
      <c r="L31">
        <f t="shared" si="0"/>
        <v>8.6266666666666669</v>
      </c>
      <c r="M31" t="s">
        <v>19</v>
      </c>
      <c r="N31">
        <v>26666666.666666668</v>
      </c>
      <c r="O31">
        <v>126</v>
      </c>
      <c r="P31">
        <v>259</v>
      </c>
      <c r="Q31" t="s">
        <v>17</v>
      </c>
    </row>
    <row r="32" spans="1:17" x14ac:dyDescent="0.25">
      <c r="A32">
        <v>5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>
        <v>10</v>
      </c>
      <c r="I32">
        <v>16</v>
      </c>
      <c r="J32">
        <f t="shared" si="23"/>
        <v>1.6</v>
      </c>
      <c r="K32">
        <v>1.6</v>
      </c>
      <c r="L32">
        <f t="shared" si="0"/>
        <v>10</v>
      </c>
      <c r="M32" t="s">
        <v>19</v>
      </c>
      <c r="N32" t="s">
        <v>17</v>
      </c>
      <c r="O32">
        <v>136</v>
      </c>
      <c r="P32">
        <v>298</v>
      </c>
      <c r="Q32" cm="1">
        <f t="array" ref="Q32">IF(COUNTIF(A:A, A32) &gt; 1, _xlfn.STDEV.S(IF(A:A=A32, K:K)), NA())</f>
        <v>0.2258312224585404</v>
      </c>
    </row>
    <row r="33" spans="1:17" x14ac:dyDescent="0.25">
      <c r="A33">
        <v>6</v>
      </c>
      <c r="B33">
        <v>9</v>
      </c>
      <c r="C33">
        <v>11</v>
      </c>
      <c r="D33">
        <v>1.2222222222222223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>
        <v>1.2222222222222223</v>
      </c>
      <c r="L33">
        <f t="shared" si="0"/>
        <v>9</v>
      </c>
      <c r="M33" t="s">
        <v>19</v>
      </c>
      <c r="N33" t="s">
        <v>17</v>
      </c>
      <c r="O33" t="s">
        <v>17</v>
      </c>
      <c r="P33" t="s">
        <v>17</v>
      </c>
      <c r="Q33" t="s">
        <v>17</v>
      </c>
    </row>
    <row r="34" spans="1:17" x14ac:dyDescent="0.25">
      <c r="A34">
        <v>14</v>
      </c>
      <c r="B34">
        <v>8</v>
      </c>
      <c r="C34">
        <v>9</v>
      </c>
      <c r="D34">
        <v>1.125</v>
      </c>
      <c r="E34">
        <v>8</v>
      </c>
      <c r="F34">
        <v>10</v>
      </c>
      <c r="G34">
        <v>1.25</v>
      </c>
      <c r="H34">
        <v>7</v>
      </c>
      <c r="I34">
        <v>9</v>
      </c>
      <c r="J34">
        <f t="shared" ref="J34:J40" si="25">I34/H34</f>
        <v>1.2857142857142858</v>
      </c>
      <c r="K34">
        <v>1.2202380952380951</v>
      </c>
      <c r="L34">
        <f t="shared" si="0"/>
        <v>7.666666666666667</v>
      </c>
      <c r="M34" t="s">
        <v>19</v>
      </c>
      <c r="N34">
        <v>2200000</v>
      </c>
      <c r="O34">
        <v>140</v>
      </c>
      <c r="P34">
        <v>301</v>
      </c>
      <c r="Q34" cm="1">
        <f t="array" ref="Q34">IF(COUNTIF(A:A, A34) &gt; 1, _xlfn.STDEV.S(IF(A:A=A34, K:K)), NA())</f>
        <v>6.8328740591682854E-2</v>
      </c>
    </row>
    <row r="35" spans="1:17" x14ac:dyDescent="0.25">
      <c r="A35">
        <v>23</v>
      </c>
      <c r="B35">
        <v>4</v>
      </c>
      <c r="C35">
        <v>12</v>
      </c>
      <c r="D35">
        <v>3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>
        <v>3</v>
      </c>
      <c r="L35">
        <f t="shared" si="0"/>
        <v>4</v>
      </c>
      <c r="M35" t="s">
        <v>19</v>
      </c>
      <c r="N35" t="s">
        <v>17</v>
      </c>
      <c r="O35" t="s">
        <v>17</v>
      </c>
      <c r="P35" t="s">
        <v>17</v>
      </c>
      <c r="Q35" t="s">
        <v>17</v>
      </c>
    </row>
    <row r="36" spans="1:17" x14ac:dyDescent="0.25">
      <c r="A36">
        <v>25</v>
      </c>
      <c r="B36">
        <v>11</v>
      </c>
      <c r="C36">
        <v>12</v>
      </c>
      <c r="D36">
        <v>1.0909090909090908</v>
      </c>
      <c r="E36">
        <v>11</v>
      </c>
      <c r="F36">
        <v>12</v>
      </c>
      <c r="G36">
        <v>1.0909090909090908</v>
      </c>
      <c r="H36">
        <v>11</v>
      </c>
      <c r="I36">
        <v>12</v>
      </c>
      <c r="J36">
        <f t="shared" ref="J36:J40" si="26">I36/H36</f>
        <v>1.0909090909090908</v>
      </c>
      <c r="K36">
        <v>1.0909090909090908</v>
      </c>
      <c r="L36">
        <f t="shared" si="0"/>
        <v>11</v>
      </c>
      <c r="M36" t="s">
        <v>19</v>
      </c>
      <c r="N36">
        <v>14666.666666666666</v>
      </c>
      <c r="O36">
        <v>135</v>
      </c>
      <c r="P36">
        <v>250</v>
      </c>
      <c r="Q36" cm="1">
        <f t="array" ref="Q36">IF(COUNTIF(A:A, A36) &gt; 1, _xlfn.STDEV.S(IF(A:A=A36, K:K)), NA())</f>
        <v>0.11593425069050764</v>
      </c>
    </row>
    <row r="37" spans="1:17" x14ac:dyDescent="0.25">
      <c r="A37">
        <v>33</v>
      </c>
      <c r="B37">
        <v>7</v>
      </c>
      <c r="C37">
        <v>8</v>
      </c>
      <c r="D37">
        <v>1.1428571428571428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>
        <v>1.1428571428571428</v>
      </c>
      <c r="L37">
        <f t="shared" si="0"/>
        <v>7</v>
      </c>
      <c r="M37" t="s">
        <v>19</v>
      </c>
      <c r="N37">
        <v>140000</v>
      </c>
      <c r="O37" t="s">
        <v>17</v>
      </c>
      <c r="P37" t="s">
        <v>17</v>
      </c>
      <c r="Q37" cm="1">
        <f t="array" ref="Q37">IF(COUNTIF(A:A, A37) &gt; 1, _xlfn.STDEV.S(IF(A:A=A37, K:K)), NA())</f>
        <v>8.5152362815218374E-2</v>
      </c>
    </row>
    <row r="38" spans="1:17" x14ac:dyDescent="0.25">
      <c r="A38">
        <v>37</v>
      </c>
      <c r="B38">
        <v>8</v>
      </c>
      <c r="C38">
        <v>10</v>
      </c>
      <c r="D38">
        <v>1.25</v>
      </c>
      <c r="E38">
        <v>7</v>
      </c>
      <c r="F38">
        <v>8</v>
      </c>
      <c r="G38">
        <v>1.1428571428571428</v>
      </c>
      <c r="H38">
        <v>7</v>
      </c>
      <c r="I38">
        <v>8</v>
      </c>
      <c r="J38">
        <f t="shared" ref="J38:J40" si="27">I38/H38</f>
        <v>1.1428571428571428</v>
      </c>
      <c r="K38">
        <v>1.1785714285714286</v>
      </c>
      <c r="L38">
        <f t="shared" si="0"/>
        <v>7.333333333333333</v>
      </c>
      <c r="M38" t="s">
        <v>19</v>
      </c>
      <c r="N38">
        <v>6000</v>
      </c>
      <c r="O38" t="s">
        <v>17</v>
      </c>
      <c r="P38" t="s">
        <v>17</v>
      </c>
      <c r="Q38" cm="1">
        <f t="array" ref="Q38">IF(COUNTIF(A:A, A38) &gt; 1, _xlfn.STDEV.S(IF(A:A=A38, K:K)), NA())</f>
        <v>0.10748186594404181</v>
      </c>
    </row>
    <row r="39" spans="1:17" x14ac:dyDescent="0.25">
      <c r="A39">
        <v>37</v>
      </c>
      <c r="B39">
        <v>7</v>
      </c>
      <c r="C39">
        <v>8</v>
      </c>
      <c r="D39">
        <v>1.1428571428571428</v>
      </c>
      <c r="E39">
        <v>7</v>
      </c>
      <c r="F39">
        <v>8</v>
      </c>
      <c r="G39">
        <v>1.1428571428571428</v>
      </c>
      <c r="H39">
        <v>7</v>
      </c>
      <c r="I39">
        <v>8</v>
      </c>
      <c r="J39">
        <f t="shared" si="27"/>
        <v>1.1428571428571428</v>
      </c>
      <c r="K39">
        <v>1.1428571428571428</v>
      </c>
      <c r="L39">
        <f t="shared" si="0"/>
        <v>7</v>
      </c>
      <c r="M39" t="s">
        <v>19</v>
      </c>
      <c r="N39">
        <v>6000</v>
      </c>
      <c r="O39" t="s">
        <v>17</v>
      </c>
      <c r="P39" t="s">
        <v>17</v>
      </c>
      <c r="Q39" cm="1">
        <f t="array" ref="Q39">IF(COUNTIF(A:A, A39) &gt; 1, _xlfn.STDEV.S(IF(A:A=A39, K:K)), NA())</f>
        <v>0.10748186594404181</v>
      </c>
    </row>
    <row r="40" spans="1:17" x14ac:dyDescent="0.25">
      <c r="A40">
        <v>55</v>
      </c>
      <c r="B40">
        <v>7</v>
      </c>
      <c r="C40" t="s">
        <v>17</v>
      </c>
      <c r="D40" t="s">
        <v>17</v>
      </c>
      <c r="E40">
        <v>20</v>
      </c>
      <c r="F40">
        <v>21</v>
      </c>
      <c r="G40">
        <v>1.05</v>
      </c>
      <c r="H40">
        <v>18</v>
      </c>
      <c r="I40">
        <v>19</v>
      </c>
      <c r="J40">
        <f t="shared" si="27"/>
        <v>1.0555555555555556</v>
      </c>
      <c r="K40">
        <v>1.0527777777777778</v>
      </c>
      <c r="L40">
        <f t="shared" si="0"/>
        <v>15</v>
      </c>
      <c r="M40" t="s">
        <v>19</v>
      </c>
      <c r="N40">
        <v>1000000</v>
      </c>
      <c r="O40" t="s">
        <v>17</v>
      </c>
      <c r="P40" t="s">
        <v>17</v>
      </c>
      <c r="Q40" cm="1">
        <f t="array" ref="Q40">IF(COUNTIF(A:A, A40) &gt; 1, _xlfn.STDEV.S(IF(A:A=A40, K:K)), NA())</f>
        <v>0.14099460963629917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Pole</dc:creator>
  <cp:lastModifiedBy>George Pole</cp:lastModifiedBy>
  <dcterms:created xsi:type="dcterms:W3CDTF">2025-03-26T23:01:33Z</dcterms:created>
  <dcterms:modified xsi:type="dcterms:W3CDTF">2025-03-26T23:05:00Z</dcterms:modified>
</cp:coreProperties>
</file>